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DAE350B-1133-4970-92A6-821D5A29E1C5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6" i="371" l="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F10" i="431"/>
  <c r="F18" i="431"/>
  <c r="G13" i="431"/>
  <c r="G21" i="431"/>
  <c r="H16" i="431"/>
  <c r="I11" i="431"/>
  <c r="I19" i="431"/>
  <c r="K17" i="431"/>
  <c r="L12" i="431"/>
  <c r="L20" i="431"/>
  <c r="M15" i="431"/>
  <c r="N10" i="431"/>
  <c r="O13" i="431"/>
  <c r="P16" i="431"/>
  <c r="F19" i="431"/>
  <c r="N11" i="431"/>
  <c r="P17" i="431"/>
  <c r="F12" i="431"/>
  <c r="I21" i="431"/>
  <c r="L14" i="431"/>
  <c r="O15" i="431"/>
  <c r="Q21" i="431"/>
  <c r="N21" i="431"/>
  <c r="Q20" i="431"/>
  <c r="N12" i="431"/>
  <c r="O16" i="431"/>
  <c r="C11" i="431"/>
  <c r="C19" i="431"/>
  <c r="E17" i="431"/>
  <c r="F20" i="431"/>
  <c r="G15" i="431"/>
  <c r="I13" i="431"/>
  <c r="K19" i="431"/>
  <c r="N20" i="431"/>
  <c r="Q13" i="431"/>
  <c r="Q14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P11" i="431"/>
  <c r="P19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M19" i="431"/>
  <c r="N14" i="431"/>
  <c r="O9" i="431"/>
  <c r="O17" i="431"/>
  <c r="P12" i="431"/>
  <c r="P20" i="431"/>
  <c r="Q15" i="431"/>
  <c r="C14" i="431"/>
  <c r="D9" i="431"/>
  <c r="D17" i="431"/>
  <c r="E20" i="431"/>
  <c r="F15" i="431"/>
  <c r="G10" i="431"/>
  <c r="G18" i="431"/>
  <c r="H13" i="431"/>
  <c r="H21" i="431"/>
  <c r="I16" i="431"/>
  <c r="J11" i="431"/>
  <c r="K14" i="431"/>
  <c r="L9" i="431"/>
  <c r="M12" i="431"/>
  <c r="N15" i="431"/>
  <c r="O18" i="431"/>
  <c r="P13" i="431"/>
  <c r="Q16" i="431"/>
  <c r="M10" i="431"/>
  <c r="E12" i="431"/>
  <c r="J19" i="431"/>
  <c r="L17" i="431"/>
  <c r="M20" i="431"/>
  <c r="O10" i="431"/>
  <c r="P21" i="431"/>
  <c r="L15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K9" i="431"/>
  <c r="O21" i="431"/>
  <c r="Q19" i="431"/>
  <c r="C10" i="431"/>
  <c r="D21" i="431"/>
  <c r="F11" i="431"/>
  <c r="H9" i="431"/>
  <c r="I12" i="431"/>
  <c r="J15" i="431"/>
  <c r="K18" i="431"/>
  <c r="L21" i="431"/>
  <c r="N19" i="431"/>
  <c r="P9" i="431"/>
  <c r="D14" i="431"/>
  <c r="H18" i="431"/>
  <c r="K11" i="431"/>
  <c r="M9" i="431"/>
  <c r="P18" i="431"/>
  <c r="N13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J14" i="431"/>
  <c r="N18" i="431"/>
  <c r="Q11" i="431"/>
  <c r="C18" i="431"/>
  <c r="D13" i="431"/>
  <c r="E16" i="431"/>
  <c r="G14" i="431"/>
  <c r="H17" i="431"/>
  <c r="I20" i="431"/>
  <c r="K10" i="431"/>
  <c r="L13" i="431"/>
  <c r="M16" i="431"/>
  <c r="O14" i="431"/>
  <c r="Q12" i="431"/>
  <c r="E9" i="431"/>
  <c r="H10" i="431"/>
  <c r="J16" i="431"/>
  <c r="M17" i="431"/>
  <c r="P10" i="431"/>
  <c r="M18" i="431"/>
  <c r="S12" i="431" l="1"/>
  <c r="R12" i="431"/>
  <c r="R11" i="431"/>
  <c r="S11" i="431"/>
  <c r="R18" i="431"/>
  <c r="S18" i="431"/>
  <c r="S10" i="431"/>
  <c r="R10" i="431"/>
  <c r="S19" i="431"/>
  <c r="R19" i="431"/>
  <c r="R17" i="431"/>
  <c r="S17" i="431"/>
  <c r="S9" i="431"/>
  <c r="R9" i="431"/>
  <c r="S16" i="431"/>
  <c r="R16" i="431"/>
  <c r="S15" i="431"/>
  <c r="R15" i="431"/>
  <c r="S14" i="431"/>
  <c r="R14" i="431"/>
  <c r="S13" i="431"/>
  <c r="R13" i="431"/>
  <c r="R20" i="431"/>
  <c r="S20" i="431"/>
  <c r="S21" i="431"/>
  <c r="R21" i="431"/>
  <c r="N8" i="431"/>
  <c r="I8" i="431"/>
  <c r="Q8" i="431"/>
  <c r="P8" i="431"/>
  <c r="K8" i="431"/>
  <c r="G8" i="431"/>
  <c r="H8" i="431"/>
  <c r="E8" i="431"/>
  <c r="J8" i="431"/>
  <c r="F8" i="431"/>
  <c r="D8" i="431"/>
  <c r="M8" i="431"/>
  <c r="C8" i="431"/>
  <c r="L8" i="431"/>
  <c r="O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7" l="1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<sst xmlns="http://schemas.openxmlformats.org/spreadsheetml/2006/main" count="64655" uniqueCount="7645">
  <si>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</si>
  <si>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</si>
  <si>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</si>
  <si>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</si>
  <si>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</si>
  <si>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</si>
  <si>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</si>
  <si>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</si>
  <si>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</si>
  <si>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</si>
  <si>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</si>
  <si>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</si>
  <si>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</si>
  <si>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</si>
  <si>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</si>
  <si>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</si>
  <si>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</si>
  <si>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</si>
  <si>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</si>
  <si>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</si>
  <si>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</si>
  <si>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</si>
  <si>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</si>
  <si>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</si>
  <si>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</si>
  <si>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</si>
  <si>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</si>
  <si>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</si>
  <si>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</si>
  <si>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</si>
  <si>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</si>
  <si>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</si>
  <si>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</si>
  <si>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</si>
  <si>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</si>
  <si>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</si>
  <si>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</si>
  <si>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</si>
  <si>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</si>
  <si>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</si>
  <si>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</si>
  <si>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</si>
  <si>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</si>
  <si>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</si>
  <si>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</si>
  <si>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</si>
  <si>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</si>
  <si>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</si>
  <si>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</si>
  <si>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</si>
  <si>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</si>
  <si>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</si>
  <si>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</si>
  <si>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</si>
  <si>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</si>
  <si>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</si>
  <si>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</si>
  <si>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</si>
  <si>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</si>
  <si>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</si>
  <si>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</si>
  <si>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</si>
  <si>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</si>
  <si>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</si>
  <si>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</si>
  <si>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</si>
  <si>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</si>
  <si>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</si>
  <si>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</si>
  <si>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</si>
  <si>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</si>
  <si>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</si>
  <si>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</si>
  <si>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</si>
  <si>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</si>
  <si>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</si>
  <si>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</si>
  <si>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</si>
  <si>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</si>
  <si>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</si>
  <si>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</si>
  <si>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</si>
  <si>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</si>
  <si>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</si>
  <si>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</si>
  <si>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</si>
  <si>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</si>
  <si>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</si>
  <si>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</si>
  <si>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</si>
  <si>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</si>
  <si>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</si>
  <si>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</si>
  <si>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</si>
  <si>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</si>
  <si>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</si>
  <si>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</si>
  <si>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</si>
  <si>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</si>
  <si>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</si>
  <si>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</si>
  <si>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</si>
  <si>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</si>
  <si>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</si>
  <si>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</si>
  <si>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</si>
  <si>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</si>
  <si>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</si>
  <si>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</si>
  <si>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</si>
  <si>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</si>
  <si>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</si>
  <si>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</si>
  <si>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</si>
  <si>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</si>
  <si>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</si>
  <si>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</si>
  <si>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</si>
  <si>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</si>
  <si>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</si>
  <si>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</si>
  <si>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</si>
  <si>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</si>
  <si>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</si>
  <si>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</si>
  <si>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</si>
  <si>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</si>
  <si>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</si>
  <si>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</si>
  <si>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</si>
  <si>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</si>
  <si>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</si>
  <si>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</si>
  <si>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</si>
  <si>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</si>
  <si>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</si>
  <si>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</si>
  <si>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</si>
  <si>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</si>
  <si>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</si>
  <si>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</si>
  <si>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</si>
  <si>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</si>
  <si>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</si>
  <si>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</si>
  <si>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</si>
  <si>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</si>
  <si>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</si>
  <si>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</si>
  <si>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</si>
  <si>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</si>
  <si>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</si>
  <si>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</si>
  <si>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</si>
  <si>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</si>
  <si>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</si>
  <si>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</si>
  <si>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</si>
  <si>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</si>
  <si>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</si>
  <si>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</si>
  <si>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</si>
  <si>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</si>
  <si>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</si>
  <si>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</si>
  <si>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</si>
  <si>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</si>
  <si>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</si>
  <si>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</si>
  <si>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</si>
  <si>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</si>
  <si>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</si>
  <si>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</si>
  <si>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</si>
  <si>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</si>
  <si>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</si>
  <si>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</si>
  <si>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</si>
  <si>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</si>
  <si>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</si>
  <si>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</si>
  <si>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</si>
  <si>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</si>
  <si>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</si>
  <si>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</si>
  <si>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</si>
  <si>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</si>
  <si>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</si>
  <si>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</si>
  <si>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</si>
  <si>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</si>
  <si>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</si>
  <si>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</si>
  <si>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</si>
  <si>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</si>
  <si>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</si>
  <si>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</si>
  <si>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</si>
  <si>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</si>
  <si>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</si>
  <si>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</si>
  <si>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</si>
  <si>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</si>
  <si>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</si>
  <si>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</si>
  <si>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</si>
  <si>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</si>
  <si>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</si>
  <si>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</si>
  <si>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</si>
  <si>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</si>
  <si>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</si>
  <si>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</si>
  <si>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</si>
  <si>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</si>
  <si>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</si>
  <si>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</si>
  <si>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</si>
  <si>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</si>
  <si>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</si>
  <si>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</si>
  <si>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</si>
  <si>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</si>
  <si>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</si>
  <si>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</si>
  <si>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</si>
  <si>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</si>
  <si>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</si>
  <si>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</si>
  <si>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</si>
  <si>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</si>
  <si>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</si>
  <si>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</si>
  <si>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</si>
  <si>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</si>
  <si>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</si>
  <si>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</si>
  <si>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</si>
  <si>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</si>
  <si>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</si>
  <si>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</si>
  <si>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</si>
  <si>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</si>
  <si>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</si>
  <si>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</si>
  <si>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</si>
  <si>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</si>
  <si>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</si>
  <si>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</si>
  <si>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</si>
  <si>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</si>
  <si>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</si>
  <si>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</si>
  <si>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</si>
  <si>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</si>
  <si>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</si>
  <si>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</si>
  <si>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</si>
  <si>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</si>
  <si>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</si>
  <si>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</si>
  <si>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</si>
  <si>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</si>
  <si>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</si>
  <si>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</si>
  <si>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</si>
  <si>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</si>
  <si>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</si>
  <si>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</si>
  <si>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</si>
  <si>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</si>
  <si>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</si>
  <si>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</si>
  <si>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</si>
  <si>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</si>
  <si>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</si>
  <si>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</si>
  <si>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</si>
  <si>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</si>
  <si>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</si>
  <si>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</si>
  <si>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</si>
  <si>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</si>
  <si>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</si>
  <si>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</si>
  <si>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</si>
  <si>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</si>
  <si>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</si>
  <si>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</si>
  <si>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</si>
  <si>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</si>
  <si>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</si>
  <si>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</si>
  <si>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</si>
  <si>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</si>
  <si>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</si>
  <si>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</si>
  <si>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</si>
  <si>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</si>
  <si>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</si>
  <si>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</si>
  <si>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</si>
  <si>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</si>
  <si>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</si>
  <si>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</si>
  <si>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</si>
  <si>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</si>
  <si>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</si>
  <si>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</si>
  <si>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</si>
  <si>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</si>
  <si>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</si>
  <si>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</si>
  <si>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</si>
  <si>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</si>
  <si>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</si>
  <si>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</si>
  <si>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</si>
  <si>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</si>
  <si>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</si>
  <si>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</si>
  <si>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</si>
  <si>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</si>
  <si>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</si>
  <si>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</si>
  <si>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</si>
  <si>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</si>
  <si>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</si>
  <si>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</si>
  <si>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</si>
  <si>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</si>
  <si>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</si>
  <si>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</si>
  <si>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</si>
  <si>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</si>
  <si>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</si>
  <si>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</si>
  <si>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</si>
  <si>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</si>
  <si>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</si>
  <si>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</si>
  <si>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</si>
  <si>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</si>
  <si>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</si>
  <si>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</si>
  <si>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</si>
  <si>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</si>
  <si>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</si>
  <si>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</si>
  <si>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</si>
  <si>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</si>
  <si>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</si>
  <si>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</si>
  <si>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</si>
  <si>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</si>
  <si>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</si>
  <si>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</si>
  <si>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</si>
  <si>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</si>
  <si>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</si>
  <si>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</si>
  <si>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</si>
  <si>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</si>
  <si>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</si>
  <si>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</si>
  <si>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</si>
  <si>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</si>
  <si>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</si>
  <si>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</si>
  <si>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</si>
  <si>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</si>
  <si>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</si>
  <si>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</si>
  <si>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</si>
  <si>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</si>
  <si>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</si>
  <si>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</si>
  <si>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</si>
  <si>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</si>
  <si>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</si>
  <si>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</si>
  <si>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</si>
  <si>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</si>
  <si>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</si>
  <si>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</si>
  <si>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</si>
  <si>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</si>
  <si>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</si>
  <si>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</si>
  <si>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</si>
  <si>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</si>
  <si>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</si>
  <si>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</si>
  <si>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</si>
  <si>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</si>
  <si>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</si>
  <si>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</si>
  <si>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</si>
  <si>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</si>
  <si>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</si>
  <si>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</si>
  <si>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</si>
  <si>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</si>
  <si>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</si>
  <si>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</si>
  <si>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</si>
  <si>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</si>
  <si>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</si>
  <si>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</si>
  <si>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</si>
  <si>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</si>
  <si>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</si>
  <si>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</si>
  <si>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</si>
  <si>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</si>
  <si>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</si>
  <si>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</si>
  <si>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</si>
  <si>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</si>
  <si>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</si>
  <si>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</si>
  <si>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</si>
  <si>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</si>
  <si>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</si>
  <si>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</si>
  <si>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</si>
  <si>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</si>
  <si>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</si>
  <si>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</si>
  <si>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</si>
  <si>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</si>
  <si>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</si>
  <si>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</si>
  <si>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</si>
  <si>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</si>
  <si>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</si>
  <si>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</si>
  <si>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</si>
  <si>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</si>
  <si>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</si>
  <si>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</si>
  <si>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</si>
  <si>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</si>
  <si>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</si>
  <si>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</si>
  <si>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</si>
  <si>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</si>
  <si>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</si>
  <si>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</si>
  <si>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</si>
  <si>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</si>
  <si>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</si>
  <si>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</si>
  <si>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</si>
  <si>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</si>
  <si>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</si>
  <si>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</si>
  <si>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</si>
  <si>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</si>
  <si>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</si>
  <si>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</si>
  <si>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</si>
  <si>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</si>
  <si>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</si>
  <si>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</si>
  <si>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</si>
  <si>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</si>
  <si>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</si>
  <si>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</si>
  <si>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</si>
  <si>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</si>
  <si>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</si>
  <si>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</si>
  <si>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</si>
  <si>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</si>
  <si>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</si>
  <si>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</si>
  <si>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</si>
  <si>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</si>
  <si>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</si>
  <si>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</si>
  <si>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</si>
  <si>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</si>
  <si>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</si>
  <si>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</si>
  <si>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</si>
  <si>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</si>
  <si>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</si>
  <si>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</si>
  <si>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</si>
  <si>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</si>
  <si>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</si>
  <si>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</si>
  <si>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</si>
  <si>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</si>
  <si>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</si>
  <si>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</si>
  <si>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</si>
  <si>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</si>
  <si>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</si>
  <si>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</si>
  <si>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</si>
  <si>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</si>
  <si>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</si>
  <si>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</si>
  <si>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</si>
  <si>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</si>
  <si>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</si>
  <si>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</si>
  <si>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</si>
  <si>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</si>
  <si>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</si>
  <si>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</si>
  <si>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</si>
  <si>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</si>
  <si>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</si>
  <si>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</si>
  <si>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</si>
  <si>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</si>
  <si>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</si>
  <si>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</si>
  <si>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</si>
  <si>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</si>
  <si>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</si>
  <si>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</si>
  <si>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</si>
  <si>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</si>
  <si>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</si>
  <si>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</si>
  <si>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</si>
  <si>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</si>
  <si>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</si>
  <si>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</si>
  <si>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</si>
  <si>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</si>
  <si>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</si>
  <si>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</si>
  <si>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</si>
  <si>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</si>
  <si>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</si>
  <si>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</si>
  <si>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</si>
  <si>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</si>
  <si>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</si>
  <si>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</si>
  <si>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</si>
  <si>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</si>
  <si>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</si>
  <si>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</si>
  <si>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</si>
  <si>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</si>
  <si>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</si>
  <si>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</si>
  <si>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</si>
  <si>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</si>
  <si>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</si>
  <si>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</si>
  <si>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</si>
  <si>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</si>
  <si>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</si>
  <si>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</si>
  <si>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</si>
  <si>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</si>
  <si>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</si>
  <si>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</si>
  <si>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</si>
  <si>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</si>
  <si>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</si>
  <si>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</si>
  <si>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</si>
  <si>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</si>
  <si>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</si>
  <si>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</si>
  <si>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</si>
  <si>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</si>
  <si>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</si>
  <si>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</si>
  <si>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</si>
  <si>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</si>
  <si>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</si>
  <si>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</si>
  <si>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</si>
  <si>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</si>
  <si>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</si>
  <si>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</si>
  <si>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</si>
  <si>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</si>
  <si>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</si>
  <si>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</si>
  <si>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</si>
  <si>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</si>
  <si>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</si>
  <si>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</si>
  <si>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</si>
  <si>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</si>
  <si>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</si>
  <si>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</si>
  <si>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</si>
  <si>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</si>
  <si>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</si>
  <si>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</si>
  <si>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</si>
  <si>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</si>
  <si>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</si>
  <si>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</si>
  <si>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</si>
  <si>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</si>
  <si>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</si>
  <si>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</si>
  <si>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</si>
  <si>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</si>
  <si>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</si>
  <si>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</si>
  <si>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</si>
  <si>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</si>
  <si>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</si>
  <si>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</si>
  <si>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</si>
  <si>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</si>
  <si>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</si>
  <si>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</si>
  <si>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</si>
  <si>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</si>
  <si>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</si>
  <si>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</si>
  <si>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</si>
  <si>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</si>
  <si>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</si>
  <si>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</si>
  <si>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</si>
  <si>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</si>
  <si>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</si>
  <si>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</si>
  <si>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</si>
  <si>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</si>
  <si>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</si>
  <si>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</si>
  <si>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</si>
  <si>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</si>
  <si>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</si>
  <si>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</si>
  <si>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</si>
  <si>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</si>
  <si>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</si>
  <si>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</si>
  <si>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</si>
  <si>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</si>
  <si>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</si>
  <si>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</si>
  <si>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</si>
  <si>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</si>
  <si>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</si>
  <si>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</si>
  <si>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</si>
  <si>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</si>
  <si>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</si>
  <si>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</si>
  <si>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</si>
  <si>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</si>
  <si>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</si>
  <si>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</si>
  <si>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</si>
  <si>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</si>
  <si>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</si>
  <si>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</si>
  <si>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</si>
  <si>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</si>
  <si>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</si>
  <si>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</si>
  <si>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</si>
  <si>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</si>
  <si>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</si>
  <si>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</si>
  <si>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DEXAMED</t>
  </si>
  <si>
    <t>INJ 10X2ML/8MG</t>
  </si>
  <si>
    <t>FYZIOLOGICKÝ ROZTOK VIAFLO</t>
  </si>
  <si>
    <t>INF SOL 50X100ML</t>
  </si>
  <si>
    <t>INF SOL 30X250ML</t>
  </si>
  <si>
    <t>IR SOL.PHENOLI  6%</t>
  </si>
  <si>
    <t>IR 2 ml</t>
  </si>
  <si>
    <t>P</t>
  </si>
  <si>
    <t>LEVOBUPIVACAINE KABI 5 MG/ML</t>
  </si>
  <si>
    <t>INJ+INF SOL 5X10ML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</si>
  <si>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</si>
  <si>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</si>
  <si>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</si>
  <si>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</si>
  <si>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</si>
  <si>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</si>
  <si>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</si>
  <si>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</si>
  <si>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</si>
  <si>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</si>
  <si>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</si>
  <si>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</si>
  <si>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</si>
  <si>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</si>
  <si>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SOLU-MEDROL</t>
  </si>
  <si>
    <t>INJ SIC 1X40MG+1ML</t>
  </si>
  <si>
    <t>ACC INJEKT</t>
  </si>
  <si>
    <t>INJ SOL 5X3ML/300MG</t>
  </si>
  <si>
    <t>ACICLOVIR OLIKLA</t>
  </si>
  <si>
    <t>250MG INF PLV SOL 5</t>
  </si>
  <si>
    <t>250MG INF PLV SOL 10</t>
  </si>
  <si>
    <t>ACIDUM ASCORBICUM</t>
  </si>
  <si>
    <t>INJ 5X5ML</t>
  </si>
  <si>
    <t xml:space="preserve">ADENOCOR </t>
  </si>
  <si>
    <t>INJ SOL 6X2ML/6MG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</si>
  <si>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</si>
  <si>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</si>
  <si>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</si>
  <si>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</si>
  <si>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</si>
  <si>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</si>
  <si>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30X10MG</t>
  </si>
  <si>
    <t>ALGIFEN NEO</t>
  </si>
  <si>
    <t>POR GTT SOL 1X50ML</t>
  </si>
  <si>
    <t>AMBROBENE</t>
  </si>
  <si>
    <t>INJ 5X2ML/15MG</t>
  </si>
  <si>
    <t>AMIODARON HAMELN</t>
  </si>
  <si>
    <t>50MG/ML INJ/INF CNC SOL 10X3ML</t>
  </si>
  <si>
    <t>ANALGIN</t>
  </si>
  <si>
    <t>INJ SOL 5X5ML</t>
  </si>
  <si>
    <t>ANOPYRIN 100MG</t>
  </si>
  <si>
    <t>TBL 20X100MG</t>
  </si>
  <si>
    <t>APO-IBUPROFEN 400 MG</t>
  </si>
  <si>
    <t>POR TBL FLM 30X400MG</t>
  </si>
  <si>
    <t>AQUA PRO INJECTIONE ARDEAPHARMA</t>
  </si>
  <si>
    <t>INF 1X500ML</t>
  </si>
  <si>
    <t>AQUA PRO INJECTIONE BRAUN</t>
  </si>
  <si>
    <t>INJ SOL 10X1000ML-PE</t>
  </si>
  <si>
    <t>PAR LQF 20X100ML-PE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</si>
  <si>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</si>
  <si>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</si>
  <si>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</si>
  <si>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</si>
  <si>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</si>
  <si>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</si>
  <si>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</si>
  <si>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</si>
  <si>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ASPIRIN</t>
  </si>
  <si>
    <t>500MG TBL OBD 20</t>
  </si>
  <si>
    <t>ATARAX</t>
  </si>
  <si>
    <t>TBL OBD 25X25MG</t>
  </si>
  <si>
    <t>BACLOFEN</t>
  </si>
  <si>
    <t>TBL 50X25MG</t>
  </si>
  <si>
    <t>BERODUAL</t>
  </si>
  <si>
    <t>INH LIQ 1X20ML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</si>
  <si>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</si>
  <si>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</si>
  <si>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</si>
  <si>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</si>
  <si>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</si>
  <si>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</si>
  <si>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</si>
  <si>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</si>
  <si>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BIOFENAC 100 MG POTAHOVANÉ TABLETY</t>
  </si>
  <si>
    <t>POR TBL FLM 60X100MG</t>
  </si>
  <si>
    <t>POR TBL FLM 20X100MG</t>
  </si>
  <si>
    <t>Biopron9 tob.60+20</t>
  </si>
  <si>
    <t>BIPHOZYL ROZTOK PRO HEMODIALÝZU/HEMOFILTRACI</t>
  </si>
  <si>
    <t>HMD+HFL SOL 2X5000ML</t>
  </si>
  <si>
    <t>BISOPROLOL MYLAN</t>
  </si>
  <si>
    <t>10MG TBL FLM 30</t>
  </si>
  <si>
    <t>BISTON</t>
  </si>
  <si>
    <t>200MG TBL NOB 50</t>
  </si>
  <si>
    <t>B-komplex Zentiva drg.100 Glass</t>
  </si>
  <si>
    <t>BROMHEXIN - EGIS</t>
  </si>
  <si>
    <t>SOL 1X60ML/120MG</t>
  </si>
  <si>
    <t>BUPIVACAINE ACCORD</t>
  </si>
  <si>
    <t>5MG/ML INJ SOL 1X20ML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</si>
  <si>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</si>
  <si>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</si>
  <si>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</si>
  <si>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</si>
  <si>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</si>
  <si>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</si>
  <si>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</si>
  <si>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</si>
  <si>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</si>
  <si>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</si>
  <si>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30</t>
  </si>
  <si>
    <t>CELASKON 100 MG OCHUCENÉ TABLETY</t>
  </si>
  <si>
    <t>100MG TBL NOB 30</t>
  </si>
  <si>
    <t>CELASKON 500 MG ČERVENÝ POMERANČ</t>
  </si>
  <si>
    <t>500MG TBL EFF 30(3X10)</t>
  </si>
  <si>
    <t>CELASKON ČERVENÝ POMERANČ</t>
  </si>
  <si>
    <t>500MG TBL EFF 10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</si>
  <si>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</si>
  <si>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</si>
  <si>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</si>
  <si>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</si>
  <si>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</si>
  <si>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</si>
  <si>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</si>
  <si>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</si>
  <si>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</si>
  <si>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</si>
  <si>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</si>
  <si>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</si>
  <si>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</si>
  <si>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</si>
  <si>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</si>
  <si>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</si>
  <si>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</si>
  <si>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CODEIN SLOVAKOFARMA 30MG</t>
  </si>
  <si>
    <t>TBL 10X30MG-BLISTR</t>
  </si>
  <si>
    <t>CONCOR 5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</si>
  <si>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</si>
  <si>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</si>
  <si>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</si>
  <si>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</si>
  <si>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</si>
  <si>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</si>
  <si>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</si>
  <si>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</si>
  <si>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</si>
  <si>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</si>
  <si>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</si>
  <si>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</si>
  <si>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COSYREL 5MG/5MG</t>
  </si>
  <si>
    <t xml:space="preserve">TBL FLM 30 </t>
  </si>
  <si>
    <t>DEGAN</t>
  </si>
  <si>
    <t>TBL 40X10MG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</si>
  <si>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</si>
  <si>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</si>
  <si>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</si>
  <si>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</si>
  <si>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</si>
  <si>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</si>
  <si>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</si>
  <si>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</si>
  <si>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DIAZEPAM SLOVAKOFARMA</t>
  </si>
  <si>
    <t>10MG TBL NOB 20(1X20)</t>
  </si>
  <si>
    <t>5MG TBL NOB 20(1X20)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</si>
  <si>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</si>
  <si>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</si>
  <si>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</si>
  <si>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</si>
  <si>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</si>
  <si>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</si>
  <si>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</si>
  <si>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</si>
  <si>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</si>
  <si>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</si>
  <si>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</si>
  <si>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</si>
  <si>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</si>
  <si>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</si>
  <si>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</si>
  <si>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</si>
  <si>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</si>
  <si>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</si>
  <si>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INJ.</t>
  </si>
  <si>
    <t>INJ 5X3ML/75MG</t>
  </si>
  <si>
    <t>DUPHALAC</t>
  </si>
  <si>
    <t>667MG/ML POR SOL 1X200ML IV</t>
  </si>
  <si>
    <t>DZ OCTENISEPT 250 ml</t>
  </si>
  <si>
    <t>sprej</t>
  </si>
  <si>
    <t>DZ TRIXO LIND 500ML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</si>
  <si>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</si>
  <si>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</si>
  <si>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</si>
  <si>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</si>
  <si>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</si>
  <si>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</si>
  <si>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</si>
  <si>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</si>
  <si>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EMBESIN</t>
  </si>
  <si>
    <t>40IU/2ML INF CNC SOL 10X2ML</t>
  </si>
  <si>
    <t>EMPRESSIN 40IU/2ML - mimořádný dovoz</t>
  </si>
  <si>
    <t>INJ SOL 10X2ML</t>
  </si>
  <si>
    <t>ENAP 5MG</t>
  </si>
  <si>
    <t>TBL 30X5MG</t>
  </si>
  <si>
    <t>ENELBIN 100 RETARD</t>
  </si>
  <si>
    <t>TBL RET 100X100MG</t>
  </si>
  <si>
    <t>ERDOMED</t>
  </si>
  <si>
    <t>POR CPS DUR 60X300MG</t>
  </si>
  <si>
    <t>ERDOMED 300MG</t>
  </si>
  <si>
    <t>CPS 20X300MG</t>
  </si>
  <si>
    <t>CPS 10X300MG</t>
  </si>
  <si>
    <t>ESSENTIALE FORTE</t>
  </si>
  <si>
    <t>600MG CPS DUR 30</t>
  </si>
  <si>
    <t>EUPHYLLIN CR N 200</t>
  </si>
  <si>
    <t>200MG CPS PRO 50</t>
  </si>
  <si>
    <t>EUTHYROX</t>
  </si>
  <si>
    <t>100MCG TBL NOB 100 I</t>
  </si>
  <si>
    <t>EXACYL</t>
  </si>
  <si>
    <t>INJ 5X5ML/500MG</t>
  </si>
  <si>
    <t>FAMOSAN 20MG</t>
  </si>
  <si>
    <t>TBL OBD 20X20MG</t>
  </si>
  <si>
    <t>FLAVOBION</t>
  </si>
  <si>
    <t>70MG TBL FLM 50</t>
  </si>
  <si>
    <t>FLORSALMIN</t>
  </si>
  <si>
    <t>CNC GGR 1X50ML</t>
  </si>
  <si>
    <t>FORLAX</t>
  </si>
  <si>
    <t>10G POR PLV SOL SCC 20</t>
  </si>
  <si>
    <t>FRAXIPARIN MULTI</t>
  </si>
  <si>
    <t>INJ 10X5ML/47.5KU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</si>
  <si>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</si>
  <si>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</si>
  <si>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</si>
  <si>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</si>
  <si>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</si>
  <si>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</si>
  <si>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</si>
  <si>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INF SOL 10X1000ML</t>
  </si>
  <si>
    <t>INF SOL 20X500ML</t>
  </si>
  <si>
    <t>GELASPAN 4% EBI20x500 ml</t>
  </si>
  <si>
    <t>INF SOL20X500ML VAK</t>
  </si>
  <si>
    <t>GENTADEX 5 MG/ML + 1 MG/ML</t>
  </si>
  <si>
    <t>OPH GTT SOL 1X5ML</t>
  </si>
  <si>
    <t>GERATAM 1200</t>
  </si>
  <si>
    <t>TBL OBD 100X1200MG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</si>
  <si>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</si>
  <si>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</si>
  <si>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</si>
  <si>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</si>
  <si>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</si>
  <si>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</si>
  <si>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</si>
  <si>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</si>
  <si>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</si>
  <si>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400MG/ML INF SOL 10X500ML</t>
  </si>
  <si>
    <t>GLUKÓZA 5 BRAUN</t>
  </si>
  <si>
    <t>INF SOL 10X250ML-PE</t>
  </si>
  <si>
    <t>INF SOL 20X100ML-PE</t>
  </si>
  <si>
    <t>GLUKÓZA 5% VIAFLO</t>
  </si>
  <si>
    <t>HELICID 20 ZENTIVA</t>
  </si>
  <si>
    <t>POR CPS ETD 28X20MG</t>
  </si>
  <si>
    <t>POR CPS ETD 90X20MG</t>
  </si>
  <si>
    <t>HEPARIN LECIVA</t>
  </si>
  <si>
    <t>INJ 1X10ML/50KU</t>
  </si>
  <si>
    <t>Herpesin krém 1x2g 5%</t>
  </si>
  <si>
    <t>HIRUDOID FORTE</t>
  </si>
  <si>
    <t>DRM GEL 1X40GM</t>
  </si>
  <si>
    <t>DRM CRM 1X40GM</t>
  </si>
  <si>
    <t>HYDROCORTISON VUAB 100 MG</t>
  </si>
  <si>
    <t>INJ PLV SOL 1X100MG</t>
  </si>
  <si>
    <t>HYLAK FORTE</t>
  </si>
  <si>
    <t>POR SOL 100ML</t>
  </si>
  <si>
    <t>HYPNOMIDATE</t>
  </si>
  <si>
    <t>2MG/ML INJ SOL 5X10ML</t>
  </si>
  <si>
    <t>IBALGIN 400</t>
  </si>
  <si>
    <t>400MG TBL FLM 48</t>
  </si>
  <si>
    <t>400MG TBL FLM 36</t>
  </si>
  <si>
    <t>IBUMAX 400 MG</t>
  </si>
  <si>
    <t>PORTBLFLM30X400MG</t>
  </si>
  <si>
    <t>IBUPROFEN AL 400</t>
  </si>
  <si>
    <t>400MG TBL FLM 30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</si>
  <si>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</si>
  <si>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</si>
  <si>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</si>
  <si>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</si>
  <si>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</si>
  <si>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</si>
  <si>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</si>
  <si>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</si>
  <si>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</si>
  <si>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</si>
  <si>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</si>
  <si>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</si>
  <si>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</si>
  <si>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</si>
  <si>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</si>
  <si>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</si>
  <si>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</si>
  <si>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</si>
  <si>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</si>
  <si>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</si>
  <si>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</si>
  <si>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</si>
  <si>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</si>
  <si>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</si>
  <si>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</si>
  <si>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</si>
  <si>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</si>
  <si>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</si>
  <si>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</si>
  <si>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</si>
  <si>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</si>
  <si>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</si>
  <si>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</si>
  <si>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</si>
  <si>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</si>
  <si>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ISOLYTE BP - PLAST. LÁHEV</t>
  </si>
  <si>
    <t xml:space="preserve">INF SOL 10X1000ML KP </t>
  </si>
  <si>
    <t>ISOPTIN</t>
  </si>
  <si>
    <t>80MG TBL FLM 50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</si>
  <si>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</si>
  <si>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</si>
  <si>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</si>
  <si>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</si>
  <si>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</si>
  <si>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</si>
  <si>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KARDEGIC 0.5 G</t>
  </si>
  <si>
    <t>INJ PSO LQF 6+SOL</t>
  </si>
  <si>
    <t>KEPPRA 100 MG/ML</t>
  </si>
  <si>
    <t>INF CNC SOL 10X5ML II</t>
  </si>
  <si>
    <t>KL ETHER LÉKOPISNÝ 1000 ml Fagron, Kulich</t>
  </si>
  <si>
    <t>UN 1155</t>
  </si>
  <si>
    <t>KL TBL MAGN.LACT 0,5G+B6 0,02G, 100TBL</t>
  </si>
  <si>
    <t>KL UNG.LENIENS FAGRON 500g</t>
  </si>
  <si>
    <t>KL UNGUENTUM</t>
  </si>
  <si>
    <t>Klysma salinické 10x135ml</t>
  </si>
  <si>
    <t>KREON 25 000</t>
  </si>
  <si>
    <t>25000U CPS ETD 50</t>
  </si>
  <si>
    <t>LETROX 150</t>
  </si>
  <si>
    <t>POR TBL NOB 100X150RG</t>
  </si>
  <si>
    <t>LEXAURIN 1,5</t>
  </si>
  <si>
    <t>POR TBL NOB 30X1.5MG</t>
  </si>
  <si>
    <t>LIDOCAIN EGIS 10 %</t>
  </si>
  <si>
    <t>DRM SPR SOL 1X38GM</t>
  </si>
  <si>
    <t>LITHIUM CHLORID 0.15 MMOL/ML LCO</t>
  </si>
  <si>
    <t>INJ SOL 1x10ML</t>
  </si>
  <si>
    <t>LOZAP H</t>
  </si>
  <si>
    <t>POR TBL FLM 90</t>
  </si>
  <si>
    <t>MAGNE B6</t>
  </si>
  <si>
    <t>DRG 50</t>
  </si>
  <si>
    <t>MAGNESIUM SULFURICUM BBP 20%</t>
  </si>
  <si>
    <t>200MG/ML INJ SOL 5X10ML</t>
  </si>
  <si>
    <t>MAGNOSOLV</t>
  </si>
  <si>
    <t>365MG POR GRA SOL SCC 30</t>
  </si>
  <si>
    <t>GEL 1X20GM</t>
  </si>
  <si>
    <t>INJ+INF SOL 10X10ML</t>
  </si>
  <si>
    <t>MIDAZOLAM KALCEKS 5MG/ML</t>
  </si>
  <si>
    <t>INJ/INF SOL 10X10ML</t>
  </si>
  <si>
    <t>MINIRIN MELT 60 MCG</t>
  </si>
  <si>
    <t>POR LYO 30X60RG</t>
  </si>
  <si>
    <t>MORPHIN BIOTIKA 1%</t>
  </si>
  <si>
    <t>INJ 10X2ML/20MG</t>
  </si>
  <si>
    <t>MULTIBIC BEZ DRASLÍKU</t>
  </si>
  <si>
    <t>HFL SOL 2X5000ML</t>
  </si>
  <si>
    <t>MYFENAX 500 MG</t>
  </si>
  <si>
    <t>POR TBL FLM 50X500MG</t>
  </si>
  <si>
    <t>NATRIUM CHLORATUM BIOTIKA 10%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</si>
  <si>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</si>
  <si>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</si>
  <si>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</si>
  <si>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</si>
  <si>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</si>
  <si>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</si>
  <si>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</si>
  <si>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</si>
  <si>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</si>
  <si>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</si>
  <si>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</si>
  <si>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INJ SOL 5X10ML/20MG</t>
  </si>
  <si>
    <t>2MG/ML INJ SOL 5X2,5ML</t>
  </si>
  <si>
    <t>NIMESIL</t>
  </si>
  <si>
    <t>PORGRASUS30X100MG-S</t>
  </si>
  <si>
    <t>NIMOTOP S</t>
  </si>
  <si>
    <t>30MG TBL FLM 100 I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</si>
  <si>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</si>
  <si>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</si>
  <si>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</si>
  <si>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</si>
  <si>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</si>
  <si>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</si>
  <si>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</si>
  <si>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</si>
  <si>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</si>
  <si>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</si>
  <si>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</si>
  <si>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</si>
  <si>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</si>
  <si>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</si>
  <si>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</si>
  <si>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</si>
  <si>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OPHTHALMO-SEPTONEX</t>
  </si>
  <si>
    <t>OPH GTT SOL 1X10ML PLAST</t>
  </si>
  <si>
    <t>OTOBACID N</t>
  </si>
  <si>
    <t>0,2MG/G+5MG/G+479,8MG/G AUR GTT SOL 1X5ML</t>
  </si>
  <si>
    <t>PANCREOLAN FORTE</t>
  </si>
  <si>
    <t>6000U TBL ENT 30</t>
  </si>
  <si>
    <t>6000U TBL ENT 60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</si>
  <si>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</si>
  <si>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</si>
  <si>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</si>
  <si>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</si>
  <si>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</si>
  <si>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</si>
  <si>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</si>
  <si>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</si>
  <si>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PENTILIN</t>
  </si>
  <si>
    <t>20MG/ML INJ/INF SOL 5X5ML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</si>
  <si>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</si>
  <si>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</si>
  <si>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</si>
  <si>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</si>
  <si>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</si>
  <si>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</si>
  <si>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</si>
  <si>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</si>
  <si>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PLEGOMAZIN</t>
  </si>
  <si>
    <t>INJ 10X5ML/25MG</t>
  </si>
  <si>
    <t>PRAXBIND 2,5 G/50 ML</t>
  </si>
  <si>
    <t>INJ+INF SOL 2X50MLX2,5GM/50ML</t>
  </si>
  <si>
    <t>PREDNISON 5 LECIVA</t>
  </si>
  <si>
    <t>TBL 20X5MG</t>
  </si>
  <si>
    <t>PRESTANCE 10 MG/10 MG</t>
  </si>
  <si>
    <t>POR TBL NOB 30</t>
  </si>
  <si>
    <t>PRESTARIUM NEO</t>
  </si>
  <si>
    <t>PROPOFOL 1% MCT/LCT FRESENIUS</t>
  </si>
  <si>
    <t>INJ EML 10X100ML</t>
  </si>
  <si>
    <t>PROSTAVASIN</t>
  </si>
  <si>
    <t>INJ SIC 10X20RG</t>
  </si>
  <si>
    <t>PULMICORT</t>
  </si>
  <si>
    <t>0,5MG/ML SUS NEB 20X2ML</t>
  </si>
  <si>
    <t>REGIOCIT ROZTOK PRO HEMOFILTRACI</t>
  </si>
  <si>
    <t>REMESTYP 1.0</t>
  </si>
  <si>
    <t>INJ 5X10ML/1MG</t>
  </si>
  <si>
    <t>RINGERŮV ROZTOK VIAFLO</t>
  </si>
  <si>
    <t>RIVOTRIL 0.5 MG</t>
  </si>
  <si>
    <t>TBL 50X0.5MG</t>
  </si>
  <si>
    <t>RIVOTRIL 2 MG</t>
  </si>
  <si>
    <t>TBL 30X2MG</t>
  </si>
  <si>
    <t>ROCURONIUM B. BRAUN 10MG/ML</t>
  </si>
  <si>
    <t>ROCURONIUM BROMIDE HAMELN</t>
  </si>
  <si>
    <t>10MG/ML INJ/INF SOL 10X5ML</t>
  </si>
  <si>
    <t>RYTMONORM</t>
  </si>
  <si>
    <t>150MG TBL FLM 50</t>
  </si>
  <si>
    <t>SAB SIMPLEX</t>
  </si>
  <si>
    <t>POR SUS 1X30ML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</si>
  <si>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</si>
  <si>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</si>
  <si>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</si>
  <si>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</si>
  <si>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</si>
  <si>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</si>
  <si>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</si>
  <si>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</si>
  <si>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SERTRALIN APOTEX 50 MG POTAHOVANÉ TABLETY</t>
  </si>
  <si>
    <t>POR TBL FLM 100X50MG</t>
  </si>
  <si>
    <t>SIMDAX 2,5 MG/ML</t>
  </si>
  <si>
    <t>INF CNC SOL 1X5ML</t>
  </si>
  <si>
    <t>SOLUVIT N PRO INFUS.</t>
  </si>
  <si>
    <t>INJ SIC 10</t>
  </si>
  <si>
    <t>SUFENTANIL TORREX 50MCG/ML</t>
  </si>
  <si>
    <t>INJ SOL 5X5ML (250rg)</t>
  </si>
  <si>
    <t>SUPP.GLYCERINI SANOVA Glycerín.čípky Extra 3g 10ks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</si>
  <si>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</si>
  <si>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</si>
  <si>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</si>
  <si>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</si>
  <si>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</si>
  <si>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</si>
  <si>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</si>
  <si>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</si>
  <si>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</si>
  <si>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</si>
  <si>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</si>
  <si>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</si>
  <si>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THIAMIN LECIVA</t>
  </si>
  <si>
    <t>TBL 20X50MG(BLISTR)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</si>
  <si>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</si>
  <si>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</si>
  <si>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</si>
  <si>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</si>
  <si>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</si>
  <si>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</si>
  <si>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</si>
  <si>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</si>
  <si>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TISERCIN</t>
  </si>
  <si>
    <t>INJ 10X1ML/25MG</t>
  </si>
  <si>
    <t>TORECAN</t>
  </si>
  <si>
    <t>INJ 5X1ML/6.5MG</t>
  </si>
  <si>
    <t>TRACRIUM 50</t>
  </si>
  <si>
    <t>10MG/ML INJ SOL 5X5ML</t>
  </si>
  <si>
    <t>TRANSMETIL 500 MG TABLETY</t>
  </si>
  <si>
    <t>POR TBL ENT 10X500MG</t>
  </si>
  <si>
    <t>Trental inj -MIMOŘÁDNÝ DOVOZ!!</t>
  </si>
  <si>
    <t>INJ 5X5ML/100MG</t>
  </si>
  <si>
    <t>TRITACE 10 MG</t>
  </si>
  <si>
    <t>POR TBL NOB 100X10MG</t>
  </si>
  <si>
    <t>TWYNSTA 80 MG/10 MG</t>
  </si>
  <si>
    <t>POR TBL NOB 28</t>
  </si>
  <si>
    <t>UBRETID</t>
  </si>
  <si>
    <t>TBL 50X5MG</t>
  </si>
  <si>
    <t>UROMITEXAN 400MG</t>
  </si>
  <si>
    <t>INJ 15X4ML/400MG</t>
  </si>
  <si>
    <t>VENTER-ukončení výroby</t>
  </si>
  <si>
    <t>TBL 50X1GM</t>
  </si>
  <si>
    <t>VENTOLIN</t>
  </si>
  <si>
    <t>5MG/ML INH SOL 1X20ML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</si>
  <si>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</si>
  <si>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</si>
  <si>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</si>
  <si>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</si>
  <si>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</si>
  <si>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</si>
  <si>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</si>
  <si>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</si>
  <si>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Vincentka nosní sprej  25ml (30ml)</t>
  </si>
  <si>
    <t>Vincentka přírod.0.7l-nevrat.láhev</t>
  </si>
  <si>
    <t>VITALIPID N ADULT</t>
  </si>
  <si>
    <t>VITANGO 200 MG</t>
  </si>
  <si>
    <t>TBL FLM 15</t>
  </si>
  <si>
    <t>VOLUVEN 10% 500 ML</t>
  </si>
  <si>
    <t>INF. 10X500 ML</t>
  </si>
  <si>
    <t>ZALDIAR</t>
  </si>
  <si>
    <t>37,5MG/325MG TBL FLM 30X1</t>
  </si>
  <si>
    <t>ZODAC</t>
  </si>
  <si>
    <t>POR TBL FLM 90X10MG</t>
  </si>
  <si>
    <t>TBL OBD 30X10MG</t>
  </si>
  <si>
    <t>TBL OBD 60X10MG</t>
  </si>
  <si>
    <t>ZOLOFT 100MG</t>
  </si>
  <si>
    <t>TBL OBD 28X100MG</t>
  </si>
  <si>
    <t>ZOLPIDEM MYLAN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</si>
  <si>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</si>
  <si>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</si>
  <si>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</si>
  <si>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</si>
  <si>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</si>
  <si>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</si>
  <si>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</si>
  <si>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</si>
  <si>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</si>
  <si>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</si>
  <si>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AMINOPLASMAL HEPA-10%</t>
  </si>
  <si>
    <t>INF 10X500ML</t>
  </si>
  <si>
    <t>NEPHROTECT</t>
  </si>
  <si>
    <t>INF SOL 10X500ML</t>
  </si>
  <si>
    <t>NUTRIFLEX BASAL</t>
  </si>
  <si>
    <t>INF SOL 5X2000ML</t>
  </si>
  <si>
    <t>NUTRIFLEX OMEGA SPECIAL BEZ ELEKTROLYTŮ</t>
  </si>
  <si>
    <t>INF EML 5X1875ML</t>
  </si>
  <si>
    <t>NUTRIFLEX PLUS</t>
  </si>
  <si>
    <t>OLIMEL N7E</t>
  </si>
  <si>
    <t>INF EML4X2000ML</t>
  </si>
  <si>
    <t>OLIMEL N9</t>
  </si>
  <si>
    <t>OLIMEL N9E</t>
  </si>
  <si>
    <t>SMOFKABIVEN EXTRA NITROGEN</t>
  </si>
  <si>
    <t>INF EML 4X2025ML</t>
  </si>
  <si>
    <t>léky - enterální výživa (LEK)</t>
  </si>
  <si>
    <t>DIASIP S PŘÍCHUTÍ CAPPUCCINO</t>
  </si>
  <si>
    <t>POR SOL 4X200ML</t>
  </si>
  <si>
    <t>FRESUBIN 2 KCAL HP FIBRE</t>
  </si>
  <si>
    <t>POR SOL 15X500ML</t>
  </si>
  <si>
    <t>Fresubin hepa 15x500ml</t>
  </si>
  <si>
    <t>Fresubin Intensive 15x500 ml</t>
  </si>
  <si>
    <t>Fresubin Intensive 1x500 ml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</si>
  <si>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</si>
  <si>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</si>
  <si>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</si>
  <si>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</si>
  <si>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</si>
  <si>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</si>
  <si>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</si>
  <si>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</si>
  <si>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</si>
  <si>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</si>
  <si>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</si>
  <si>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</si>
  <si>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</si>
  <si>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</si>
  <si>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</si>
  <si>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</si>
  <si>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</si>
  <si>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</si>
  <si>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</si>
  <si>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</si>
  <si>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MULTI FIBRE</t>
  </si>
  <si>
    <t>POR SOL 1X1000ML-VA</t>
  </si>
  <si>
    <t>Nutrison Protein Intense 500ml</t>
  </si>
  <si>
    <t>Peptamen Intense 12x500ml</t>
  </si>
  <si>
    <t>PROTIFAR</t>
  </si>
  <si>
    <t>POR PLV SOL 1X225GM</t>
  </si>
  <si>
    <t>PULMOCARE 500 ML PŘÍCHUŤ VANILKA</t>
  </si>
  <si>
    <t>POR SOL 1X500ML</t>
  </si>
  <si>
    <t>léky - krev.deriváty ZUL (TO)</t>
  </si>
  <si>
    <t>ATENATIV</t>
  </si>
  <si>
    <t>50IU/ML INF PSO LQF 1+1X10ML</t>
  </si>
  <si>
    <t>50IU/ML INF PSO LQF 1+1X20ML</t>
  </si>
  <si>
    <t>HAEMOCOMPLETTAN P</t>
  </si>
  <si>
    <t>20MG/ML INJ/INF PLV SOL 1X2000MG</t>
  </si>
  <si>
    <t>20MG/ML INJ/INF PLV SOL 1X1000MG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</si>
  <si>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</si>
  <si>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</si>
  <si>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</si>
  <si>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</si>
  <si>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</si>
  <si>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</si>
  <si>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</si>
  <si>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</si>
  <si>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</si>
  <si>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</si>
  <si>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</si>
  <si>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</si>
  <si>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</si>
  <si>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</si>
  <si>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</si>
  <si>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</si>
  <si>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</si>
  <si>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</si>
  <si>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</si>
  <si>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</si>
  <si>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</si>
  <si>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</si>
  <si>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</si>
  <si>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</si>
  <si>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</si>
  <si>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</si>
  <si>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</si>
  <si>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</si>
  <si>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</si>
  <si>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</si>
  <si>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</si>
  <si>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</si>
  <si>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</si>
  <si>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</si>
  <si>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</si>
  <si>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</si>
  <si>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</si>
  <si>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</si>
  <si>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</si>
  <si>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</si>
  <si>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</si>
  <si>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</si>
  <si>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</si>
  <si>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</si>
  <si>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</si>
  <si>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</si>
  <si>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</si>
  <si>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</si>
  <si>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</si>
  <si>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</si>
  <si>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</si>
  <si>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</si>
  <si>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</si>
  <si>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</si>
  <si>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DEOXYMYKOIN</t>
  </si>
  <si>
    <t>TBL 10X100MG</t>
  </si>
  <si>
    <t>FRAMYKOIN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</si>
  <si>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</si>
  <si>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</si>
  <si>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</si>
  <si>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</si>
  <si>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</si>
  <si>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</si>
  <si>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</si>
  <si>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</si>
  <si>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</si>
  <si>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</si>
  <si>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</si>
  <si>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</si>
  <si>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</si>
  <si>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</si>
  <si>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</si>
  <si>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</si>
  <si>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</si>
  <si>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</si>
  <si>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20X100ML</t>
  </si>
  <si>
    <t>5MG/ML INF SOL 10X100ML</t>
  </si>
  <si>
    <t>MOXIFLOXACIN KABI 400MG/250ML</t>
  </si>
  <si>
    <t>INF SOL 10X250ML</t>
  </si>
  <si>
    <t>OFLOXIN INF</t>
  </si>
  <si>
    <t>INF SOL 10X100ML</t>
  </si>
  <si>
    <t>OPHTHALMO-FRAMYKOIN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</si>
  <si>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</si>
  <si>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</si>
  <si>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</si>
  <si>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</si>
  <si>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</si>
  <si>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</si>
  <si>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SEFOTAK 1 G</t>
  </si>
  <si>
    <t>INJ PLV SOL 1X1GM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</si>
  <si>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</si>
  <si>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</si>
  <si>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</si>
  <si>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</si>
  <si>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</si>
  <si>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</si>
  <si>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</si>
  <si>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</si>
  <si>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</si>
  <si>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</si>
  <si>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</si>
  <si>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</si>
  <si>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</si>
  <si>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</si>
  <si>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</si>
  <si>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</si>
  <si>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</si>
  <si>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FLUCONAZOL KABI 2 MG/ML</t>
  </si>
  <si>
    <t>INF SOL 10X200ML/400MG</t>
  </si>
  <si>
    <t>INF SOL 10X100ML/200MG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</si>
  <si>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</si>
  <si>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</si>
  <si>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</si>
  <si>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</si>
  <si>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</si>
  <si>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</si>
  <si>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</si>
  <si>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</si>
  <si>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</si>
  <si>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ACIDUM FOLICUM LECIVA</t>
  </si>
  <si>
    <t>DRG 30X10MG</t>
  </si>
  <si>
    <t>ADDAVEN</t>
  </si>
  <si>
    <t>IVN INF CNC SOL 20X10ML</t>
  </si>
  <si>
    <t>ALOPURINOL SANDOZ</t>
  </si>
  <si>
    <t>100MG TBL NOB 100</t>
  </si>
  <si>
    <t>AMBROBENE 7.5MG/ML</t>
  </si>
  <si>
    <t>SOL 1X100ML</t>
  </si>
  <si>
    <t>ANOPYRIN</t>
  </si>
  <si>
    <t>100MG TBL NOB 60(6X10)</t>
  </si>
  <si>
    <t>APAURIN</t>
  </si>
  <si>
    <t>INJ 10X2ML/10MG</t>
  </si>
  <si>
    <t>Apotheke zelený čaj s citrónem</t>
  </si>
  <si>
    <t>20x2g</t>
  </si>
  <si>
    <t>ATARALGIN</t>
  </si>
  <si>
    <t>POR TBL NOB 20</t>
  </si>
  <si>
    <t>ATROVENT 0.025%</t>
  </si>
  <si>
    <t>INH SOL 1X20ML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</si>
  <si>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</si>
  <si>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</si>
  <si>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</si>
  <si>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</si>
  <si>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</si>
  <si>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</si>
  <si>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</si>
  <si>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BETALOC ZOK</t>
  </si>
  <si>
    <t>200MG TBL PRO 30</t>
  </si>
  <si>
    <t>50MG TBL PRO 100</t>
  </si>
  <si>
    <t>25MG TBL PRO 100</t>
  </si>
  <si>
    <t>50MG TBL PRO 30</t>
  </si>
  <si>
    <t>BETALOC ZOK 100 MG</t>
  </si>
  <si>
    <t>TBL RET 30X100MG</t>
  </si>
  <si>
    <t>BETOPTIC S</t>
  </si>
  <si>
    <t>2,5MG/ML OPH GTT SUS 1X5ML</t>
  </si>
  <si>
    <t>BISEPTOL</t>
  </si>
  <si>
    <t>400MG/80MG TBL NOB 28</t>
  </si>
  <si>
    <t>BURONIL 25 MG</t>
  </si>
  <si>
    <t>POR TBL OBD 50X25MG</t>
  </si>
  <si>
    <t>Carbocit tbl.20</t>
  </si>
  <si>
    <t>CAVINTON FORTE</t>
  </si>
  <si>
    <t>10MG TBL NOB 90</t>
  </si>
  <si>
    <t>250MG TBL NOB 100</t>
  </si>
  <si>
    <t>100MG TBL NOB 40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</si>
  <si>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</si>
  <si>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</si>
  <si>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</si>
  <si>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</si>
  <si>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</si>
  <si>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</si>
  <si>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COAXIL</t>
  </si>
  <si>
    <t>TBL OBD 90X12.5MG</t>
  </si>
  <si>
    <t>POR TBL NOB60X200MG</t>
  </si>
  <si>
    <t>POR TBL NOB30X200MG</t>
  </si>
  <si>
    <t>INJ 50X2ML/10MG</t>
  </si>
  <si>
    <t>DEPAKINE CHRONO 500MG SECABLE</t>
  </si>
  <si>
    <t>TBL RET 100X500MG</t>
  </si>
  <si>
    <t>DEXAMETHASONE WZF POLFA</t>
  </si>
  <si>
    <t>OPHGTTSUS1X5ML0.1%</t>
  </si>
  <si>
    <t>DIGOXIN 0.125 LECIVA</t>
  </si>
  <si>
    <t>TBL 30X0.125MG</t>
  </si>
  <si>
    <t>DORETA 75 MG/650 MG</t>
  </si>
  <si>
    <t>DUROGESIC 25MCG/H</t>
  </si>
  <si>
    <t>EMP 5X2.5MG(10CM2)</t>
  </si>
  <si>
    <t>DUROGESIC 50MCG/H</t>
  </si>
  <si>
    <t>EMP 5X5MG(20CM2)</t>
  </si>
  <si>
    <t>POR TBL FLM 28X10MG</t>
  </si>
  <si>
    <t>ELICEA 20 MG</t>
  </si>
  <si>
    <t>POR TBL FLM 28X20MG</t>
  </si>
  <si>
    <t>ELOCOM</t>
  </si>
  <si>
    <t>DRM CRM 1X30GM 0.1%</t>
  </si>
  <si>
    <t>ENELBIN RETARD</t>
  </si>
  <si>
    <t>TBL OBD 50X100MG</t>
  </si>
  <si>
    <t>EPANUTIN PARENTERAL</t>
  </si>
  <si>
    <t>INJ SOL 5X5ML/250MG</t>
  </si>
  <si>
    <t>POR GRA SUS 1X100ML</t>
  </si>
  <si>
    <t>POR PLV SOL 20X225MG</t>
  </si>
  <si>
    <t>ESPUMISAN</t>
  </si>
  <si>
    <t>PORCPSMOL50X40MG-BL</t>
  </si>
  <si>
    <t>EUPHYLLIN CR N 100</t>
  </si>
  <si>
    <t>100MG CPS PRO 50</t>
  </si>
  <si>
    <t>EUPHYLLIN CR N 400</t>
  </si>
  <si>
    <t>400MG CPS PRO 50</t>
  </si>
  <si>
    <t>EUTHYROX 50</t>
  </si>
  <si>
    <t>TBL 100X50RG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</si>
  <si>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</si>
  <si>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</si>
  <si>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</si>
  <si>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</si>
  <si>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</si>
  <si>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</si>
  <si>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GUTRON 2.5MG</t>
  </si>
  <si>
    <t>TBL 50X2.5MG</t>
  </si>
  <si>
    <t>TBL 20X2.5MG</t>
  </si>
  <si>
    <t>GUTRON 5MG</t>
  </si>
  <si>
    <t>HALOPERIDOL</t>
  </si>
  <si>
    <t>GTT 1X10ML/20MG</t>
  </si>
  <si>
    <t>TBL 50X1.5MG</t>
  </si>
  <si>
    <t>HUMULIN R 100 M.J./ML</t>
  </si>
  <si>
    <t>INJ 1X10ML/1KU</t>
  </si>
  <si>
    <t>HYDROCHLOROTHIAZID LECIVA</t>
  </si>
  <si>
    <t>TBL 20X25MG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</si>
  <si>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</si>
  <si>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</si>
  <si>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</si>
  <si>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</si>
  <si>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</si>
  <si>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</si>
  <si>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</si>
  <si>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</si>
  <si>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</si>
  <si>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</si>
  <si>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ISOLYTE</t>
  </si>
  <si>
    <t>ISOPTIN SR 240 MG</t>
  </si>
  <si>
    <t>POR TBL PRO 30X240MG</t>
  </si>
  <si>
    <t>KANAVIT</t>
  </si>
  <si>
    <t>INJ 5X1ML/10MG</t>
  </si>
  <si>
    <t>KINITO</t>
  </si>
  <si>
    <t>50MG TBL FLM 40(2X20)</t>
  </si>
  <si>
    <t>KL ETHANOLUM BENZ.DENAT. 500ml  /400g/</t>
  </si>
  <si>
    <t xml:space="preserve">KL CHLADIVE MAZANI 450 g  </t>
  </si>
  <si>
    <t>Fagron, Kulich</t>
  </si>
  <si>
    <t>KL PRIPRAVEK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</si>
  <si>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</si>
  <si>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</si>
  <si>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</si>
  <si>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</si>
  <si>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</si>
  <si>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</si>
  <si>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ZINCI OXIDI PASTA, 100G</t>
  </si>
  <si>
    <t>LANSOPRAZOL MYLAN</t>
  </si>
  <si>
    <t>30MG CPS ETD 28</t>
  </si>
  <si>
    <t>LETROX 50</t>
  </si>
  <si>
    <t>POR TBL NOB 100X50RG II</t>
  </si>
  <si>
    <t>LEXAURIN 3</t>
  </si>
  <si>
    <t>3MG TBL NOB 28</t>
  </si>
  <si>
    <t>3MG TBL NOB 30</t>
  </si>
  <si>
    <t>LISKANTIN</t>
  </si>
  <si>
    <t>POR TBL NOB 100X250MG</t>
  </si>
  <si>
    <t>LOKREN 20 MG</t>
  </si>
  <si>
    <t>POR TBL FLM 98X20MG</t>
  </si>
  <si>
    <t>LYRICA 150 MG</t>
  </si>
  <si>
    <t>POR CPSDUR14X150MG</t>
  </si>
  <si>
    <t>LYRICA 300 MG</t>
  </si>
  <si>
    <t>POR CPS DUR 56X300MG</t>
  </si>
  <si>
    <t>LYRICA 50 MG</t>
  </si>
  <si>
    <t>POR CPS DUR 56X50MG</t>
  </si>
  <si>
    <t>LYRICA 75 MG</t>
  </si>
  <si>
    <t>POR CPSDUR14X75MG</t>
  </si>
  <si>
    <t>MAGNESII LACTICI 0,5 TBL. MEDICAMENTA</t>
  </si>
  <si>
    <t>TBL NOB 50X0,5GM</t>
  </si>
  <si>
    <t>TBL NOB 100X0,5GM</t>
  </si>
  <si>
    <t>MAGNESIUM 250 MG PHARMAVIT</t>
  </si>
  <si>
    <t>POR TBL EFF 20</t>
  </si>
  <si>
    <t>MALTOFER</t>
  </si>
  <si>
    <t>POR GTT SOL 30ML</t>
  </si>
  <si>
    <t>POR SIR 150ML</t>
  </si>
  <si>
    <t>MIRTAZAPIN SANDOZ</t>
  </si>
  <si>
    <t>15MG TBL FLM 30</t>
  </si>
  <si>
    <t>30MG TBL FLM 30</t>
  </si>
  <si>
    <t>45MG TBL FLM 30</t>
  </si>
  <si>
    <t>MODURETIC</t>
  </si>
  <si>
    <t>INJ 10X1ML/10MG</t>
  </si>
  <si>
    <t>MOVENTIG</t>
  </si>
  <si>
    <t>25MG TBL FLM 30X1</t>
  </si>
  <si>
    <t>MUCOSOLVAN</t>
  </si>
  <si>
    <t>POR GTT SOL+INH SOL 60ML</t>
  </si>
  <si>
    <t>MUCOSOLVAN LONG EFFECT</t>
  </si>
  <si>
    <t>75MG CPS PRO 20</t>
  </si>
  <si>
    <t>NEUROL 1.0</t>
  </si>
  <si>
    <t>TBL 30X1MG</t>
  </si>
  <si>
    <t>NEURONTIN 100MG</t>
  </si>
  <si>
    <t>CPS 100X100MG</t>
  </si>
  <si>
    <t>INJ 5X5ML/2500MG</t>
  </si>
  <si>
    <t>PALGOTAL 75 MG/650 MG</t>
  </si>
  <si>
    <t>PAMIDRONATE MEDAC 3 MG/ML</t>
  </si>
  <si>
    <t>INF CNC SOL 1X20ML</t>
  </si>
  <si>
    <t>PARALEN 500 TBL 12</t>
  </si>
  <si>
    <t>500MG TBL NOB 12</t>
  </si>
  <si>
    <t>PARALEN GRIP CHŘIPKA A KAŠEL</t>
  </si>
  <si>
    <t>500MG/15MG/5MG TBL FLM 24</t>
  </si>
  <si>
    <t>PLASMALYTE ROZTOK</t>
  </si>
  <si>
    <t>PRAGIOLA</t>
  </si>
  <si>
    <t>75MG CPS DUR 14</t>
  </si>
  <si>
    <t>PREDNISON 20 LECIVA</t>
  </si>
  <si>
    <t>TBL 20X20MG(BLISTR)</t>
  </si>
  <si>
    <t>PREGABALIN SANDOZ</t>
  </si>
  <si>
    <t>50MG CPS DUR 56</t>
  </si>
  <si>
    <t>150MG CPS DUR 84</t>
  </si>
  <si>
    <t>75MG CPS DUR 84</t>
  </si>
  <si>
    <t>PREGABALIN SANDOZ 300 MG</t>
  </si>
  <si>
    <t>PREGABALIN TEVA</t>
  </si>
  <si>
    <t>150MG CPS DUR 56</t>
  </si>
  <si>
    <t>PRESTANCE 5 MG/5 MG</t>
  </si>
  <si>
    <t>POR TBL FLM 30X5MG</t>
  </si>
  <si>
    <t>PRESTARIUM NEO COMBI 5mg/1,25mg</t>
  </si>
  <si>
    <t>INJ EML 5X20ML</t>
  </si>
  <si>
    <t>INJ EML 10X50ML</t>
  </si>
  <si>
    <t>PROTHIADEN</t>
  </si>
  <si>
    <t>DRG 30X25MG</t>
  </si>
  <si>
    <t>QUETIAPINE POLPHARMA 100 MG POTAHOVANÉ TABLETY</t>
  </si>
  <si>
    <t>QUETIAPINE POLPHARMA 25 MG POTAHOVANÉ TABLETY</t>
  </si>
  <si>
    <t>POR TBL FLM 30X25MG</t>
  </si>
  <si>
    <t>RE ERDOMED</t>
  </si>
  <si>
    <t>RECOXA 15</t>
  </si>
  <si>
    <t>POR TBL NOB 30X15MG</t>
  </si>
  <si>
    <t>RIVOTRIL</t>
  </si>
  <si>
    <t>INJ 5X1ML/1MG+SOLV.</t>
  </si>
  <si>
    <t>RIVOTRIL 2.5MG/ML</t>
  </si>
  <si>
    <t>POR GTT SOL 1X10ML</t>
  </si>
  <si>
    <t>SIRDALUD 2 MG</t>
  </si>
  <si>
    <t>POR TBL NOB 30X2MG</t>
  </si>
  <si>
    <t>SIRDALUD 4 MG</t>
  </si>
  <si>
    <t>POR TBL NOB 30X4MG</t>
  </si>
  <si>
    <t>SMECTA</t>
  </si>
  <si>
    <t>PLV POR 1X30SACKU</t>
  </si>
  <si>
    <t>SPECIES UROLOGICAE PLANTA LEROS</t>
  </si>
  <si>
    <t>SPC 20X1.5GM(SÁČKY)</t>
  </si>
  <si>
    <t>STACYL 100 MG ENTEROSOLVENTNÍ TABLETY</t>
  </si>
  <si>
    <t>POR TBL ENT 100X100MG I</t>
  </si>
  <si>
    <t>Suppositoria Glyc.Sanova Classic 2g</t>
  </si>
  <si>
    <t>TEZEO 40 MG</t>
  </si>
  <si>
    <t>POR TBL NOB 28X40MG</t>
  </si>
  <si>
    <t>Thiamin Generica tbl.60</t>
  </si>
  <si>
    <t>TORVACARD NEO 40 MG</t>
  </si>
  <si>
    <t>POR TBL FLM 30X40MG</t>
  </si>
  <si>
    <t>TRAJENTA 5 MG</t>
  </si>
  <si>
    <t>TRAMAL RETARD TABLETY 200 MG</t>
  </si>
  <si>
    <t>200MG TBL PRO 30 III</t>
  </si>
  <si>
    <t>TRANSTEC 35 MCG/H</t>
  </si>
  <si>
    <t>DRM EMP TDR 5X20MG</t>
  </si>
  <si>
    <t>TRANSTEC 52.5 MCG/H</t>
  </si>
  <si>
    <t>DRM EMP TDR 5X30MG</t>
  </si>
  <si>
    <t>TRITTICO AC 150</t>
  </si>
  <si>
    <t>TBL RET 60X150MG</t>
  </si>
  <si>
    <t>TRITTICO PROLONG 300 MG TABLETY S PRODLOUŽENÝM UVO</t>
  </si>
  <si>
    <t>POR TBL PRO 30X300MG</t>
  </si>
  <si>
    <t>TRUND 250 MG POTAHOVANÉ TABLETY</t>
  </si>
  <si>
    <t>POR TBL FLM 50X250MG</t>
  </si>
  <si>
    <t>TRUND 500 MG POTAHOVANÉ TABLETY</t>
  </si>
  <si>
    <t>POR TBL FLM 100X500MG</t>
  </si>
  <si>
    <t>ULTRACOD</t>
  </si>
  <si>
    <t>URALYT U</t>
  </si>
  <si>
    <t>POR GRA 1X280GM</t>
  </si>
  <si>
    <t>URSOSAN</t>
  </si>
  <si>
    <t>CPS 50X250MG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</si>
  <si>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</si>
  <si>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</si>
  <si>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</si>
  <si>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</si>
  <si>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</si>
  <si>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</si>
  <si>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VIGANTOL</t>
  </si>
  <si>
    <t>0,5MG/ML POR GTT SOL 1X10ML</t>
  </si>
  <si>
    <t>VIMPAT 50 MG</t>
  </si>
  <si>
    <t>POR TBL FLM 14X50MG</t>
  </si>
  <si>
    <t>Walmark Biopron Forte Box tbl.10x10</t>
  </si>
  <si>
    <t>XARELTO 20 MG</t>
  </si>
  <si>
    <t>ZOLOFT 50MG</t>
  </si>
  <si>
    <t>TBL OBD 28X50MG</t>
  </si>
  <si>
    <t>NUTRIFLEX PERI</t>
  </si>
  <si>
    <t>DIASIP S PŘÍCHUTÍ JAHODOVOU</t>
  </si>
  <si>
    <t>POR SOL 1X200ML</t>
  </si>
  <si>
    <t>DIASIP S PŘÍCHUTÍ VANILKOVOU</t>
  </si>
  <si>
    <t>ENSURE PLUS ADVANCE RTH VANILKOVÁ PŘÍCHUŤ</t>
  </si>
  <si>
    <t>FRESUBIN 2 KCAL DRINK CAPPUCCINO</t>
  </si>
  <si>
    <t>JEVITY PLUS HP</t>
  </si>
  <si>
    <t>NUTRIDRINK COMPACT PROTEIN S PŘÍCHUTÍ BANÁNOVOU</t>
  </si>
  <si>
    <t>POR SOL 4X125ML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</si>
  <si>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</si>
  <si>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</si>
  <si>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</si>
  <si>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</si>
  <si>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</si>
  <si>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</si>
  <si>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</si>
  <si>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NUTRIDRINK YOGHURT S PŘÍCHUTÍ MALINA</t>
  </si>
  <si>
    <t>NUTRISON ENERGY MULTI FIBRE</t>
  </si>
  <si>
    <t>200G/L INF SOL 1X50ML</t>
  </si>
  <si>
    <t>AMIKACIN MEDOCHEMIE 500MG/2ML INJ/INF</t>
  </si>
  <si>
    <t>SOL 10X2ML</t>
  </si>
  <si>
    <t>CEFEPIM NORIDEM</t>
  </si>
  <si>
    <t>1G INJ/INF PLV SOL 1</t>
  </si>
  <si>
    <t>CIFLOXINAL</t>
  </si>
  <si>
    <t>POR TBL FLM 10X250MG</t>
  </si>
  <si>
    <t>KLACID 500</t>
  </si>
  <si>
    <t>POR TBL FLM 14X500MG</t>
  </si>
  <si>
    <t>KLACID I.V.</t>
  </si>
  <si>
    <t>ARDEAOSMOSOL MA 15</t>
  </si>
  <si>
    <t>150G/L INF SOL 10X200ML</t>
  </si>
  <si>
    <t>ATROPIN BIOTIKA 0.5MG</t>
  </si>
  <si>
    <t>ATROPIN BIOTIKA 1MG</t>
  </si>
  <si>
    <t>INJ 10X1ML/1MG</t>
  </si>
  <si>
    <t>BENELYTE</t>
  </si>
  <si>
    <t>INF SOL 20X250ML</t>
  </si>
  <si>
    <t>BRICANYL</t>
  </si>
  <si>
    <t>0,5MG/ML INJ SOL 10X1ML</t>
  </si>
  <si>
    <t>Bridion 100mg/ml inj.10x2ml/200mg</t>
  </si>
  <si>
    <t>DZ OCTENISEPT drm. sol. 250 ml</t>
  </si>
  <si>
    <t>DRM SOL 1X250ML</t>
  </si>
  <si>
    <t>EPHEDRIN BIOTIKA</t>
  </si>
  <si>
    <t>INJ SOL 10X1ML/50MG</t>
  </si>
  <si>
    <t xml:space="preserve">HYPNOMIDATE </t>
  </si>
  <si>
    <t>Hypromeloza -P 10ml</t>
  </si>
  <si>
    <t>CHLORID SODNÝ 0,9% BRAUN</t>
  </si>
  <si>
    <t>INF SOL 10X250MLPELAH</t>
  </si>
  <si>
    <t>INF SOL 20X100MLPELAH</t>
  </si>
  <si>
    <t>IR SOL.MORPH.CHLOR.0.1%</t>
  </si>
  <si>
    <t>IR 1 ml</t>
  </si>
  <si>
    <t>ISOLYTE  FFX - VAK</t>
  </si>
  <si>
    <t>INF SOL 10X1000ML Freeflex</t>
  </si>
  <si>
    <t>INF CNC SOL 20X20ML</t>
  </si>
  <si>
    <t>LIDOCAIN</t>
  </si>
  <si>
    <t>INJ 10X2ML 2%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</si>
  <si>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</si>
  <si>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</si>
  <si>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</si>
  <si>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</si>
  <si>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</si>
  <si>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</si>
  <si>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</si>
  <si>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</si>
  <si>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NALBUPHIN ORPHA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</si>
  <si>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</si>
  <si>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</si>
  <si>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</si>
  <si>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</si>
  <si>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</si>
  <si>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</si>
  <si>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PERLINGANIT ROZTOK</t>
  </si>
  <si>
    <t>INF SOL10X10ML AMP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</si>
  <si>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</si>
  <si>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</si>
  <si>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</si>
  <si>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</si>
  <si>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</si>
  <si>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</si>
  <si>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</si>
  <si>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</si>
  <si>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</si>
  <si>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</si>
  <si>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</si>
  <si>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</si>
  <si>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>SUFENTANIL TORREX 5MCG/ML</t>
  </si>
  <si>
    <t>INJ SOL 5X10ML (50rg)</t>
  </si>
  <si>
    <t>INJ SOL 5X2ML (10rg)</t>
  </si>
  <si>
    <t>SUPRANE</t>
  </si>
  <si>
    <t>INH LIQ VAP 6X240ML</t>
  </si>
  <si>
    <t>VENTOLIN INHALER N</t>
  </si>
  <si>
    <t>100MCG/DÁV INH SUS PSS 200DÁV</t>
  </si>
  <si>
    <t>VOLULYTE 6%</t>
  </si>
  <si>
    <t>INJ/INF SOL 10X1ML</t>
  </si>
  <si>
    <t>10MG/ML INJ/INF SOL 10X10ML</t>
  </si>
  <si>
    <t>TRALGIT 50 INJ</t>
  </si>
  <si>
    <t>INJ SOL 5X1ML/50MG</t>
  </si>
  <si>
    <t>TRAMAL</t>
  </si>
  <si>
    <t>50MG/ML INJ SOL 5X1ML</t>
  </si>
  <si>
    <t>ENAP I.V.</t>
  </si>
  <si>
    <t>INJ 5X1ML/1.25MG</t>
  </si>
  <si>
    <t>TRAMADOL KALCEKS</t>
  </si>
  <si>
    <t>50MG/ML INJ/INF SOL 5X2ML</t>
  </si>
  <si>
    <t>NASIVIN 0,01%</t>
  </si>
  <si>
    <t>NAS GTT SOL 1X5ML</t>
  </si>
  <si>
    <t>NUROFEN PRO DĚTI ČÍPKY 60 MG</t>
  </si>
  <si>
    <t>RCT SUP 10X60MG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</si>
  <si>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</si>
  <si>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</si>
  <si>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</si>
  <si>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</si>
  <si>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</si>
  <si>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</si>
  <si>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</si>
  <si>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</si>
  <si>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</si>
  <si>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</si>
  <si>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</si>
  <si>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</si>
  <si>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</si>
  <si>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A04AA01 - ONDANSETRON</t>
  </si>
  <si>
    <t>B01AB06 - NADROPARIN</t>
  </si>
  <si>
    <t>B01AC04 - KLOPIDOGREL</t>
  </si>
  <si>
    <t>C01BC03 - PROPAFENON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</si>
  <si>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</si>
  <si>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</si>
  <si>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</si>
  <si>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</si>
  <si>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</si>
  <si>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</si>
  <si>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</si>
  <si>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</si>
  <si>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</si>
  <si>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</si>
  <si>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C09BB04 - PERINDOPRIL A AMLODIPIN</t>
  </si>
  <si>
    <t>C09DA01 - LOSARTAN A DIURETIKA</t>
  </si>
  <si>
    <t>C09DB04 - TELMISARTAN A AMLODIPIN</t>
  </si>
  <si>
    <t>H01CB02 - OKTREOTID</t>
  </si>
  <si>
    <t>H02AB04 - METHYLPREDNISOLON</t>
  </si>
  <si>
    <t>J01AA12 - TIGECYKLIN</t>
  </si>
  <si>
    <t>J01DC02 - CEFUROXIM</t>
  </si>
  <si>
    <t>J01DD01 - CEFOTAXIM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</si>
  <si>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</si>
  <si>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</si>
  <si>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</si>
  <si>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</si>
  <si>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</si>
  <si>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</si>
  <si>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</si>
  <si>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</si>
  <si>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</si>
  <si>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</si>
  <si>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</si>
  <si>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J05AB01 - ACIKLOVIR</t>
  </si>
  <si>
    <t>L01XE06 - DASATINIB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</si>
  <si>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</si>
  <si>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</si>
  <si>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</si>
  <si>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</si>
  <si>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</si>
  <si>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</si>
  <si>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</si>
  <si>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</si>
  <si>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</si>
  <si>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</si>
  <si>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</si>
  <si>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</si>
  <si>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</si>
  <si>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</si>
  <si>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</si>
  <si>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</si>
  <si>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</si>
  <si>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</si>
  <si>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</si>
  <si>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</si>
  <si>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</si>
  <si>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</si>
  <si>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</si>
  <si>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R03AC02 - SALBUTAMOL</t>
  </si>
  <si>
    <t>R05CB06 - AMBROXOL</t>
  </si>
  <si>
    <t>R06AE07 - CETIRIZIN</t>
  </si>
  <si>
    <t>A03FA07 - ITOPRIDUM</t>
  </si>
  <si>
    <t>L04AA06 - KYSELINA MYKOFENOLOVÁ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</si>
  <si>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</si>
  <si>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</si>
  <si>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</si>
  <si>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</si>
  <si>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</si>
  <si>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</si>
  <si>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</si>
  <si>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</si>
  <si>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</si>
  <si>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</si>
  <si>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</si>
  <si>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</si>
  <si>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</si>
  <si>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</si>
  <si>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</si>
  <si>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</si>
  <si>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</si>
  <si>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</si>
  <si>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</si>
  <si>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</si>
  <si>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</si>
  <si>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</si>
  <si>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</si>
  <si>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</si>
  <si>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</si>
  <si>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</si>
  <si>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</si>
  <si>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</si>
  <si>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</si>
  <si>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</si>
  <si>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</si>
  <si>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</si>
  <si>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</si>
  <si>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</si>
  <si>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</si>
  <si>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</si>
  <si>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</si>
  <si>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</si>
  <si>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</si>
  <si>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</si>
  <si>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</si>
  <si>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</si>
  <si>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</si>
  <si>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</si>
  <si>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</si>
  <si>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</si>
  <si>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</si>
  <si>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</si>
  <si>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</si>
  <si>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</si>
  <si>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</si>
  <si>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235813</t>
  </si>
  <si>
    <t>C01BD01</t>
  </si>
  <si>
    <t>107938</t>
  </si>
  <si>
    <t>150MG/3ML INJ SOL 6X3ML</t>
  </si>
  <si>
    <t>216900</t>
  </si>
  <si>
    <t>1MG/ML INF CNC SOL 5X5ML</t>
  </si>
  <si>
    <t>C03CA01</t>
  </si>
  <si>
    <t>214036</t>
  </si>
  <si>
    <t>239807</t>
  </si>
  <si>
    <t>56804</t>
  </si>
  <si>
    <t>40MG TBL NOB 50</t>
  </si>
  <si>
    <t>56805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</si>
  <si>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</si>
  <si>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</si>
  <si>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</si>
  <si>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</si>
  <si>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</si>
  <si>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</si>
  <si>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</si>
  <si>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</si>
  <si>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231703</t>
  </si>
  <si>
    <t>54151</t>
  </si>
  <si>
    <t>EGILOK</t>
  </si>
  <si>
    <t>50MG TBL NOB 60</t>
  </si>
  <si>
    <t>C07AB07</t>
  </si>
  <si>
    <t>233600</t>
  </si>
  <si>
    <t>C08CA01</t>
  </si>
  <si>
    <t>2954</t>
  </si>
  <si>
    <t>AGEN</t>
  </si>
  <si>
    <t>10MG TBL NOB 30</t>
  </si>
  <si>
    <t>C08DA01</t>
  </si>
  <si>
    <t>215970</t>
  </si>
  <si>
    <t>C09AA04</t>
  </si>
  <si>
    <t>101211</t>
  </si>
  <si>
    <t>5MG TBL FLM 90(3X30)</t>
  </si>
  <si>
    <t>C09AA05</t>
  </si>
  <si>
    <t>15866</t>
  </si>
  <si>
    <t>TRITACE</t>
  </si>
  <si>
    <t>10MG TBL NOB 100</t>
  </si>
  <si>
    <t>C09BB04</t>
  </si>
  <si>
    <t>124129</t>
  </si>
  <si>
    <t>PRESTANCE</t>
  </si>
  <si>
    <t>10MG/10MG TBL NOB 30</t>
  </si>
  <si>
    <t>C09DA01</t>
  </si>
  <si>
    <t>15317</t>
  </si>
  <si>
    <t>50MG/12,5MG TBL FLM 90</t>
  </si>
  <si>
    <t>C09DB04</t>
  </si>
  <si>
    <t>167859</t>
  </si>
  <si>
    <t>TWYNSTA</t>
  </si>
  <si>
    <t>80MG/10MG TBL NOB 28</t>
  </si>
  <si>
    <t>H01CB02</t>
  </si>
  <si>
    <t>15245</t>
  </si>
  <si>
    <t>SANDOSTATIN</t>
  </si>
  <si>
    <t>0,1MG/ML INJ/INF SOL 5X1ML</t>
  </si>
  <si>
    <t>H03AA01</t>
  </si>
  <si>
    <t>172044</t>
  </si>
  <si>
    <t>LETROX</t>
  </si>
  <si>
    <t>150MCG TBL NOB 100</t>
  </si>
  <si>
    <t>243130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</si>
  <si>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</si>
  <si>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</si>
  <si>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</si>
  <si>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</si>
  <si>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</si>
  <si>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</si>
  <si>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</si>
  <si>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</si>
  <si>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</si>
  <si>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</si>
  <si>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</si>
  <si>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</si>
  <si>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</si>
  <si>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</si>
  <si>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</si>
  <si>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</si>
  <si>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</si>
  <si>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</si>
  <si>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201030</t>
  </si>
  <si>
    <t>SEFOTAK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</si>
  <si>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</si>
  <si>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</si>
  <si>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</si>
  <si>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</si>
  <si>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</si>
  <si>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</si>
  <si>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</si>
  <si>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</si>
  <si>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</si>
  <si>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</si>
  <si>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</si>
  <si>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</si>
  <si>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</si>
  <si>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</si>
  <si>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J01MA14</t>
  </si>
  <si>
    <t>203324</t>
  </si>
  <si>
    <t>MOXIFLOXACIN KABI</t>
  </si>
  <si>
    <t>400MG/250ML INF SOL 10X250ML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</si>
  <si>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</si>
  <si>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</si>
  <si>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</si>
  <si>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</si>
  <si>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</si>
  <si>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</si>
  <si>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</si>
  <si>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</si>
  <si>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</si>
  <si>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</si>
  <si>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</si>
  <si>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</si>
  <si>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</si>
  <si>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</si>
  <si>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</si>
  <si>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</si>
  <si>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</si>
  <si>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</si>
  <si>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</si>
  <si>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</si>
  <si>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J05AB01</t>
  </si>
  <si>
    <t>172775</t>
  </si>
  <si>
    <t>L01XE06</t>
  </si>
  <si>
    <t>27921</t>
  </si>
  <si>
    <t>SPRYCEL</t>
  </si>
  <si>
    <t>L04AA06</t>
  </si>
  <si>
    <t>29716</t>
  </si>
  <si>
    <t>MYFENAX</t>
  </si>
  <si>
    <t>500MG TBL FLM 50</t>
  </si>
  <si>
    <t>M03AC09</t>
  </si>
  <si>
    <t>124418</t>
  </si>
  <si>
    <t>ROCURONIUM B. BRAUN</t>
  </si>
  <si>
    <t>220105</t>
  </si>
  <si>
    <t>N01AX10</t>
  </si>
  <si>
    <t>18175</t>
  </si>
  <si>
    <t>PROPOFOL MCT/LCT FRESENIUS</t>
  </si>
  <si>
    <t>10MG/ML INJ/INF EML 10X100ML</t>
  </si>
  <si>
    <t>55823</t>
  </si>
  <si>
    <t>N02BE01</t>
  </si>
  <si>
    <t>157875</t>
  </si>
  <si>
    <t>PARACETAMOL KABI</t>
  </si>
  <si>
    <t>10MG/ML INF SOL 10X100ML</t>
  </si>
  <si>
    <t>224053</t>
  </si>
  <si>
    <t>N03AG01</t>
  </si>
  <si>
    <t>237626</t>
  </si>
  <si>
    <t>DEPAKINE</t>
  </si>
  <si>
    <t>400MG/4ML INJ PSO LQF 1+1X4ML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</si>
  <si>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</si>
  <si>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</si>
  <si>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</si>
  <si>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</si>
  <si>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</si>
  <si>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</si>
  <si>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</si>
  <si>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</si>
  <si>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</si>
  <si>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</si>
  <si>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84400</t>
  </si>
  <si>
    <t>300MG CPS DUR 100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</si>
  <si>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</si>
  <si>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</si>
  <si>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</si>
  <si>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</si>
  <si>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</si>
  <si>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</si>
  <si>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</si>
  <si>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</si>
  <si>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239965</t>
  </si>
  <si>
    <t>242707</t>
  </si>
  <si>
    <t>MIDAZOLAM KALCEKS</t>
  </si>
  <si>
    <t>N05CF02</t>
  </si>
  <si>
    <t>233366</t>
  </si>
  <si>
    <t>10MG TBL FLM 50</t>
  </si>
  <si>
    <t>N05CM18</t>
  </si>
  <si>
    <t>136755</t>
  </si>
  <si>
    <t>N06AB06</t>
  </si>
  <si>
    <t>195941</t>
  </si>
  <si>
    <t>SERTRALIN APOTEX</t>
  </si>
  <si>
    <t>50MG TBL FLM 100</t>
  </si>
  <si>
    <t>53951</t>
  </si>
  <si>
    <t>ZOLOFT</t>
  </si>
  <si>
    <t>100MG TBL FLM 28</t>
  </si>
  <si>
    <t>N06AB10</t>
  </si>
  <si>
    <t>134505</t>
  </si>
  <si>
    <t>ELICEA</t>
  </si>
  <si>
    <t>10MG TBL FLM 56</t>
  </si>
  <si>
    <t>R03AC02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</si>
  <si>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</si>
  <si>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</si>
  <si>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</si>
  <si>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</si>
  <si>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</si>
  <si>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</si>
  <si>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</si>
  <si>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</si>
  <si>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217054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</si>
  <si>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</si>
  <si>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</si>
  <si>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</si>
  <si>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</si>
  <si>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</si>
  <si>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</si>
  <si>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</si>
  <si>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33750</t>
  </si>
  <si>
    <t>POR SOL 4X125G</t>
  </si>
  <si>
    <t>33751</t>
  </si>
  <si>
    <t>33833</t>
  </si>
  <si>
    <t>33850</t>
  </si>
  <si>
    <t>33851</t>
  </si>
  <si>
    <t>33855</t>
  </si>
  <si>
    <t>NUTRIDRINK BALÍČEK 5 + 1</t>
  </si>
  <si>
    <t>33859</t>
  </si>
  <si>
    <t>A02BC03</t>
  </si>
  <si>
    <t>234484</t>
  </si>
  <si>
    <t>A03FA07</t>
  </si>
  <si>
    <t>166759</t>
  </si>
  <si>
    <t>50MG TBL FLM 40(4X10)</t>
  </si>
  <si>
    <t>237595</t>
  </si>
  <si>
    <t>13767</t>
  </si>
  <si>
    <t>200MG TBL NOB 30</t>
  </si>
  <si>
    <t>13768</t>
  </si>
  <si>
    <t>200MG TBL NOB 60</t>
  </si>
  <si>
    <t>231691</t>
  </si>
  <si>
    <t>100MG TBL PRO 30</t>
  </si>
  <si>
    <t>231695</t>
  </si>
  <si>
    <t>231696</t>
  </si>
  <si>
    <t>231701</t>
  </si>
  <si>
    <t>231702</t>
  </si>
  <si>
    <t>C07AB05</t>
  </si>
  <si>
    <t>49909</t>
  </si>
  <si>
    <t>LOKREN</t>
  </si>
  <si>
    <t>20MG TBL FLM 28</t>
  </si>
  <si>
    <t>49910</t>
  </si>
  <si>
    <t>20MG TBL FLM 98</t>
  </si>
  <si>
    <t>215964</t>
  </si>
  <si>
    <t>ISOPTIN SR</t>
  </si>
  <si>
    <t>240MG TBL PRO 30</t>
  </si>
  <si>
    <t>101205</t>
  </si>
  <si>
    <t>5MG TBL FLM 30</t>
  </si>
  <si>
    <t>124087</t>
  </si>
  <si>
    <t>5MG/5MG TBL NOB 30</t>
  </si>
  <si>
    <t>187425</t>
  </si>
  <si>
    <t>50MCG TBL NOB 100</t>
  </si>
  <si>
    <t>243138</t>
  </si>
  <si>
    <t>50MCG TBL NOB 100 II</t>
  </si>
  <si>
    <t>J01DE01</t>
  </si>
  <si>
    <t>223809</t>
  </si>
  <si>
    <t>J01EE01</t>
  </si>
  <si>
    <t>241307</t>
  </si>
  <si>
    <t>243369</t>
  </si>
  <si>
    <t>AMIKACIN MEDOCHEMIE</t>
  </si>
  <si>
    <t>M01AC06</t>
  </si>
  <si>
    <t>112561</t>
  </si>
  <si>
    <t>RECOXA</t>
  </si>
  <si>
    <t>15MG TBL NOB 30</t>
  </si>
  <si>
    <t>M04AA01</t>
  </si>
  <si>
    <t>127263</t>
  </si>
  <si>
    <t>18167</t>
  </si>
  <si>
    <t>10MG/ML INJ/INF EML 5X20ML</t>
  </si>
  <si>
    <t>18172</t>
  </si>
  <si>
    <t>10MG/ML INJ/INF EML 10X50ML</t>
  </si>
  <si>
    <t>N02AB03</t>
  </si>
  <si>
    <t>122593</t>
  </si>
  <si>
    <t>FENTALIS</t>
  </si>
  <si>
    <t>25MCG/H TDR EMP 5</t>
  </si>
  <si>
    <t>122600</t>
  </si>
  <si>
    <t>50MCG/H TDR EMP 5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</si>
  <si>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</si>
  <si>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</si>
  <si>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</si>
  <si>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</si>
  <si>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</si>
  <si>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</si>
  <si>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</si>
  <si>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</si>
  <si>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</si>
  <si>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42758</t>
  </si>
  <si>
    <t>52,5MCG/H TDR EMP 5</t>
  </si>
  <si>
    <t>55824</t>
  </si>
  <si>
    <t>500MG/ML INJ SOL 5X5ML</t>
  </si>
  <si>
    <t>44997</t>
  </si>
  <si>
    <t>500MG TBL RET 100</t>
  </si>
  <si>
    <t>84398</t>
  </si>
  <si>
    <t>100MG CPS DUR 100</t>
  </si>
  <si>
    <t>N03AX14</t>
  </si>
  <si>
    <t>174681</t>
  </si>
  <si>
    <t>TRUND</t>
  </si>
  <si>
    <t>250MG TBL FLM 50</t>
  </si>
  <si>
    <t>174700</t>
  </si>
  <si>
    <t>500MG TBL FLM 100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</si>
  <si>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</si>
  <si>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</si>
  <si>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</si>
  <si>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</si>
  <si>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</si>
  <si>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</si>
  <si>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</si>
  <si>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</si>
  <si>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</si>
  <si>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</si>
  <si>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N05AH04</t>
  </si>
  <si>
    <t>142865</t>
  </si>
  <si>
    <t>QUETIAPINE POLPHARMA</t>
  </si>
  <si>
    <t>25MG TBL FLM 3X10</t>
  </si>
  <si>
    <t>142866</t>
  </si>
  <si>
    <t>100MG TBL FLM 6X10</t>
  </si>
  <si>
    <t>86656</t>
  </si>
  <si>
    <t>1MG TBL NOB 30</t>
  </si>
  <si>
    <t>127737</t>
  </si>
  <si>
    <t>53950</t>
  </si>
  <si>
    <t>50MG TBL FLM 28</t>
  </si>
  <si>
    <t>134502</t>
  </si>
  <si>
    <t>10MG TBL FLM 28</t>
  </si>
  <si>
    <t>134513</t>
  </si>
  <si>
    <t>N06AX16</t>
  </si>
  <si>
    <t>233698</t>
  </si>
  <si>
    <t>VENLAFAXIN MYLAN</t>
  </si>
  <si>
    <t>233735</t>
  </si>
  <si>
    <t>N06BX18</t>
  </si>
  <si>
    <t>10252</t>
  </si>
  <si>
    <t>132948</t>
  </si>
  <si>
    <t>R05CB06</t>
  </si>
  <si>
    <t>223148</t>
  </si>
  <si>
    <t>217052</t>
  </si>
  <si>
    <t>33339</t>
  </si>
  <si>
    <t>33340</t>
  </si>
  <si>
    <t>33739</t>
  </si>
  <si>
    <t>33740</t>
  </si>
  <si>
    <t>33741</t>
  </si>
  <si>
    <t>33749</t>
  </si>
  <si>
    <t>33752</t>
  </si>
  <si>
    <t>NUTRIDRINK CREME S PŘÍCHUTÍ LESNÍHO OVOCE</t>
  </si>
  <si>
    <t>33856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</si>
  <si>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</si>
  <si>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</si>
  <si>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</si>
  <si>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</si>
  <si>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</si>
  <si>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</si>
  <si>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</si>
  <si>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</si>
  <si>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</si>
  <si>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</si>
  <si>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231956</t>
  </si>
  <si>
    <t>220108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</si>
  <si>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</si>
  <si>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</si>
  <si>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</si>
  <si>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</si>
  <si>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</si>
  <si>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</si>
  <si>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</si>
  <si>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</si>
  <si>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</si>
  <si>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</si>
  <si>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</si>
  <si>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</si>
  <si>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</si>
  <si>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</si>
  <si>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</si>
  <si>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</si>
  <si>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</si>
  <si>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Bílková Marika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</si>
  <si>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</si>
  <si>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</si>
  <si>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</si>
  <si>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</si>
  <si>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</si>
  <si>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</si>
  <si>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</si>
  <si>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</si>
  <si>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Hložková Jarmila</t>
  </si>
  <si>
    <t>Hrnčiříková Pavla</t>
  </si>
  <si>
    <t>Hrnčířová Michaela</t>
  </si>
  <si>
    <t>Kirchnerová Martina</t>
  </si>
  <si>
    <t>Klementa Bronislav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</si>
  <si>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</si>
  <si>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</si>
  <si>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</si>
  <si>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</si>
  <si>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</si>
  <si>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</si>
  <si>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</si>
  <si>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</si>
  <si>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</si>
  <si>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</si>
  <si>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</si>
  <si>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</si>
  <si>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</si>
  <si>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</si>
  <si>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</si>
  <si>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</si>
  <si>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</si>
  <si>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</si>
  <si>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</si>
  <si>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</si>
  <si>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</si>
  <si>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</si>
  <si>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</si>
  <si>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</si>
  <si>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</si>
  <si>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</si>
  <si>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</si>
  <si>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AZITHROMYCIN</t>
  </si>
  <si>
    <t>53913</t>
  </si>
  <si>
    <t>250MG TBL FLM 6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</si>
  <si>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</si>
  <si>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</si>
  <si>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</si>
  <si>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</si>
  <si>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</si>
  <si>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</si>
  <si>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</si>
  <si>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</si>
  <si>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</si>
  <si>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</si>
  <si>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</si>
  <si>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</si>
  <si>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</si>
  <si>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</si>
  <si>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</si>
  <si>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</si>
  <si>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</si>
  <si>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BISOPROLOL</t>
  </si>
  <si>
    <t>218835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</si>
  <si>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</si>
  <si>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</si>
  <si>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</si>
  <si>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</si>
  <si>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</si>
  <si>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</si>
  <si>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</si>
  <si>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</si>
  <si>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</si>
  <si>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</si>
  <si>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</si>
  <si>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</si>
  <si>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</si>
  <si>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</si>
  <si>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</si>
  <si>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MEBENDAZOL</t>
  </si>
  <si>
    <t>122198</t>
  </si>
  <si>
    <t>100MG TBL NOB 6</t>
  </si>
  <si>
    <t>NIMESULID</t>
  </si>
  <si>
    <t>17187</t>
  </si>
  <si>
    <t>100MG POR GRA SUS 30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</si>
  <si>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</si>
  <si>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</si>
  <si>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</si>
  <si>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</si>
  <si>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</si>
  <si>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</si>
  <si>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</si>
  <si>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</si>
  <si>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</si>
  <si>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</si>
  <si>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</si>
  <si>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</si>
  <si>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</si>
  <si>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</si>
  <si>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</si>
  <si>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</si>
  <si>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</si>
  <si>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</si>
  <si>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</si>
  <si>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</si>
  <si>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</si>
  <si>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</si>
  <si>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</si>
  <si>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</si>
  <si>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</si>
  <si>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</si>
  <si>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</si>
  <si>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</si>
  <si>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</si>
  <si>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</si>
  <si>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</si>
  <si>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</si>
  <si>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</si>
  <si>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</si>
  <si>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</si>
  <si>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</si>
  <si>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ATORVASTATIN</t>
  </si>
  <si>
    <t>93013</t>
  </si>
  <si>
    <t>SORTIS</t>
  </si>
  <si>
    <t>CEFUROXIM</t>
  </si>
  <si>
    <t>47728</t>
  </si>
  <si>
    <t>ZINNAT</t>
  </si>
  <si>
    <t>500MG TBL FLM 14</t>
  </si>
  <si>
    <t>200901</t>
  </si>
  <si>
    <t>XORIMAX</t>
  </si>
  <si>
    <t>CITALOPRAM</t>
  </si>
  <si>
    <t>230415</t>
  </si>
  <si>
    <t>DIAZEPAM</t>
  </si>
  <si>
    <t>221073</t>
  </si>
  <si>
    <t>5MG TBL NOB 20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</si>
  <si>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</si>
  <si>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</si>
  <si>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</si>
  <si>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</si>
  <si>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</si>
  <si>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</si>
  <si>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</si>
  <si>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</si>
  <si>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</si>
  <si>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CHLORID DRASELNÝ</t>
  </si>
  <si>
    <t>17189</t>
  </si>
  <si>
    <t>500MG TBL ENT 100</t>
  </si>
  <si>
    <t>CHOLEKALCIFEROL</t>
  </si>
  <si>
    <t>12023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</si>
  <si>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</si>
  <si>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</si>
  <si>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</si>
  <si>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</si>
  <si>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</si>
  <si>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</si>
  <si>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</si>
  <si>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</si>
  <si>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</si>
  <si>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</si>
  <si>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</si>
  <si>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</si>
  <si>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</si>
  <si>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</si>
  <si>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</si>
  <si>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</si>
  <si>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</si>
  <si>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</si>
  <si>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</si>
  <si>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</si>
  <si>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</si>
  <si>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</si>
  <si>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</si>
  <si>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</si>
  <si>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</si>
  <si>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</si>
  <si>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</si>
  <si>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</si>
  <si>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</si>
  <si>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</si>
  <si>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</si>
  <si>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</si>
  <si>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</si>
  <si>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</si>
  <si>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</si>
  <si>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20MG CPS ETD 90 I</t>
  </si>
  <si>
    <t>214526</t>
  </si>
  <si>
    <t>40MG TBL ENT 100 I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</si>
  <si>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</si>
  <si>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</si>
  <si>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</si>
  <si>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</si>
  <si>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</si>
  <si>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</si>
  <si>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</si>
  <si>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</si>
  <si>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</si>
  <si>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</si>
  <si>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</si>
  <si>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</si>
  <si>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</si>
  <si>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</si>
  <si>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</si>
  <si>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ZOLPIDEM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</si>
  <si>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</si>
  <si>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</si>
  <si>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</si>
  <si>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</si>
  <si>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</si>
  <si>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</si>
  <si>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</si>
  <si>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</si>
  <si>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</si>
  <si>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</si>
  <si>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</si>
  <si>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</si>
  <si>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</si>
  <si>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</si>
  <si>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Jiná</t>
  </si>
  <si>
    <t>*7001</t>
  </si>
  <si>
    <t>Jiný</t>
  </si>
  <si>
    <t>DESLORATADIN</t>
  </si>
  <si>
    <t>178662</t>
  </si>
  <si>
    <t>DESLORATADIN +PHARMA</t>
  </si>
  <si>
    <t>HYDROKORTISON-BUTYRÁT</t>
  </si>
  <si>
    <t>9310</t>
  </si>
  <si>
    <t>LOCOID 0,1%</t>
  </si>
  <si>
    <t>1MG/G UNG 30G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</si>
  <si>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</si>
  <si>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</si>
  <si>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</si>
  <si>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</si>
  <si>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</si>
  <si>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</si>
  <si>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</si>
  <si>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</si>
  <si>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</si>
  <si>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5MG TBL FLM 28</t>
  </si>
  <si>
    <t>MĚKKÝ PARAFIN A TUKOVÉ PRODUKTY</t>
  </si>
  <si>
    <t>100273</t>
  </si>
  <si>
    <t>LIPOBASE</t>
  </si>
  <si>
    <t>CRM 100G</t>
  </si>
  <si>
    <t>MONTELUKAST</t>
  </si>
  <si>
    <t>153255</t>
  </si>
  <si>
    <t>MONTELAR</t>
  </si>
  <si>
    <t>5MG TBL MND 28</t>
  </si>
  <si>
    <t>PERINDOPRIL</t>
  </si>
  <si>
    <t>ROSUVASTATIN</t>
  </si>
  <si>
    <t>148070</t>
  </si>
  <si>
    <t>ROSUCARD</t>
  </si>
  <si>
    <t>PERINDOPRIL A BISOPROLOL</t>
  </si>
  <si>
    <t>213261</t>
  </si>
  <si>
    <t>COSYREL</t>
  </si>
  <si>
    <t>10MG/5MG TBL FLM 30</t>
  </si>
  <si>
    <t>28833</t>
  </si>
  <si>
    <t>AERIUS</t>
  </si>
  <si>
    <t>2,5MG POR TBL DIS 60</t>
  </si>
  <si>
    <t>84895</t>
  </si>
  <si>
    <t>125MG TBL FLM 10</t>
  </si>
  <si>
    <t>ERDOSTEIN</t>
  </si>
  <si>
    <t>199680</t>
  </si>
  <si>
    <t>300MG CPS DUR 60</t>
  </si>
  <si>
    <t>SALBUTAMOL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</si>
  <si>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</si>
  <si>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</si>
  <si>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</si>
  <si>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</si>
  <si>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</si>
  <si>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</si>
  <si>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</si>
  <si>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</si>
  <si>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THIAMAZOL</t>
  </si>
  <si>
    <t>87149</t>
  </si>
  <si>
    <t>THYROZOL</t>
  </si>
  <si>
    <t>BROMAZEPAM</t>
  </si>
  <si>
    <t>88219</t>
  </si>
  <si>
    <t>LEXAURIN</t>
  </si>
  <si>
    <t>ESCITALOPRAM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</si>
  <si>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</si>
  <si>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</si>
  <si>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</si>
  <si>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</si>
  <si>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</si>
  <si>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</si>
  <si>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</si>
  <si>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</si>
  <si>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*1005</t>
  </si>
  <si>
    <t>DIKLOFENAK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</si>
  <si>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</si>
  <si>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</si>
  <si>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</si>
  <si>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</si>
  <si>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</si>
  <si>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</si>
  <si>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</si>
  <si>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</si>
  <si>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</si>
  <si>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</si>
  <si>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</si>
  <si>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</si>
  <si>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</si>
  <si>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</si>
  <si>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</si>
  <si>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</si>
  <si>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</si>
  <si>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</si>
  <si>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</si>
  <si>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</si>
  <si>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</si>
  <si>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</si>
  <si>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12892</t>
  </si>
  <si>
    <t>AULIN</t>
  </si>
  <si>
    <t>CETIRIZIN</t>
  </si>
  <si>
    <t>155686</t>
  </si>
  <si>
    <t>ZYRTEC</t>
  </si>
  <si>
    <t>GABAPENTIN</t>
  </si>
  <si>
    <t>185814</t>
  </si>
  <si>
    <t>GABAPENTIN AUROBINDO</t>
  </si>
  <si>
    <t>115318</t>
  </si>
  <si>
    <t>20MG CPS ETD 90 II</t>
  </si>
  <si>
    <t>203097</t>
  </si>
  <si>
    <t>875MG/125MG TBL FLM 21</t>
  </si>
  <si>
    <t>LEVODOPA A INHIBITOR DEKARBOXYLASY</t>
  </si>
  <si>
    <t>45244</t>
  </si>
  <si>
    <t>ISICOM</t>
  </si>
  <si>
    <t>250MG/25MG TBL NOB 100</t>
  </si>
  <si>
    <t>235798</t>
  </si>
  <si>
    <t>KLACID SR</t>
  </si>
  <si>
    <t>500MG TBL RET 14</t>
  </si>
  <si>
    <t>132654</t>
  </si>
  <si>
    <t>AMLODIPIN</t>
  </si>
  <si>
    <t>15378</t>
  </si>
  <si>
    <t>5MG TBL NOB 90</t>
  </si>
  <si>
    <t>178675</t>
  </si>
  <si>
    <t>JOVESTO</t>
  </si>
  <si>
    <t>DEXAMETHASON</t>
  </si>
  <si>
    <t>21698</t>
  </si>
  <si>
    <t>1MG/ML OPH GTT SUS 1X5ML PE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</si>
  <si>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</si>
  <si>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</si>
  <si>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</si>
  <si>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</si>
  <si>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</si>
  <si>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</si>
  <si>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</si>
  <si>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</si>
  <si>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</si>
  <si>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169623</t>
  </si>
  <si>
    <t>KAPIDIN</t>
  </si>
  <si>
    <t>10MG TBL FLM 30 II</t>
  </si>
  <si>
    <t>145558</t>
  </si>
  <si>
    <t>ROSUMOP</t>
  </si>
  <si>
    <t>10MG TBL FLM 100</t>
  </si>
  <si>
    <t>3377</t>
  </si>
  <si>
    <t>400MG/80MG TBL NOB 20</t>
  </si>
  <si>
    <t>TOBRAMYCIN</t>
  </si>
  <si>
    <t>86264</t>
  </si>
  <si>
    <t>TOBREX</t>
  </si>
  <si>
    <t>APIXABAN</t>
  </si>
  <si>
    <t>193745</t>
  </si>
  <si>
    <t>ELIQUIS</t>
  </si>
  <si>
    <t>5MG TBL FLM 60</t>
  </si>
  <si>
    <t>SODNÁ SŮL LEVOTHYROXINU</t>
  </si>
  <si>
    <t>147454</t>
  </si>
  <si>
    <t>88MCG TBL NOB 100 II</t>
  </si>
  <si>
    <t>18547</t>
  </si>
  <si>
    <t>201970</t>
  </si>
  <si>
    <t>PAMYCON</t>
  </si>
  <si>
    <t>33000IU/2500IU DRM PLV SOL 1</t>
  </si>
  <si>
    <t>201287</t>
  </si>
  <si>
    <t>0,05MG/DÁV NAS SPR SUS 3X140DÁV</t>
  </si>
  <si>
    <t>93015</t>
  </si>
  <si>
    <t>155859</t>
  </si>
  <si>
    <t>SUMAMED</t>
  </si>
  <si>
    <t>BETAMETHASON A ANTIBIOTIKA</t>
  </si>
  <si>
    <t>17170</t>
  </si>
  <si>
    <t>BELOGENT</t>
  </si>
  <si>
    <t>0,5MG/G+1MG/G CRM 30G</t>
  </si>
  <si>
    <t>BETAXOLOL</t>
  </si>
  <si>
    <t>176913</t>
  </si>
  <si>
    <t>RIVOCOR</t>
  </si>
  <si>
    <t>47727</t>
  </si>
  <si>
    <t>FLUKONAZOL</t>
  </si>
  <si>
    <t>64941</t>
  </si>
  <si>
    <t>DIFLUCAN</t>
  </si>
  <si>
    <t>150MG CPS DUR 1 I</t>
  </si>
  <si>
    <t>218236</t>
  </si>
  <si>
    <t>1MG/G CRM 30G</t>
  </si>
  <si>
    <t>207933</t>
  </si>
  <si>
    <t>100MG TBL NOB 60(3X20)</t>
  </si>
  <si>
    <t>12895</t>
  </si>
  <si>
    <t>100MG POR GRA SUS 30 I</t>
  </si>
  <si>
    <t>215606</t>
  </si>
  <si>
    <t>145574</t>
  </si>
  <si>
    <t>20MG TBL FLM 100</t>
  </si>
  <si>
    <t>SODNÁ SŮL METAMIZOLU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</si>
  <si>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</si>
  <si>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</si>
  <si>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</si>
  <si>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</si>
  <si>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</si>
  <si>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</si>
  <si>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</si>
  <si>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</si>
  <si>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</si>
  <si>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</si>
  <si>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</si>
  <si>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</si>
  <si>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</si>
  <si>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</si>
  <si>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69189</t>
  </si>
  <si>
    <t>97186</t>
  </si>
  <si>
    <t>*2073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</si>
  <si>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</si>
  <si>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</si>
  <si>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</si>
  <si>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</si>
  <si>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</si>
  <si>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</si>
  <si>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</si>
  <si>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</si>
  <si>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METOKLOPRAMID</t>
  </si>
  <si>
    <t>93104</t>
  </si>
  <si>
    <t>10MG TBL NOB 40</t>
  </si>
  <si>
    <t>METRONIDAZOL</t>
  </si>
  <si>
    <t>2427</t>
  </si>
  <si>
    <t>ENTIZOL</t>
  </si>
  <si>
    <t>250MG TBL NOB 20</t>
  </si>
  <si>
    <t>192521</t>
  </si>
  <si>
    <t>NASONEX</t>
  </si>
  <si>
    <t>50MCG/DÁV NAS SPR SUS 140DÁV</t>
  </si>
  <si>
    <t>OLOPATADIN</t>
  </si>
  <si>
    <t>27557</t>
  </si>
  <si>
    <t>1MG/ML OPH GTT SOL 1X5ML</t>
  </si>
  <si>
    <t>PREDNISOLON</t>
  </si>
  <si>
    <t>92410</t>
  </si>
  <si>
    <t>ALPICORT F</t>
  </si>
  <si>
    <t>0,05MG/ML+2MG/ML+4MG/ML DRM SOL 1X100ML</t>
  </si>
  <si>
    <t>132872</t>
  </si>
  <si>
    <t>37,5MG/325MG TBL FLM 30</t>
  </si>
  <si>
    <t>DOXYCYKLIN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</si>
  <si>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</si>
  <si>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</si>
  <si>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</si>
  <si>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</si>
  <si>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</si>
  <si>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</si>
  <si>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122114</t>
  </si>
  <si>
    <t>APO-OME 20</t>
  </si>
  <si>
    <t>20MG CPS ETD 100</t>
  </si>
  <si>
    <t>*2998</t>
  </si>
  <si>
    <t>*3000</t>
  </si>
  <si>
    <t>ACIKLOVIR</t>
  </si>
  <si>
    <t>155936</t>
  </si>
  <si>
    <t>HERPESIN 400</t>
  </si>
  <si>
    <t>CIKLOPIROX</t>
  </si>
  <si>
    <t>76150</t>
  </si>
  <si>
    <t>BATRAFEN</t>
  </si>
  <si>
    <t>10MG/G CRM 20G</t>
  </si>
  <si>
    <t>NIFUROXAZID</t>
  </si>
  <si>
    <t>214593</t>
  </si>
  <si>
    <t>ERCEFURYL</t>
  </si>
  <si>
    <t>200MG CPS DUR 14</t>
  </si>
  <si>
    <t>TRIAMCINOLON A ANTISEPTIKA</t>
  </si>
  <si>
    <t>4178</t>
  </si>
  <si>
    <t>TRIAMCINOLON E LÉČIVA</t>
  </si>
  <si>
    <t>1MG/G+10MG/G UNG 1X20G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</si>
  <si>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</si>
  <si>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</si>
  <si>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</si>
  <si>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</si>
  <si>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</si>
  <si>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</si>
  <si>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</si>
  <si>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</si>
  <si>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93018</t>
  </si>
  <si>
    <t>64942</t>
  </si>
  <si>
    <t>100MG CPS DUR 28 I</t>
  </si>
  <si>
    <t>56992</t>
  </si>
  <si>
    <t>15MG TBL NOB 10</t>
  </si>
  <si>
    <t>RIVAROXABAN</t>
  </si>
  <si>
    <t>168904</t>
  </si>
  <si>
    <t>XARELTO</t>
  </si>
  <si>
    <t>20MG TBL FLM 98 II</t>
  </si>
  <si>
    <t>168899</t>
  </si>
  <si>
    <t>15MG TBL FLM 98 II</t>
  </si>
  <si>
    <t>147458</t>
  </si>
  <si>
    <t>112MCG TBL NOB 100 II</t>
  </si>
  <si>
    <t>TIZANIDIN</t>
  </si>
  <si>
    <t>16051</t>
  </si>
  <si>
    <t>SIRDALUD</t>
  </si>
  <si>
    <t>2MG TBL NOB 30</t>
  </si>
  <si>
    <t>AMIODARON</t>
  </si>
  <si>
    <t>132113</t>
  </si>
  <si>
    <t>10MG POR TBL DIS 30</t>
  </si>
  <si>
    <t>*2017</t>
  </si>
  <si>
    <t>ESOMEPRAZOL</t>
  </si>
  <si>
    <t>147933</t>
  </si>
  <si>
    <t>EMANERA</t>
  </si>
  <si>
    <t>40MG CPS ETD 90 I</t>
  </si>
  <si>
    <t>191108</t>
  </si>
  <si>
    <t>40MG CPS ETD 90 II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</si>
  <si>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</si>
  <si>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</si>
  <si>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</si>
  <si>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</si>
  <si>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</si>
  <si>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</si>
  <si>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</si>
  <si>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</si>
  <si>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</si>
  <si>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</si>
  <si>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</si>
  <si>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</si>
  <si>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</si>
  <si>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</si>
  <si>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SÍRAN HOŘEČNATÝ</t>
  </si>
  <si>
    <t>237329</t>
  </si>
  <si>
    <t>MAGNESIUM SULFURICUM BBP</t>
  </si>
  <si>
    <t>100MG/ML INJ SOL 5X10ML</t>
  </si>
  <si>
    <t>KLINDAMYCIN, KOMBINACE</t>
  </si>
  <si>
    <t>169740</t>
  </si>
  <si>
    <t>DUAC</t>
  </si>
  <si>
    <t>10MG/G+50MG/G GEL 15G</t>
  </si>
  <si>
    <t>HYDROKORTISON A ANTIBIOTIKA</t>
  </si>
  <si>
    <t>61980</t>
  </si>
  <si>
    <t>10MG/G+10MG/G+3,5MG/G UNG 15G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</si>
  <si>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</si>
  <si>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</si>
  <si>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</si>
  <si>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</si>
  <si>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</si>
  <si>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</si>
  <si>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</si>
  <si>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</si>
  <si>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</si>
  <si>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155938</t>
  </si>
  <si>
    <t>HERPESIN 200</t>
  </si>
  <si>
    <t>200MG TBL NOB 25</t>
  </si>
  <si>
    <t>ENOXAPARIN</t>
  </si>
  <si>
    <t>115401</t>
  </si>
  <si>
    <t>CLEXANE</t>
  </si>
  <si>
    <t>4000IU(40MG)/0,4ML INJ SOL ISP 10X0,4ML I</t>
  </si>
  <si>
    <t>JINÁ IMUNOSTIMULANCIA</t>
  </si>
  <si>
    <t>17805</t>
  </si>
  <si>
    <t>URO-VAXOM</t>
  </si>
  <si>
    <t>6MG CPS DUR 30</t>
  </si>
  <si>
    <t>NITROFURANTOIN</t>
  </si>
  <si>
    <t>207280</t>
  </si>
  <si>
    <t>FUROLIN</t>
  </si>
  <si>
    <t>195345</t>
  </si>
  <si>
    <t>OMEPRAZOL FARMAX</t>
  </si>
  <si>
    <t>20MG CPS ETD 28</t>
  </si>
  <si>
    <t>TERBINAFIN</t>
  </si>
  <si>
    <t>102518</t>
  </si>
  <si>
    <t>TERBINAFIN ACTAVIS</t>
  </si>
  <si>
    <t>250MG TBL NOB 28</t>
  </si>
  <si>
    <t>THIETHYLPERAZIN</t>
  </si>
  <si>
    <t>9844</t>
  </si>
  <si>
    <t>6,5MG TBL OBD 50</t>
  </si>
  <si>
    <t>TOFISOPAM</t>
  </si>
  <si>
    <t>187864</t>
  </si>
  <si>
    <t>GRANDAXIN</t>
  </si>
  <si>
    <t>50MG TBL NOB 20</t>
  </si>
  <si>
    <t>198054</t>
  </si>
  <si>
    <t>SANVAL</t>
  </si>
  <si>
    <t>10MG TBL FLM 20</t>
  </si>
  <si>
    <t>148673</t>
  </si>
  <si>
    <t>20MG TBL NOB 30</t>
  </si>
  <si>
    <t>191728</t>
  </si>
  <si>
    <t>100MG POR PLV SUS 20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</si>
  <si>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</si>
  <si>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</si>
  <si>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</si>
  <si>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</si>
  <si>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</si>
  <si>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</si>
  <si>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</si>
  <si>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3801</t>
  </si>
  <si>
    <t>CONCOR COR</t>
  </si>
  <si>
    <t>2,5MG TBL FLM 28</t>
  </si>
  <si>
    <t>BUPRENORFIN</t>
  </si>
  <si>
    <t>42761</t>
  </si>
  <si>
    <t>70MCG/H TDR EMP 5</t>
  </si>
  <si>
    <t>17433</t>
  </si>
  <si>
    <t>41824</t>
  </si>
  <si>
    <t>60MG TBL RET 60</t>
  </si>
  <si>
    <t>77047</t>
  </si>
  <si>
    <t>75MG TBL FLM 30</t>
  </si>
  <si>
    <t>DULOXETIN</t>
  </si>
  <si>
    <t>28389</t>
  </si>
  <si>
    <t>CYMBALTA</t>
  </si>
  <si>
    <t>60MG CPS ETD 28</t>
  </si>
  <si>
    <t>FENTANYL</t>
  </si>
  <si>
    <t>124572</t>
  </si>
  <si>
    <t>DOLFORIN</t>
  </si>
  <si>
    <t>75MCG/H TDR EMP 5</t>
  </si>
  <si>
    <t>124575</t>
  </si>
  <si>
    <t>100MCG/H TDR EMP 5</t>
  </si>
  <si>
    <t>155385</t>
  </si>
  <si>
    <t>LUNALDIN</t>
  </si>
  <si>
    <t>200MCG SLG TBL NOB 30</t>
  </si>
  <si>
    <t>47285</t>
  </si>
  <si>
    <t>75MCG/H TDR EMP 5X12,6MG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</si>
  <si>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</si>
  <si>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</si>
  <si>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</si>
  <si>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</si>
  <si>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</si>
  <si>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</si>
  <si>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</si>
  <si>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</si>
  <si>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</si>
  <si>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</si>
  <si>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</si>
  <si>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</si>
  <si>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</si>
  <si>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</si>
  <si>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</si>
  <si>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</si>
  <si>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</si>
  <si>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</si>
  <si>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</si>
  <si>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</si>
  <si>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</si>
  <si>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</si>
  <si>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</si>
  <si>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</si>
  <si>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</si>
  <si>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</si>
  <si>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</si>
  <si>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</si>
  <si>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</si>
  <si>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</si>
  <si>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</si>
  <si>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</si>
  <si>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</si>
  <si>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</si>
  <si>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</si>
  <si>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</si>
  <si>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</si>
  <si>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</si>
  <si>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</si>
  <si>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</si>
  <si>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</si>
  <si>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</si>
  <si>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214628</t>
  </si>
  <si>
    <t>VASOCARDIN 50</t>
  </si>
  <si>
    <t>50MG TBL NOB 50</t>
  </si>
  <si>
    <t>146071</t>
  </si>
  <si>
    <t>MIRTAZAPIN MYLAN</t>
  </si>
  <si>
    <t>30MG POR TBL DIS 30</t>
  </si>
  <si>
    <t>MORFIN</t>
  </si>
  <si>
    <t>41727</t>
  </si>
  <si>
    <t>SEVREDOL</t>
  </si>
  <si>
    <t>NAFTIDROFURYL</t>
  </si>
  <si>
    <t>66015</t>
  </si>
  <si>
    <t>100MG TBL PRO 100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</si>
  <si>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</si>
  <si>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</si>
  <si>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</si>
  <si>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</si>
  <si>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</si>
  <si>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</si>
  <si>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</si>
  <si>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</si>
  <si>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</si>
  <si>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</si>
  <si>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180405</t>
  </si>
  <si>
    <t>OXYCODON LANNACHER</t>
  </si>
  <si>
    <t>180349</t>
  </si>
  <si>
    <t>180367</t>
  </si>
  <si>
    <t>180386</t>
  </si>
  <si>
    <t>186140</t>
  </si>
  <si>
    <t>OXYKODON STADA</t>
  </si>
  <si>
    <t>10MG CPS DUR 30X1</t>
  </si>
  <si>
    <t>PREGABALIN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</si>
  <si>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</si>
  <si>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</si>
  <si>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</si>
  <si>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</si>
  <si>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</si>
  <si>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</si>
  <si>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</si>
  <si>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</si>
  <si>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</si>
  <si>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</si>
  <si>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</si>
  <si>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</si>
  <si>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</si>
  <si>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</si>
  <si>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</si>
  <si>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</si>
  <si>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</si>
  <si>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</si>
  <si>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207644</t>
  </si>
  <si>
    <t>PRELICA</t>
  </si>
  <si>
    <t>150MG CPS DUR 98</t>
  </si>
  <si>
    <t>SUMATRIPTAN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</si>
  <si>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</si>
  <si>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</si>
  <si>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</si>
  <si>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</si>
  <si>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</si>
  <si>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</si>
  <si>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</si>
  <si>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</si>
  <si>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</si>
  <si>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</si>
  <si>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</si>
  <si>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</si>
  <si>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</si>
  <si>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</si>
  <si>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</si>
  <si>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</si>
  <si>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</si>
  <si>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</si>
  <si>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</si>
  <si>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</si>
  <si>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TRALGIT SR 100</t>
  </si>
  <si>
    <t>201138</t>
  </si>
  <si>
    <t>TRAMAL RETARD</t>
  </si>
  <si>
    <t>100MG TBL PRO 30 II</t>
  </si>
  <si>
    <t>48431</t>
  </si>
  <si>
    <t>MABRON RETARD</t>
  </si>
  <si>
    <t>200MG TBL PRO 30 I</t>
  </si>
  <si>
    <t>216863</t>
  </si>
  <si>
    <t>150MG TBL PRO 30 II</t>
  </si>
  <si>
    <t>230441</t>
  </si>
  <si>
    <t>TRALGIT SR</t>
  </si>
  <si>
    <t>230438</t>
  </si>
  <si>
    <t>230445</t>
  </si>
  <si>
    <t>230437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</si>
  <si>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</si>
  <si>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</si>
  <si>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</si>
  <si>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</si>
  <si>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</si>
  <si>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</si>
  <si>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</si>
  <si>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</si>
  <si>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179327</t>
  </si>
  <si>
    <t>75MG/650MG TBL FLM 30 I</t>
  </si>
  <si>
    <t>192721</t>
  </si>
  <si>
    <t>TRAMYLPA</t>
  </si>
  <si>
    <t>37,5MG/325MG TBL FLM 30 I</t>
  </si>
  <si>
    <t>197863</t>
  </si>
  <si>
    <t>PALGOTAL</t>
  </si>
  <si>
    <t>75MG/650MG TBL FLM 30</t>
  </si>
  <si>
    <t>219801</t>
  </si>
  <si>
    <t>37,5MG/325MG TBL FLM 30 II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</si>
  <si>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</si>
  <si>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</si>
  <si>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</si>
  <si>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</si>
  <si>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</si>
  <si>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</si>
  <si>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</si>
  <si>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</si>
  <si>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</si>
  <si>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</si>
  <si>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JINÉ KAPILÁRY STABILIZUJÍCÍ LÁTKY</t>
  </si>
  <si>
    <t>202701</t>
  </si>
  <si>
    <t>AESCIN TEVA</t>
  </si>
  <si>
    <t>20MG TBL ENT 90</t>
  </si>
  <si>
    <t>GUAIFENESIN</t>
  </si>
  <si>
    <t>94234</t>
  </si>
  <si>
    <t>GUAJACURAN</t>
  </si>
  <si>
    <t>200MG TBL OBD 30</t>
  </si>
  <si>
    <t>NALOXEGOL</t>
  </si>
  <si>
    <t>210215</t>
  </si>
  <si>
    <t>25MG TBL FLM 30</t>
  </si>
  <si>
    <t>191729</t>
  </si>
  <si>
    <t>100MG TBL FLM 20</t>
  </si>
  <si>
    <t>BISAKODYL</t>
  </si>
  <si>
    <t>96620</t>
  </si>
  <si>
    <t>BISACODYL-K</t>
  </si>
  <si>
    <t>5MG TBL OBD 105</t>
  </si>
  <si>
    <t>202364</t>
  </si>
  <si>
    <t>FENOLAX</t>
  </si>
  <si>
    <t>5MG TBL ENT 30</t>
  </si>
  <si>
    <t>212294</t>
  </si>
  <si>
    <t>BUPRENORFIN MYLAN</t>
  </si>
  <si>
    <t>17431</t>
  </si>
  <si>
    <t>107859</t>
  </si>
  <si>
    <t>APO-GAB</t>
  </si>
  <si>
    <t>150766</t>
  </si>
  <si>
    <t>GABANOX</t>
  </si>
  <si>
    <t>300MG CPS DUR 90</t>
  </si>
  <si>
    <t>93724</t>
  </si>
  <si>
    <t>100MG SUP 10</t>
  </si>
  <si>
    <t>KETOTIFEN</t>
  </si>
  <si>
    <t>66003</t>
  </si>
  <si>
    <t>KETOTIFEN AL</t>
  </si>
  <si>
    <t>1MG CPS DUR 50</t>
  </si>
  <si>
    <t>14958</t>
  </si>
  <si>
    <t>NAPROXEN</t>
  </si>
  <si>
    <t>207253</t>
  </si>
  <si>
    <t>NALGESIN</t>
  </si>
  <si>
    <t>550MG TBL FLM 30</t>
  </si>
  <si>
    <t>25365</t>
  </si>
  <si>
    <t>20MG CPS ETD 28 I</t>
  </si>
  <si>
    <t>172790</t>
  </si>
  <si>
    <t>5MG CPS DUR 30X1</t>
  </si>
  <si>
    <t>28222</t>
  </si>
  <si>
    <t>150MG CPS DUR 14</t>
  </si>
  <si>
    <t>26196</t>
  </si>
  <si>
    <t>225MG CPS DUR 56</t>
  </si>
  <si>
    <t>201145</t>
  </si>
  <si>
    <t>233360</t>
  </si>
  <si>
    <t>215172</t>
  </si>
  <si>
    <t>*9005</t>
  </si>
  <si>
    <t>ANTIINFEKTIVA</t>
  </si>
  <si>
    <t>19047</t>
  </si>
  <si>
    <t>OFLOXACIN UNIMED PHARMA</t>
  </si>
  <si>
    <t>3MG/ML AUR/OPH GTT SOL 10ML</t>
  </si>
  <si>
    <t>88217</t>
  </si>
  <si>
    <t>1,5MG TBL NOB 30</t>
  </si>
  <si>
    <t>CIPROFLOXACIN</t>
  </si>
  <si>
    <t>225143</t>
  </si>
  <si>
    <t>CILOXAN</t>
  </si>
  <si>
    <t>3MG/ML AUR/OPH GTT SOL 1X5ML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</si>
  <si>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</si>
  <si>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</si>
  <si>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</si>
  <si>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</si>
  <si>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</si>
  <si>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</si>
  <si>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</si>
  <si>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</si>
  <si>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</si>
  <si>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</si>
  <si>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</si>
  <si>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</si>
  <si>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</si>
  <si>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</si>
  <si>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</si>
  <si>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</si>
  <si>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</si>
  <si>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</si>
  <si>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</si>
  <si>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</si>
  <si>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</si>
  <si>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</si>
  <si>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</si>
  <si>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</si>
  <si>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</si>
  <si>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192999</t>
  </si>
  <si>
    <t>BUPRENORPHINE ACTAVIS</t>
  </si>
  <si>
    <t>164734</t>
  </si>
  <si>
    <t>VENDAL RETARD</t>
  </si>
  <si>
    <t>30MG TBL PRO 30</t>
  </si>
  <si>
    <t>164736</t>
  </si>
  <si>
    <t>60MG TBL PRO 30</t>
  </si>
  <si>
    <t>184621</t>
  </si>
  <si>
    <t>250MG TBL PRO 60</t>
  </si>
  <si>
    <t>54094</t>
  </si>
  <si>
    <t>75MG TBL RET 30</t>
  </si>
  <si>
    <t>233727</t>
  </si>
  <si>
    <t>125830</t>
  </si>
  <si>
    <t>BUPRENORPHINE SANDOZ</t>
  </si>
  <si>
    <t>11955</t>
  </si>
  <si>
    <t>12MCG/H TDR EMP 5X2,1MG</t>
  </si>
  <si>
    <t>155383</t>
  </si>
  <si>
    <t>100MCG SLG TBL NOB 30</t>
  </si>
  <si>
    <t>46929</t>
  </si>
  <si>
    <t>100MCG/H TDR EMP 5X16,8MG</t>
  </si>
  <si>
    <t>153145</t>
  </si>
  <si>
    <t>ADOLOR</t>
  </si>
  <si>
    <t>100MCG/H TDR EMP 5 I</t>
  </si>
  <si>
    <t>221056</t>
  </si>
  <si>
    <t>130810</t>
  </si>
  <si>
    <t>GORDIUS</t>
  </si>
  <si>
    <t>163877</t>
  </si>
  <si>
    <t>NEUROTOP</t>
  </si>
  <si>
    <t>164738</t>
  </si>
  <si>
    <t>164740</t>
  </si>
  <si>
    <t>41737</t>
  </si>
  <si>
    <t>28217</t>
  </si>
  <si>
    <t>28223</t>
  </si>
  <si>
    <t>210704</t>
  </si>
  <si>
    <t>PREGABALIN MYLAN</t>
  </si>
  <si>
    <t>184750</t>
  </si>
  <si>
    <t>PALEXIA</t>
  </si>
  <si>
    <t>75MG TBL FLM 20</t>
  </si>
  <si>
    <t>54237</t>
  </si>
  <si>
    <t>TRAMUNDIN RETARD</t>
  </si>
  <si>
    <t>138839</t>
  </si>
  <si>
    <t>37,5MG/325MG TBL FLM 10 I</t>
  </si>
  <si>
    <t>*8005</t>
  </si>
  <si>
    <t>*9007</t>
  </si>
  <si>
    <t>90959</t>
  </si>
  <si>
    <t>15379</t>
  </si>
  <si>
    <t>2945</t>
  </si>
  <si>
    <t>5MG TBL NOB 30</t>
  </si>
  <si>
    <t>40274</t>
  </si>
  <si>
    <t>216146</t>
  </si>
  <si>
    <t>198022</t>
  </si>
  <si>
    <t>212307</t>
  </si>
  <si>
    <t>BUTYLSKOPOLAMINIUM</t>
  </si>
  <si>
    <t>41155</t>
  </si>
  <si>
    <t>BUSCOPAN</t>
  </si>
  <si>
    <t>10MG TBL OBD 20</t>
  </si>
  <si>
    <t>18523</t>
  </si>
  <si>
    <t>250MG TBL FLM 10</t>
  </si>
  <si>
    <t>132523</t>
  </si>
  <si>
    <t>28839</t>
  </si>
  <si>
    <t>0,5MG/ML POR SOL 120ML+LŽ</t>
  </si>
  <si>
    <t>52335</t>
  </si>
  <si>
    <t>FORTECORTIN 4</t>
  </si>
  <si>
    <t>4MG TBL NOB 30</t>
  </si>
  <si>
    <t>DEXAMETHASON A ANTIINFEKTIVA</t>
  </si>
  <si>
    <t>180988</t>
  </si>
  <si>
    <t>GENTADEX</t>
  </si>
  <si>
    <t>5MG/ML+1MG/ML OPH GTT SOL 1X5ML</t>
  </si>
  <si>
    <t>41826</t>
  </si>
  <si>
    <t>90MG TBL RET 60</t>
  </si>
  <si>
    <t>119672</t>
  </si>
  <si>
    <t>DICLOFENAC DUO PHARMASWISS</t>
  </si>
  <si>
    <t>75MG CPS RDR 30 I</t>
  </si>
  <si>
    <t>247409</t>
  </si>
  <si>
    <t>14075</t>
  </si>
  <si>
    <t>500MG TBL FLM 60</t>
  </si>
  <si>
    <t>25431</t>
  </si>
  <si>
    <t>30MG CPS ETD 7</t>
  </si>
  <si>
    <t>134508</t>
  </si>
  <si>
    <t>10MG TBL FLM 98</t>
  </si>
  <si>
    <t>124569</t>
  </si>
  <si>
    <t>153121</t>
  </si>
  <si>
    <t>25MCG/H TDR EMP 5 I</t>
  </si>
  <si>
    <t>153129</t>
  </si>
  <si>
    <t>50MCG/H TDR EMP 5 I</t>
  </si>
  <si>
    <t>122572</t>
  </si>
  <si>
    <t>122580</t>
  </si>
  <si>
    <t>167792</t>
  </si>
  <si>
    <t>PECFENT</t>
  </si>
  <si>
    <t>100MCG/VSTŘIK NAS SPR SOL 1X1,55ML/8VSTŘIK</t>
  </si>
  <si>
    <t>130812</t>
  </si>
  <si>
    <t>150781</t>
  </si>
  <si>
    <t>100MG CPS DUR 90</t>
  </si>
  <si>
    <t>173420</t>
  </si>
  <si>
    <t>858</t>
  </si>
  <si>
    <t>HYDROCORTISON LÉČIVA</t>
  </si>
  <si>
    <t>10MG/G UNG 10G</t>
  </si>
  <si>
    <t>103788</t>
  </si>
  <si>
    <t>216192</t>
  </si>
  <si>
    <t>125MG/5ML POR GRA SUS 100ML</t>
  </si>
  <si>
    <t>235811</t>
  </si>
  <si>
    <t>250MG/5ML POR GRA SUS 100ML</t>
  </si>
  <si>
    <t>KOMBINACE RŮZNÝCH ANTIBIOTIK</t>
  </si>
  <si>
    <t>1076</t>
  </si>
  <si>
    <t>OPH UNG 5G</t>
  </si>
  <si>
    <t>KYSELINA VALPROOVÁ</t>
  </si>
  <si>
    <t>24426</t>
  </si>
  <si>
    <t>VALPROAT CHRONO SANDOZ</t>
  </si>
  <si>
    <t>500MG TBL PRO 90</t>
  </si>
  <si>
    <t>LORATADIN</t>
  </si>
  <si>
    <t>14910</t>
  </si>
  <si>
    <t>FLONIDAN</t>
  </si>
  <si>
    <t>89997</t>
  </si>
  <si>
    <t>LINOLA FETT ÖLBAD</t>
  </si>
  <si>
    <t>ADT BAL 1X400ML</t>
  </si>
  <si>
    <t>132638</t>
  </si>
  <si>
    <t>195337</t>
  </si>
  <si>
    <t>112308</t>
  </si>
  <si>
    <t>OXYCODON SANDOZ RETARD</t>
  </si>
  <si>
    <t>112298</t>
  </si>
  <si>
    <t>PARACETAMOL, KOMBINACE KROMĚ PSYCHOLEPTIK</t>
  </si>
  <si>
    <t>186252</t>
  </si>
  <si>
    <t>325MG/130MG/70MG TBL NOB 50</t>
  </si>
  <si>
    <t>14701</t>
  </si>
  <si>
    <t>PANADOL EXTRA RAPIDE</t>
  </si>
  <si>
    <t>500MG/65MG TBL EFF 12</t>
  </si>
  <si>
    <t>PAROXETIN</t>
  </si>
  <si>
    <t>107848</t>
  </si>
  <si>
    <t>APO-PAROX</t>
  </si>
  <si>
    <t>PENTOXIFYLIN</t>
  </si>
  <si>
    <t>47085</t>
  </si>
  <si>
    <t>PENTOMER RETARD</t>
  </si>
  <si>
    <t>400MG TBL PRO 100</t>
  </si>
  <si>
    <t>209684</t>
  </si>
  <si>
    <t>28216</t>
  </si>
  <si>
    <t>222016</t>
  </si>
  <si>
    <t>PREGABALIN ZENTIVA K.S.</t>
  </si>
  <si>
    <t>150MG CPS DUR 56 II</t>
  </si>
  <si>
    <t>172459</t>
  </si>
  <si>
    <t>SIRANALEN</t>
  </si>
  <si>
    <t>75MG CPS DUR 84 II</t>
  </si>
  <si>
    <t>148074</t>
  </si>
  <si>
    <t>20MG TBL FLM 90</t>
  </si>
  <si>
    <t>SENNOVÉ GLYKOSIDY</t>
  </si>
  <si>
    <t>92247</t>
  </si>
  <si>
    <t>SENNOVÝ LIST</t>
  </si>
  <si>
    <t>SPC 1X50G</t>
  </si>
  <si>
    <t>196018</t>
  </si>
  <si>
    <t>METAMIZOL STADA</t>
  </si>
  <si>
    <t>500MG/ML POR GTT SOL 1X100ML</t>
  </si>
  <si>
    <t>196016</t>
  </si>
  <si>
    <t>500MG/ML POR GTT SOL 1X20ML</t>
  </si>
  <si>
    <t>107758</t>
  </si>
  <si>
    <t>ROSEMIG</t>
  </si>
  <si>
    <t>20MG NAS SPR SOL 2X0,1ML</t>
  </si>
  <si>
    <t>119115</t>
  </si>
  <si>
    <t>SUMATRIPTAN ACTAVIS</t>
  </si>
  <si>
    <t>50MG TBL OBD 6 I</t>
  </si>
  <si>
    <t>234945</t>
  </si>
  <si>
    <t>SUMATRIPTAN MYLAN</t>
  </si>
  <si>
    <t>50MG TBL FLM 6</t>
  </si>
  <si>
    <t>234931</t>
  </si>
  <si>
    <t>100MG TBL FLM 2</t>
  </si>
  <si>
    <t>184728</t>
  </si>
  <si>
    <t>50MG TBL FLM 20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</si>
  <si>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</si>
  <si>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</si>
  <si>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</si>
  <si>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</si>
  <si>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</si>
  <si>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</si>
  <si>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</si>
  <si>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</si>
  <si>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</si>
  <si>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</si>
  <si>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84262</t>
  </si>
  <si>
    <t>TRALGIT</t>
  </si>
  <si>
    <t>100MG/ML POR SOL 1X96ML+PUMPA</t>
  </si>
  <si>
    <t>201133</t>
  </si>
  <si>
    <t>216870</t>
  </si>
  <si>
    <t>200MG TBL PRO 30 II</t>
  </si>
  <si>
    <t>201128</t>
  </si>
  <si>
    <t>135423</t>
  </si>
  <si>
    <t>500MG/1000IU TBL MND 90</t>
  </si>
  <si>
    <t>233683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</si>
  <si>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</si>
  <si>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</si>
  <si>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</si>
  <si>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</si>
  <si>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</si>
  <si>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</si>
  <si>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</si>
  <si>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MOČOVINA</t>
  </si>
  <si>
    <t>241226</t>
  </si>
  <si>
    <t>EXCIPIAL U HYDROLOTIO</t>
  </si>
  <si>
    <t>20MG/ML DRM EML 200ML</t>
  </si>
  <si>
    <t>210216</t>
  </si>
  <si>
    <t>25MG TBL FLM 90</t>
  </si>
  <si>
    <t>*2002</t>
  </si>
  <si>
    <t>*3015</t>
  </si>
  <si>
    <t>*9004</t>
  </si>
  <si>
    <t>*8004</t>
  </si>
  <si>
    <t>9121000</t>
  </si>
  <si>
    <t>9131000</t>
  </si>
  <si>
    <t>HYDROCHLOROTHIAZID</t>
  </si>
  <si>
    <t>168</t>
  </si>
  <si>
    <t>HYDROCHLOROTHIAZID LÉČIVA</t>
  </si>
  <si>
    <t>235248</t>
  </si>
  <si>
    <t>26329</t>
  </si>
  <si>
    <t>DOMPERIDON</t>
  </si>
  <si>
    <t>47271</t>
  </si>
  <si>
    <t>MOTILIUM</t>
  </si>
  <si>
    <t>ELETRIPTAN</t>
  </si>
  <si>
    <t>59764</t>
  </si>
  <si>
    <t>RELPAX</t>
  </si>
  <si>
    <t>40MG TBL FLM 2 I</t>
  </si>
  <si>
    <t>135928</t>
  </si>
  <si>
    <t>ESOPREX</t>
  </si>
  <si>
    <t>218234</t>
  </si>
  <si>
    <t>LOCOID LIPOCREAM 0,1%</t>
  </si>
  <si>
    <t>IBUPROFEN</t>
  </si>
  <si>
    <t>229962</t>
  </si>
  <si>
    <t>IBALGIN RAPIDCAPS</t>
  </si>
  <si>
    <t>400MG CPS MOL 30</t>
  </si>
  <si>
    <t>215200</t>
  </si>
  <si>
    <t>400MG CPS MOL 20</t>
  </si>
  <si>
    <t>46980</t>
  </si>
  <si>
    <t>129790</t>
  </si>
  <si>
    <t>194640</t>
  </si>
  <si>
    <t>20MG CPS DUR 30X1</t>
  </si>
  <si>
    <t>48888</t>
  </si>
  <si>
    <t>325MG/130MG/70MG TBL NOB 20</t>
  </si>
  <si>
    <t>211488</t>
  </si>
  <si>
    <t>25MG CPS DUR 56</t>
  </si>
  <si>
    <t>146283</t>
  </si>
  <si>
    <t>24737</t>
  </si>
  <si>
    <t>TRAMADOL SANDOZ RETARD</t>
  </si>
  <si>
    <t>178256</t>
  </si>
  <si>
    <t>TRAMADOL MYLAN</t>
  </si>
  <si>
    <t>132870</t>
  </si>
  <si>
    <t>TRAMAL KAPKY 100 MG/1 ML</t>
  </si>
  <si>
    <t>100MG/ML POR GTT SOL 1X96ML+PUMPA</t>
  </si>
  <si>
    <t>216866</t>
  </si>
  <si>
    <t>150MG TBL PRO 30 III</t>
  </si>
  <si>
    <t>VITAMIN B1 V KOMBINACI S VITAMINEM B6 A/NEBO B12</t>
  </si>
  <si>
    <t>11485</t>
  </si>
  <si>
    <t>MILGAMMA N</t>
  </si>
  <si>
    <t>INJ SOL 5X2ML</t>
  </si>
  <si>
    <t>146877</t>
  </si>
  <si>
    <t>APO-ZOLPIDEM</t>
  </si>
  <si>
    <t>198058</t>
  </si>
  <si>
    <t>138847</t>
  </si>
  <si>
    <t>37,5MG/325MG TBL FLM 90 I</t>
  </si>
  <si>
    <t>201609</t>
  </si>
  <si>
    <t>132871</t>
  </si>
  <si>
    <t>37,5MG/325MG TBL FLM 10</t>
  </si>
  <si>
    <t>233672</t>
  </si>
  <si>
    <t>107806</t>
  </si>
  <si>
    <t>20MG TBL ENT 30</t>
  </si>
  <si>
    <t>223014</t>
  </si>
  <si>
    <t>BUPROPION</t>
  </si>
  <si>
    <t>61253</t>
  </si>
  <si>
    <t>ELONTRIL</t>
  </si>
  <si>
    <t>300MG TBL RET 30</t>
  </si>
  <si>
    <t>239537</t>
  </si>
  <si>
    <t>69418</t>
  </si>
  <si>
    <t>DIAZEPAM DESITIN RECTAL TUBE</t>
  </si>
  <si>
    <t>10MG RCT SOL 5X2,5ML</t>
  </si>
  <si>
    <t>11063</t>
  </si>
  <si>
    <t>IBALGIN 600</t>
  </si>
  <si>
    <t>600MG TBL FLM 30</t>
  </si>
  <si>
    <t>207900</t>
  </si>
  <si>
    <t>IBALGIN</t>
  </si>
  <si>
    <t>INDAPAMID</t>
  </si>
  <si>
    <t>151949</t>
  </si>
  <si>
    <t>INDAP</t>
  </si>
  <si>
    <t>2,5MG CPS DUR 100</t>
  </si>
  <si>
    <t>TELMISARTAN A AMLODIPIN</t>
  </si>
  <si>
    <t>167852</t>
  </si>
  <si>
    <t>80MG/5MG TBL NOB 28</t>
  </si>
  <si>
    <t>FORMOTEROL A BUDESONID</t>
  </si>
  <si>
    <t>180081</t>
  </si>
  <si>
    <t>SYMBICORT TURBUHALER 400 MIKROGRAMŮ/12 MIKROGRAMŮ/INHALACE</t>
  </si>
  <si>
    <t>320MCG/9MCG INH PLV 1X60DÁV</t>
  </si>
  <si>
    <t>AVANAFIL</t>
  </si>
  <si>
    <t>194284</t>
  </si>
  <si>
    <t>SPEDRA</t>
  </si>
  <si>
    <t>200MG TBL NOB 8X1</t>
  </si>
  <si>
    <t>BETAMETHASON</t>
  </si>
  <si>
    <t>19757</t>
  </si>
  <si>
    <t>BELODERM</t>
  </si>
  <si>
    <t>0,5MG/G UNG 30G</t>
  </si>
  <si>
    <t>87076</t>
  </si>
  <si>
    <t>300MG CPS DUR 20</t>
  </si>
  <si>
    <t>75022</t>
  </si>
  <si>
    <t>800MG/160MG TBL NOB 10</t>
  </si>
  <si>
    <t>233559</t>
  </si>
  <si>
    <t>2,5MG TBL FLM 30</t>
  </si>
  <si>
    <t>17425</t>
  </si>
  <si>
    <t>28814</t>
  </si>
  <si>
    <t>5MG POR TBL DIS 60</t>
  </si>
  <si>
    <t>52336</t>
  </si>
  <si>
    <t>4MG TBL NOB 100</t>
  </si>
  <si>
    <t>132877</t>
  </si>
  <si>
    <t>LOSARTAN</t>
  </si>
  <si>
    <t>114065</t>
  </si>
  <si>
    <t>LOZAP 50 ZENTIVA</t>
  </si>
  <si>
    <t>50MG TBL FLM 30 II</t>
  </si>
  <si>
    <t>MAGNESIUM-LAKTÁT</t>
  </si>
  <si>
    <t>171577</t>
  </si>
  <si>
    <t>MAGNESIUM LACTATE BIOMEDICA</t>
  </si>
  <si>
    <t>500MG TBL NOB 50</t>
  </si>
  <si>
    <t>132991</t>
  </si>
  <si>
    <t>215608</t>
  </si>
  <si>
    <t>HELICID 10 ZENTIVA</t>
  </si>
  <si>
    <t>10MG CPS ETD 28 I</t>
  </si>
  <si>
    <t>221061</t>
  </si>
  <si>
    <t>STILNOX</t>
  </si>
  <si>
    <t>138841</t>
  </si>
  <si>
    <t>6264</t>
  </si>
  <si>
    <t>SUMETROLIM</t>
  </si>
  <si>
    <t>TAMSULOSIN</t>
  </si>
  <si>
    <t>49195</t>
  </si>
  <si>
    <t>FOKUSIN</t>
  </si>
  <si>
    <t>0,4MG CPS RDR 90</t>
  </si>
  <si>
    <t>ALOPURINOL</t>
  </si>
  <si>
    <t>216285</t>
  </si>
  <si>
    <t>MILURIT</t>
  </si>
  <si>
    <t>300MG TBL NOB 90</t>
  </si>
  <si>
    <t>CELEKOXIB</t>
  </si>
  <si>
    <t>196144</t>
  </si>
  <si>
    <t>ACLEXA</t>
  </si>
  <si>
    <t>100MG CPS DUR 60</t>
  </si>
  <si>
    <t>CINCHOKAIN</t>
  </si>
  <si>
    <t>214595</t>
  </si>
  <si>
    <t>FAKTU</t>
  </si>
  <si>
    <t>100MG/2,5MG SUP 20</t>
  </si>
  <si>
    <t>METFORMIN</t>
  </si>
  <si>
    <t>152147</t>
  </si>
  <si>
    <t>GLUCOPHAGE XR</t>
  </si>
  <si>
    <t>1000MG TBL PRO 60</t>
  </si>
  <si>
    <t>23747</t>
  </si>
  <si>
    <t>500MG TBL PRO 60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</si>
  <si>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</si>
  <si>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</si>
  <si>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</si>
  <si>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</si>
  <si>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</si>
  <si>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</si>
  <si>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</si>
  <si>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</si>
  <si>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104503</t>
  </si>
  <si>
    <t>200MG TBL PRO 60 I</t>
  </si>
  <si>
    <t>TRIAMCINOLON</t>
  </si>
  <si>
    <t>2829</t>
  </si>
  <si>
    <t>TRIAMCINOLON LÉČIVA UNG</t>
  </si>
  <si>
    <t>1MG/G UNG 10G</t>
  </si>
  <si>
    <t>120370</t>
  </si>
  <si>
    <t>VELAXIN</t>
  </si>
  <si>
    <t>219460</t>
  </si>
  <si>
    <t>ZOLPIDEM AUROVITAS</t>
  </si>
  <si>
    <t>176690</t>
  </si>
  <si>
    <t>BETAHISTIN ACTAVIS</t>
  </si>
  <si>
    <t>24MG TBL NOB 60</t>
  </si>
  <si>
    <t>230583</t>
  </si>
  <si>
    <t>500MG TBL FLM 180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</si>
  <si>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</si>
  <si>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</si>
  <si>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</si>
  <si>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</si>
  <si>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</si>
  <si>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</si>
  <si>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</si>
  <si>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</si>
  <si>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KETOPROFEN</t>
  </si>
  <si>
    <t>76654</t>
  </si>
  <si>
    <t>KETONAL RETARD</t>
  </si>
  <si>
    <t>17122</t>
  </si>
  <si>
    <t>30MG CPS DUR 56</t>
  </si>
  <si>
    <t>ONDANSETRON</t>
  </si>
  <si>
    <t>185202</t>
  </si>
  <si>
    <t>NOVETRON</t>
  </si>
  <si>
    <t>8MG POR TBL DIS 10</t>
  </si>
  <si>
    <t>210568</t>
  </si>
  <si>
    <t>210716</t>
  </si>
  <si>
    <t>THIOKOLCHIKOSID</t>
  </si>
  <si>
    <t>203765</t>
  </si>
  <si>
    <t>MUSCORIL CPS</t>
  </si>
  <si>
    <t>4MG CPS DUR 30</t>
  </si>
  <si>
    <t>*2003</t>
  </si>
  <si>
    <t>*2018</t>
  </si>
  <si>
    <t>235234</t>
  </si>
  <si>
    <t>196149</t>
  </si>
  <si>
    <t>200MG CPS DUR 30</t>
  </si>
  <si>
    <t>58425</t>
  </si>
  <si>
    <t>DOLMINA</t>
  </si>
  <si>
    <t>50MG TBL FLM 30</t>
  </si>
  <si>
    <t>FAMOTIDIN</t>
  </si>
  <si>
    <t>47862</t>
  </si>
  <si>
    <t>FAMOSAN</t>
  </si>
  <si>
    <t>179583</t>
  </si>
  <si>
    <t>FENTANYL MYLAN</t>
  </si>
  <si>
    <t>114059</t>
  </si>
  <si>
    <t>LOZAP 12,5 ZENTIVA</t>
  </si>
  <si>
    <t>12,5MG TBL FLM 30 PVC</t>
  </si>
  <si>
    <t>MAKROGOL</t>
  </si>
  <si>
    <t>58827</t>
  </si>
  <si>
    <t>FORTRANS</t>
  </si>
  <si>
    <t>POR PLV SOL 4</t>
  </si>
  <si>
    <t>107641</t>
  </si>
  <si>
    <t>201693</t>
  </si>
  <si>
    <t>NALGESIN S</t>
  </si>
  <si>
    <t>275MG TBL FLM 30X1 II</t>
  </si>
  <si>
    <t>112318</t>
  </si>
  <si>
    <t>211506</t>
  </si>
  <si>
    <t>PROMETHAZIN</t>
  </si>
  <si>
    <t>207692</t>
  </si>
  <si>
    <t>PROTHAZIN</t>
  </si>
  <si>
    <t>25MG TBL FLM 20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</si>
  <si>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</si>
  <si>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</si>
  <si>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</si>
  <si>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</si>
  <si>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</si>
  <si>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</si>
  <si>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TARDYFERON</t>
  </si>
  <si>
    <t>80MG TBL RET 30 I</t>
  </si>
  <si>
    <t>188165</t>
  </si>
  <si>
    <t>TRITTICO PROLONG</t>
  </si>
  <si>
    <t>300MG TBL PRO 30</t>
  </si>
  <si>
    <t>BUDESONID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</si>
  <si>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</si>
  <si>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</si>
  <si>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</si>
  <si>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</si>
  <si>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</si>
  <si>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</si>
  <si>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</si>
  <si>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</si>
  <si>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</si>
  <si>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</si>
  <si>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</si>
  <si>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</si>
  <si>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</si>
  <si>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N04BA02 - LEVODOPA A INHIBITOR DEKARBOXYLASY</t>
  </si>
  <si>
    <t>R01AD09 - MOMETASON</t>
  </si>
  <si>
    <t>R03DC03 - MONTELUKAST</t>
  </si>
  <si>
    <t>A02BC01 - OMEPRAZOL</t>
  </si>
  <si>
    <t>A02BC05 - ESOMEPRAZOL</t>
  </si>
  <si>
    <t>C10AA05 - ATORVASTATIN</t>
  </si>
  <si>
    <t>N02CC01 - SUMATRIPTAN</t>
  </si>
  <si>
    <t>R06AX27 - DESLORATADIN</t>
  </si>
  <si>
    <t>C09DA07 - TELMISARTAN A DIURETIKA</t>
  </si>
  <si>
    <t>N07CA01 - BETAHISTIN</t>
  </si>
  <si>
    <t>N02AJ06 - KODEIN A PARACETAMOL</t>
  </si>
  <si>
    <t>B01AF02 - APIXABAN</t>
  </si>
  <si>
    <t>R03BA05 - FLUTIKASON</t>
  </si>
  <si>
    <t>C08CA13 - LERKANIDIPIN</t>
  </si>
  <si>
    <t>R06AX17 - KETOTIFEN</t>
  </si>
  <si>
    <t>G04CA02 - TAMSULOSIN</t>
  </si>
  <si>
    <t>N06AB04 - CITALOPRAM</t>
  </si>
  <si>
    <t>N06AB05 - PAROXETIN</t>
  </si>
  <si>
    <t>R06AX13 - LORATADIN</t>
  </si>
  <si>
    <t>C09CA01 - LOSARTAN</t>
  </si>
  <si>
    <t>N06AX11 - MIRTAZAPIN</t>
  </si>
  <si>
    <t>R03AK07 - FORMOTEROL A BUDESONID</t>
  </si>
  <si>
    <t>C01EB15 - TRIMETAZIDIN</t>
  </si>
  <si>
    <t>N02AA05</t>
  </si>
  <si>
    <t>N02CC01</t>
  </si>
  <si>
    <t>N06AB04</t>
  </si>
  <si>
    <t>N06AX11</t>
  </si>
  <si>
    <t>N02AJ13</t>
  </si>
  <si>
    <t>R06AX27</t>
  </si>
  <si>
    <t>R06AX17</t>
  </si>
  <si>
    <t>C01EB15</t>
  </si>
  <si>
    <t>C10AA05</t>
  </si>
  <si>
    <t>N02AJ06</t>
  </si>
  <si>
    <t>R01AD09</t>
  </si>
  <si>
    <t>C08CA13</t>
  </si>
  <si>
    <t>R03BA05</t>
  </si>
  <si>
    <t>B01AF02</t>
  </si>
  <si>
    <t>A02BC01</t>
  </si>
  <si>
    <t>N07CA01</t>
  </si>
  <si>
    <t>R03DC03</t>
  </si>
  <si>
    <t>N06AB05</t>
  </si>
  <si>
    <t>R06AX13</t>
  </si>
  <si>
    <t>C09DA07</t>
  </si>
  <si>
    <t>C09CA01</t>
  </si>
  <si>
    <t>R03AK07</t>
  </si>
  <si>
    <t>G04CA02</t>
  </si>
  <si>
    <t>A02BC05</t>
  </si>
  <si>
    <t>N04BA02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</si>
  <si>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</si>
  <si>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</si>
  <si>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</si>
  <si>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</si>
  <si>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</si>
  <si>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</si>
  <si>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</si>
  <si>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</si>
  <si>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</si>
  <si>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</si>
  <si>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</si>
  <si>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</si>
  <si>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</si>
  <si>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</si>
  <si>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</si>
  <si>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50115050</t>
  </si>
  <si>
    <t>obvazový materiál (Z502)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</si>
  <si>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</si>
  <si>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</si>
  <si>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</si>
  <si>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</si>
  <si>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</si>
  <si>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</si>
  <si>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ZA319</t>
  </si>
  <si>
    <t>NĂˇplast durapore 2,50 cm x 9,14 m bal. Ăˇ 12 ks 1538-1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</si>
  <si>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</si>
  <si>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</si>
  <si>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</si>
  <si>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</si>
  <si>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ZA562</t>
  </si>
  <si>
    <t>Náplast cosmopor i. v. 6 x 8 cm bal. á 50 ks 9008054</t>
  </si>
  <si>
    <t>Náplast curaplast poinjekční bal. á 250 ks 30625</t>
  </si>
  <si>
    <t>Náplast curapor   7 x   5 cm 32912  (22120,  náhrada za cosmopor )</t>
  </si>
  <si>
    <t>Náplast curapor 10 x   8 cm 32913 ( 22121,  náhrada za cosmopor )</t>
  </si>
  <si>
    <t>ZD111</t>
  </si>
  <si>
    <t>Náplast omnifix E 5 cm x 10 m 9006493</t>
  </si>
  <si>
    <t>ZA575</t>
  </si>
  <si>
    <t>Set na malĂ© zĂˇkroky sterilnĂ­ pro ĹľilnĂ­ katetrizaci-basic Mediset bal. Ăˇ 15 ks 4552732</t>
  </si>
  <si>
    <t>ZA571</t>
  </si>
  <si>
    <t>Set sterilnĂ­ pro anestezii bal. Ăˇ 28 ks 4706312</t>
  </si>
  <si>
    <t>Set sterilnĂ­ pro anestezii Mediset 4706312</t>
  </si>
  <si>
    <t>Set sterilnĂ­ pro anestezii Mediset bal. Ăˇ 28 ks 4706312</t>
  </si>
  <si>
    <t>Set sterilní pro anestezii bal. á 28 ks 4706312</t>
  </si>
  <si>
    <t>ZA593</t>
  </si>
  <si>
    <t>Tampon sterilnĂ­ stĂˇÄŤenĂ˝ 20 x 20 cm / 5 ks 28003+</t>
  </si>
  <si>
    <t>Tampon sterilní stáčený 20 x 20 cm / 5 ks 28003+</t>
  </si>
  <si>
    <t>50115060</t>
  </si>
  <si>
    <t>ZPr - ostatní (Z503)</t>
  </si>
  <si>
    <t>ZI042</t>
  </si>
  <si>
    <t>Elektroda 15 cm se sterilnĂ­ kazetou RFE - 15</t>
  </si>
  <si>
    <t>ZG916</t>
  </si>
  <si>
    <t>Elektroda neutrální bipolární pro dospělé á 100 ks 2510</t>
  </si>
  <si>
    <t>ZR989</t>
  </si>
  <si>
    <t>Elektroda RF radiofrekvenÄŤnĂ­, termoÄŤlĂˇnkovĂˇ, k radiofrekvenÄŤnĂ­mu generĂˇtoru NEUROTHERM NT 1100 RFE -SE-05-CE</t>
  </si>
  <si>
    <t>ZB844</t>
  </si>
  <si>
    <t>Esmarch - pryĹľovĂ© obinadlo 60 x 1250 KVS 06125</t>
  </si>
  <si>
    <t>ZQ248</t>
  </si>
  <si>
    <t>HadiÄŤka spojovacĂ­ HS 1,8 x 450 mm LL DEPH free 2200 045 ND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</si>
  <si>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</si>
  <si>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</si>
  <si>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</si>
  <si>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</si>
  <si>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</si>
  <si>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ZA728</t>
  </si>
  <si>
    <t>Lopatka ĂşstnĂ­ dĹ™evÄ›nĂˇ lĂ©kaĹ™skĂˇ nesterilnĂ­ bal. Ăˇ 100 ks 1320100655</t>
  </si>
  <si>
    <t>ZF159</t>
  </si>
  <si>
    <t>NĂˇdoba na kontaminovanĂ˝ odpad 1 l 15-0002</t>
  </si>
  <si>
    <t>ZE159</t>
  </si>
  <si>
    <t>NĂˇdoba na kontaminovanĂ˝ odpad 2 l 15-0003</t>
  </si>
  <si>
    <t>Nádoba na kontaminovaný odpad 1 l 15-0002</t>
  </si>
  <si>
    <t>Nádoba na kontaminovaný odpad 2 l 15-0003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</si>
  <si>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</si>
  <si>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</si>
  <si>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</si>
  <si>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</si>
  <si>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ZR395</t>
  </si>
  <si>
    <t>StĹ™Ă­kaÄŤka injekÄŤnĂ­ 2-dĂ­lnĂˇ 2 ml L DISCARDIT LC 300928</t>
  </si>
  <si>
    <t>ZA789</t>
  </si>
  <si>
    <t>StĹ™Ă­kaÄŤka injekÄŤnĂ­ 2-dĂ­lnĂˇ 2 ml L Inject Solo 4606027V  - povoleno pouze pro NOVOROZENECKĂ‰ ODD.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</si>
  <si>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</si>
  <si>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</si>
  <si>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</si>
  <si>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</si>
  <si>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</si>
  <si>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</si>
  <si>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</si>
  <si>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</si>
  <si>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</si>
  <si>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</si>
  <si>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</si>
  <si>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</si>
  <si>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ZK799</t>
  </si>
  <si>
    <t>ZĂˇtka combi ÄŤervenĂˇ 4495101</t>
  </si>
  <si>
    <t>ZB756</t>
  </si>
  <si>
    <t>Zkumavka 3 ml K3 edta fialovĂˇ 454086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</si>
  <si>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</si>
  <si>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</si>
  <si>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</si>
  <si>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</si>
  <si>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</si>
  <si>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</si>
  <si>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</si>
  <si>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ZC251</t>
  </si>
  <si>
    <t>Jehla 20G 150 mm active tip 10 mm (SMK-C15-10) bal. Ăˇ 10 ks SMK-S1510-20</t>
  </si>
  <si>
    <t>ZA785</t>
  </si>
  <si>
    <t>Jehla 30Â° stimuplex-A 0,8 x 100 mm Ăˇ 25 ks 4894260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</si>
  <si>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</si>
  <si>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</si>
  <si>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</si>
  <si>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</si>
  <si>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</si>
  <si>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</si>
  <si>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</si>
  <si>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</si>
  <si>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</si>
  <si>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ZH201</t>
  </si>
  <si>
    <t>Jehla injekční 0,8 x 120 mm zelená 4665643</t>
  </si>
  <si>
    <t>Jehla injekční 1,2 x 40 mm růžová 4665120</t>
  </si>
  <si>
    <t>ZB259</t>
  </si>
  <si>
    <t>Jehla radiofrekvenÄŤnĂ­ 22 G 100 mm active tip 5 mm, bal. Ăˇ 10 ks, SMK-S1005-22</t>
  </si>
  <si>
    <t>Jehla radiofrekvenční 22 G 100 mm active tip 5 mm, bal. á 10 ks, SMK-S1005-22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</si>
  <si>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</si>
  <si>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</si>
  <si>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</si>
  <si>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</si>
  <si>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</si>
  <si>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</si>
  <si>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modrá bal. á 100 ks 4665635</t>
  </si>
  <si>
    <t>Jehla sterican 23 G 0,6 x 80 mm modrĂˇ bal. Ăˇ 100 ks 4665635</t>
  </si>
  <si>
    <t>ZO340</t>
  </si>
  <si>
    <t>Jehla stimuplex - ultra 360 G20/0,9 x 100 mm á 25 ks 4892510-01</t>
  </si>
  <si>
    <t>ZQ554</t>
  </si>
  <si>
    <t>Jehla Ultraplex 360, 22G, 0,70 x 50 mm bal. Ăˇ 25 ks 4892605-01</t>
  </si>
  <si>
    <t>ZQ555</t>
  </si>
  <si>
    <t>Jehla Ultraplex 360, 22G, 0,70 x 80 mm bal. á 25 ks 4892608-01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</si>
  <si>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</si>
  <si>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</si>
  <si>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</si>
  <si>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</si>
  <si>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</si>
  <si>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</si>
  <si>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</si>
  <si>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ZE992</t>
  </si>
  <si>
    <t>Rukavice operační latex s pudrem sterilní ansell sensi - touch vel. 6,0 bal. á 40 párů</t>
  </si>
  <si>
    <t>Rukavice operační latex s pudrem sterilní ansell, vasco surgical powderet vel. 7 6035526 (303504EU)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</si>
  <si>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</si>
  <si>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</si>
  <si>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</si>
  <si>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</si>
  <si>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</si>
  <si>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vyšetřovací nitril basic bez pudru modré L bal. á 200 ks 44752</t>
  </si>
  <si>
    <t>Rukavice vyšetřovací nitril basic bez pudru modré M bal. á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</si>
  <si>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</si>
  <si>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</si>
  <si>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</si>
  <si>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</si>
  <si>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</si>
  <si>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</si>
  <si>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</si>
  <si>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</si>
  <si>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</si>
  <si>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</si>
  <si>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</si>
  <si>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</si>
  <si>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</si>
  <si>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</si>
  <si>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</si>
  <si>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</si>
  <si>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DC515</t>
  </si>
  <si>
    <t>Čistící roztok k dekontaminaci 100 ml  (HYPOCHLORID.ROZTOK,S5362)</t>
  </si>
  <si>
    <t>DG395</t>
  </si>
  <si>
    <t>Diagnostická souprava AB0 set monoklonální na 30</t>
  </si>
  <si>
    <t>DiagnostickĂˇ souprava AB0 set monoklonĂˇlnĂ­ na 30</t>
  </si>
  <si>
    <t>DG379</t>
  </si>
  <si>
    <t>Doprava 21%</t>
  </si>
  <si>
    <t>DE022</t>
  </si>
  <si>
    <t>GlukĂłzovĂˇ membrĂˇnovĂˇ souprava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</si>
  <si>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</si>
  <si>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</si>
  <si>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</si>
  <si>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</si>
  <si>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</si>
  <si>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</si>
  <si>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</si>
  <si>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</si>
  <si>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</si>
  <si>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</si>
  <si>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</si>
  <si>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</si>
  <si>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</si>
  <si>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</si>
  <si>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</si>
  <si>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LaktĂˇtovĂˇ membrĂˇnovĂˇ souprava</t>
  </si>
  <si>
    <t>DC959</t>
  </si>
  <si>
    <t>MEMBRĂNOVĂ SOUPRAVA  Na+</t>
  </si>
  <si>
    <t>DD268</t>
  </si>
  <si>
    <t>MEMBRÁNOVÁ SOUPRAVA Ca</t>
  </si>
  <si>
    <t>DD269</t>
  </si>
  <si>
    <t>MEMBRÁNOVÁ SOUPRAVA Cl</t>
  </si>
  <si>
    <t>DB942</t>
  </si>
  <si>
    <t>MEMBRĂNOVĂ SOUPRAVA pCO2</t>
  </si>
  <si>
    <t>DD075</t>
  </si>
  <si>
    <t>MEMBRÁNOVÁ SOUPRAVA REF.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</si>
  <si>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</si>
  <si>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</si>
  <si>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</si>
  <si>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</si>
  <si>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</si>
  <si>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</si>
  <si>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</si>
  <si>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</si>
  <si>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</si>
  <si>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DA001</t>
  </si>
  <si>
    <t>PROUZKY DIAPHAN pro samotestování 50ks</t>
  </si>
  <si>
    <t>DA002</t>
  </si>
  <si>
    <t>PROUZKY TETRAPHAN DIA  KATALOGO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</si>
  <si>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</si>
  <si>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</si>
  <si>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</si>
  <si>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</si>
  <si>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</si>
  <si>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</si>
  <si>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</si>
  <si>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</si>
  <si>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ZC081</t>
  </si>
  <si>
    <t>Močoměr bez teploměru 710363</t>
  </si>
  <si>
    <t>ZC052</t>
  </si>
  <si>
    <t>TlouÄŤek drsnĂ˝ 24 x 115 mm JIZE213A/1</t>
  </si>
  <si>
    <t>ZC054</t>
  </si>
  <si>
    <t>Válec odměrný vysoký sklo 100 ml d713880</t>
  </si>
  <si>
    <t>ZA583</t>
  </si>
  <si>
    <t>ÄŚtvereÄŤky desinfekÄŤnĂ­ Webcol 3,5 x 3,5 cm 70% Ăˇ 4000 ks 6818-1</t>
  </si>
  <si>
    <t>Čtverečky desinfekční Webcol 3,5 x 3,5 cm 70% á 4000 ks 6818-1</t>
  </si>
  <si>
    <t>ZN179</t>
  </si>
  <si>
    <t>Film ochranný convacare bal. á 100 ks 0011280 37444</t>
  </si>
  <si>
    <t>ZM984</t>
  </si>
  <si>
    <t>Fixace k CVC a PICC atraumatická GripLock bez šití bal. á 50 ks  (3302MCS-MC) MCGPLPICC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</si>
  <si>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</si>
  <si>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</si>
  <si>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</si>
  <si>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</si>
  <si>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</si>
  <si>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</si>
  <si>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ZL977</t>
  </si>
  <si>
    <t>Kanystr renasys GO 750 ml pro podtlakovou terapii 66800916</t>
  </si>
  <si>
    <t>ZA563</t>
  </si>
  <si>
    <t>Kompresa AB 20 x 20 cm/1 ks sterilnĂ­ NT savĂˇ (1230114041) 1327114041</t>
  </si>
  <si>
    <t>Kompresa AB 20 x 20 cm/1 ks sterilní NT savá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</si>
  <si>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</si>
  <si>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</si>
  <si>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</si>
  <si>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ZD668</t>
  </si>
  <si>
    <t>Kompresa gĂˇza 10 x 10 cm/5 ks sterilnĂ­ 1325019275</t>
  </si>
  <si>
    <t>Kompresa gáza 10 x 10 cm/5 ks sterilní 1325019275</t>
  </si>
  <si>
    <t>ZC845</t>
  </si>
  <si>
    <t>Kompresa NT 10 x 20 cm/5 ks sterilnĂ­ 26621</t>
  </si>
  <si>
    <t>Kompresa NT 10 x 20 cm/5 ks sterilní 26621</t>
  </si>
  <si>
    <t>ZK087</t>
  </si>
  <si>
    <t>KrĂ©m cavilon ochrannĂ˝ bariĂ©rovĂ˝ Ăˇ 28 g bal. Ăˇ 12 ks 3391E</t>
  </si>
  <si>
    <t>Krém cavilon ochranný bariérový á 28 g bal. á 12 ks 3391E</t>
  </si>
  <si>
    <t>ZK352</t>
  </si>
  <si>
    <t>KrytĂ­ - roztok Hyiodine na chronickĂ© rĂˇny bal. Ăˇ 50 ml HYIODINE</t>
  </si>
  <si>
    <t>ZA333</t>
  </si>
  <si>
    <t>KrytĂ­ aquacel Ag hydrofibre 10 x 10 cm Ăˇ 10 ks 0081082 403708</t>
  </si>
  <si>
    <t>ZG290</t>
  </si>
  <si>
    <t>KrytĂ­ askina 10 x 10 cm transorbent bal. Ăˇ 10 ks 0072788T</t>
  </si>
  <si>
    <t>ZD599</t>
  </si>
  <si>
    <t>KrytĂ­ atrauman 7,5 x 10 cm bal. Ăˇ 10 ks 499513</t>
  </si>
  <si>
    <t>ZL410</t>
  </si>
  <si>
    <t>KrytĂ­ gelovĂ© Hemagel 100 g A2681147</t>
  </si>
  <si>
    <t>ZA627</t>
  </si>
  <si>
    <t>KrytĂ­ granuflex extra thin 5 x 10 cm Ăˇ 10 ks 0021661 187959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</si>
  <si>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</si>
  <si>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</si>
  <si>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</si>
  <si>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</si>
  <si>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</si>
  <si>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</si>
  <si>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</si>
  <si>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</si>
  <si>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</si>
  <si>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</si>
  <si>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ZO430</t>
  </si>
  <si>
    <t>KrytĂ­ Lavanid 2 roztok 0,04% Polyhexanid 1000 ml bal. Ăˇ 6 ks 014227</t>
  </si>
  <si>
    <t>ZF042</t>
  </si>
  <si>
    <t>KrytĂ­ mastnĂ˝ tyl jelonet 10 x 10 cm Ăˇ 10 ks 7404</t>
  </si>
  <si>
    <t>ZL853</t>
  </si>
  <si>
    <t>KrytĂ­ mastnĂ˝ tyl jelonet 10 x 40 cm Ăˇ 10 ks 7459</t>
  </si>
  <si>
    <t>ZO863</t>
  </si>
  <si>
    <t>KrytĂ­ mepilex border flex 13,5 x 16,5 cm bal. Ăˇ 5 ks 283370</t>
  </si>
  <si>
    <t>ZD633</t>
  </si>
  <si>
    <t>KrytĂ­ mepilex border sacrum 18 x 18 cm bal. Ăˇ 5 ks 282000-01</t>
  </si>
  <si>
    <t>ZA537</t>
  </si>
  <si>
    <t>KrytĂ­ mepilex heel 13 x 20 cm bal. Ăˇ 5 ks 288100-01</t>
  </si>
  <si>
    <t>ZA316</t>
  </si>
  <si>
    <t>KrytĂ­ mepitel 7,5 x 10 cm bal. Ăˇ 10 ks 290710-15</t>
  </si>
  <si>
    <t>ZM334</t>
  </si>
  <si>
    <t>KrytĂ­ pooperaÄŤnĂ­ a fixaÄŤnĂ­ s absorpÄŤnĂ­ pÄ›nou OPSITE Post-Op Visible omyvatelnĂ© prĹŻhlednĂ© vel. 20 x 10 cm bal. Ăˇ 20 ks 66800138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</si>
  <si>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</si>
  <si>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</si>
  <si>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</si>
  <si>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</si>
  <si>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</si>
  <si>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10 x 10 cm bal. Ăˇ 10 ks 499573</t>
  </si>
  <si>
    <t>KrytĂ­ silikonovĂ© pÄ›novĂ© mepilex border flex 13,5 x 16,5 cm bal. Ăˇ 5 ks 283370 - jiĹľ firma nevyrĂˇbĂ­</t>
  </si>
  <si>
    <t>ZO864</t>
  </si>
  <si>
    <t>KrytĂ­ silikonovĂ© pÄ›novĂ© mepilex border flex ovĂˇl 15 x 19 cm bal. Ăˇ 5 ks 583400</t>
  </si>
  <si>
    <t>KrytĂ­ silikonovĂ© pÄ›novĂ© mepilex border sacrum 18 x 18 cm bal. Ăˇ 5 ks 282000-01</t>
  </si>
  <si>
    <t>ZA585</t>
  </si>
  <si>
    <t>KrytĂ­ suprasorb F 10 x 12 cm sterilnĂ­ bal. Ăˇ 10 ks 20462</t>
  </si>
  <si>
    <t>ZA324</t>
  </si>
  <si>
    <t>KrytĂ­ tegaderm 10,0 cm x 12,0 cm bal. Ăˇ 50 ks 1626W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</si>
  <si>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</si>
  <si>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</si>
  <si>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</si>
  <si>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</si>
  <si>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ZA543</t>
  </si>
  <si>
    <t>KrytĂ­ tielle pÄ›novĂ©   7 x  9 cm bal. Ăˇ 10 ks SYS MTL100 EE</t>
  </si>
  <si>
    <t>ZD770</t>
  </si>
  <si>
    <t>KrytĂ­ tubifast 7,5 x 10 m 2438</t>
  </si>
  <si>
    <t>ZQ491</t>
  </si>
  <si>
    <t>KrytĂ­ ZETUVIT Plus vysoce savĂ©, sterilnĂ­ 20 x 25 cm bal. Ăˇ 10 ks  4137138</t>
  </si>
  <si>
    <t>Krytí - roztok Hyiodine na chronické rány bal. á 50 ml HYIODINE</t>
  </si>
  <si>
    <t>ZQ158</t>
  </si>
  <si>
    <t>Krytí 7D-Fix - fixace I.V.kanyl netkaný textil a fólie sterilní 9 x 11,6 cm bal. á 100 ks (náhrada za tegaderm) 812010</t>
  </si>
  <si>
    <t>Krytí aquacel Ag hydrofibre 10 x 10 cm á 10 ks 0081082 403708</t>
  </si>
  <si>
    <t>ZI848</t>
  </si>
  <si>
    <t>Krytí askina 10 x 10 dressil bal. á 10 ks 5291010</t>
  </si>
  <si>
    <t>Krytí atrauman 7,5 x 10 cm bal. á 10 ks 499513</t>
  </si>
  <si>
    <t>ZH403</t>
  </si>
  <si>
    <t>Krytí excilon 5 x 5 cm NT i.v. s nástřihem do kříže antiseptický bal. á 70 ks 7089</t>
  </si>
  <si>
    <t>Krytí gelové Hemagel 100 g A2681147</t>
  </si>
  <si>
    <t>ZA664</t>
  </si>
  <si>
    <t>Krytí gelové hydrokoloidní Flamigel 250 ml FLAM250</t>
  </si>
  <si>
    <t>ZN814</t>
  </si>
  <si>
    <t>Krytí gelové na rány ActiMaris bal. á 20g 3097749</t>
  </si>
  <si>
    <t>Krytí granuflex extra thin 5 x 10 cm á 10 ks 0021661 187959</t>
  </si>
  <si>
    <t>ZC843</t>
  </si>
  <si>
    <t>Krytí hemostatické gelitacel 5 x 7 cm GC-507 bal. á 15 ks 742532 - dlouhodobý výpadek</t>
  </si>
  <si>
    <t>Krytí hemostatické traumacel new dent kostky bal. á 50 ks 10115</t>
  </si>
  <si>
    <t>ZA621</t>
  </si>
  <si>
    <t>Krytí hydroclean advance (tenderwet 24 active kulatý-609762+ pův. VZP 0081096) 4 cm bal. á 10 ks 6097622</t>
  </si>
  <si>
    <t>ZA639</t>
  </si>
  <si>
    <t>Krytí hydroclean advance (tenderwet 24 active-609214+ pův. VZP 0081104) 10 x 10 cm bal. á 10 ks 6097722</t>
  </si>
  <si>
    <t>Krytí inadine nepřilnavé 5,0 x 5,0 cm 1/10 SYS01481EE</t>
  </si>
  <si>
    <t>Krytí inadine nepřilnavé 9,5 x 9,5 cm 1/10 SYS01512EE</t>
  </si>
  <si>
    <t>Krytí Lavanid 1 roztok 0,02% Polyhexanid 1000 ml bal. á 6 ks 014127</t>
  </si>
  <si>
    <t>Krytí mastný tyl jelonet 10 x 10 cm á 10 ks 7404</t>
  </si>
  <si>
    <t>Krytí mastný tyl jelonet 10 x 40 cm á 10 ks 7459</t>
  </si>
  <si>
    <t>ZL664</t>
  </si>
  <si>
    <t>Krytí mastný tyl pharmatull 10 x 20 cm bal. á 10 ks P-Tull1020</t>
  </si>
  <si>
    <t>ZG612</t>
  </si>
  <si>
    <t>Krytí mepilex 10 x 10 cm bal. á 5 ks 294100</t>
  </si>
  <si>
    <t>Krytí mepilex border sacrum 18 x 18 cm bal. á 5 ks 282000-01</t>
  </si>
  <si>
    <t>Krytí mepilex heel 13 x 20 cm bal. á 5 ks 288100-01</t>
  </si>
  <si>
    <t>Krytí pooperační a fixační s absorpční pěnou OPSITE Post-Op Visible omyvatelné průhledné vel. 20 x 10 cm bal. á 20 ks 66800138</t>
  </si>
  <si>
    <t>Krytí prontosan roztok 350 ml 400416</t>
  </si>
  <si>
    <t>Krytí reston nesterilní 10,0 cm x 5,0 cm x 5 m role 1563L</t>
  </si>
  <si>
    <t>ZN815</t>
  </si>
  <si>
    <t>Krytí roztok k čištění a hojenní ran ActiMaris Forte 300 ml 3098077</t>
  </si>
  <si>
    <t>ZA526</t>
  </si>
  <si>
    <t>Krytí sorbalgon 10 x 10 cm bal. á 10 ks 999595</t>
  </si>
  <si>
    <t>ZP973</t>
  </si>
  <si>
    <t>Krytí sorelex 10 x 10 cm s kys. hyaluronovou a octenidinem bal. á 10 ks (150011) 3901</t>
  </si>
  <si>
    <t>Krytí suprasorb F 10 x 12 cm sterilní bal. á 10 ks 20462</t>
  </si>
  <si>
    <t>ZC702</t>
  </si>
  <si>
    <t>Krytí tegaderm   6,0 cm x  7,0 cm bal. á 100 ks 1624W</t>
  </si>
  <si>
    <t>Krytí tegaderm 10,0 cm x 12,0 cm bal. á 50 ks 1626W</t>
  </si>
  <si>
    <t>Krytí tegaderm CHG 10,0 cm x 12,0 cm na CŽK-antibakt. bal. á 25 ks 1658R</t>
  </si>
  <si>
    <t>Krytí tegaderm CHG 8,5 cm x 11,5 cm na CŽK-antibakt. bal. á 25 ks 1657R</t>
  </si>
  <si>
    <t>Krytí tielle pěnové   7 x  9 cm bal. á 10 ks SYS MTL100 EE</t>
  </si>
  <si>
    <t>Krytí tubifast 7,5 x 10 m 2438</t>
  </si>
  <si>
    <t>Krytí ZETUVIT Plus vysoce savé, sterilní 20 x 25 cm bal. á 10 ks  4137138</t>
  </si>
  <si>
    <t>ZA443</t>
  </si>
  <si>
    <t>Ĺ Ăˇtek trojcĂ­pĂ˝ NT 136 x 96 x 96 cm 20002</t>
  </si>
  <si>
    <t>NĂˇplast cosmopor i. v. 6 x 8 cm bal. Ăˇ 50 ks 9008054</t>
  </si>
  <si>
    <t>ZB404</t>
  </si>
  <si>
    <t>NĂˇplast cosmos 8 cm x 1 m 5403353</t>
  </si>
  <si>
    <t>ZI600</t>
  </si>
  <si>
    <t>NĂˇplast curapor 10 x 15 cm 32914 ( nĂˇhrada za cosmopor )</t>
  </si>
  <si>
    <t>ZI602</t>
  </si>
  <si>
    <t>NĂˇplast curapor 10 x 34 cm 32918 ( nĂˇhrada za cosmopor )</t>
  </si>
  <si>
    <t>ZN438</t>
  </si>
  <si>
    <t>NĂˇplast fixaÄŤnĂ­ s ochranou kapsou pro dialyzaÄŤnĂ­ katĂ©try B â€“ pore 16 x 6 cm bal. Ăˇ 60 ks (1230115302) 1230115303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</si>
  <si>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</si>
  <si>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</si>
  <si>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</si>
  <si>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</si>
  <si>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</si>
  <si>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</si>
  <si>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</si>
  <si>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</si>
  <si>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</si>
  <si>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</si>
  <si>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</si>
  <si>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</si>
  <si>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</si>
  <si>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</si>
  <si>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</si>
  <si>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</si>
  <si>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ZA542</t>
  </si>
  <si>
    <t>NĂˇplast wet pruf voduvzd. 1,25 cm x 9,14 m bal. Ăˇ 24 ks K00-3063C</t>
  </si>
  <si>
    <t>Náplast cosmos 8 cm x 1 m 5403353</t>
  </si>
  <si>
    <t>Náplast curapor 10 x 15 cm 32914 ( náhrada za cosmopor )</t>
  </si>
  <si>
    <t>Náplast curapor 10 x 34 cm 32918 ( náhrada za cosmopor )</t>
  </si>
  <si>
    <t>Náplast metaline pod TS 8 x 9 cm 23094</t>
  </si>
  <si>
    <t>Náplast micropore 2,50 cm x 9,10 m 840W-1</t>
  </si>
  <si>
    <t>Náplast omniplast 10,0 cm x 10,0 m 9004472 (900535)</t>
  </si>
  <si>
    <t>ZA451</t>
  </si>
  <si>
    <t>Náplast omniplast 5,0 cm x 9,2 m 9004540 (900429)</t>
  </si>
  <si>
    <t>Náplast poinjekční elastická tkaná jednotl. baleno 19 mm x 72 mm P-CURE1972ELAST</t>
  </si>
  <si>
    <t>Náplast transpore 2,50 cm x 9,14 m 1527-1 - nahrazeno ZQ117</t>
  </si>
  <si>
    <t>Náplast transpore bílá 1,25 cm x 9,14 m bal. á 24 ks 1534-0</t>
  </si>
  <si>
    <t>Náplast transpore bílá 2,50 cm x 9,14 m bal. á 12 ks 1534-1</t>
  </si>
  <si>
    <t>Náplast wet pruf voduvzd. 1,25 cm x 9,14 m bal. á 24 ks K00-3063C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</si>
  <si>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</si>
  <si>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</si>
  <si>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</si>
  <si>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</si>
  <si>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ZM582</t>
  </si>
  <si>
    <t>Obinadlo elastickĂ© lenkideal krĂˇtkotaĹľnĂ© 15 cm x 5 m bal. Ăˇ 10 ks 19585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</si>
  <si>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</si>
  <si>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</si>
  <si>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</si>
  <si>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</si>
  <si>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</si>
  <si>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</si>
  <si>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Obinadlo elastické lenkideal krátkotažné 12 cm x 5 m bal. á 10 ks 19584</t>
  </si>
  <si>
    <t>Obinadlo elastické lenkideal krátkotažné 15 cm x 5 m bal. á 10 ks 19585</t>
  </si>
  <si>
    <t>Obinadlo elastické universal   8 cm x 5 m 1323100312</t>
  </si>
  <si>
    <t>Obinadlo elastické universal 10 cm x 5 m 1323100313</t>
  </si>
  <si>
    <t>Obinadlo elastické universal 15 cm x 5 m 1323100315</t>
  </si>
  <si>
    <t>ZA329</t>
  </si>
  <si>
    <t>Obinadlo fixa crep   6 cm x 4 m 1323100102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</si>
  <si>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</si>
  <si>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</si>
  <si>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</si>
  <si>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</si>
  <si>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</si>
  <si>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</si>
  <si>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</si>
  <si>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</si>
  <si>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</si>
  <si>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</si>
  <si>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Obinadlo hydrofilní   6 cm x   5 m 13005</t>
  </si>
  <si>
    <t>Obinadlo hydrofilní 10 cm x   5 m 13007</t>
  </si>
  <si>
    <t>Obinadlo hydrofilní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</si>
  <si>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</si>
  <si>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</si>
  <si>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</si>
  <si>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</si>
  <si>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</si>
  <si>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</si>
  <si>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</si>
  <si>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</si>
  <si>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</si>
  <si>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ZL789</t>
  </si>
  <si>
    <t>Obvaz sterilnĂ­ hotovĂ˝ ÄŤ. 2 A4091360</t>
  </si>
  <si>
    <t>ZL790</t>
  </si>
  <si>
    <t>Obvaz sterilnĂ­ hotovĂ˝ ÄŤ. 3 A4101144</t>
  </si>
  <si>
    <t>ZL999</t>
  </si>
  <si>
    <t>Rychloobvaz 8 x 4 cm 001445510</t>
  </si>
  <si>
    <t>Rychloobvaz 8 x 4 cm Cosmos strip 001445510</t>
  </si>
  <si>
    <t>ZA527</t>
  </si>
  <si>
    <t>Set na malĂ© zĂˇkroky sterilnĂ­ pro malĂ© chir.vĂ˝kony Mediset 4709673</t>
  </si>
  <si>
    <t>Set na malĂ© zĂˇkroky sterilnĂ­ pro malĂ© chir.vĂ˝kony Mediset bal. Ăˇ 24 ks 4709673</t>
  </si>
  <si>
    <t>Set na malĂ© zĂˇkroky sterilnĂ­ pro malĂ© chir.vĂ˝kony Mediset bal. Ăˇ 27 ks 4709673</t>
  </si>
  <si>
    <t>ZA572</t>
  </si>
  <si>
    <t>Set na malĂ© zĂˇkroky sterilnĂ­ pro pĹ™evaz rĂˇny Mediset 4706322</t>
  </si>
  <si>
    <t>Set na malĂ© zĂˇkroky sterilnĂ­ pro pĹ™evaz rĂˇny Mediset bal. 75 ks 4706321</t>
  </si>
  <si>
    <t>Set sterilnĂ­ pro malĂ© chir.vĂ˝kony Mediset bal. Ăˇ 27 ks 4709673</t>
  </si>
  <si>
    <t>Set sterilnĂ­ pro pĹ™evaz rĂˇny Mediset bal. 75 ks 4706321</t>
  </si>
  <si>
    <t>ZA637</t>
  </si>
  <si>
    <t>Set sterilnĂ­ subclavia ARO karton Ăˇ 30 ks 41024</t>
  </si>
  <si>
    <t>Set sterilní pro malé chir.výkony Mediset bal. á 27 ks 4709673</t>
  </si>
  <si>
    <t>Set sterilní pro převaz rány Mediset bal. 75 ks 4706321</t>
  </si>
  <si>
    <t>Set sterilní subclavia ARO karton á 30 ks 41024</t>
  </si>
  <si>
    <t>ZD159</t>
  </si>
  <si>
    <t>Sprej linovera 30 ml 468156</t>
  </si>
  <si>
    <t>Sprej linovera 30 ml prevence dekubitu 468156</t>
  </si>
  <si>
    <t>ZA618</t>
  </si>
  <si>
    <t>Tampon sterilní stáčený 30 x 30 dvouvr.(30x60) cm / 5 ks karton á 1200 ks 28020</t>
  </si>
  <si>
    <t>ZA617</t>
  </si>
  <si>
    <t>Tampon TC-OC k oĹˇetĹ™enĂ­ dutiny ĂşstnĂ­ Ăˇ 250 ks 12240</t>
  </si>
  <si>
    <t>Tampon TC-OC k ošetření dutiny ústní á 250 ks 12240</t>
  </si>
  <si>
    <t>ZA604</t>
  </si>
  <si>
    <t>TyÄŤinka vatovĂˇ sterilnĂ­ jednotlivÄ› balalenĂˇ bal. Ăˇ 1000 ks 5100/SG/CS</t>
  </si>
  <si>
    <t>ZM769</t>
  </si>
  <si>
    <t>Ubrousky cavilon pro pĂ©ÄŤi pĹ™i inkontinenci 8 ubrouskĹŻ 20 x 30 cm bal. Ăˇ 96 ks 9274 DH888843488</t>
  </si>
  <si>
    <t>ZA446</t>
  </si>
  <si>
    <t>Vata buniÄŤitĂˇ pĹ™Ă­Ĺ™ezy 20 x 30 cm 1230200129</t>
  </si>
  <si>
    <t>Vata buničitá přířezy 20 x 30 cm 1230200129</t>
  </si>
  <si>
    <t>ZM000</t>
  </si>
  <si>
    <t>Vata obvazovĂˇ sklĂˇdanĂˇ 50 g 1102323</t>
  </si>
  <si>
    <t>ZB876</t>
  </si>
  <si>
    <t>AdaptĂ©r k aquapaku 1070 ml bal. Ăˇ 50 ks 403128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</si>
  <si>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</si>
  <si>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</si>
  <si>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</si>
  <si>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</si>
  <si>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ZB621</t>
  </si>
  <si>
    <t>AdaptĂ©r respiflo MN 1072</t>
  </si>
  <si>
    <t>ZQ640</t>
  </si>
  <si>
    <t>Adaptér Freka Medi pro podávání léků či kontrastních látek do ENFit sondy/PEGu (LL), bal. á 15 ks 7981377</t>
  </si>
  <si>
    <t>ZB772</t>
  </si>
  <si>
    <t>Adaptér přechodka luer 450070</t>
  </si>
  <si>
    <t>ZR124</t>
  </si>
  <si>
    <t>Anatomický polštář Vitapur Vario PROFI s otvorem 30 x 32 x 12 261591</t>
  </si>
  <si>
    <t>ZK693</t>
  </si>
  <si>
    <t>Aquapak - sterilnĂ­ voda 1070 ml + adaptĂ©r bal. 10 ks 404128</t>
  </si>
  <si>
    <t>Aquapak - sterilní voda 1070 ml + adaptér bal. 10 ks404128</t>
  </si>
  <si>
    <t>ZQ333</t>
  </si>
  <si>
    <t>Aquapak - sterilní voda 1070 ml bez adaptéru bal. á 10 ks 404000</t>
  </si>
  <si>
    <t>ZD650</t>
  </si>
  <si>
    <t>Aquapak - sterilní voda 340 ml s adaptérem bal. á 20 ks 400340</t>
  </si>
  <si>
    <t>ZC751</t>
  </si>
  <si>
    <t>ÄŚepelka skalpelovĂˇ 11 BB511</t>
  </si>
  <si>
    <t>ZC753</t>
  </si>
  <si>
    <t>ÄŚepelka skalpelovĂˇ 20 BB520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</si>
  <si>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</si>
  <si>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</si>
  <si>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</si>
  <si>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</si>
  <si>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</si>
  <si>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</si>
  <si>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</si>
  <si>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</si>
  <si>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Cévka odsávací CH14 s přerušovačem sání, délka 50 cm, P01173a</t>
  </si>
  <si>
    <t>Cévka odsávací CH16 s přerušovačem sání, délka 50 cm, P01175a</t>
  </si>
  <si>
    <t>Čepelka skalpelová 11 BB511</t>
  </si>
  <si>
    <t>Čepelka skalpelová 20 BB520</t>
  </si>
  <si>
    <t>ZR109</t>
  </si>
  <si>
    <t>Derotační bota PROFI 55 x 23 x 23 290153</t>
  </si>
  <si>
    <t>ZR111</t>
  </si>
  <si>
    <t>Dlaha pod DK , podložka kvádr s klínem 75 x 20 x 30/45 290150</t>
  </si>
  <si>
    <t>ZB771</t>
  </si>
  <si>
    <t>DrĹľĂˇk jehly zĂˇkladnĂ­ 450201</t>
  </si>
  <si>
    <t>Držák jehly základní 450201</t>
  </si>
  <si>
    <t>ZC129</t>
  </si>
  <si>
    <t>Elektroda defibrilační pro dospělé QC 11996-000091</t>
  </si>
  <si>
    <t>ZQ490</t>
  </si>
  <si>
    <t>Elektroda EKG pÄ›novĂˇ pr. 48 mm pro dospÄ›lĂ© (ES GS48) H-108003</t>
  </si>
  <si>
    <t>Elektroda EKG pÄ›novĂˇ pr. 48 mm pro dospÄ›lĂ© pro dlouhodobĂ© pouĹľitĂ­ (ES GS48) H-108003</t>
  </si>
  <si>
    <t>Elektroda EKG pěnová pr. 48 mm pro dospělé (ES GS48) H-108003</t>
  </si>
  <si>
    <t>ZD945</t>
  </si>
  <si>
    <t>Filtr antibakteriĂˇlnĂ­ a virovĂ˝ 1344000S</t>
  </si>
  <si>
    <t>ZB295</t>
  </si>
  <si>
    <t>Filtr iso-gard hepa ÄŤistĂ˝ bal. Ăˇ 20 ks 28012</t>
  </si>
  <si>
    <t>Filtr iso-gard hepa čistý bal. á 20 ks 28012</t>
  </si>
  <si>
    <t>ZA738</t>
  </si>
  <si>
    <t>Filtr mini spike zelenĂ˝ 4550242</t>
  </si>
  <si>
    <t>Filtr mini spike zelený 4550242</t>
  </si>
  <si>
    <t>ZD454</t>
  </si>
  <si>
    <t>Filtr pro dospÄ›lĂ© s HME a portem bal. Ăˇ 50 ks 038-41-355</t>
  </si>
  <si>
    <t>Filtr pro dospělé s HME a portem 038-41-355</t>
  </si>
  <si>
    <t>ZC777</t>
  </si>
  <si>
    <t>Filtr sacĂ­ MSF 271-022-001</t>
  </si>
  <si>
    <t>Filtr sací MSF 271-022-001</t>
  </si>
  <si>
    <t>ZC968</t>
  </si>
  <si>
    <t>Filtrate bag 5029011</t>
  </si>
  <si>
    <t>ZN646</t>
  </si>
  <si>
    <t>Fonendoskop oboustrannĂ˝ rĹŻznĂ© barvy 710045-s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</si>
  <si>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</si>
  <si>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</si>
  <si>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</si>
  <si>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</si>
  <si>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</si>
  <si>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</si>
  <si>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</si>
  <si>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</si>
  <si>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</si>
  <si>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</si>
  <si>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Hadička spojovací HS 1,8 x 1800 mm LL DEPH free 2200 180 ND</t>
  </si>
  <si>
    <t>Hadička spojovací perfusor 150 cm černá bal. á 100 ks 8722919</t>
  </si>
  <si>
    <t>ZJ027</t>
  </si>
  <si>
    <t>Helma castar R vel. L  CP211L/2R</t>
  </si>
  <si>
    <t>ZB541</t>
  </si>
  <si>
    <t>Jehelec mayo-hegar 160 mm P01126</t>
  </si>
  <si>
    <t>ZA842</t>
  </si>
  <si>
    <t>Kanyla ET 6,5 s manžetou 9465E</t>
  </si>
  <si>
    <t>ZB449</t>
  </si>
  <si>
    <t>Kanyla ET 7,0 s manžetou 9570E</t>
  </si>
  <si>
    <t>ZB386</t>
  </si>
  <si>
    <t>Kanyla ET 7,5 s manĹľetou 9475E</t>
  </si>
  <si>
    <t>ZE373</t>
  </si>
  <si>
    <t>Kanyla ET 7,5 se sĂˇnĂ­m nad manĹľetou SACETT I.D. bal. Ăˇ 10 ks 100/189/075</t>
  </si>
  <si>
    <t>Kanyla ET 7,5 se sáním nad manžetou SACETT I.D. bal. á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</si>
  <si>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</si>
  <si>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</si>
  <si>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</si>
  <si>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</si>
  <si>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Kanyla ET 8,0 se sáním nad manžetou SACETT I.D. bal. á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</si>
  <si>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</si>
  <si>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</si>
  <si>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</si>
  <si>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</si>
  <si>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ZB389</t>
  </si>
  <si>
    <t>Kanyla ET 9,0 s manžetou bal. á 10 ks 9590E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</si>
  <si>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</si>
  <si>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</si>
  <si>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</si>
  <si>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</si>
  <si>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</si>
  <si>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</si>
  <si>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</si>
  <si>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M, bal. Ăˇ 20 ks P06105</t>
  </si>
  <si>
    <t>Kanyla nosní OptiFlow Plus k přístroji AIRVO2, velikost M, bal. á 20 ks P06105</t>
  </si>
  <si>
    <t>ZA116</t>
  </si>
  <si>
    <t>Kanyla TS 10,0 s manĹľetou bal. Ăˇ 2 ks 100/523/100</t>
  </si>
  <si>
    <t>Kanyla TS 10,0 s manžetou bal. á 2 ks 100/523/100</t>
  </si>
  <si>
    <t>ZH335</t>
  </si>
  <si>
    <t>Kanyla TS 7,0 s manĹľetou bal. Ăˇ 2 ks 100/523/070</t>
  </si>
  <si>
    <t>ZA279</t>
  </si>
  <si>
    <t>Kanyla TS 7,0 s manžetou 100/800/070</t>
  </si>
  <si>
    <t>ZB314</t>
  </si>
  <si>
    <t>Kanyla TS 8,0 s manĹľetou bal. Ăˇ 2 ks 100/523/080</t>
  </si>
  <si>
    <t>Kanyla TS 8,0 s manžetou bal. á 2 ks 100/523/080</t>
  </si>
  <si>
    <t>ZB263</t>
  </si>
  <si>
    <t>Kanyla TS 9,0 s manĹľetou bal. Ăˇ 2 ks 100/523/090</t>
  </si>
  <si>
    <t>Kanyla TS 9,0 s manžetou bal. á 2 ks 100/523/090</t>
  </si>
  <si>
    <t>ZA098</t>
  </si>
  <si>
    <t>Kanyla TS s nĂ­zkotlakou manĹľetou Soft Seal armovanĂˇ nastavitelnĂˇ UniPerc 100/897/080</t>
  </si>
  <si>
    <t>ZI029</t>
  </si>
  <si>
    <t>Kanyla TS s nĂ­zkotlakou manĹľetou Soft Seal armovanĂˇ nastavitelnĂˇ UniPerc 100/897/090</t>
  </si>
  <si>
    <t>ZA088</t>
  </si>
  <si>
    <t>Kanyla TS s nízkotlakou manžetou Soft Seal armovaná nastavitelná UniPerc 100/897/070</t>
  </si>
  <si>
    <t>Kanyla TS s nízkotlakou manžetou Soft Seal armovaná nastavitelná UniPerc 100/897/080</t>
  </si>
  <si>
    <t>ZF018</t>
  </si>
  <si>
    <t>Kanyla vasofix 16G ĹˇedĂˇ safety 4269179S-01</t>
  </si>
  <si>
    <t>ZD980</t>
  </si>
  <si>
    <t>Kanyla vasofix 18G zelenĂˇ safety 4269136S-01</t>
  </si>
  <si>
    <t>ZC490</t>
  </si>
  <si>
    <t>KartĂˇÄŤek zubnĂ­ s odsĂˇvĂˇnĂ­m P2220</t>
  </si>
  <si>
    <t>ZQ021</t>
  </si>
  <si>
    <t>KartĂˇÄŤek zubnĂ­ s proplachem silikonovĂ˝ bal. Ăˇ 20 ks 51410100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</si>
  <si>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</si>
  <si>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</si>
  <si>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</si>
  <si>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</si>
  <si>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</si>
  <si>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</si>
  <si>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</si>
  <si>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</si>
  <si>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ZG132</t>
  </si>
  <si>
    <t>Katetr moÄŤovĂ˝ nelaton pro mÄ›Ĺ™enĂ­ teploty CH16 bal. Ăˇ 5 ks 179360-000160</t>
  </si>
  <si>
    <t>ZB432</t>
  </si>
  <si>
    <t>Katetr močový foley s teplotním čidlem CH14  HTB32-14</t>
  </si>
  <si>
    <t>ZB433</t>
  </si>
  <si>
    <t>Katetr močový foley s teplotním čidlem CH16 HTB32-16</t>
  </si>
  <si>
    <t>ZB864</t>
  </si>
  <si>
    <t>Kit k mÄ›Ĺ™enĂ­ hemodynamiky lidco injectate 50 cm Ăˇ 5 ks CM50</t>
  </si>
  <si>
    <t>Kit k měření hemodynamiky lidco injectate 50 cm á 5 ks CM50</t>
  </si>
  <si>
    <t>ZK884</t>
  </si>
  <si>
    <t>Kohout trojcestnĂ˝ discofix modrĂ˝ 4095111</t>
  </si>
  <si>
    <t>ZB477</t>
  </si>
  <si>
    <t>Kohout trojcestnĂ˝ lopez valve pro NG sondu nesterilnĂ­ AA-011-M9000</t>
  </si>
  <si>
    <t>Kohout trojcestný lopez valve pro NG sondu nesterilní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</si>
  <si>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</si>
  <si>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</si>
  <si>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</si>
  <si>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EMC3482 (GMC7405)</t>
  </si>
  <si>
    <t>Konektor bezjehlovĂ˝ k vakĹŻm Viaflo SPIKE bal. Ăˇ 30 ks EMC3482 (GMC7405)</t>
  </si>
  <si>
    <t>ZO372</t>
  </si>
  <si>
    <t>Konektor bezjehlovĂ˝ OptiSyte JIM:JSM4001</t>
  </si>
  <si>
    <t>Konektor bezjehlový caresite bal. á 200 ks dohodnutá cena 10,- Kč bez DPH 415122</t>
  </si>
  <si>
    <t>Konektor bezjehlový k vakům Viaflo SPIKE bal. á 30 ks EMC3482 (GMC7405)</t>
  </si>
  <si>
    <t>Konektor bezjehlový OptiSyte JIM:JSM4001</t>
  </si>
  <si>
    <t>ZO087</t>
  </si>
  <si>
    <t>Konektor flocare na aplikaÄŤnĂ­ set s konektorem Luer NOVĂť 30 ks 589735</t>
  </si>
  <si>
    <t>Konektor flocare na aplikační set s konektorem Luer NOVÝ 30 ks 589735</t>
  </si>
  <si>
    <t>ZP078</t>
  </si>
  <si>
    <t>Kontejner 25 ml PP ĹˇroubovĂ˝ sterilnĂ­ uzĂˇvÄ›r 2680/EST/SG</t>
  </si>
  <si>
    <t>Ĺ krtidlo Esmarch - pryĹľovĂ© obinadlo 60 x 1250 KVS 06125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</si>
  <si>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</si>
  <si>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</si>
  <si>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</si>
  <si>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</si>
  <si>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</si>
  <si>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</si>
  <si>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Láhev k odsávačce flovac 2l hadice 1,8 m 000-036-021</t>
  </si>
  <si>
    <t>Láhev redon drenofast 400 ml-kompletní bal. á 40 ks 28400</t>
  </si>
  <si>
    <t>ZF374</t>
  </si>
  <si>
    <t>Límec fixační stifneck pediatric 980200</t>
  </si>
  <si>
    <t>ZB793</t>
  </si>
  <si>
    <t>LĹľĂ­ce laryngoskopickĂˇ 3 bal. Ăˇ 10 ks DS.2940.150.20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</si>
  <si>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</si>
  <si>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</si>
  <si>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</si>
  <si>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</si>
  <si>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</si>
  <si>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</si>
  <si>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ZR420</t>
  </si>
  <si>
    <t>LĹľĂ­ce laryngoskopickĂˇ kovovĂˇ Macintosh, jenorĂˇzovĂˇ, vel. 3, bal. Ăˇ 40 ks 7143000</t>
  </si>
  <si>
    <t>ZR421</t>
  </si>
  <si>
    <t>LĹľĂ­ce laryngoskopickĂˇ kovovĂˇ Macintosh, jenorĂˇzovĂˇ, vel. 4, bal. Ăˇ 40 ks 7144000</t>
  </si>
  <si>
    <t>Lopatka ústní dřevěná lékařská nesterilní bal. á 100 ks 1320100655</t>
  </si>
  <si>
    <t>Lžíce laryngoskopická 3 bal. á 10 ks DS.2940.150.20</t>
  </si>
  <si>
    <t>Lžíce laryngoskopická 4 bal. á 10 ks DS.2940.150.25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</si>
  <si>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</si>
  <si>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</si>
  <si>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</si>
  <si>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</si>
  <si>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Manžeta přetlaková 1000 ml pro podávání infuzních roztoků INFU-SURG 4010</t>
  </si>
  <si>
    <t>Manžeta přetlaková 500 ml pro podávání infuzních roztoků INFU-SURG 4005</t>
  </si>
  <si>
    <t>ZJ266</t>
  </si>
  <si>
    <t>Manžeta TK k monitoru Datex dvouhadičková NIBP 25-35 cm dospělá U1880ND (Y0004B)</t>
  </si>
  <si>
    <t>ZJ265</t>
  </si>
  <si>
    <t>Manžeta TK k monitoru Datex dvouhadičková NIBP 27,5-36,5 cm extra dlouhá U1886ND</t>
  </si>
  <si>
    <t>ZJ264</t>
  </si>
  <si>
    <t>Manžeta TK k monitoru Datex dvouhadičková NIBP 33-47 cm dospělá velká U1889ND, U1869ND</t>
  </si>
  <si>
    <t>ZB496</t>
  </si>
  <si>
    <t>Matice pĹ™evleÄŤnĂˇ k prĹŻtokomÄ›ru 0-23-0141</t>
  </si>
  <si>
    <t>ZB647</t>
  </si>
  <si>
    <t>Minitrach seldinger kit 100/461/000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</si>
  <si>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</si>
  <si>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</si>
  <si>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</si>
  <si>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</si>
  <si>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Nádoba na kontaminovaný odpad 4 l 15-0004</t>
  </si>
  <si>
    <t>ZQ144</t>
  </si>
  <si>
    <t>NĹŻĹľky chirurgickĂ© rovnĂ© hrotnatotupĂ© 150 mm TK-AJ 024-15</t>
  </si>
  <si>
    <t>ZB439</t>
  </si>
  <si>
    <t>OdstraĹovaÄŤ nĂˇplastĂ­ Convacare Ăˇ 100 ks 0011279 37443</t>
  </si>
  <si>
    <t>Odstraňovač náplastí Convacare á 100 ks 0011279 37443</t>
  </si>
  <si>
    <t>ZA170</t>
  </si>
  <si>
    <t>PĂˇsek k TS kanyle pÄ›novĂ˝ 520000</t>
  </si>
  <si>
    <t>ZC948</t>
  </si>
  <si>
    <t>PĂˇska bepa clip pro TS kanylu s hĂˇÄŤky 31-43 cm Ăˇ 12 ks NKS:200443</t>
  </si>
  <si>
    <t>ZD040</t>
  </si>
  <si>
    <t>PĂˇska bepa clip vario pro TS kanylu 25/V Ăˇ 12 ks NKS:200502</t>
  </si>
  <si>
    <t>ZB648</t>
  </si>
  <si>
    <t>PĂˇska fixaÄŤnĂ­ Hand-Fix 30 bal. Ăˇ 2 ks NKS:60-65</t>
  </si>
  <si>
    <t>ZP860</t>
  </si>
  <si>
    <t>PĂˇska tracheostomickĂˇ fixaÄŤnĂ­ 52 cm bal. Ăˇ 5 ks 40-0005-044</t>
  </si>
  <si>
    <t>Pásek k TS kanyle pěnový 520000</t>
  </si>
  <si>
    <t>Páska bepa clip pro TS kanylu s háčky 31-43 cm á 12 ks NKS:200443</t>
  </si>
  <si>
    <t>Páska bepa clip vario pro TS kanylu 25/V á 12 ks NKS:200502</t>
  </si>
  <si>
    <t>Páska fixační Hand-Fix 30 bal. á 2 ks NKS:60-65</t>
  </si>
  <si>
    <t>Páska tracheostomická fixační 52 cm bal. á 5 ks 40-0005-044</t>
  </si>
  <si>
    <t>ZQ143</t>
  </si>
  <si>
    <t>Pinzeta anatomickĂˇ rovnĂˇ ĂşzkĂˇ 145 mm TK-BA 100-14</t>
  </si>
  <si>
    <t>ZP509</t>
  </si>
  <si>
    <t>Pinzeta UH sterilnĂ­ I0600</t>
  </si>
  <si>
    <t>Pinzeta UH sterilní I0600</t>
  </si>
  <si>
    <t>ZF425</t>
  </si>
  <si>
    <t>PodloĹľka kolostomickĂ˝ almarys pr. 80 mm bal. Ăˇ 10 ks 036280U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</si>
  <si>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</si>
  <si>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</si>
  <si>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</si>
  <si>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</si>
  <si>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ZI157</t>
  </si>
  <si>
    <t>Podložka antidekubitní had 20 x 200 cm Viktorie 3 210-V3oc-V</t>
  </si>
  <si>
    <t>ZR141</t>
  </si>
  <si>
    <t>Podložka antidekubitní klín 60 x 26 x 80 cm Sláva 26 210-S26-V</t>
  </si>
  <si>
    <t>ZR144</t>
  </si>
  <si>
    <t>Podložka antidekubitní kvádr 37 x 25 x 10 cm Sláva 25 210-S25-V</t>
  </si>
  <si>
    <t>ZI149</t>
  </si>
  <si>
    <t>Podložka antidekubitní kvádr 70 x 30 x 20 cm Sláva 11 210-S11-V</t>
  </si>
  <si>
    <t>ZI164</t>
  </si>
  <si>
    <t>Podložka antidekubitní motýlek 85 x 45 cm Viktorie Želva 210-Vželvaoc-V</t>
  </si>
  <si>
    <t>ZR149</t>
  </si>
  <si>
    <t>Podložka antidekubitní opěradlo Sláva vertikalizační klín 50 x 60 x 40 cm 210-VK-V</t>
  </si>
  <si>
    <t>ZR286</t>
  </si>
  <si>
    <t>Podložka antidekubitní pod patu 22 x 22 x 22 cm Sláva PP pro děti 210-SPPB-V</t>
  </si>
  <si>
    <t>ZH423</t>
  </si>
  <si>
    <t>Podložka antidekubitní pod patu 22 x 22 x 22 cm Sláva PP pro dospělé 210-SPPA-V</t>
  </si>
  <si>
    <t>ZR152</t>
  </si>
  <si>
    <t>Podložka antidekubitní polštář anatomický 60 x 32 x 9 cm Sláva 20C 210-S20B-V</t>
  </si>
  <si>
    <t>ZR154</t>
  </si>
  <si>
    <t>Podložka antidekubitní polštář žebrový 100 x 50 Viktorie 15A 210-V15Aoc-V</t>
  </si>
  <si>
    <t>ZR156</t>
  </si>
  <si>
    <t>Podložka antidekubitní půlválec 15 x 50 Sláva 1 210-S1-V</t>
  </si>
  <si>
    <t>ZI152</t>
  </si>
  <si>
    <t>Podložka antidekubitní váleček do dlaně délka 14 průměr 6 cm Sláva váleček 210-Svalecek-V</t>
  </si>
  <si>
    <t>Podložka natura flexibilní 57 mm bal. á 5 ks 0086766 125903</t>
  </si>
  <si>
    <t>Podložka natura flexibilní 70 mm bal. á 5 ks 0086767 125904</t>
  </si>
  <si>
    <t>ZR122</t>
  </si>
  <si>
    <t>Podpěra hlavy PROFI mEPS vnější průměr: 30, vnitřní průměr: 16, výška: 7 291101</t>
  </si>
  <si>
    <t>ZR113</t>
  </si>
  <si>
    <t>Polštář Géčko PROFI mEPS 150 x 75 291090</t>
  </si>
  <si>
    <t>ZR123</t>
  </si>
  <si>
    <t>Polštář zdravotní PROFI mEPS "podložní kolo" 45 x 40 291005</t>
  </si>
  <si>
    <t>ZR129</t>
  </si>
  <si>
    <t>Povlak PROFI na Braunovu dlahu délka: 105, šířka: 23, výška: 1 290158</t>
  </si>
  <si>
    <t>ZL688</t>
  </si>
  <si>
    <t>ProuĹľky diagnostickĂ© Accu-Check Inform II Strip 50 EU1 Ăˇ 50 ks 05942861041</t>
  </si>
  <si>
    <t>Proužky Accu-Check Inform II Strip 50 EU1 á 50 ks 05942861041</t>
  </si>
  <si>
    <t>ZA691</t>
  </si>
  <si>
    <t>Rampa 3 kohouty discofix 16600C/4085434/</t>
  </si>
  <si>
    <t>ZB301</t>
  </si>
  <si>
    <t>Rampa 5 kohoutĹŻ bez PVC lipidorezistentnĂ­ bal. Ăˇ 20 ks RP 5000 M</t>
  </si>
  <si>
    <t>Rampa 5 kohoutů bez PVC lipidorezistentní bal. á 20 ks RP 5000 M</t>
  </si>
  <si>
    <t>ZA883</t>
  </si>
  <si>
    <t>Rourka rektĂˇlnĂ­ CH18 dĂ©lka 40 cm 19-18.100</t>
  </si>
  <si>
    <t>ZA831</t>
  </si>
  <si>
    <t>Rourka rektĂˇlnĂ­ CH20 dĂ©lka 40 cm 19-20.100</t>
  </si>
  <si>
    <t>ZA884</t>
  </si>
  <si>
    <t>Rourka rektĂˇlnĂ­ CH22 dĂ©lka 40 cm 19-22.100</t>
  </si>
  <si>
    <t>Rourka rektální CH20 délka 40 cm 19-20.100</t>
  </si>
  <si>
    <t>Rourka rektální CH22 délka 40 cm 19-22.100</t>
  </si>
  <si>
    <t>ZL689</t>
  </si>
  <si>
    <t>Roztok Accu-Check Performa Int´l Controls 1+2 level 04861736001</t>
  </si>
  <si>
    <t>Roztok Accu-Check Performa IntÂ´l Controls 1+2 level 04861736001</t>
  </si>
  <si>
    <t>ZR391</t>
  </si>
  <si>
    <t>RukojeĹĄ laryngoskopickĂˇ pr. 28 mm klasickĂˇ LED standardnĂ­ pro opakovanĂ© pouĹľitĂ­ 12-1002-02</t>
  </si>
  <si>
    <t>ZD153</t>
  </si>
  <si>
    <t>SĂˇÄŤek flexi seal bal. Ăˇ 10 ks  FMS 411108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</si>
  <si>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</si>
  <si>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</si>
  <si>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</si>
  <si>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</si>
  <si>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</si>
  <si>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</si>
  <si>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</si>
  <si>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</si>
  <si>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</si>
  <si>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</si>
  <si>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Sáček močový s hodinovou diurézou curity 400, 2000 ml, hadička 150 cm 8150</t>
  </si>
  <si>
    <t>Sáček močový s křížovou výpustí 2000 ml s hadičkou 90 cm ZAR-TNU201601</t>
  </si>
  <si>
    <t>Sáček výpustný + invisiclose natura 57 mm béžový standard bal. á 10 ks 0082654 416420</t>
  </si>
  <si>
    <t>Sáček výpustný + invisiclose natura 70 mm béžový standard bal. á 10 ks 0082655 416423</t>
  </si>
  <si>
    <t>ZO925</t>
  </si>
  <si>
    <t>Sada pro perkutĂˇnnĂ­ dilataÄŤnĂ­ tracheostomii UniPerc s dilatĂˇtorem Single Stage s armovanou kanylou s nĂ­zkotlakou manĹľetou vnitĹ™nĂ­ kanyla prĹŻm. 8,0 mm trach. kanyla prĹŻm. 10,3 a 12,6 mm 100/597/080</t>
  </si>
  <si>
    <t>ZO942</t>
  </si>
  <si>
    <t>Sada pro perkutĂˇnnĂ­ dilataÄŤnĂ­ tracheostomii UniPerc s dilatĂˇtorem Single Stage s armovanou kanylou s nĂ­zkotlakou manĹľetou vnitĹ™nĂ­ kanyla prĹŻm. 9,0 mm trach. kanyla prĹŻm. 11,3 a 13,6 mm 100/597/090</t>
  </si>
  <si>
    <t>ZO941</t>
  </si>
  <si>
    <t>Sada pro perkutánní dilatační tracheostomii UniPerc s dilatátorem Single Stage s armovanou kanylou s nízkotlakou manžetou vnitřní kanyla prům. 7,0 mm trach. kanyla prům. 9,3 a 11,6 mm 100/597/070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</si>
  <si>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</si>
  <si>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</si>
  <si>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</si>
  <si>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</si>
  <si>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</si>
  <si>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</si>
  <si>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</si>
  <si>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</si>
  <si>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Senzor k měření hemodynamiky flotrac s hadičkou 213 cm k monitoru VIGILEO MHD8R</t>
  </si>
  <si>
    <t>Senzor k měření hemodynamiky lidco á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</si>
  <si>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</si>
  <si>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</si>
  <si>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</si>
  <si>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</si>
  <si>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</si>
  <si>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</si>
  <si>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ZC969</t>
  </si>
  <si>
    <t>Set dialyzační Multifiltrate 4CVVHDF 600 5038931</t>
  </si>
  <si>
    <t>Set dialyzační Multifiltrate Ci-Ca CVVHD 1000 5039011</t>
  </si>
  <si>
    <t>Set dialyzační Multifiltrate PRO CiCa HD 1000 F00000463</t>
  </si>
  <si>
    <t>ZQ938</t>
  </si>
  <si>
    <t>Set dialyzační PRISMAFLEX ST150  k přístroji PRISMAFLEX bal. á 4 ks 107640</t>
  </si>
  <si>
    <t>ZB825</t>
  </si>
  <si>
    <t>Set epidurĂˇlnĂ­ perifix 421 18G kompletnĂ­ set 4514211C</t>
  </si>
  <si>
    <t>ZQ358</t>
  </si>
  <si>
    <t>Set na mÄ›Ĺ™enĂ­ intraabdominĂˇlnĂ­ho tlaku UNOMETER ABDOPRESSURE PLUS dĂ©lka hadice 110 cm bal. Ăˇ 10 ks 158100910190</t>
  </si>
  <si>
    <t>Set na měření intraabdominálního tlaku UNOMETER ABDOPRESSURE PLUS délka hadice 110 cm bal. á 10 ks 158100910190</t>
  </si>
  <si>
    <t>ZR178</t>
  </si>
  <si>
    <t>Set pro jednorázovou hrudní punkci UNICO standard, obsahuje: katetr CH12 vč. konektoru, skalpel, Veressova jehla, stříkačka 60 ml, sběrný váček 2 000 ml 10801</t>
  </si>
  <si>
    <t>ZR177</t>
  </si>
  <si>
    <t>Set pro jednorázovou hrudní punkci UNICO standard, obsahuje: katetr CH9 vč. konektoru, skalpel, Veressova jehla, stříkačka 60 ml, sběrný váček 2 000 ml 10800</t>
  </si>
  <si>
    <t>ZD616</t>
  </si>
  <si>
    <t>Set sterilnĂ­ pro moÄŤovou katetrizaci+ aqua permanent 4 Mediset 753882</t>
  </si>
  <si>
    <t>Set sterilní pro močovou katetrizaci+ aqua permanent 4 Mediset 753882</t>
  </si>
  <si>
    <t>ZP259</t>
  </si>
  <si>
    <t>Sonda flocare pro enterĂˇlnĂ­ vĂ˝Ĺľivu nasojejunĂˇlnĂ­ Bengmark NI TUBE 10 CH/145 cm 003.403.947</t>
  </si>
  <si>
    <t>Sonda flocare pro enterální výživu nasojejunální Bengmark NI TUBE 10 CH/145 cm 003.403.947</t>
  </si>
  <si>
    <t>ZP258</t>
  </si>
  <si>
    <t>Sonda flocare pro enterální výživu nasojejunální Bengmark NI TUBE 8 CH/145 cm 003.404.002</t>
  </si>
  <si>
    <t>ZB922</t>
  </si>
  <si>
    <t>Sonda flocare PUR CH8/125 cm soft EnLock 2806967</t>
  </si>
  <si>
    <t>ZB407</t>
  </si>
  <si>
    <t>Sonda gastrojejunální VANKEMMEL bal. á 5 ks LA6218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</si>
  <si>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</si>
  <si>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</si>
  <si>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</si>
  <si>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</si>
  <si>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</si>
  <si>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</si>
  <si>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ZR175</t>
  </si>
  <si>
    <t>Sonda pro enterální výživu NUTRICAIR ENFit nasogastrická 10 CH, délka 130 cm, PUR typ Levin s vodícím drátem NCE510G</t>
  </si>
  <si>
    <t>ZR174</t>
  </si>
  <si>
    <t>Sonda pro enterální výživu NUTRICAIR ENFit nasogastrická 8 CH, délka 130 cm, PUR typ Levin s vodícím drátem NCE508G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</si>
  <si>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</si>
  <si>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</si>
  <si>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</si>
  <si>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</si>
  <si>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</si>
  <si>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</si>
  <si>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</si>
  <si>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ZD254</t>
  </si>
  <si>
    <t>Souprava pro rektĂˇlnĂ­ inkontinenci flexi seal FMS (moĹľno objednĂˇvat na kusy) 418000</t>
  </si>
  <si>
    <t>ZQ214</t>
  </si>
  <si>
    <t>Souprava pro rektální inkontinenci uzavřená SECCO (katétr 165 cm s nízkotlakovou manžetou 3 x 1,5 l sběrný sáček se superadsorbentem, stříkačka 45 ml) 52.000.00.100</t>
  </si>
  <si>
    <t>ZB080</t>
  </si>
  <si>
    <t>Souprava tracheostomická č. 7 100/561/070</t>
  </si>
  <si>
    <t>ZB873</t>
  </si>
  <si>
    <t>Souprava tracheostomická č. 8 100/561/080</t>
  </si>
  <si>
    <t>ZB874</t>
  </si>
  <si>
    <t>Souprava tracheostomická č. 9 100/561/090</t>
  </si>
  <si>
    <t>Souprava tracheostomickĂˇ ÄŤ. 7 100/561/070</t>
  </si>
  <si>
    <t>Souprava tracheostomickĂˇ ÄŤ. 8 100/561/080</t>
  </si>
  <si>
    <t>Souprava tracheostomickĂˇ ÄŤ. 9 100/561/090</t>
  </si>
  <si>
    <t>ZK657</t>
  </si>
  <si>
    <t>Spojka čtyřcestná k dialýze 4-way adaptor á 20 ks AQUASPIKE 1500040206</t>
  </si>
  <si>
    <t>ZA860</t>
  </si>
  <si>
    <t>Spojka dvojitá otočná čistá á 20 ks 23412</t>
  </si>
  <si>
    <t>Spojka dvojitĂˇ otoÄŤnĂˇ ÄŤistĂˇ Ăˇ 20 ks 23412</t>
  </si>
  <si>
    <t>ZM600</t>
  </si>
  <si>
    <t>Spojka flovac ĹľlutĂˇ 000-036-102</t>
  </si>
  <si>
    <t>Spojka flovac žlutá 000-036-102</t>
  </si>
  <si>
    <t>ZD458</t>
  </si>
  <si>
    <t>Spojka vrapovaná roztaž.rovná 15F bal. á 50 ks 038-61-311</t>
  </si>
  <si>
    <t>Spojka vrapovanĂˇ roztaĹľ.rovnĂˇ 15F bal. Ăˇ 50 ks 038-61-311</t>
  </si>
  <si>
    <t>ZB488</t>
  </si>
  <si>
    <t>Sprej cavilon 28 ml bal. á 12 ks 3346E</t>
  </si>
  <si>
    <t>Sprej cavilon 28 ml bal. Ăˇ 12 ks 3346E</t>
  </si>
  <si>
    <t>StĹ™Ă­kaÄŤka injekÄŤnĂ­ 2-dĂ­lnĂˇ 10 ml L Inject Solo 4606108V - nahrazuje ZR397</t>
  </si>
  <si>
    <t>StĹ™Ă­kaÄŤka injekÄŤnĂ­ 2-dĂ­lnĂˇ 2 ml L Inject Solo 4606027V</t>
  </si>
  <si>
    <t>StĹ™Ă­kaÄŤka injekÄŤnĂ­ 2-dĂ­lnĂˇ 20 ml L Inject Solo 4606205V - nahrazuje ZR398</t>
  </si>
  <si>
    <t>StĹ™Ă­kaÄŤka injekÄŤnĂ­ 2-dĂ­lnĂˇ 5 ml L Inject Solo4606051V - nahrazuje ZR396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</si>
  <si>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</si>
  <si>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</si>
  <si>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</si>
  <si>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</si>
  <si>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</si>
  <si>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</si>
  <si>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</si>
  <si>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</si>
  <si>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</si>
  <si>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</si>
  <si>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</si>
  <si>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</si>
  <si>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</si>
  <si>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</si>
  <si>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</si>
  <si>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</si>
  <si>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Stříkačka injekční 3-dílná 1 ml L tuberculin s jehlou KD-JECT III 26G x 1/2" 0,45 x 12 mm 831786</t>
  </si>
  <si>
    <t>Stříkačka injekční 3-dílná 10 ml LL Omnifix Solo se závitem 4617100V</t>
  </si>
  <si>
    <t>Stříkačka injekční 3-dílná 20 ml LL Omnifix Solo se závitem bal. á 100 ks 4617207V</t>
  </si>
  <si>
    <t>Stříkačka injekční 3-dílná 50 ml LL Omnifix Solo 4617509F</t>
  </si>
  <si>
    <t>Stříkačka injekční arteriální 3 ml bez jehly s heparinem bal. á 100 ks safePICO Aspirator 956-622</t>
  </si>
  <si>
    <t>Stříkačka inzulínová 0,5 ml s jehlou 29 G sterilní bal. á 100 ks IS0529G</t>
  </si>
  <si>
    <t>Stříkačka janett 3-dílná 60 ml sterilní vyplachovací 050ML3CZ-CEW (MRG564)</t>
  </si>
  <si>
    <t>ZF428</t>
  </si>
  <si>
    <t>SystĂ©m hrudnĂ­ drenĂˇĹľe atrium 2 cestnĂ˝ 3620-100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</si>
  <si>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</si>
  <si>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</si>
  <si>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</si>
  <si>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</si>
  <si>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</si>
  <si>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</si>
  <si>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</si>
  <si>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</si>
  <si>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ZB041</t>
  </si>
  <si>
    <t>Systém hrudní drenáže atrium 1 cestný 3600-100</t>
  </si>
  <si>
    <t>Systém hrudní drenáže atrium 2 cestný 3620-100</t>
  </si>
  <si>
    <t>ZN349</t>
  </si>
  <si>
    <t>Systém hrudní drenáže Drentech Variant 3 komorový mech.regulace bal á 4 ks 10112</t>
  </si>
  <si>
    <t>Systém hrudní drenážní altitude bal. á 5 ks 8888571371</t>
  </si>
  <si>
    <t>Systém odsávací uzavřený 14F jednocestný 30 cm 72 hod. bal. á 20 ks Z115-14</t>
  </si>
  <si>
    <t>Systém odsávací uzavřený 14F jednocestný 57 cm 72 hod. bal. á 20 ks Z110-14</t>
  </si>
  <si>
    <t>ZL333</t>
  </si>
  <si>
    <t>Systém odsávací uzavřený ET Comfortsoft CH 14 55 cm 72 hod. bal. á 50 ks 02-011-11</t>
  </si>
  <si>
    <t>ZL174</t>
  </si>
  <si>
    <t>Systém odsávací uzavřený TS Comfortsoft CH 14 30 cm 72 hod. bal. á 25 ks 02-011-05</t>
  </si>
  <si>
    <t>ZB006</t>
  </si>
  <si>
    <t>TeplomÄ›r digitĂˇlnĂ­ thermovalT/1050 basic 9250023 (9250391)</t>
  </si>
  <si>
    <t>ZK424</t>
  </si>
  <si>
    <t>Teploměr digitální s ohebným hrotem flexi P02605</t>
  </si>
  <si>
    <t>ZH286</t>
  </si>
  <si>
    <t>Teploměr digitální s ohebným hrotem Thermoval Kids flex - voděodolný, nárazuvzdorný (91925) 9250532</t>
  </si>
  <si>
    <t>ZI949</t>
  </si>
  <si>
    <t>Teploměr digitální TOP4 s pevným hrotem P03283</t>
  </si>
  <si>
    <t>ZL435</t>
  </si>
  <si>
    <t>Trokar hrudnĂ­ CH20 dĂ©lka 40 cm vnÄ›jĹˇĂ­ pr. 6,6 mm bal. Ăˇ 10 ks 02.000.30.020</t>
  </si>
  <si>
    <t>ZL434</t>
  </si>
  <si>
    <t>Trokar hrudní CH16 délka 20 cm vnější pr. 5,3 mm bal. á 10 ks 02.000.30.016</t>
  </si>
  <si>
    <t>Trokar hrudní CH20 délka 40 cm vnější pr. 6,6 mm bal. á 10 ks 02.000.30.020</t>
  </si>
  <si>
    <t>ZB689</t>
  </si>
  <si>
    <t>Trokar hrudní redax F18 atraumatický bal. á 10 ks 21118</t>
  </si>
  <si>
    <t>ZB505</t>
  </si>
  <si>
    <t>Tubo-fix pro ET rourky á 8 ks komplet NKS:20-10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</si>
  <si>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</si>
  <si>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</si>
  <si>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</si>
  <si>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</si>
  <si>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</si>
  <si>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Tyčinka vatová zvlhčující na hygienu dutiny ústní 10 cm dlouhá bal. á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</si>
  <si>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</si>
  <si>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</si>
  <si>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</si>
  <si>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</si>
  <si>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ZP822</t>
  </si>
  <si>
    <t>Uzávěr dezinfekční CUROS k bezjehlovému vstupu se 70% IPA  CFF10-250R</t>
  </si>
  <si>
    <t>Uzávěr dezinfekční k bezjehlovému vstupu se 70% IPA  bal. 250 ks NCF-004</t>
  </si>
  <si>
    <t>Uzávěr do katetrů 4435001</t>
  </si>
  <si>
    <t>ZM874</t>
  </si>
  <si>
    <t>Vak dializaÄŤnĂ­ odpadnĂ­ PRISMAFLEX 9 lt.  k pĹ™Ă­stroji PRISMAFLEX  bal. Ăˇ 30 ks 107650</t>
  </si>
  <si>
    <t>Vak dializační odpadní PRISMAFLEX 9 lt.  k přístroji PRISMAFLEX  bal. á 30 ks 107650</t>
  </si>
  <si>
    <t>ZK798</t>
  </si>
  <si>
    <t>ZĂˇtka combi modrĂˇ 4495152</t>
  </si>
  <si>
    <t>Zátka combi modrá 4495152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</si>
  <si>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</si>
  <si>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</si>
  <si>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</si>
  <si>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</si>
  <si>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ZB312</t>
  </si>
  <si>
    <t>ZavadÄ›ÄŤ trach. rourek pro TR stĹ™ednĂ­ 5,0 - 8,0 mm Ăˇ 10 ks 100/120/200</t>
  </si>
  <si>
    <t>ZN128</t>
  </si>
  <si>
    <t>ZavadÄ›ÄŤ vzduĹˇnĂ˝ S â€“ GUIDE 15CH dĂ©lka 65 cm pro oxygenii s lumenem a tvarovou pamÄ›tĂ­ bal. Ăˇ 5 ks 33-90-650-1</t>
  </si>
  <si>
    <t>Zavaděč vzdušný S – GUIDE 15CH délka 65 cm pro oxygenii s lumenem a tvarovou pamětí bal. á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</si>
  <si>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</si>
  <si>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</si>
  <si>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Zkumavka 3 ml K3 edta fialová 454086</t>
  </si>
  <si>
    <t>ZB757</t>
  </si>
  <si>
    <t>Zkumavka 6 ml K3 edta fialová 456036</t>
  </si>
  <si>
    <t>Zkumavka 6 ml K3 edta fialovĂˇ 456036</t>
  </si>
  <si>
    <t>ZB761</t>
  </si>
  <si>
    <t>Zkumavka ÄŤervenĂˇ 4 ml 454092</t>
  </si>
  <si>
    <t>ZB774</t>
  </si>
  <si>
    <t>Zkumavka ÄŤervenĂˇ 5 ml gel 456071</t>
  </si>
  <si>
    <t>Zkumavka červená 4 ml 454092</t>
  </si>
  <si>
    <t>Zkumavka červená 5 ml gel 456071</t>
  </si>
  <si>
    <t>ZB762</t>
  </si>
  <si>
    <t>Zkumavka červená 6 ml 456092</t>
  </si>
  <si>
    <t>ZB775</t>
  </si>
  <si>
    <t>Zkumavka koagulace modrá Quick 4 ml modrá 454329</t>
  </si>
  <si>
    <t>Zkumavka koagulace modrĂˇ Quick 4 ml modrĂˇ 454329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</si>
  <si>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</si>
  <si>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</si>
  <si>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</si>
  <si>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</si>
  <si>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</si>
  <si>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</si>
  <si>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Zkumavka močová + aplikátor s chem.stabilizátorem UriSwab žlutá 802CE.A</t>
  </si>
  <si>
    <t>Zkumavka močová urin-monovette s pístem 10 ml sterilní bal. á 100 ks 10.252.020</t>
  </si>
  <si>
    <t>Zkumavka močová vacuette 10,5 ml bal. á 50 ks 455007</t>
  </si>
  <si>
    <t>ZA817</t>
  </si>
  <si>
    <t>Zkumavka PS 10 ml sterilnĂ­ modrĂˇ zĂˇtka bal. Ăˇ 20 ks 400914 - pouze pro SoudnĂ­ + DMP + NEU + Genetika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</si>
  <si>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</si>
  <si>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</si>
  <si>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</si>
  <si>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</si>
  <si>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Zkumavka s mediem+ flovakovaný tampon eSwab minitip oranžový (oko,ucho,krk,nos,dutiny,urogenitální tra) 491CE.A</t>
  </si>
  <si>
    <t>ZB764</t>
  </si>
  <si>
    <t>Zkumavka zelená 4 ml 454051</t>
  </si>
  <si>
    <t>ZB776</t>
  </si>
  <si>
    <t>Zkumavka zelenĂˇ 3 ml 454082</t>
  </si>
  <si>
    <t>Zkumavka zelenĂˇ 4 ml 454051</t>
  </si>
  <si>
    <t>ZB766</t>
  </si>
  <si>
    <t>Zkumavka zelenĂˇ 9 ml Lith.-hepar. 455084</t>
  </si>
  <si>
    <t>50115062</t>
  </si>
  <si>
    <t>ZPr - materiál hemodialýza (Z525)</t>
  </si>
  <si>
    <t>ZP147</t>
  </si>
  <si>
    <t>Roztok Citra-Lock 4%, ampule 5 ml bal. á 20 ks ZZ-24060201</t>
  </si>
  <si>
    <t>Roztok Citra-Lock 4%, ampule 5 ml bal. Ăˇ 20 ks ZZ-24060201</t>
  </si>
  <si>
    <t>ZQ622</t>
  </si>
  <si>
    <t>SĂˇÄŤek odpadnĂ­ OMNISET objem 7 l k pĹ™Ă­stroji OMNI bal. Ăˇ 50 ks 7211065</t>
  </si>
  <si>
    <t>ZA804</t>
  </si>
  <si>
    <t>Sáček močový s hodinovou diurézou ureofix 500 ml, 2000 ml, klasik s výpustí a antiref. ventilem hadička 120 cm 4417930</t>
  </si>
  <si>
    <t>Sáček odpadní OMNISET objem 7 l k přístroji OMNI bal. á 50 ks 7211065</t>
  </si>
  <si>
    <t>ZQ621</t>
  </si>
  <si>
    <t>Set dialyzaÄŤnĂ­ OMNISET CVVHDF vÄŤetnÄ› filtru 1,6 a CiCa  k pĹ™Ă­stroji OMNI bal. Ăˇ 4 ks (7211151) 7211373</t>
  </si>
  <si>
    <t>Set dialyzační OMNISET CVVHDF včetně filtru 1,6 a CiCa  k přístroji OMNI bal. á 4 ks (7211151) 7211373</t>
  </si>
  <si>
    <t>ZB161</t>
  </si>
  <si>
    <t>Set ohřívací s Y portem DI-50</t>
  </si>
  <si>
    <t>ZD852</t>
  </si>
  <si>
    <t>Set pro enterĂˇlnĂ­ vĂ˝Ĺľivu ENFIT univerzĂˇlnĂ­ hrot ENPlus bal. Ăˇ 30 ks 777401</t>
  </si>
  <si>
    <t>ZB715</t>
  </si>
  <si>
    <t>Set pro enterĂˇlnĂ­ vĂ˝Ĺľivu kangaro univ.  Ăˇ 30 ks  S777403</t>
  </si>
  <si>
    <t>Set pro enterální výživu kangaro univ.  á 30 ks  S777403</t>
  </si>
  <si>
    <t>Set spike univ. pro enterální výživu s trnem EN plus bal. á 30 ks 777401</t>
  </si>
  <si>
    <t>ZQ499</t>
  </si>
  <si>
    <t>Set sterilnĂ­ pro ĹˇitĂ­ ran Mediset (1 x rouĹˇka s otvorem 48 x 48 cm, 4 x tampon netkanĂ˝ vel. 3 Ĺˇvestka, 1 x nĹŻĹľky hrotnatĂ©, kov, 1 x pinzeta Adson chir. rovnĂˇ, kov, 1 x jehelec Mayo-Hegar 14 cm, kov) bal. Ăˇ 66 ks 4756331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</si>
  <si>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</si>
  <si>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ZB209</t>
  </si>
  <si>
    <t>Set transfĂşznĂ­ BLLP pro pĹ™etlakovou transfuzi bez vzduĹˇnĂ©ho filtru hemomed 05123</t>
  </si>
  <si>
    <t>ZB742</t>
  </si>
  <si>
    <t>Set transfĂşznĂ­ pro pĹ™etlakovou transfuzi bez vzduĹˇnĂ©ho filtru KD301N</t>
  </si>
  <si>
    <t>Set transfúzní BLLP pro přetlakovou transfuzi bez vzdušného filtru hemomed 05123</t>
  </si>
  <si>
    <t>ZC499</t>
  </si>
  <si>
    <t>Souprava nebulizaÄŤnĂ­ otevĹ™enĂˇ (2505000/L) 2605000</t>
  </si>
  <si>
    <t>Souprave nebulizační otevřená (2505000/L) 2605000</t>
  </si>
  <si>
    <t>50115064</t>
  </si>
  <si>
    <t>ZPr - šicí materiál (Z529)</t>
  </si>
  <si>
    <t>ZB134</t>
  </si>
  <si>
    <t>Ĺ itĂ­ dafilon modrĂ˝ 3/0 (2) bal. Ăˇ 36 ks C0932213</t>
  </si>
  <si>
    <t>ZD051</t>
  </si>
  <si>
    <t>Ĺ itĂ­ mersilene gr 0 bal. Ăˇ 12 ks L154</t>
  </si>
  <si>
    <t>ZR977</t>
  </si>
  <si>
    <t>Ĺ itĂ­ novosyn fialovĂ˝ 2/0 (3) bal. Ăˇ 36 ks C0068031</t>
  </si>
  <si>
    <t>Šití dafilon modrý 3/0 (2) bal. á 36 ks C0932213</t>
  </si>
  <si>
    <t>Šití mersilene gr 0 bal. á 12 ks L154</t>
  </si>
  <si>
    <t>ZC135</t>
  </si>
  <si>
    <t>Šití safil fialový 2/0 (3) bal. á 36 ks C1048031</t>
  </si>
  <si>
    <t>ZA999</t>
  </si>
  <si>
    <t>Jehla injekÄŤnĂ­ 0,5 x 16 mm oranĹľovĂˇ 4657853</t>
  </si>
  <si>
    <t>ZA832</t>
  </si>
  <si>
    <t>Jehla injekÄŤnĂ­ 0,9 x 40 mm ĹľlutĂˇ 4657519</t>
  </si>
  <si>
    <t>ZA836</t>
  </si>
  <si>
    <t>Jehla injekÄŤnĂ­ 0,9 x 70 mm ĹľlutĂˇ 4665791</t>
  </si>
  <si>
    <t>Jehla injekční 0,8 x 40 mm zelená 4657527</t>
  </si>
  <si>
    <t>ZB352</t>
  </si>
  <si>
    <t>Jehla spinĂˇlnĂ­ spinocan 19 G x 88 mm slonĂ­ kost bal. Ăˇ 25 ks 4501195</t>
  </si>
  <si>
    <t>ZB769</t>
  </si>
  <si>
    <t>Jehla vakuová 206/38 mm žlutá 450077</t>
  </si>
  <si>
    <t>Jehla vakuovĂˇ 206/38 mm ĹľlutĂˇ 450077</t>
  </si>
  <si>
    <t>ZB768</t>
  </si>
  <si>
    <t>Jehla vakuovĂˇ 216/38 mm zelenĂˇ 450076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</si>
  <si>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</si>
  <si>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</si>
  <si>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</si>
  <si>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</si>
  <si>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</si>
  <si>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</si>
  <si>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</si>
  <si>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</si>
  <si>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Rukavice operační latex bez pudru sterilní  PF ansell gammex vel. 6,5 330048065</t>
  </si>
  <si>
    <t>Rukavice operační latex bez pudru sterilní  PF ansell gammex vel. 7,0 330048070</t>
  </si>
  <si>
    <t>Rukavice operační latex bez pudru sterilní  PF ansell gammex vel. 8,0 330048080</t>
  </si>
  <si>
    <t>ZN040</t>
  </si>
  <si>
    <t>Rukavice operační latex bez pudru sterilní  PF ansell gammex vel. 8,5 330048085</t>
  </si>
  <si>
    <t>Rukavice operační latex bez pudru sterilní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</si>
  <si>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</si>
  <si>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</si>
  <si>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</si>
  <si>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</si>
  <si>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vyšetřovací nitril basic bez pudru modré S bal. á 200 ks 44750</t>
  </si>
  <si>
    <t>50115068</t>
  </si>
  <si>
    <t>ZPr - čidla ICP (Z522)</t>
  </si>
  <si>
    <t>ZD053</t>
  </si>
  <si>
    <t>Čidlo ICP neurovent pro měření nitrolebního tlaku 092946</t>
  </si>
  <si>
    <t>ZQ985</t>
  </si>
  <si>
    <t>Šroub a vrták lebeční Bolt Drill Kit CH5 (pro čidlo ICP neurovent pro měření nitrolebního tlaku) 091888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</si>
  <si>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</si>
  <si>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</si>
  <si>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</si>
  <si>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</si>
  <si>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</si>
  <si>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</si>
  <si>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</si>
  <si>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</si>
  <si>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Katetr arteriální  set 20 GA x 12 cm, set: kanyla s prodluž. hadičkou a spojkou+zaváděcí vodič+zav. punkční jehla, bal.á 10 ks, SAC-01220</t>
  </si>
  <si>
    <t>Katetr arterialní set 20 GA x 8 cm, set: kanyla s prodluž. hadičkou a spojkou+zaváděcí vodič+zav. punkční jehla,  bal.á 10 ks SAC-00820</t>
  </si>
  <si>
    <t>Katetr arteriální set Arteriofix, pro radiální přístup, 20 G/80 mm, set: katetr+zaváděcí vodič+zav. punkční jehla,  bal. á 20 ks  5206324</t>
  </si>
  <si>
    <t>ZB045</t>
  </si>
  <si>
    <t>Katetr brachiĂˇlnĂ­ arterie dospÄ›lĂ­ PV2014L22</t>
  </si>
  <si>
    <t>Katetr brachiální arterie dospělí PV2014L22</t>
  </si>
  <si>
    <t>ZE265</t>
  </si>
  <si>
    <t>Katetr CVC 3 lumen 7 Fr x 15 cm certofix protect trio V715 s antimikr.úpravou bal. á 10 ks 4162153P</t>
  </si>
  <si>
    <t>ZQ134</t>
  </si>
  <si>
    <t>Katetr CVC 3 lumen 7 Fr x 16 cm ARROW AGB+ pro vysokotlakou aplikaci set bal. á 5 ks EU-42703-CVCPS CVC</t>
  </si>
  <si>
    <t>ZD827</t>
  </si>
  <si>
    <t>Katetr CVC 3 lumen 7 Fr x 20 cm certofix trio SB720 bal. á 10 ks 4163206E-07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</si>
  <si>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</si>
  <si>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</si>
  <si>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</si>
  <si>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Katetr CVC 3 lumen 7 Fr x 20 cm certofix trio V720 s antimikr.úpravou bal. á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</si>
  <si>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</si>
  <si>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</si>
  <si>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</si>
  <si>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</si>
  <si>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ZL697</t>
  </si>
  <si>
    <t>Katetr dialyzační 2 lumen 14,5 Fr x 15 cm bal. á 5 ks A40-145215SS</t>
  </si>
  <si>
    <t>ZC601</t>
  </si>
  <si>
    <t>Katetr dialyzační 3 lumen 12,0 Fr 16 cm bal. á 5 ks CS-12123-F</t>
  </si>
  <si>
    <t>ZQ949</t>
  </si>
  <si>
    <t>Katetr dialyzační 3 lumen 13,0 Fr x 15 cm POWER-TRIALYSIS akutní rovný ( katetrizační set ) bal. á 5 ks 5608150</t>
  </si>
  <si>
    <t>Katetr dialyzační 3 lumen 13,0 Fr x 20 cm POWER-TRIALYSIS akutní rovný ( katetrizační set ) bal. á 5 ks 5608200</t>
  </si>
  <si>
    <t>Katetr dialyzační 3 lumen 13,0 Fr x 24,0 cm POWER-TRIALYSIS akutní zahnutý ( katetrizační set ) bal. á 5 ks 5618240</t>
  </si>
  <si>
    <t>ZE072</t>
  </si>
  <si>
    <t>Katetr femorĂˇlnĂ­ dospÄ›lĂ˝ + kit s monitorovacĂ­ soupravou PVPK2015L20-46</t>
  </si>
  <si>
    <t>Katetr femorální dospělý + kit s monitorovací soupravou PVPK2015L20-46</t>
  </si>
  <si>
    <t>ZQ183</t>
  </si>
  <si>
    <t>Set dialyzační Multifiltrate pro univerzální heparinovou dialýzu k přístroji Multifltrate Pro 12 multifiltrate PRO kit HDF 1000 F00000461</t>
  </si>
  <si>
    <t>50115079</t>
  </si>
  <si>
    <t>ZPr - internzivní péče (Z542)</t>
  </si>
  <si>
    <t>ZB751</t>
  </si>
  <si>
    <t>Hadice PVC 8/12 á 30 m P00468</t>
  </si>
  <si>
    <t>Hadice PVC 8/12 Ăˇ 30 m P00468</t>
  </si>
  <si>
    <t>ZB385</t>
  </si>
  <si>
    <t>Hadice silikon 6 x 10,0 mm á 25 m P00272</t>
  </si>
  <si>
    <t>Hadice silikon 6 x 10,0 mm Ăˇ 25 m P00272</t>
  </si>
  <si>
    <t>ZH870</t>
  </si>
  <si>
    <t>Hadice spojovacĂ­ kyslĂ­kovĂˇ trychtĂ˝Ĺ™ - zĂˇvit 213 cm Ăˇ 50 ks 01.000.02.099</t>
  </si>
  <si>
    <t>ZL249</t>
  </si>
  <si>
    <t>Hadice vrapovaná bal. á 50 m 038-01-228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</si>
  <si>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</si>
  <si>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</si>
  <si>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</si>
  <si>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</si>
  <si>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</si>
  <si>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</si>
  <si>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</si>
  <si>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</si>
  <si>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</si>
  <si>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Maska anesteziologickĂˇ ÄŤ.3 EcoMask ( s prouĹľky ) 7293</t>
  </si>
  <si>
    <t>Maska anesteziologickĂˇ ÄŤ.4 EcoMask ( s prouĹľky ) 7094</t>
  </si>
  <si>
    <t>Maska anesteziologickĂˇ ÄŤ.4 EcoMask ( s prouĹľky ) 7094 (7294000)</t>
  </si>
  <si>
    <t>Maska anesteziologickĂˇ ÄŤ.5 EcoMask ( s prouĹľky ) 7095</t>
  </si>
  <si>
    <t>ZC740</t>
  </si>
  <si>
    <t>Maska tracheostomickĂˇ bal. Ăˇ 50 ks 1075</t>
  </si>
  <si>
    <t>ZN621</t>
  </si>
  <si>
    <t>Nos umÄ›lĂ˝ s portem pro odsĂˇvĂˇnĂ­ bal. Ăˇ 30 ks B0300(6000)</t>
  </si>
  <si>
    <t>Nos umělý s portem pro odsávání bal. á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</si>
  <si>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</si>
  <si>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</si>
  <si>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</si>
  <si>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</si>
  <si>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</si>
  <si>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</si>
  <si>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</si>
  <si>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Okruh dýchací compact II 2,0 m 2151000</t>
  </si>
  <si>
    <t>ZC366</t>
  </si>
  <si>
    <t>PĹ™evodnĂ­k tlakovĂ˝ PX260 150 cm 1 linka bal. Ăˇ 10 ks (T100209A) T100209B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</si>
  <si>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</si>
  <si>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</si>
  <si>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</si>
  <si>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Převodník tlakový PX260 150 cm 1 linka bal. á 10 ks (T100209A) T100209B</t>
  </si>
  <si>
    <t>Převodník tlakový PX2X2 +uzavřený odběrový set VMP172 dvojitý bal. á 10 ks T001741A</t>
  </si>
  <si>
    <t>ÄŚistĂ­cĂ­ roztok k dekontaminaci 100 ml  (HYPOCHLORID.ROZTOK,S5362)</t>
  </si>
  <si>
    <t>Laktátová membránová souprava</t>
  </si>
  <si>
    <t>MEMBRÁNOVÁ SOUPRAVA  Na+</t>
  </si>
  <si>
    <t>MEMBRĂNOVĂ SOUPRAVA Ca</t>
  </si>
  <si>
    <t>MEMBRĂNOVĂ SOUPRAVA Cl</t>
  </si>
  <si>
    <t>DD267</t>
  </si>
  <si>
    <t>MEMBRÁNOVÁ SOUPRAVA K+</t>
  </si>
  <si>
    <t>MEMBRÁNOVÁ SOUPRAVA pCO2</t>
  </si>
  <si>
    <t>DD076</t>
  </si>
  <si>
    <t>MEMBRÁNOVÁ SOUPRAVA pO2</t>
  </si>
  <si>
    <t>DH263</t>
  </si>
  <si>
    <t>Termo papĂ­r (8ks)</t>
  </si>
  <si>
    <t>Termo papír (8ks)</t>
  </si>
  <si>
    <t>DC634</t>
  </si>
  <si>
    <t>THB KALIBRAÄŚNĂŤ ROZTOK,S7770</t>
  </si>
  <si>
    <t>THB KALIBRAČNÍ ROZTOK,S7770</t>
  </si>
  <si>
    <t>DA376</t>
  </si>
  <si>
    <t>Zachycovače krevních sraženin, Clot Catchers ,250</t>
  </si>
  <si>
    <t>DA702</t>
  </si>
  <si>
    <t>Zaslepovací elektroda</t>
  </si>
  <si>
    <t>50115021</t>
  </si>
  <si>
    <t>laboratorní diagnostika-skl.ZPr (Z501)</t>
  </si>
  <si>
    <t>ZE864</t>
  </si>
  <si>
    <t>Roztok Uro-Tainer Suby G , bal. Ăˇ 10 ks,FB99839</t>
  </si>
  <si>
    <t>ZC065</t>
  </si>
  <si>
    <t>Kapilára heparin sodný 140 ul / 1,2 x 125 mm + drátek sklo 125/140</t>
  </si>
  <si>
    <t>MoÄŤomÄ›r bez teplomÄ›ru 710363</t>
  </si>
  <si>
    <t>VĂˇlec odmÄ›rnĂ˝ vysokĂ˝ sklo 100 ml d713880</t>
  </si>
  <si>
    <t>ZA459</t>
  </si>
  <si>
    <t>Kompresa AB 10 x 20 cm/1 ks sterilnĂ­ NT savĂˇ (1230114021) 1327114021</t>
  </si>
  <si>
    <t>ZA539</t>
  </si>
  <si>
    <t>Kompresa NT 10 x 10 cm nesterilnĂ­ 06103</t>
  </si>
  <si>
    <t>Kompresa NT 10 x 10 cm nesterilní 06103</t>
  </si>
  <si>
    <t>ZA464</t>
  </si>
  <si>
    <t>Kompresa NT 10 x 10 cm/2 ks sterilnĂ­ 26520</t>
  </si>
  <si>
    <t>ZC506</t>
  </si>
  <si>
    <t>Kompresa NT 10 x 10 cm/5 ks sterilnĂ­ 1325020275</t>
  </si>
  <si>
    <t>Kompresa NT 10 x 10 cm/5 ks sterilní 1325020275</t>
  </si>
  <si>
    <t>ZA463</t>
  </si>
  <si>
    <t>Kompresa NT 10 x 20 cm/2 ks sterilnĂ­ 26620</t>
  </si>
  <si>
    <t>ZA643</t>
  </si>
  <si>
    <t>Kompresa vliwasoft 10 x 20 nesterilnĂ­ Ăˇ 100 ks 12070</t>
  </si>
  <si>
    <t>Kompresa vliwasoft 10 x 20 nesterilní á 100 ks 12070</t>
  </si>
  <si>
    <t>ZA478</t>
  </si>
  <si>
    <t>KrytĂ­ actisorb plus 10,5 x 10,5 cm bal. Ăˇ 10 ks s aktivnĂ­m uhlĂ­m SYSMAP105EE</t>
  </si>
  <si>
    <t>ZD746</t>
  </si>
  <si>
    <t>KrytĂ­ atrauman Ag 10 x 10 cm bal. Ăˇ 3 ks 499572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</si>
  <si>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</si>
  <si>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</si>
  <si>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</si>
  <si>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KrytĂ­ gelovĂ© hydrokoloidnĂ­ Flamigel 250 ml FLAM250</t>
  </si>
  <si>
    <t>ZJ687</t>
  </si>
  <si>
    <t>KrytĂ­ hemostatickĂ© gelitaspon tampon   80 x 30 mm bal. Ăˇ 5 ks GS -210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</si>
  <si>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</si>
  <si>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</si>
  <si>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</si>
  <si>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ZE748</t>
  </si>
  <si>
    <t>KrytĂ­ melgisorb Ag alginĂˇtovĂ© absorpÄŤnĂ­ 10 x 10 cm bal. Ăˇ 10 ks 256105</t>
  </si>
  <si>
    <t>KrytĂ­ mepilex 10 x 10 cm bal. Ăˇ 5 ks 294100</t>
  </si>
  <si>
    <t>ZA475</t>
  </si>
  <si>
    <t>KrytĂ­ mepilex 7,5 x 7,5 cm bal. Ăˇ 5 ks 295200</t>
  </si>
  <si>
    <t>ZN201</t>
  </si>
  <si>
    <t>KrytĂ­ mepilex border heel 18,5 x 24,5 cm bal. Ăˇ 5 ks 283250</t>
  </si>
  <si>
    <t>ZA476</t>
  </si>
  <si>
    <t>KrytĂ­ mepilex border lite 10 x 10 cm bal. Ăˇ 5 ks 281300-00</t>
  </si>
  <si>
    <t>ZE486</t>
  </si>
  <si>
    <t>KrytĂ­ mepilex border lite 4 x 5 cm bal. Ăˇ 10 ks 281000</t>
  </si>
  <si>
    <t>ZR302</t>
  </si>
  <si>
    <t>KrytĂ­ silikonovĂ© pÄ›novĂ© mepilex border flex 10 x 10 cm sterilnĂ­ bal.Ăˇ 5 ks 595300</t>
  </si>
  <si>
    <t>KrytĂ­ silikonovĂ© pÄ›novĂ© mepilex border heel 18,5 x 24,5 cm bal. Ăˇ 5 ks 283250</t>
  </si>
  <si>
    <t>KrytĂ­ silikonovĂ© pÄ›novĂ© mepilex border lite 10 x 10 cm bal. Ăˇ 5 ks 281300-00</t>
  </si>
  <si>
    <t>ZQ512</t>
  </si>
  <si>
    <t>KrytĂ­ silikonovĂ© pÄ›novĂ© mepilex border sacrum 16 x 20 cm bal. Ăˇ 5 ks 282050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</si>
  <si>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</si>
  <si>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</si>
  <si>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</si>
  <si>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</si>
  <si>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KrytĂ­ tegaderm   6,0 cm x  7,0 cm bal. Ăˇ 100 ks 1624W</t>
  </si>
  <si>
    <t>ZM325</t>
  </si>
  <si>
    <t>Krytí - gel Hyiodine na chronické rány á 22 g HYIODINE22 - výpadek</t>
  </si>
  <si>
    <t>ZA597</t>
  </si>
  <si>
    <t>Krytí aquacel extra 5 x  5 cm á 10 ks (VZP169583 ) 420671</t>
  </si>
  <si>
    <t>ZA564</t>
  </si>
  <si>
    <t>Krytí curagard SP fixace kanyl pro dospělé tvar omega sterilní 6,5 x 7,5 cm bal. á 100 ks (náhrada za Tegaderm i. v.) 30117</t>
  </si>
  <si>
    <t>Krytí hydrogelové nu-gel s algin. 15 g bal. á 10 ks SYSMNG415EE</t>
  </si>
  <si>
    <t>ZO432</t>
  </si>
  <si>
    <t>Krytí Lavanid gel na rány tuba á 100 g 015274</t>
  </si>
  <si>
    <t>Krytí melgisorb Ag alginátové absorpční 10 x 10 cm bal. á 10 ks 256105</t>
  </si>
  <si>
    <t>Krytí mepilex 7,5 x 7,5 cm bal. á 5 ks 295200</t>
  </si>
  <si>
    <t>ZQ513</t>
  </si>
  <si>
    <t>Krytí mepilex border heel 22 x 23 cm bal. á 6 ks 282750</t>
  </si>
  <si>
    <t>Krytí mepilex border lite 10 x 10 cm bal. á 5 ks 281300-00</t>
  </si>
  <si>
    <t>Krytí mepilex border sacrum 16 x 20 cm bal. á 5 ks 282050</t>
  </si>
  <si>
    <t>ZA064</t>
  </si>
  <si>
    <t>Krytí sorbalgon 5 x  5 cm  bal. á 10  ks 999598</t>
  </si>
  <si>
    <t>ZL669</t>
  </si>
  <si>
    <t>Krytí tegaderm diamond 10,0 cm x 12,0 cm bal. á 50 ks 1686</t>
  </si>
  <si>
    <t>NĂˇplast omnifix E 5 cm x 10 m 9006493</t>
  </si>
  <si>
    <t>ZA450</t>
  </si>
  <si>
    <t>NĂˇplast omniplast 1,25 cm x 9,1 m bal. Ăˇ 24 ks 9004520</t>
  </si>
  <si>
    <t>ZA318</t>
  </si>
  <si>
    <t>NĂˇplast transpore 1,25 cm x 9,14 m 1527-0</t>
  </si>
  <si>
    <t>ZG299</t>
  </si>
  <si>
    <t>Náplast cosmopor steril 10 x 8 cm, á 25 ks, 900806</t>
  </si>
  <si>
    <t>Náplast omnifix E 10 cm x 10 m 900650</t>
  </si>
  <si>
    <t>Náplast omniplast 1,25 cm x 9,1 m 9004520</t>
  </si>
  <si>
    <t>ZD103</t>
  </si>
  <si>
    <t>Náplast omniplast 2,5 cm x 9,2 m 9004530</t>
  </si>
  <si>
    <t>Náplast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</si>
  <si>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</si>
  <si>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</si>
  <si>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</si>
  <si>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</si>
  <si>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</si>
  <si>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</si>
  <si>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</si>
  <si>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</si>
  <si>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ZA066</t>
  </si>
  <si>
    <t>PĂˇs bĹ™iĹˇnĂ­ - Verba ÄŤ. 4 - 95 - 105 cm 932534</t>
  </si>
  <si>
    <t>Pás břišní - Verba č. 4 - 95 - 105 cm 932534</t>
  </si>
  <si>
    <t>Set na malĂ© zĂˇkroky sterilnĂ­ pro moÄŤovou katetrizaci+ aqua permanent 4 Mediset 4753886</t>
  </si>
  <si>
    <t>ZQ569</t>
  </si>
  <si>
    <t>Vata buniÄŤitĂˇ dÄ›lenĂˇ cellin 2 role / 500 ks 40 x 50 mm 1230206310</t>
  </si>
  <si>
    <t>AdaptĂ©r pĹ™echodka luer 450070</t>
  </si>
  <si>
    <t>Adaptér metal 65250</t>
  </si>
  <si>
    <t>ZD151</t>
  </si>
  <si>
    <t>Ambuvak pro dospělé vak 1,5 l komplet (maska, hadička, rezervoár) 7152000</t>
  </si>
  <si>
    <t>Aquapak - sterilnĂ­ voda 1070 ml bez adaptĂ©ru bal. Ăˇ 10 ks 404000</t>
  </si>
  <si>
    <t>Aquapak - sterilnĂ­ voda 340 ml s adaptĂ©rem bal. Ăˇ 20 ks 400340</t>
  </si>
  <si>
    <t>ZD212</t>
  </si>
  <si>
    <t>Brýle kyslíkové pro dospělé 1,8 m standard 1161000/L</t>
  </si>
  <si>
    <t>Brýle kyslíkové pro dospělé bal. á 100 ks A0100</t>
  </si>
  <si>
    <t>ZC498</t>
  </si>
  <si>
    <t>DrĹľĂˇk moÄŤovĂ˝ch sĂˇÄŤkĹŻ UH 800800100</t>
  </si>
  <si>
    <t>ZP287</t>
  </si>
  <si>
    <t>DrĹľĂˇk pro tlakovĂ© pĹ™evodnĂ­ky TCLIP05 bal. Ăˇ 5 ks</t>
  </si>
  <si>
    <t>Elektroda defibrilaÄŤnĂ­ pro dospÄ›lĂ© EDGE s konektorem QUIK-COMBO k defibrilĂˇtorĹŻm LIFEPAK 11996-000091</t>
  </si>
  <si>
    <t>ZQ570</t>
  </si>
  <si>
    <t>Elektroda EKG dÄ›tskĂˇ 32 x 36 mm Ăˇ 50 ks pro dlouhodobĂ© pouĹľitĂ­ (ES GS2245) H-108004</t>
  </si>
  <si>
    <t>Esmarch - pryžové obinadlo 60 x 1250 KVS 06125</t>
  </si>
  <si>
    <t>Filtr antibakteriální a virový 1344000S</t>
  </si>
  <si>
    <t>ZC586</t>
  </si>
  <si>
    <t>Filtr H-V kompaktní kombinovaný sterilní přímý á 25 ks 19401</t>
  </si>
  <si>
    <t>Fonendoskop oboustranný různé barvy 710045-s</t>
  </si>
  <si>
    <t>Hadička kyslíková 2 m s koncovkami (OS/40) H-103007</t>
  </si>
  <si>
    <t>Kanyla ET 8,5 se sáním nad manžetou SACETT I.D. bal. á 10 ks 100/189/085</t>
  </si>
  <si>
    <t>Kanyla introcan safety 3 modrá 22G bal. á 50 ks 4251128-01</t>
  </si>
  <si>
    <t>Kanyla introcan safety 3 růžová 20G bal. á 50 ks 4251130-01</t>
  </si>
  <si>
    <t>ZF202</t>
  </si>
  <si>
    <t>Kanyla TS 6,0 s manĹľetou bal. Ăˇ 10 ks 100/860/060</t>
  </si>
  <si>
    <t>ZN002</t>
  </si>
  <si>
    <t>Kanyla TS 7,0 bez manĹľety 100/811/070</t>
  </si>
  <si>
    <t>Kanyla TS 7,0 s manĹľetou 100/800/070</t>
  </si>
  <si>
    <t>ZB105</t>
  </si>
  <si>
    <t>Kanyla TS 7,5 s manĹľetou 100/800/075</t>
  </si>
  <si>
    <t>Kanyla TS 7,5 s manžetou 100/800/075</t>
  </si>
  <si>
    <t>ZF239</t>
  </si>
  <si>
    <t>Kanyla TS 8,0 s manĹľetou +2 hlad.vnitĹ™nĂ­ vymÄ›nit.kanyly 100/810/080</t>
  </si>
  <si>
    <t>ZA725</t>
  </si>
  <si>
    <t>Kanyla TS 8,0 s manĹľetou bal. Ăˇ 10 ks 100/860/080</t>
  </si>
  <si>
    <t>Kanyla TS 8,0 s manžetou bal. á 10 ks 100/860/080</t>
  </si>
  <si>
    <t>ZC982</t>
  </si>
  <si>
    <t>Kanyla TS 8,5 s manĹľetou bal. Ăˇ 10 ks 100/860/085</t>
  </si>
  <si>
    <t>Kanyla TS 8,5 s manžetou bal. á 10 ks 100/860/085</t>
  </si>
  <si>
    <t>ZD071</t>
  </si>
  <si>
    <t>Kanyla TS 9,0 s manĹľetou bal. Ăˇ 10 ks 100/860/090 suctionaid</t>
  </si>
  <si>
    <t>Kanyla TS 9,0 s manžetou bal. á 10 ks 100/860/090 suctionaid</t>
  </si>
  <si>
    <t>ZR331</t>
  </si>
  <si>
    <t>Kanyla TS PORTEX Blue Line Ultra, sada - nĂ­zkotlakĂˇ manĹľeta 2 vnitĹ™nĂ­ kanyly ÄŤistĂ­cĂ­ kartĂˇÄŤek vel. 8,5 vniĹ™. prĹŻm. 8,5 mm jednorĂˇzovĂˇ 100/810/085</t>
  </si>
  <si>
    <t>Kanyla vasofix 18G zelená safety 4269136S-01</t>
  </si>
  <si>
    <t>ZJ310</t>
  </si>
  <si>
    <t>Katetr moÄŤovĂ˝ foley CH12 180605-000120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</si>
  <si>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</si>
  <si>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</si>
  <si>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</si>
  <si>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</si>
  <si>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ZH816</t>
  </si>
  <si>
    <t>Katetr močový foley CH14 180605-000140</t>
  </si>
  <si>
    <t>ZH493</t>
  </si>
  <si>
    <t>Katetr močový foley CH16 180605-000160</t>
  </si>
  <si>
    <t>Katetr močový nelaton 14CH Silasil balónkový 28 dní bal. á 10 ks 186005-000140</t>
  </si>
  <si>
    <t>Katetr močový nelaton 16CH Silasil balónkový 28 dní bal. á 10 ks 186005-000160</t>
  </si>
  <si>
    <t>Katetr močový nelaton 18CH Silasil balónkový 28 dní bal. á 10 ks 186005-000180</t>
  </si>
  <si>
    <t>Katetr močový nelaton 20CH Silasil balónkový 28 dní bal. á 10 ks 186005-000200</t>
  </si>
  <si>
    <t>ZF511</t>
  </si>
  <si>
    <t>Kladívko neurologické 195 mm P00524</t>
  </si>
  <si>
    <t>ZC879</t>
  </si>
  <si>
    <t>Kleště magillovy 250 mm P00686</t>
  </si>
  <si>
    <t>Kohout trojcestný discofix modrý 4095111</t>
  </si>
  <si>
    <t>ZO086</t>
  </si>
  <si>
    <t>Konektor flocare na sondu Luer NOVĂť 30 ks 589733</t>
  </si>
  <si>
    <t>ZP163</t>
  </si>
  <si>
    <t>Konektor flocare stupĹovĂ˝ pro sondu typu ENLock/sondu s kĂłnusovĂ˝m konektorem bal. Ăˇ 30 ks 589828</t>
  </si>
  <si>
    <t>Konektor flocare stupňový pro sondu typu ENLock/sondu s kónusovým konektorem bal. á 30 ks 589828</t>
  </si>
  <si>
    <t>ZO083</t>
  </si>
  <si>
    <t>Konektor flocare transition NOVĂť 30 ks (je souÄŤĂˇstĂ­ setu) 589732</t>
  </si>
  <si>
    <t>Konektor flocare transition NOVÝ 30 ks (je součástí setu) 589732</t>
  </si>
  <si>
    <t>ZR734</t>
  </si>
  <si>
    <t>Konektor pĹ™echodnĂ˝ Nutricia Flocare Transition k propojenĂ­ LuĂ©r katĂ©tru a ENFIT sondy na stĹ™Ă­kaÄŤku ORAL Luer, bal. Ăˇ 30 ks 589738</t>
  </si>
  <si>
    <t>ZD903</t>
  </si>
  <si>
    <t>Kontejner+ lopatka 30 ml nesterilnĂ­ FLME25133</t>
  </si>
  <si>
    <t>ZQ895</t>
  </si>
  <si>
    <t>Kyveta CO2 k plicnĂ­mu ventilĂˇtoru Hamilton G5, pro dospÄ›lĂ©/dÄ›ti, jednorĂˇzovĂˇ bal. Ăˇ 10 ks 6063-00, 281719</t>
  </si>
  <si>
    <t>Kyveta CO2 k plicnímu ventilátoru Hamilton G5, pro dospělé/děti, jednorázová bal. á 10 ks 6063-00, 281719</t>
  </si>
  <si>
    <t>Lžíce laryngoskopická 3 bal. á 10 ks DS.3940.150.20</t>
  </si>
  <si>
    <t>Lžíce laryngoskopická 4 bal. á 10 ks DS.3940.150.25</t>
  </si>
  <si>
    <t>ZE160</t>
  </si>
  <si>
    <t>ManĹľeta TK k monitoru Philips a dalĹˇĂ­ jednohadiÄŤkovĂˇ s vloĹľkou 33 - 47 cm dospÄ›lĂˇ MEC 1200 NIBPHPAL</t>
  </si>
  <si>
    <t>ZA897</t>
  </si>
  <si>
    <t>NĹŻĹľ na stehy sterilnĂ­  krĂˇtkĂ˝ bal. Ăˇ 100 ks 11.000.00.010</t>
  </si>
  <si>
    <t>ZQ137</t>
  </si>
  <si>
    <t>Nůžky chirurgické rovné hrtonaté 130 mm TK-AJ 025-13</t>
  </si>
  <si>
    <t>ZN947</t>
  </si>
  <si>
    <t>Nůžky převazové lister 180 mm lomené PL827-106</t>
  </si>
  <si>
    <t>ZB475</t>
  </si>
  <si>
    <t>OdstraĹovaÄŤ koĹľnĂ­ch svorek bal. Ăˇ 20 ks</t>
  </si>
  <si>
    <t>ZQ141</t>
  </si>
  <si>
    <t>PeĂˇn svorka na cĂ©vy rovnĂˇ 160 mm TK-BC 060-16</t>
  </si>
  <si>
    <t>Pinzeta anatomická rovná úzká 145 mm TK-BA 100-14</t>
  </si>
  <si>
    <t>ZF912</t>
  </si>
  <si>
    <t>Pinzeta chirurgická rovná 1 x 2 zuby jemná 145 mm B397114920027</t>
  </si>
  <si>
    <t>ZQ488</t>
  </si>
  <si>
    <t>PodloĹľka antidekubitnĂ­ Z-Flo silikonovĂˇ s povlakem 27 x 55 cm 1401001</t>
  </si>
  <si>
    <t>ZR197</t>
  </si>
  <si>
    <t>Podložka antidekubitní had PROFI mEPS 200 x 37 291001</t>
  </si>
  <si>
    <t>ZR198</t>
  </si>
  <si>
    <t>Podložka antidekubitní klín KOMBI PROFI 35 x 26 x 80 261527</t>
  </si>
  <si>
    <t>ZR199</t>
  </si>
  <si>
    <t>Podložka antidekubitní kruh s vnitřním otvorem PROFI mEPS vnitřní průměr 12, vnější průměr 22, výška 5 291110</t>
  </si>
  <si>
    <t>ZR200</t>
  </si>
  <si>
    <t>Podložka antidekubitní polštář motýlek PROFI mEPS 80 x 50 291037</t>
  </si>
  <si>
    <t>ZR201</t>
  </si>
  <si>
    <t>Podložka antidekubitní polštář PROFI duté vlákno 45 x 45 260803</t>
  </si>
  <si>
    <t>ZR203</t>
  </si>
  <si>
    <t>Podložka antidekubitní váleček do dlaně PROFI průměr 6, délka 13 261156</t>
  </si>
  <si>
    <t>ZR204</t>
  </si>
  <si>
    <t>Podložka antidekubitní váleček do dlaně PROFI průměr 9, délka 15 261155</t>
  </si>
  <si>
    <t>ZQ968</t>
  </si>
  <si>
    <t>SĂˇÄŤek moÄŤovĂ˝ s kĹ™Ă­Ĺľovou vĂ˝pustĂ­ 2000 ml s hadiÄŤkou 150 cm bal. Ăˇ 10 ks ZARWMD2000-150</t>
  </si>
  <si>
    <t>SĂˇÄŤek moÄŤovĂ˝ s kĹ™Ă­Ĺľovou vĂ˝pustĂ­ 2000 ml s hadiÄŤkou 150 cm bal. Ăˇ 100 ks ZARWMD2000-150</t>
  </si>
  <si>
    <t>Sáček močový s křížovou výpustí 2000 ml s hadičkou 150 cm bal. á 100 ks ZARWMD2000-150</t>
  </si>
  <si>
    <t>ZN906</t>
  </si>
  <si>
    <t>Set Flocare pro enterĂˇlnĂ­ vĂ˝Ĺľivu Infinity Pack s konektory ENFit, kompatibilnĂ­ s vaky Nutrison, pro pumpy Flocare 586514</t>
  </si>
  <si>
    <t>Set Flocare pro enterální výživu Infinity Pack s konektory ENFit, kompatibilní s vaky Nutrison, pro pumpy Flocare 586514</t>
  </si>
  <si>
    <t>Set na malĂ© zĂˇkroky sterilnĂ­ pro moÄŤovou katetrizaci+ aqua permanent 4 Mediset 753882</t>
  </si>
  <si>
    <t>ZD030</t>
  </si>
  <si>
    <t>Skalpel jednorĂˇzovĂ˝ cutfix sterilnĂ­ vel. ÄŤepelky 11 bal. Ăˇ 10 ks 5518040</t>
  </si>
  <si>
    <t>ZR471</t>
  </si>
  <si>
    <t>Skalpel jednorĂˇzovĂ˝ prazisa sterilnĂ­ vel. ÄŤepelky 11 bal. Ăˇ 10 ks 11.000.00.511</t>
  </si>
  <si>
    <t>Skalpel jednorázový cutfix sterilní bal. á 10 ks 5518040</t>
  </si>
  <si>
    <t>ZJ696</t>
  </si>
  <si>
    <t>Sonda ĹľaludeÄŤnĂ­ CH18 1200 mm s RTG linkou bal. Ăˇ 30 ks 412018</t>
  </si>
  <si>
    <t>Sonda žaludeční CH16 1200 mm s RTG linkou bal. á 50 ks 412016</t>
  </si>
  <si>
    <t>ZI954</t>
  </si>
  <si>
    <t>Spojka k monitoru Philips k TK manĹľetĂˇm  - NIBP konektor - HP, SIE, SPA ĹľeleznĂˇ BP12-S</t>
  </si>
  <si>
    <t>ZB682</t>
  </si>
  <si>
    <t>Spojka oboustraná otočná steril.bal. á 20 ks 23411</t>
  </si>
  <si>
    <t>StĹ™Ă­kaÄŤka injekÄŤnĂ­ 2-dĂ­lnĂˇ 2 ml L Inject Solo 4606027V - nahrazuje ZR395</t>
  </si>
  <si>
    <t>StĹ™Ă­kaÄŤka injekÄŤnĂ­ 2-dĂ­lnĂˇ 2 ml L Inject Solo 4606027V - povoleno pouze pro KNM</t>
  </si>
  <si>
    <t>StĹ™Ă­kaÄŤka injekÄŤnĂ­ 2-dĂ­lnĂˇ 2 ml L Inject Solo 4606027V - povoleno pouze PRO NOVOROZENECKĂ‰ oddÄ›lenĂ­ a KNM</t>
  </si>
  <si>
    <t>StĹ™Ă­kaÄŤka injekÄŤnĂ­ 2-dĂ­lnĂˇ 20 ml L Inject Solo 4606205V - povoleno pouze pro NOVOROZENECKĂ‰ ODD.</t>
  </si>
  <si>
    <t>ZH491</t>
  </si>
  <si>
    <t>StĹ™Ă­kaÄŤka injekÄŤnĂ­ 3-dĂ­lnĂˇ 50 - 60 ml LL MRG00711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</si>
  <si>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</si>
  <si>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</si>
  <si>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</si>
  <si>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</si>
  <si>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StĹ™Ă­kaÄŤka inzulĂ­novĂˇ omnican 1 ml 100j s jehlou 30 G bal. Ăˇ 100 ks 9151141S - vĂ˝padek do 1/2020</t>
  </si>
  <si>
    <t>ZK569</t>
  </si>
  <si>
    <t>Stojan na zkumavky univerzální bílý 190 x 60 x 80 mm (212-1421) KART560</t>
  </si>
  <si>
    <t>Stříkačka injekční 3-dílná 50 - 60 ml LL MRG00711</t>
  </si>
  <si>
    <t>ZC177</t>
  </si>
  <si>
    <t>SystĂ©m odsĂˇvacĂ­ uzavĹ™enĂ˝ TC CH14 wet pack 54 cm / 72 h 2276-5</t>
  </si>
  <si>
    <t>SystĂ©m odsĂˇvacĂ­ uzavĹ™enĂ˝ TS Comfortsoft CH 14 30 cm 72 hod. bal. Ăˇ 20 ks 02-011-05</t>
  </si>
  <si>
    <t>SystĂ©m odsĂˇvacĂ­ uzavĹ™enĂ˝ TS Comfortsoft CH 14 30 cm 72 hod. bal. Ăˇ 25 ks 02-011-05</t>
  </si>
  <si>
    <t>Škrtidlo se sponou pro dospělé bez latexu modré délka 400 mm 09820-B</t>
  </si>
  <si>
    <t>Teploměr digitální thermoval basic 9250391 - dlouhodobý výpadek srpen 2019</t>
  </si>
  <si>
    <t>ZQ486</t>
  </si>
  <si>
    <t>TyÄŤinka vatovĂˇ sterilnĂ­ 14 cm po jednotlivÄ› balenĂˇ velkĂˇ 1 bal/100 ks 4791911</t>
  </si>
  <si>
    <t>Tyčinka vatová sterilní 14 cm po jednotlivě balená velká 1 bal/100 ks 4791911</t>
  </si>
  <si>
    <t>ZP824</t>
  </si>
  <si>
    <t>ZĂˇtka katetrovĂˇ TAUROSEPT 2% roztok taurolidinu bal. 5 x 6 ml 500151</t>
  </si>
  <si>
    <t>Zátka combi červená 4495101</t>
  </si>
  <si>
    <t>ZC872</t>
  </si>
  <si>
    <t>Zátka ke kapiláře 140 ul</t>
  </si>
  <si>
    <t>ZO932</t>
  </si>
  <si>
    <t>Zkumavka 13 ml PP 101/16,5 mm bílý uzávěr sterilní 60.540.012</t>
  </si>
  <si>
    <t>ZB758</t>
  </si>
  <si>
    <t>Zkumavka 9 ml K3 edta NR 455036</t>
  </si>
  <si>
    <t>ZB759</t>
  </si>
  <si>
    <t>Zkumavka ÄŤervenĂˇ 8 ml gel 455071</t>
  </si>
  <si>
    <t>ZB763</t>
  </si>
  <si>
    <t>Zkumavka ÄŤervenĂˇ 9 ml 455092</t>
  </si>
  <si>
    <t>ZB777</t>
  </si>
  <si>
    <t>Zkumavka červená 3,5 ml gel 454071</t>
  </si>
  <si>
    <t>Zkumavka červená 8 ml gel 455071</t>
  </si>
  <si>
    <t>Zkumavka červená 9 ml 455092</t>
  </si>
  <si>
    <t>ZE468</t>
  </si>
  <si>
    <t>Zkumavka koagulace modrĂˇ Quick 1 ml 454320 - jiĹľ se nevyrĂˇbĂ­</t>
  </si>
  <si>
    <t>ZB773</t>
  </si>
  <si>
    <t>Zkumavka ĹˇedĂˇ-glykemie 454085</t>
  </si>
  <si>
    <t>Zkumavka s mediem+ flovakovanĂ˝ tampon eSwab rĹŻĹľovĂ˝ nos,krk,vagina,koneÄŤnĂ­k,rĂˇny,fekĂˇlnĂ­ vzo) 490CE.A</t>
  </si>
  <si>
    <t>Zkumavka šedá-glykemie 454085</t>
  </si>
  <si>
    <t>ZR280</t>
  </si>
  <si>
    <t>ZrcĂˇtko Killian nosnĂ­; vel. 2 50 mm B46-041-002</t>
  </si>
  <si>
    <t>Set na malĂ© zĂˇkroky sterilnĂ­ pro ĹˇitĂ­ ran Mediset (1 x rouĹˇka s otvorem 48 x 48 cm, 4 x tampon netkanĂ˝ vel. 3 Ĺˇvestka, 1 x nĹŻĹľky hrotnatĂ©, kov, 1 x pinzeta Adson chir. rovnĂˇ, kov, 1 x jehelec Mayo-Hegar 14 cm, kov) bal. Ăˇ 66 ks 4756331</t>
  </si>
  <si>
    <t>ZQ719</t>
  </si>
  <si>
    <t>Set pro enterĂˇlnĂ­ vĂ˝Ĺľivu FREEGO ENTERAL FEEDING SET k enterĂˇlnĂ­ pumpÄ› Abbot Freego, hadiÄŤka 245 cm (S0351-00) 3238301</t>
  </si>
  <si>
    <t>Set pro enterální výživu FREEGO ENTERAL FEEDING SET k enterální pumpě Abbot Freego, hadička 245 cm (S0351-00) 3238301</t>
  </si>
  <si>
    <t>ZE079</t>
  </si>
  <si>
    <t>Set transfĂşznĂ­ non PVC s odvzduĹˇnÄ›nĂ­m a bakteriĂˇlnĂ­m filtrem ZAR-I-TS</t>
  </si>
  <si>
    <t>Souprave nebulizaÄŤnĂ­ otevĹ™enĂˇ (2505000/L) 2605000</t>
  </si>
  <si>
    <t>Jehla injekční 0,5 x 16 mm oranžová 4657853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</si>
  <si>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</si>
  <si>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</si>
  <si>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</si>
  <si>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</si>
  <si>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Jehla vakuová 216/38 mm zelená 450076</t>
  </si>
  <si>
    <t>ZN130</t>
  </si>
  <si>
    <t>Rukavice operaÄŤnĂ­ latex bez pudru sterilnĂ­  PF ansell gammex vel. 6,0 330048060</t>
  </si>
  <si>
    <t>Rukavice operaÄŤnĂ­ latex bez pudru sterilnĂ­  PF ansell gammex vel. 8,5 330048085</t>
  </si>
  <si>
    <t>Maska aerosolová pro dospělé 1108000 bal. á 70 ks (1103000)</t>
  </si>
  <si>
    <t>ZN620</t>
  </si>
  <si>
    <t>Maska kyslĂ­kovĂˇ dospÄ›lĂˇ s nebulizacĂ­ a hadiÄŤkou 2 m bal. Ăˇ 100 ks A0400</t>
  </si>
  <si>
    <t>ZC698</t>
  </si>
  <si>
    <t>Maska kyslíková + hadička pro dosp.(1105000) 1135015</t>
  </si>
  <si>
    <t>Maska kyslíková dospělá s nebulizací a hadičkou 2 m bal. á 100 ks A0400</t>
  </si>
  <si>
    <t>ZD184</t>
  </si>
  <si>
    <t>Maska pro neinvazivní ventilaci Nova Star vel. L MP01581</t>
  </si>
  <si>
    <t>ZJ654</t>
  </si>
  <si>
    <t>Maska pro neinvazivní ventilaci Nova Star vel. M MP01580</t>
  </si>
  <si>
    <t>ZD461</t>
  </si>
  <si>
    <t>Maska tracheostomická pro dospělé bal. á 50 ks 032-10-091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</si>
  <si>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</si>
  <si>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</si>
  <si>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</si>
  <si>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</si>
  <si>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</si>
  <si>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</si>
  <si>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Set k ventilátorům Hamilton HAM-OLN</t>
  </si>
  <si>
    <t>ZD740</t>
  </si>
  <si>
    <t>Kompresa gĂˇza sterilkompres 7,5 x 7,5 cm/5 ks, 100% bavlna, sterilnĂ­ 1325019265(1230119225)</t>
  </si>
  <si>
    <t>Kompresa gáza sterilkompres 7,5 x 7,5 cm/5 ks, 100% bavlna, sterilní 1325019265(1230119225)</t>
  </si>
  <si>
    <t>KrytĂ­ 7D-Fix - fixace I.V.kanyl netkanĂ˝ textil a fĂłlie sterilnĂ­ 9 x 11,6 cm bal. Ăˇ 100 ks (nĂˇhrada za tegaderm) 812010</t>
  </si>
  <si>
    <t>ZH011</t>
  </si>
  <si>
    <t>NĂˇplast micropore 1,25 cm x 9,14 m bal. Ăˇ 24 ks 1530-0</t>
  </si>
  <si>
    <t>NĂˇplast omniplast 1,25 cm x 9,1 m 9004520</t>
  </si>
  <si>
    <t>NĂˇplast omniplast 2,5 cm x 9,2 m 9004530</t>
  </si>
  <si>
    <t>ZA337</t>
  </si>
  <si>
    <t>NĂˇplast softpore 1,25 cm x 9,15 m bal. Ăˇ 24 ks 1320103111</t>
  </si>
  <si>
    <t>ZQ116</t>
  </si>
  <si>
    <t>NĂˇplast transparentnĂ­ Airoplast cĂ­vka 1,25 cm x 9,14 m (nĂˇhrada za transpore) P-AIRO1291</t>
  </si>
  <si>
    <t>Náplast durapore 2,50 cm x 9,14 m bal. á 12 ks 1538-1</t>
  </si>
  <si>
    <t>Náplast micropore 1,25 cm x 9,14 m bal. á 24 ks 1530-0</t>
  </si>
  <si>
    <t>ZR486</t>
  </si>
  <si>
    <t>AdaptĂ©r pro aplikaci aerosolĹŻ Tube Inhaler, otoÄŤnĂ˝ s otvorem pro odsĂˇvanĂ­, resterilizovatelnĂ˝, bal. Ăˇ 10 ks 60-60-009</t>
  </si>
  <si>
    <t>Ambuvak pro dospÄ›lĂ© vak 1,5 l komplet (maska, hadiÄŤka, rezervoĂˇr) 7152000</t>
  </si>
  <si>
    <t>BrĂ˝le kyslĂ­kovĂ© pro dospÄ›lĂ© 1,8 m standard 1161000/L</t>
  </si>
  <si>
    <t>ZK975</t>
  </si>
  <si>
    <t>CĂ©vka odsĂˇvacĂ­ CH10 s pĹ™eruĹˇovaÄŤem sĂˇnĂ­, dĂ©lka 50 cm, P01169a</t>
  </si>
  <si>
    <t>ZK979</t>
  </si>
  <si>
    <t>CĂ©vka odsĂˇvacĂ­ CH18 s pĹ™eruĹˇovaÄŤem sĂˇnĂ­, dĂ©lka 50 cm, P01177a</t>
  </si>
  <si>
    <t>Cévka odsávací CH10 s přerušovačem sání, délka 50 cm, P01169a</t>
  </si>
  <si>
    <t>Cévka odsávací CH18 s přerušovačem sání, délka 50 cm, P01177a</t>
  </si>
  <si>
    <t>Elektroda EKG dÄ›tskĂˇ 32 x 36 mm Ăˇ 50 ks (ES GS2245) H-108004</t>
  </si>
  <si>
    <t>Elektroda EKG dětská 32 x 36 mm á 50 ks (ES GS2245) H-108004</t>
  </si>
  <si>
    <t>ZA698</t>
  </si>
  <si>
    <t>Elektroda EKG H124SG kojeneckĂˇ bal. Ăˇ 500 ks 31.1245.21</t>
  </si>
  <si>
    <t>ZB424</t>
  </si>
  <si>
    <t>Elektroda EKG H34SG 31.1946.21</t>
  </si>
  <si>
    <t>ZB253</t>
  </si>
  <si>
    <t>Filtr iso-gard bakteriĂˇlnĂ­ virovĂ˝ ÄŤistĂ˝ bal. Ăˇ 25 ks 19212</t>
  </si>
  <si>
    <t>Filtr iso-gard bakteriální virový čistý bal. á 25 ks 19212</t>
  </si>
  <si>
    <t>ZE177</t>
  </si>
  <si>
    <t>Filtr iso-gard dÄ›tskĂ˝ bal. Ăˇ 50 ks 19511</t>
  </si>
  <si>
    <t>Filtr iso-gard dětský bal. á 50 ks 19511</t>
  </si>
  <si>
    <t>ZB116</t>
  </si>
  <si>
    <t>Filtr neonatĂˇlnĂ­ kombinovanĂ˝ 1441000</t>
  </si>
  <si>
    <t>Filtr neonatální kombinovaný 1441000</t>
  </si>
  <si>
    <t>ZB271</t>
  </si>
  <si>
    <t>Filtr perifix 0,2MY 4515501</t>
  </si>
  <si>
    <t>Filtr perifix 0,2MY bal. Ăˇ 25 ks 4515501</t>
  </si>
  <si>
    <t>ZQ006</t>
  </si>
  <si>
    <t>Fixace katetrová Perifix bal. á 25 ks 4511200</t>
  </si>
  <si>
    <t>Fixace katetrovĂˇ Perifix bal. Ăˇ 25 ks 4511200</t>
  </si>
  <si>
    <t>ZB670</t>
  </si>
  <si>
    <t>HadiÄŤka spojovacĂ­ tlakovĂˇ biocath pr. 3,0 mm x 200 cm, bal 25 ks, PB 3320 M</t>
  </si>
  <si>
    <t>Hadička spojovací tlaková biocath pr. 3,0 mm x 200 cm, bal 25 ks, PB 3320 M</t>
  </si>
  <si>
    <t>ZK556</t>
  </si>
  <si>
    <t>Kanyla endobronchiĂˇlnĂ­ 35FG 197-35R</t>
  </si>
  <si>
    <t>ZB418</t>
  </si>
  <si>
    <t>Kanyla endobronchiĂˇlnĂ­ 35FG 198-35L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</si>
  <si>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</si>
  <si>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</si>
  <si>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</si>
  <si>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</si>
  <si>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</si>
  <si>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</si>
  <si>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ZA843</t>
  </si>
  <si>
    <t>Kanyla ET 3,0 s manžetou bal. á 10 ks 9430E</t>
  </si>
  <si>
    <t>ZM010</t>
  </si>
  <si>
    <t>Kanyla ET 3,5 s manžetou bal. á 10 ks S107-35</t>
  </si>
  <si>
    <t>ZA839</t>
  </si>
  <si>
    <t>Kanyla ET 4,0 s manĹľetou 9440E</t>
  </si>
  <si>
    <t>ZA841</t>
  </si>
  <si>
    <t>Kanyla ET 4,5 s manĹľetou (KARIM nechce) 107-45G</t>
  </si>
  <si>
    <t>ZO251</t>
  </si>
  <si>
    <t>Kanyla ET 4,5 s manĹľetou s Murphyho otvorem bal. Ăˇ 10 ks 112482-000045</t>
  </si>
  <si>
    <t>Kanyla ET 4,5 s manžetou s Murphyho otvorem bal. á 10 ks 112482-000045</t>
  </si>
  <si>
    <t>ZB429</t>
  </si>
  <si>
    <t>Kanyla ET 5,0 s manĹľetou 9450E</t>
  </si>
  <si>
    <t>Kanyla ET 5,0 s manžetou 9450E</t>
  </si>
  <si>
    <t>ZB415</t>
  </si>
  <si>
    <t>Kanyla ET 5,5 s manĹľetou 9555E</t>
  </si>
  <si>
    <t>Kanyla ET 5,5 s manžetou 9555E</t>
  </si>
  <si>
    <t>ZB414</t>
  </si>
  <si>
    <t>Kanyla ET 6,0 s manĹľetou 9460E</t>
  </si>
  <si>
    <t>Kanyla ET 6,0 s manžetou 9460E</t>
  </si>
  <si>
    <t>Kanyla ET 6,5 s manĹľetou 9465E</t>
  </si>
  <si>
    <t>Kanyla ET 7,0 s manĹľetou 9570E</t>
  </si>
  <si>
    <t>Kanyla ET 7,5 s manžetou 9475E</t>
  </si>
  <si>
    <t>Kanyla ET 8,0 s manžetou 9480E</t>
  </si>
  <si>
    <t>Kanyla ET 8,5 s manžetou 9485E</t>
  </si>
  <si>
    <t>Kanyla ET 9,0 s manĹľetou bal. Ăˇ 10 ks 9590E</t>
  </si>
  <si>
    <t>ZP983</t>
  </si>
  <si>
    <t>Kanyla ET LASER-FLEX s dvojitou manžetou nerez ocelová flexibilní vel. 4,5 mm sterilní jednorázová 160-45</t>
  </si>
  <si>
    <t>ZP984</t>
  </si>
  <si>
    <t>Kanyla ET LASER-FLEX s dvojitou manžetou nerez ocelová flexibilní vel. 5 mm sterilní jednorázová 160-50</t>
  </si>
  <si>
    <t>ZA744</t>
  </si>
  <si>
    <t>Kanyla neoflon 24G ĹľlutĂˇ BDC391350</t>
  </si>
  <si>
    <t>ZB199</t>
  </si>
  <si>
    <t>Kanyla neoflon 26G fialová BDC391349</t>
  </si>
  <si>
    <t>Kanyla neoflon 26G fialovĂˇ BDC391349</t>
  </si>
  <si>
    <t>Kanyla vasofix 16G šedá safety 4269179S-01</t>
  </si>
  <si>
    <t>ZD979</t>
  </si>
  <si>
    <t>Kanyla vasofix 17G bĂ­lĂˇ safety 4269152S-01</t>
  </si>
  <si>
    <t>Kanyla vasofix 17G bílá safety 4269152S-01</t>
  </si>
  <si>
    <t>Kanyla vasofix 20G rĹŻĹľovĂˇ safety 4269110S-01</t>
  </si>
  <si>
    <t>Kanyla vasofix 22G modrĂˇ safety 4269098S-01</t>
  </si>
  <si>
    <t>ZA161</t>
  </si>
  <si>
    <t>Katetr CVC vysokoprĹŻtokovĂ˝ bal. Ăˇ 10 ks CI09800</t>
  </si>
  <si>
    <t>ZB102</t>
  </si>
  <si>
    <t>LĂˇhev k odsĂˇvaÄŤce flovac 1l hadice 1,8 m Ăˇ 45 ks 000-036-020</t>
  </si>
  <si>
    <t>Láhev k odsávačce flovac 1l hadice 1,8 m á 45 ks 000-036-020</t>
  </si>
  <si>
    <t>ZP861</t>
  </si>
  <si>
    <t>LĹľĂ­ce laryngoskopickĂˇ  Truphatek Green lite MAC 3 jednorĂˇzovĂˇ bal. Ăˇ 20 ks 4551003</t>
  </si>
  <si>
    <t>ZP862</t>
  </si>
  <si>
    <t>LĹľĂ­ce laryngoskopickĂˇ  Truphatek Green lite MAC 4 jednorĂˇzovĂˇ bal. Ăˇ 20 ks 4551004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</si>
  <si>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</si>
  <si>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</si>
  <si>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</si>
  <si>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</si>
  <si>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</si>
  <si>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</si>
  <si>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</si>
  <si>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</si>
  <si>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ZA769</t>
  </si>
  <si>
    <t>LĹľĂ­ce laryngoskopickĂˇ ÄŤ. 0 kovovĂˇ jednorĂˇzovĂˇ typ Miller optickĂ© vlĂˇkno bal. Ăˇ 10 ks DS.3943.185.05</t>
  </si>
  <si>
    <t>Lžíce laryngoskopická  Truphatek Green lite MAC 3 jednorázová bal. á 20 ks 4551003</t>
  </si>
  <si>
    <t>Lžíce laryngoskopická  Truphatek Green lite MAC 4 jednorázová bal. á 20 ks 4551004</t>
  </si>
  <si>
    <t>Lžíce laryngoskopická 1 bal. á 10 ks DS.3940.185.10</t>
  </si>
  <si>
    <t>Lžíce laryngoskopická 2 bal. á 10 ks DS.3940.150.15</t>
  </si>
  <si>
    <t>Lžíce laryngoskopická č. 0 kovová jednorázová typ Miller optické vlákno bal. á 10 ks DS.3943.185.05</t>
  </si>
  <si>
    <t>ZH301</t>
  </si>
  <si>
    <t>Lžíce laryngoskopická kovová resterilizovatelná optické vlákno č.00 typ Miller DS.2970.185.03</t>
  </si>
  <si>
    <t>ZE081</t>
  </si>
  <si>
    <t>ManĹľeta TK k monitoru Datex a dalĹˇĂ­ dvouhadiÄŤkovĂˇ NIBP dospÄ›lĂˇ 25 - 35 cm  NIBPHPA2-L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</si>
  <si>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</si>
  <si>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</si>
  <si>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</si>
  <si>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</si>
  <si>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</si>
  <si>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</si>
  <si>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ZH195</t>
  </si>
  <si>
    <t>Membrána č.10 k endoskopické masce 304-40-127</t>
  </si>
  <si>
    <t>ZC983</t>
  </si>
  <si>
    <t>Minitrach II 100/462/000</t>
  </si>
  <si>
    <t>ZS184</t>
  </si>
  <si>
    <t>Obal ochrannĂ˝ na transluminaÄŤnĂ­ svÄ›tlo Venoscope, 120 x 225 mm, vÄŤetnÄ› ubrousku, jednorĂˇzovĂ˝, bal. Ăˇ 200 ks (obal+ubrousek) N15200</t>
  </si>
  <si>
    <t>ZC558</t>
  </si>
  <si>
    <t>PĂˇska fixaÄŤnĂ­ k saturaÄŤnĂ­mu ÄŤidlu bal. Ăˇ 12 ks 1602</t>
  </si>
  <si>
    <t>ZC722</t>
  </si>
  <si>
    <t>Páska fixační bal. á 12 ks LNOP 1053</t>
  </si>
  <si>
    <t>ZQ628</t>
  </si>
  <si>
    <t>PodloĹľka lepĂ­cĂ­  k fixaci  epidurĂˇlnĂ­mu katetru PERIFIX PINPAD nesterilnĂ­ bal. Ăˇ 25 ks 4515510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</si>
  <si>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</si>
  <si>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</si>
  <si>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</si>
  <si>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</si>
  <si>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</si>
  <si>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</si>
  <si>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</si>
  <si>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</si>
  <si>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ZF798</t>
  </si>
  <si>
    <t>Rourka tracheĂˇlnĂ­ nasĂˇlnĂ­ 8,0 mm bal. Ăˇ 10 ks 100/133/080</t>
  </si>
  <si>
    <t>Rourka tracheální nasální 6,0 mm bal. á 10 ks 100/133/060</t>
  </si>
  <si>
    <t>Rourka tracheální nasální 6,5 mm bal. á 10 ks 100/133/065</t>
  </si>
  <si>
    <t>Rourka tracheální nasální 7,0 mm bal. á 10 ks 100/133/070</t>
  </si>
  <si>
    <t>Rourka tracheální nasální 7,5 mm bal. á 10 ks 100/133/075</t>
  </si>
  <si>
    <t>Rourka tracheální nasální 8,0 mm bal. á 10 ks 100/133/080</t>
  </si>
  <si>
    <t>ZB784</t>
  </si>
  <si>
    <t>RukojeĹĄ laryngoskopickĂˇ medium pro lĹľĂ­ce s f.optickĂ˝m vlĂˇknem 3000.350.10</t>
  </si>
  <si>
    <t>ZG012</t>
  </si>
  <si>
    <t>RukojeĹĄ laryngoskopickĂˇ small dÄ›tskĂˇ pro lĹľĂ­ce s f.optickĂ˝m vlĂˇknem 3000.350.05</t>
  </si>
  <si>
    <t>Set epidurální perifix 421 18G kompletní set 4514211C</t>
  </si>
  <si>
    <t>ZQ005</t>
  </si>
  <si>
    <t>Set epidurální Perifix® ONE Paed dětský (jehla Perican 18G 55MM katetr Perifix 20G, stříkačka Perifix bezodporová, stříkačka Omnifix LL, filtr antibakter. Perifix, fixace filtru Perofox PinPad, konektor Perifix) bal. á 10 ks 4512006C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</si>
  <si>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</si>
  <si>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</si>
  <si>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</si>
  <si>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</si>
  <si>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Set pro regionální anestezii Perifix Proset  1, bal. á 10 setů 4453751</t>
  </si>
  <si>
    <t>Set pro regionální anestezii Perifix Proset  2, bal. á 10 setů 4476263</t>
  </si>
  <si>
    <t>ZF467</t>
  </si>
  <si>
    <t>Spojka k monitorĹŻm Philips, Siemens k TK manĹľetĂˇm - NIBP konektor kovovĂ˝ A04</t>
  </si>
  <si>
    <t>ZR933</t>
  </si>
  <si>
    <t>Spojka k monitoru Datex k TK manĹľetĂˇm  - NIBP konektor BP108</t>
  </si>
  <si>
    <t>ZF744</t>
  </si>
  <si>
    <t>Spojka katetru Perifix 4513801</t>
  </si>
  <si>
    <t>ZH159</t>
  </si>
  <si>
    <t>Spojka katetru pĹ™Ă­mĂˇ 15 cm bal. Ăˇ 50 ks  430-005-015</t>
  </si>
  <si>
    <t>Spojka katetru přímá 15 cm bal. á 50 ks  430-005-015</t>
  </si>
  <si>
    <t>Spojka oboustranĂˇ otoÄŤnĂˇ steril.bal. Ăˇ 20 ks 23411</t>
  </si>
  <si>
    <t>ZB239</t>
  </si>
  <si>
    <t>Spojka pacientskĂˇ Superset 15F 3535000/W</t>
  </si>
  <si>
    <t>ZB726</t>
  </si>
  <si>
    <t>StĹ™Ă­kaÄŤka Perfix LOR 10 ml 4638107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</si>
  <si>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</si>
  <si>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</si>
  <si>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</si>
  <si>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nesterilnĂ­ bal. Ăˇ 10 ks 73.800.90.400</t>
  </si>
  <si>
    <t>Vzduchovod ĂşstnĂ­ ÄŤ. 4 ÄŤervenĂ˝ vel. 10 jednorĂˇzovĂ˝ sterilnĂ­ (na kusy) 73.900.00.400</t>
  </si>
  <si>
    <t>Vzduchovod ĂşstnĂ­ ÄŤ. 4 ÄŤervenĂ˝ vel. 10 jednorĂˇzovĂ˝ sterilnĂ­ bal. Ăˇ 10 ks 73.900.00.400</t>
  </si>
  <si>
    <t>Vzduchovod ĂşstnĂ­ ÄŤ. 4 ÄŤervenĂ˝ vel. 10 jednorĂˇzovĂ˝ sterilnĂ­ bal. Ăˇ 25 ks 73.900.00.400</t>
  </si>
  <si>
    <t>ZB549</t>
  </si>
  <si>
    <t>Vzduchovod ĂşstnĂ­ ÄŤ. 4 oranĹľovavĂ˝ vel. 11 jednorĂˇzovĂ˝ sterilnĂ­ bal. Ăˇ 25 ks 73.900.00.500</t>
  </si>
  <si>
    <t>ZJ114</t>
  </si>
  <si>
    <t>Vzduchovod ĂşstnĂ­ guedell 110 mm bal. Ăˇ 30 ks 311110</t>
  </si>
  <si>
    <t>ZJ115</t>
  </si>
  <si>
    <t>Vzduchovod ĂşstnĂ­ guedell 120 mm bal. Ăˇ 50 ks 311120</t>
  </si>
  <si>
    <t>ZJ095</t>
  </si>
  <si>
    <t>Vzduchovod nosnĂ­ 5,5 mm bal. Ăˇ 10 ks 321055</t>
  </si>
  <si>
    <t>ZR258</t>
  </si>
  <si>
    <t>Vzduchovod nosnĂ­ 6,0 mm sterilnĂ­ bal.Ăˇ 20 ks 43.008.03.060</t>
  </si>
  <si>
    <t>ZR259</t>
  </si>
  <si>
    <t>Vzduchovod nosnĂ­ 6,5 mm sterilnĂ­ bal.Ăˇ 20 ks 43.008.03.065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</si>
  <si>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</si>
  <si>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</si>
  <si>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</si>
  <si>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</si>
  <si>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ZB316</t>
  </si>
  <si>
    <t>Vzduchovod nosnĂ­ 8,0 mm bal. Ăˇ 10 ks 100/210/080</t>
  </si>
  <si>
    <t>ZR263</t>
  </si>
  <si>
    <t>Vzduchovod nosnĂ­ 8,5 mm sterilnĂ­ bal.Ăˇ 20 ks 43.008.03.085</t>
  </si>
  <si>
    <t>ZJ102</t>
  </si>
  <si>
    <t>Vzduchovod nosnĂ­ 9,0 mm Ăˇ 10 ks 321090</t>
  </si>
  <si>
    <t>ZF939</t>
  </si>
  <si>
    <t>Vzduchovod nosní 4,0 mm bal. á 10 ks 321040</t>
  </si>
  <si>
    <t>ZF943</t>
  </si>
  <si>
    <t>Vzduchovod nosní 5,0 mm bal. á 10 ks 321050</t>
  </si>
  <si>
    <t>Vzduchovod nosní 5,5 mm bal. á 10 ks 321055</t>
  </si>
  <si>
    <t>Vzduchovod nosní 6,0 mm 43.008.03.060</t>
  </si>
  <si>
    <t>ZJ096</t>
  </si>
  <si>
    <t>Vzduchovod nosní 6,0 mm bal. á 10 ks 321060  výpadek do 7/19</t>
  </si>
  <si>
    <t>Vzduchovod nosní 6,5 mm 43.008.03.065</t>
  </si>
  <si>
    <t>Vzduchovod nosní 7,0 mm 43.008.03.070</t>
  </si>
  <si>
    <t>ZJ098</t>
  </si>
  <si>
    <t>Vzduchovod nosní 7,0 mm bal. á 10 ks 321070  výpadek do 7/19</t>
  </si>
  <si>
    <t>Vzduchovod nosní 7,5 mm 43.008.03.075</t>
  </si>
  <si>
    <t>ZJ099</t>
  </si>
  <si>
    <t>Vzduchovod nosní 7,5 mm bal. á 10 ks 321075  výpadek do 7/19</t>
  </si>
  <si>
    <t>ZR262</t>
  </si>
  <si>
    <t>Vzduchovod nosní 8,0 mm 43.008.03.080</t>
  </si>
  <si>
    <t>ZJ100</t>
  </si>
  <si>
    <t>Vzduchovod nosní 8,0 mm bal. á 10 ks 321080  výpadek do 7/19</t>
  </si>
  <si>
    <t>ZJ101</t>
  </si>
  <si>
    <t>Vzduchovod nosní 8,5 mm bal. á 10 ks 321085</t>
  </si>
  <si>
    <t>Vzduchovod nosní 9,0 mm á 10 ks 321090</t>
  </si>
  <si>
    <t>ZC735</t>
  </si>
  <si>
    <t>Vzduchovod ústní guedell 100 mm 24107</t>
  </si>
  <si>
    <t>Vzduchovod ústní guedell 110 mm bal. á 30 ks 311110</t>
  </si>
  <si>
    <t>ZC731</t>
  </si>
  <si>
    <t>Vzduchovod ústní guedell 60 mm 24103</t>
  </si>
  <si>
    <t>ZJ110</t>
  </si>
  <si>
    <t>Vzduchovod ústní guedell 70 mm bal. á 50 ks 311070</t>
  </si>
  <si>
    <t>ZJ111</t>
  </si>
  <si>
    <t>Vzduchovod ústní guedell 80 mm bal. á 50 ks 311080</t>
  </si>
  <si>
    <t>ZJ112</t>
  </si>
  <si>
    <t>Vzduchovod ústní guedell 90 mm bal. á 50 ks 311090</t>
  </si>
  <si>
    <t>ZA482</t>
  </si>
  <si>
    <t>VzduĹˇnice manĹľety na pĹ™etlakovou infĂşzi - dvÄ› hadiÄŤky z kratĹˇĂ­ strany 0,5L+1,0L KVS RUB 05</t>
  </si>
  <si>
    <t>ZB525</t>
  </si>
  <si>
    <t>ZavadÄ›ÄŤ ETK 10F bal. Ăˇ 25 ks 5-15103</t>
  </si>
  <si>
    <t>ZC001</t>
  </si>
  <si>
    <t>ZavadÄ›ÄŤ ETK 5F bal. Ăˇ 25 ks 5-15102</t>
  </si>
  <si>
    <t>Zavaděč ETK 10F bal. á 25 ks 5-15103</t>
  </si>
  <si>
    <t>Zavaděč trach. rourek ET extra-dlouhý bal. á 10 ks 100/121/200</t>
  </si>
  <si>
    <t>ZA786</t>
  </si>
  <si>
    <t>Jehla 30° stimuplex-A 0,7 x 50 mm á 25 ks 4894502</t>
  </si>
  <si>
    <t>ZE906</t>
  </si>
  <si>
    <t>Jehla 30Â° stimuplex-A 0,55 x 25 mm Ăˇ 25 ks 4894251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</si>
  <si>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</si>
  <si>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</si>
  <si>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</si>
  <si>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</si>
  <si>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</si>
  <si>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ZD621</t>
  </si>
  <si>
    <t>Jehla spinĂˇlnĂ­ pencan 27 G x 88 s vodĂ­cĂ­ jehlou ĹˇedĂˇ bal. Ăˇ 25 ks 4502051-13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</si>
  <si>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</si>
  <si>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</si>
  <si>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</si>
  <si>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</si>
  <si>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</si>
  <si>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</si>
  <si>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</si>
  <si>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</si>
  <si>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</si>
  <si>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</si>
  <si>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ZH432</t>
  </si>
  <si>
    <t>Jehla spinĂˇlnĂ­-qunckeho hrot 22 G x 38 Ăˇ 25 ks 76.111.22.015</t>
  </si>
  <si>
    <t>Jehla spinální atraucan hnědý 26 G x 88 mm bal. á 25 ks 4504739</t>
  </si>
  <si>
    <t>Jehla spinální pencan 27 G x 88 s vodící jehlou šedá bal. á 25 ks 4502051-13</t>
  </si>
  <si>
    <t>Jehla spinální spinocan 22 G x 75 mm černá bal. á 25 ks 4507754-13</t>
  </si>
  <si>
    <t>Jehla spinální spinocan 22 G x 88 mm černá bal. á 25 ks 4507908-01</t>
  </si>
  <si>
    <t>Jehla spinální spinocan 25 G x 75 mm oranžová bal. á 25 ks 4505751-01</t>
  </si>
  <si>
    <t>Jehla spinální spinocan 25 G x 88 mm oranžová bal. á 25 ks 4505905-01</t>
  </si>
  <si>
    <t>ZE729</t>
  </si>
  <si>
    <t>Jehla sterican tupá na ředění semiblunt.EU 1,2/18G x 40 mm červená bal. á 100 ks 4550400-01</t>
  </si>
  <si>
    <t>Jehla sterican tupĂˇ na Ĺ™edÄ›nĂ­ semiblunt.EU 1,2/18G x 40 mm ÄŤervenĂˇ bal. Ăˇ 100 ks 4550400-01</t>
  </si>
  <si>
    <t>ZJ184</t>
  </si>
  <si>
    <t>Jehla stimuplex - ultra 360 G22/0,7 x 50 mm á 25 ks 4892505-01</t>
  </si>
  <si>
    <t>Jehla stimuplex - ultra 360 G22/0,7 x 50 mm Ăˇ 25 ks 4892505-01</t>
  </si>
  <si>
    <t>Jehla Ultraplex 360, 22G, 0,70 x 50 mm bal. á 25 ks 4892605-01</t>
  </si>
  <si>
    <t>Rukavice vyšetřovací nitril basic bez pudru modré XL bal. á 170 ks 44753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</si>
  <si>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</si>
  <si>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</si>
  <si>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</si>
  <si>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</si>
  <si>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</si>
  <si>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</si>
  <si>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ZF751</t>
  </si>
  <si>
    <t>Maska anesteziologická č.6 EcoMask ( s proužky ) 7096</t>
  </si>
  <si>
    <t>Maska anesteziologickĂˇ ÄŤ.0 EcoMask ( s prouĹľky ) 7090</t>
  </si>
  <si>
    <t>Maska anesteziologickĂˇ ÄŤ.0 EcoMask ( s prouĹľky ) 7290</t>
  </si>
  <si>
    <t>Maska anesteziologickĂˇ ÄŤ.1 EcoMask ( s prouĹľky ) 7091</t>
  </si>
  <si>
    <t>Maska anesteziologickĂˇ ÄŤ.1 EcoMask ( s prouĹľky ) 7291</t>
  </si>
  <si>
    <t>Maska anesteziologickĂˇ ÄŤ.2 EcoMask ( s prouĹľky ) 7292</t>
  </si>
  <si>
    <t>Maska anesteziologickĂˇ ÄŤ.3 EcoMask ( s prouĹľky ) 7093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</si>
  <si>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</si>
  <si>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</si>
  <si>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</si>
  <si>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</si>
  <si>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endoskopická č.1 s membránou 30-40-111 (30-40-001)</t>
  </si>
  <si>
    <t>ZH193</t>
  </si>
  <si>
    <t>Maska endoskopická č.3 s membránou 30-40-333</t>
  </si>
  <si>
    <t>ZH194</t>
  </si>
  <si>
    <t>Maska endoskopická č.5 s membránou 30-40-555</t>
  </si>
  <si>
    <t>Maska endoskopickĂˇ ÄŤ.1 s membrĂˇnou 30-40-111 (30-40-001)</t>
  </si>
  <si>
    <t>Maska endoskopickĂˇ ÄŤ.3 s membrĂˇnou 30-40-333</t>
  </si>
  <si>
    <t>Maska endoskopickĂˇ ÄŤ.5 s membrĂˇnou 30-40-555</t>
  </si>
  <si>
    <t>ZB173</t>
  </si>
  <si>
    <t>Maska kyslĂ­kovĂˇ dospÄ›lĂˇ s hadiÄŤkou a nosnĂ­ svorkou (OS/100) H-103013</t>
  </si>
  <si>
    <t>Maska kyslíková dospělá s hadičkou a nosní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</si>
  <si>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</si>
  <si>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</si>
  <si>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</si>
  <si>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</si>
  <si>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</si>
  <si>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</si>
  <si>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</si>
  <si>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</si>
  <si>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ZO119</t>
  </si>
  <si>
    <t>Maska laryngeĂˇlnĂ­ LMA Supreme zahnutĂˇ vel. ÄŤ 2,0 bal. Ăˇ 10 ks 175020</t>
  </si>
  <si>
    <t>ZH450</t>
  </si>
  <si>
    <t>Maska laryngeĂˇlnĂ­ Sure Seal LM Cuff Pilot 105200-000040</t>
  </si>
  <si>
    <t>Maska laryngeální LM PVC silikonová manžeta bal. á 10 ks 105300-000030</t>
  </si>
  <si>
    <t>Maska laryngeální LM PVC silikonová manžeta bal. á 10 ks 105300-000040</t>
  </si>
  <si>
    <t>Maska laryngeální LM PVC silikonová manžeta bal. á 10 ks 105300-000050</t>
  </si>
  <si>
    <t>Maska laryngeální LM PVC silikonová manžeta bal. á 10 ks 105300-000060</t>
  </si>
  <si>
    <t>ZB318</t>
  </si>
  <si>
    <t>Maska resuscitaÄŤnĂ­ nafuk. dosp. velkĂˇ bal. Ăˇ 20 ks 41282</t>
  </si>
  <si>
    <t>ZK710</t>
  </si>
  <si>
    <t>Maska supraglotická č. 1,0 8201000</t>
  </si>
  <si>
    <t>ZK711</t>
  </si>
  <si>
    <t>Maska supraglotická č. 1,5 8215000</t>
  </si>
  <si>
    <t>ZK714</t>
  </si>
  <si>
    <t>Maska supraglotická č. 3,0 8203000</t>
  </si>
  <si>
    <t>ZB398</t>
  </si>
  <si>
    <t>Maska supraglotická č. 4,0 8204000</t>
  </si>
  <si>
    <t>ZA992</t>
  </si>
  <si>
    <t>Maska supraglotická č. 5,0 8205000</t>
  </si>
  <si>
    <t>ZK712</t>
  </si>
  <si>
    <t>Maska supraglotickĂˇ ÄŤ. 2,0 8202000</t>
  </si>
  <si>
    <t>Maska supraglotickĂˇ ÄŤ. 3,0 8203000</t>
  </si>
  <si>
    <t>Maska supraglotickĂˇ ÄŤ. 4,0 8204000</t>
  </si>
  <si>
    <t>Maska supraglotickĂˇ ÄŤ. 5,0 8205000</t>
  </si>
  <si>
    <t>Maska supraglotickĂˇ LM ÄŤ. 1,0 8201000</t>
  </si>
  <si>
    <t>Maska supraglotickĂˇ LM ÄŤ. 1,5 8215000</t>
  </si>
  <si>
    <t>Maska supraglotickĂˇ LM ÄŤ. 2,0 8202000</t>
  </si>
  <si>
    <t>ZK713</t>
  </si>
  <si>
    <t>Maska supraglotickĂˇ LM ÄŤ. 2,5 8225000</t>
  </si>
  <si>
    <t>Maska supraglotickĂˇ LM ÄŤ. 3,0 8203000</t>
  </si>
  <si>
    <t>Maska supraglotickĂˇ LM ÄŤ. 4,0 8204000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</si>
  <si>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</si>
  <si>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</si>
  <si>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</si>
  <si>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</si>
  <si>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</si>
  <si>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ZA931</t>
  </si>
  <si>
    <t>Okruh dĂ˝chacĂ­ ventilaÄŤnĂ­ pro dÄ›ti 15 mm 1,5 m hadice + vak 2164</t>
  </si>
  <si>
    <t>ZR462</t>
  </si>
  <si>
    <t>Okruh dĂ˝chacĂ­ ventilaÄŤnĂ­ pro dÄ›ti bez  koncovky Luer Lock na kolĂ­nku, uzĂˇvÄ›r na kolĂ­nku,  dĂ©lka hadic 1.5 m/1.1 m, vak 1L bal. Ăˇ 25 ks MP00331</t>
  </si>
  <si>
    <t>Okruh dýchací anesteziologický 22 mm Compact II 2 l vak 2154000</t>
  </si>
  <si>
    <t>ZB141</t>
  </si>
  <si>
    <t>Okruh dýchací pro novorozence ventilační  10 mm 1,2 m hadice + vak 6202014</t>
  </si>
  <si>
    <t>Okruh dýchací ventilační pro děti 15 mm 1,5 m hadice + vak 2164</t>
  </si>
  <si>
    <t>ZA566</t>
  </si>
  <si>
    <t>Fixace nosnĂ­ch katetrĹŻ nasofix niko L velkĂ˝ bal. Ăˇ 100 ks 49-625-L</t>
  </si>
  <si>
    <t>ZF749</t>
  </si>
  <si>
    <t>Fixace nosnĂ­ch katetrĹŻ nasofix niko stĹ™ednĂ­ S+M, bal. Ăˇ 100 ks 49-625-S-M</t>
  </si>
  <si>
    <t>ZM937</t>
  </si>
  <si>
    <t>Fixace nosních katetrů tubifix hypoalergenní bal. á 100 ks P-NOSE</t>
  </si>
  <si>
    <t>Set sterilnĂ­ pro ĹľilnĂ­ katetrizaci-basic Mediset bal. Ăˇ 15 ks 4552732</t>
  </si>
  <si>
    <t>Set sterilní pro žilní katetrizaci-basic Mediset bal. á 15 ks 4552732</t>
  </si>
  <si>
    <t>ZR430</t>
  </si>
  <si>
    <t>ÄŚidlo NMT mechanosenzor k Carescape 850 k mÄ›Ĺ™enĂ­ neuromuskulĂˇrnĂ­ho transferu, pro dospÄ›lĂ©, pro opakovanĂ© pouĹľitĂ­ 888418</t>
  </si>
  <si>
    <t>Cévka odsávací CH12 s přerušovačem sání, délka 50 cm, P01171a</t>
  </si>
  <si>
    <t>ZD801</t>
  </si>
  <si>
    <t>Fonendoskop jednostranný červený P00176</t>
  </si>
  <si>
    <t>HadiÄŤka spojovacĂ­ tlakovĂˇ biocath PE/PVC, dĂ©lka 200 cm, prĹŻmÄ›r 2,5 x 4,1 mm, tlak 20 bar/300 psi, LUER LOCK male/female s rotaÄŤnĂ­ maticĂ­, bal. Ăˇ 25 k PB 3320 M</t>
  </si>
  <si>
    <t>ZB737</t>
  </si>
  <si>
    <t>Humid-Vent 3,0 mm Ăˇ 10 ks 10121</t>
  </si>
  <si>
    <t>ZB738</t>
  </si>
  <si>
    <t>Humid-Vent 3,5 mm bal. Ăˇ 10 ks 10131</t>
  </si>
  <si>
    <t>ZE562</t>
  </si>
  <si>
    <t>Kanyla endobronchiĂˇlnĂ­ 28 116100-000028</t>
  </si>
  <si>
    <t>ZK555</t>
  </si>
  <si>
    <t>Kanyla endobronchiĂˇlnĂ­ 37FG 197-37R</t>
  </si>
  <si>
    <t>ZN845</t>
  </si>
  <si>
    <t>Kanyla endobronchiĂˇlnĂ­ 41 116200-000041</t>
  </si>
  <si>
    <t>ZF721</t>
  </si>
  <si>
    <t>Kanyla endobronchiĂˇlnĂ­ 41Fr 125-41</t>
  </si>
  <si>
    <t>ZC482</t>
  </si>
  <si>
    <t>Kanyla endobronchiĂˇlnĂ­ BBT-A3060-EU</t>
  </si>
  <si>
    <t>ZF480</t>
  </si>
  <si>
    <t>Kanyla endobronchiĂˇlnĂ­ intubaÄŤnĂ­ VivaSight 35F DL DLVT35L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</si>
  <si>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</si>
  <si>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</si>
  <si>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</si>
  <si>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</si>
  <si>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Kanyla endobronchiální 35FG 197-35R</t>
  </si>
  <si>
    <t>Kanyla endobronchiální 35FG 198-35L</t>
  </si>
  <si>
    <t>Kanyla endobronchiální 37FG 197-37R</t>
  </si>
  <si>
    <t>Kanyla endobronchiální 37FG 198-37L</t>
  </si>
  <si>
    <t>Kanyla endobronchiální 39FG 197-39R</t>
  </si>
  <si>
    <t>Kanyla endobronchiální 39FG 198-39L</t>
  </si>
  <si>
    <t>Kanyla endobronchiální 41Fr 125-41</t>
  </si>
  <si>
    <t>Kanyla ET 3,0 s manĹľetou bal. Ăˇ 10 ks 9430E</t>
  </si>
  <si>
    <t>Kanyla ET 3,5 s manĹľetou bal. Ăˇ 10 ks S107-35</t>
  </si>
  <si>
    <t>Kanyla ET 4,5 s manžetou (KARIM nechce) 107-45G</t>
  </si>
  <si>
    <t>Kanyla tracheoskopickĂˇ VivaSight 35F DL DLVT35L</t>
  </si>
  <si>
    <t>Kanyla tracheoskopickĂˇ VivaSight 37F DL DLVT37L</t>
  </si>
  <si>
    <t>Kanyla tracheoskopickĂˇ VivaSight 39F DL DLVT39L</t>
  </si>
  <si>
    <t>ZF160</t>
  </si>
  <si>
    <t>Kanyla vasofix 14G oranĹľovĂˇ safety 4269225S-01</t>
  </si>
  <si>
    <t>ZA873</t>
  </si>
  <si>
    <t>Konektor kyslĂ­kovĂ˝ 22Fr/6 mm 1568</t>
  </si>
  <si>
    <t>ManĹľeta TK k monitoru Datex dvouhadiÄŤkovĂˇ NIBP 27,5-36,5 cm extra dlouhĂˇ U1886ND</t>
  </si>
  <si>
    <t>ZO243</t>
  </si>
  <si>
    <t>ManĹľeta TK k monitoru MacLab dvouhadiÄŤkovĂˇ DURA-CUF dospÄ›lĂˇ prodlouĹľenĂˇ 23 - 33 cm 2T DUR-A2-2A-L</t>
  </si>
  <si>
    <t>ZP387</t>
  </si>
  <si>
    <t>Manžeta přetlaková 1000 ml látková PINK komplet. P00749</t>
  </si>
  <si>
    <t>ZP358</t>
  </si>
  <si>
    <t>Manžeta přetlaková 500 ml látková PINK komplet. P04993</t>
  </si>
  <si>
    <t>ZP963</t>
  </si>
  <si>
    <t>Sensor teplotnĂ­ pediatrickĂ˝ jĂ­cen a koneÄŤnĂ­k 9F prĹŻmÄ›r 3 mm jednorĂˇzovĂ˝ sterilnĂ­ bal. Ăˇ 25 ks M1024229</t>
  </si>
  <si>
    <t>Sensor teplotní pediatrický jícen a konečník 9F průměr 3 mm jednorázový sterilní bal. á 25 ks M1024229</t>
  </si>
  <si>
    <t>ZB899</t>
  </si>
  <si>
    <t>Senzor spirologický bal. á 5 ks 8403735-03</t>
  </si>
  <si>
    <t>ZQ210</t>
  </si>
  <si>
    <t>Set epidurální Perifix® ONE 418 (jehla Perican 18G 120 mm katetr Perifix 20G, stříkačka Perifix bezodporová, stříkačka Omnifix LL filtr antibakter. Perifix fixace filtru Perofox PinPad konektor Perifix) 4514183C</t>
  </si>
  <si>
    <t>ZB683</t>
  </si>
  <si>
    <t>Sonda ĹľaludeÄŤnĂ­ CH28, dĂ©lka 80 cm bal. Ăˇ 25 ks 22-28.520</t>
  </si>
  <si>
    <t>ZB684</t>
  </si>
  <si>
    <t>Sonda ĹľaludeÄŤnĂ­ CH42, dĂ©lka 80 cm 22-42.520</t>
  </si>
  <si>
    <t>Sonda žaludeční CH28, délka 80 cm bal. á 25 ks 22-28.520</t>
  </si>
  <si>
    <t>Sonda žaludeční CH42, délka 80 cm 22-42.520</t>
  </si>
  <si>
    <t>Spojka k monitoru Philips k TK manžetám  - NIBP konektor - HP, SIE, SPA železná BP12-S</t>
  </si>
  <si>
    <t>ZI947</t>
  </si>
  <si>
    <t>Škrtidlo se sponou pro děti 12 x 360 mm KVS AP12360</t>
  </si>
  <si>
    <t>ZB217</t>
  </si>
  <si>
    <t>Ĺ itĂ­ dafilon modrĂ˝ 3/0 (2) bal. Ăˇ 36 ks C0932353</t>
  </si>
  <si>
    <t>Šití dafilon modrý 3/0 (2) bal. á 36 ks C0932353</t>
  </si>
  <si>
    <t>Jehla stimuplex - ultra 360 G20/0,9 x 100 mm Ăˇ 25 ks 4892510-01</t>
  </si>
  <si>
    <t>ZN925</t>
  </si>
  <si>
    <t>Maska anesteziologickĂˇ ÄŤ.0 jednorĂˇzovĂˇ nafukovacĂ­ s polĹˇtĂˇĹ™kem 1511</t>
  </si>
  <si>
    <t>ZF752</t>
  </si>
  <si>
    <t>Maska anesteziologickĂˇ ÄŤ.1 jednorĂˇzovĂˇ nafukovacĂ­ s polĹˇtĂˇĹ™kem 1512</t>
  </si>
  <si>
    <t>ZH455</t>
  </si>
  <si>
    <t>Maska laryngeální Sure Seal LM Cuff Pilot 105210-000025</t>
  </si>
  <si>
    <t>Okruh dĂ˝chacĂ­ pro novorozence ventilaÄŤnĂ­  10 mm 1,2 m hadice + vak 6202014</t>
  </si>
  <si>
    <t>ZD271</t>
  </si>
  <si>
    <t>DrĹľĂˇk lĂˇhve flovac-plast 100 11-5121 (300 970-010-210)</t>
  </si>
  <si>
    <t>Držák močových sáčků UH 800800100</t>
  </si>
  <si>
    <t>Proužky diagnostické Accu-Check Inform II Strip 50 EU1 á 50 ks 05942861041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</si>
  <si>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</si>
  <si>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</si>
  <si>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</si>
  <si>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</si>
  <si>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</si>
  <si>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</si>
  <si>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Krytí sterilní VECA-C na perif.kanyly trans.okénko stříbro bal. á 50 ks BED:392020</t>
  </si>
  <si>
    <t>ZK974</t>
  </si>
  <si>
    <t>CĂ©vka odsĂˇvacĂ­ CH8 s pĹ™eruĹˇovaÄŤem sĂˇnĂ­, dĂ©lka 40 cm,P01192a</t>
  </si>
  <si>
    <t>Cévka odsávací CH8 s přerušovačem sání, délka 40 cm,P01192a</t>
  </si>
  <si>
    <t>Elektroda EKG H124SG kojenecká bal. á 500 ks 31.1245.21</t>
  </si>
  <si>
    <t>Kanyla ET 4,0 s manžetou 9440E</t>
  </si>
  <si>
    <t>ZL716</t>
  </si>
  <si>
    <t>Kanyla introcan safety 3 ĹľlutĂˇ 24G bal. Ăˇ 50 ks 4251127-01</t>
  </si>
  <si>
    <t>Kanyla introcan safety 3 žlutá 24G bal. á 50 ks 4251127-01</t>
  </si>
  <si>
    <t>Kanyla neoflon 24G žlutá BDC391350</t>
  </si>
  <si>
    <t>Ĺ krtidlo se sponou pro dÄ›ti 12 x 360 mm KVS AP12360</t>
  </si>
  <si>
    <t>ZQ496</t>
  </si>
  <si>
    <t>Rourka tracheální ORAL/NASAL  KimVent Microcuff pediatrická, pro věk 4-&lt;6 let, 4,5 mm, sterilní, bal. á 10 ks 35114</t>
  </si>
  <si>
    <t>ZA746</t>
  </si>
  <si>
    <t>StĹ™Ă­kaÄŤka injekÄŤnĂ­ 3-dĂ­lnĂˇ 1 ml L tuberculin Omnifix Solo 9161406V</t>
  </si>
  <si>
    <t>Stříkačka injekční 3-dílná 1 ml L tuberculin Omnifix Solo 9161406V</t>
  </si>
  <si>
    <t>Jehla spinální-qunckeho hrot 22 G x 38 á 25 ks 76.111.22.015</t>
  </si>
  <si>
    <t>Maska anesteziologickĂˇ ÄŤ.2 EcoMask ( s prouĹľky ) 7092</t>
  </si>
  <si>
    <t>ZO117</t>
  </si>
  <si>
    <t>Maska laryngeĂˇlnĂ­ LMA Supreme zahnutĂˇ vel. ÄŤ 1,0 bal. Ăˇ 10 ks 175010</t>
  </si>
  <si>
    <t>ZO118</t>
  </si>
  <si>
    <t>Maska laryngeĂˇlnĂ­ LMA Supreme zahnutĂˇ vel. ÄŤ 1,5 bal. Ăˇ 10 ks 175015</t>
  </si>
  <si>
    <t>ZN311</t>
  </si>
  <si>
    <t>Maska laryngeĂˇlnĂ­ LMA Supreme zahnutĂˇ vel. ÄŤ 2,5 bal. Ăˇ 10 ks 175025</t>
  </si>
  <si>
    <t>ZN312</t>
  </si>
  <si>
    <t>Maska laryngeĂˇlnĂ­ LMA Supreme zahnutĂˇ vel. ÄŤ 3,0 bal. Ăˇ 10 ks 175030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</si>
  <si>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</si>
  <si>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</si>
  <si>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</si>
  <si>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</si>
  <si>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ZH454</t>
  </si>
  <si>
    <t>Maska laryngeĂˇlnĂ­ Sure Seal LM Cuff Pilot 105210-000020</t>
  </si>
  <si>
    <t>Maska laryngeĂˇlnĂ­ Sure Seal LM Cuff Pilot 105210-000025</t>
  </si>
  <si>
    <t>Maska laryngeální LMA Supreme zahnutá vel. č 1,5 bal. á 10 ks 175015</t>
  </si>
  <si>
    <t>Maska laryngeální LMA Supreme zahnutá vel. č 2,0 bal. á 10 ks 175020</t>
  </si>
  <si>
    <t>Maska laryngeální LMA Supreme zahnutá vel. č 2,5 bal. á 10 ks 175025</t>
  </si>
  <si>
    <t>Maska laryngeální LMA Supreme zahnutá vel. č 3,0 bal. á 10 ks 175030</t>
  </si>
  <si>
    <t>ZH452</t>
  </si>
  <si>
    <t>Maska laryngeální Sure Seal LM Cuff Pilot 105210-000010</t>
  </si>
  <si>
    <t>Maska laryngeální Sure Seal LM Cuff Pilot 105210-000020</t>
  </si>
  <si>
    <t>Maska supraglotická č. 2,0 8202000</t>
  </si>
  <si>
    <t>Maska supraglotická č. 2,5 8225000</t>
  </si>
  <si>
    <t>Maska supraglotickĂˇ ÄŤ. 1,0 8201000</t>
  </si>
  <si>
    <t>Maska supraglotickĂˇ ÄŤ. 1,5 8215000</t>
  </si>
  <si>
    <t>Maska supraglotickĂˇ ÄŤ. 2,5 8225000</t>
  </si>
  <si>
    <t>ZD456</t>
  </si>
  <si>
    <t>Okruh dĂ˝chacĂ­ anesteziologickĂ˝ pĹŻlenĂ˝ 1,8 m pro dospÄ›lĂ© a dÄ›ti dvoutrubicovĂ˝ s hladkĂ˝m prĹŻsv. 038-01-700W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</si>
  <si>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</si>
  <si>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</si>
  <si>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</si>
  <si>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</si>
  <si>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</si>
  <si>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</si>
  <si>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</si>
  <si>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</si>
  <si>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</si>
  <si>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</si>
  <si>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</si>
  <si>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</si>
  <si>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</si>
  <si>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</si>
  <si>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</si>
  <si>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</si>
  <si>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</si>
  <si>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</si>
  <si>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</si>
  <si>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</si>
  <si>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</si>
  <si>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</si>
  <si>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</si>
  <si>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</si>
  <si>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</si>
  <si>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</si>
  <si>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</si>
  <si>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</si>
  <si>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</si>
  <si>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Bartuš Michal</t>
  </si>
  <si>
    <t>Behúň Ján</t>
  </si>
  <si>
    <t>Bertová Barbora</t>
  </si>
  <si>
    <t>Buriánková Iva</t>
  </si>
  <si>
    <t>Buvaličová Lenka</t>
  </si>
  <si>
    <t>Cvrkal Pavel</t>
  </si>
  <si>
    <t>Dostálová Kateřina</t>
  </si>
  <si>
    <t>Gallová Zuzana</t>
  </si>
  <si>
    <t>Görcs Roland</t>
  </si>
  <si>
    <t>Havlíková Jana</t>
  </si>
  <si>
    <t>Honig Pavel</t>
  </si>
  <si>
    <t>Hrytsai Dmytro</t>
  </si>
  <si>
    <t>Ježková Petra</t>
  </si>
  <si>
    <t>Klementová Olga</t>
  </si>
  <si>
    <t>Krasulová Andrea</t>
  </si>
  <si>
    <t>Mareš Marcel</t>
  </si>
  <si>
    <t>Matlochová Judit</t>
  </si>
  <si>
    <t>Novák Tomáš</t>
  </si>
  <si>
    <t>ObarePyszková Lenka</t>
  </si>
  <si>
    <t>Papajčík Branislav</t>
  </si>
  <si>
    <t>Papajk Jan</t>
  </si>
  <si>
    <t>Petrová Jana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</si>
  <si>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</si>
  <si>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</si>
  <si>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</si>
  <si>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</si>
  <si>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</si>
  <si>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</si>
  <si>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</si>
  <si>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</si>
  <si>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</si>
  <si>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</si>
  <si>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</si>
  <si>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</si>
  <si>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</si>
  <si>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</si>
  <si>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</si>
  <si>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</si>
  <si>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</si>
  <si>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</si>
  <si>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</si>
  <si>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</si>
  <si>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</si>
  <si>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</si>
  <si>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</si>
  <si>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</si>
  <si>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</si>
  <si>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</si>
  <si>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</si>
  <si>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</si>
  <si>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</si>
  <si>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</si>
  <si>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</si>
  <si>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0054539</t>
  </si>
  <si>
    <t>0058249</t>
  </si>
  <si>
    <t>0084090</t>
  </si>
  <si>
    <t>0085812</t>
  </si>
  <si>
    <t>LIDOCAINE EGIS</t>
  </si>
  <si>
    <t>0087814</t>
  </si>
  <si>
    <t>0090044</t>
  </si>
  <si>
    <t>DEPO-MEDROL</t>
  </si>
  <si>
    <t>0098864</t>
  </si>
  <si>
    <t>0098872</t>
  </si>
  <si>
    <t>0098876</t>
  </si>
  <si>
    <t>0187607</t>
  </si>
  <si>
    <t>0067558</t>
  </si>
  <si>
    <t>MABRON</t>
  </si>
  <si>
    <t>0127738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</si>
  <si>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</si>
  <si>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</si>
  <si>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</si>
  <si>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</si>
  <si>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</si>
  <si>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</si>
  <si>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</si>
  <si>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</si>
  <si>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</si>
  <si>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</si>
  <si>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</si>
  <si>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</si>
  <si>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</si>
  <si>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</si>
  <si>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</si>
  <si>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</si>
  <si>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</si>
  <si>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</si>
  <si>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</si>
  <si>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</si>
  <si>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</si>
  <si>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</si>
  <si>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</si>
  <si>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</si>
  <si>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</si>
  <si>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</si>
  <si>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</si>
  <si>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</si>
  <si>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</si>
  <si>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</si>
  <si>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</si>
  <si>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</si>
  <si>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</si>
  <si>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</si>
  <si>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</si>
  <si>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</si>
  <si>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</si>
  <si>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</si>
  <si>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</si>
  <si>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</si>
  <si>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</si>
  <si>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</si>
  <si>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</si>
  <si>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</si>
  <si>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</si>
  <si>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</si>
  <si>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</si>
  <si>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</si>
  <si>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</si>
  <si>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</si>
  <si>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</si>
  <si>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</si>
  <si>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</si>
  <si>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</si>
  <si>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</si>
  <si>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</si>
  <si>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</si>
  <si>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</si>
  <si>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</si>
  <si>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</si>
  <si>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</si>
  <si>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</si>
  <si>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</si>
  <si>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</si>
  <si>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</si>
  <si>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</si>
  <si>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</si>
  <si>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</si>
  <si>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</si>
  <si>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</si>
  <si>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</si>
  <si>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</si>
  <si>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</si>
  <si>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</si>
  <si>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</si>
  <si>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</si>
  <si>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</si>
  <si>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</si>
  <si>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</si>
  <si>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</si>
  <si>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</si>
  <si>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</si>
  <si>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</si>
  <si>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</si>
  <si>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</si>
  <si>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</si>
  <si>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</si>
  <si>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</si>
  <si>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</si>
  <si>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</si>
  <si>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</si>
  <si>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</si>
  <si>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</si>
  <si>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</si>
  <si>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</si>
  <si>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</si>
  <si>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</si>
  <si>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78115</t>
  </si>
  <si>
    <t>ANESTÉZIE S ŘÍZENOU VENTILACÍ Á 20 MIN.</t>
  </si>
  <si>
    <t>78140</t>
  </si>
  <si>
    <t>ANESTÉZIE U PACIENTA S ASA 3E A VÍCE Á 20 MINUT, P</t>
  </si>
  <si>
    <t>78060</t>
  </si>
  <si>
    <t>POSTANESTETICKÁ PÉČE PROVÁDĚNÁ ANESTEZIOLOGEM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</si>
  <si>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</si>
  <si>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</si>
  <si>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</si>
  <si>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</si>
  <si>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</si>
  <si>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</si>
  <si>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</si>
  <si>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</si>
  <si>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</si>
  <si>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</si>
  <si>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</si>
  <si>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</si>
  <si>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</si>
  <si>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</si>
  <si>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</si>
  <si>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</si>
  <si>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</si>
  <si>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</si>
  <si>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</si>
  <si>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</si>
  <si>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</si>
  <si>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</si>
  <si>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</si>
  <si>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</si>
  <si>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</si>
  <si>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</si>
  <si>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</si>
  <si>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</si>
  <si>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</si>
  <si>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</si>
  <si>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78989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</si>
  <si>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</si>
  <si>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</si>
  <si>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</si>
  <si>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</si>
  <si>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</si>
  <si>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</si>
  <si>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</si>
  <si>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</si>
  <si>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</si>
  <si>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</si>
  <si>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</si>
  <si>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</si>
  <si>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</si>
  <si>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</si>
  <si>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</si>
  <si>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0026097</t>
  </si>
  <si>
    <t>ROURKA ENDOBRONCHIÁLNÍ DOUBLE LUMEN PRAVÝ BRONCHUS</t>
  </si>
  <si>
    <t>09231</t>
  </si>
  <si>
    <t>ZAVEDENÍ KATÉTRU PRO INTRAARTERIÁLNÍ PERFÚZI</t>
  </si>
  <si>
    <t>25099</t>
  </si>
  <si>
    <t xml:space="preserve">URGENTNÍ FLEXIBILNÍ BRONCHOSKOPIE S TERAPEUTICKÝM </t>
  </si>
  <si>
    <t>09245</t>
  </si>
  <si>
    <t>ZAVEDENÍ GASTRICKÉ SONDY PRO ENTERÁLNÍ VÝŽIVU</t>
  </si>
  <si>
    <t>78230</t>
  </si>
  <si>
    <t>78994</t>
  </si>
  <si>
    <t>78117</t>
  </si>
  <si>
    <t>78231</t>
  </si>
  <si>
    <t>78815</t>
  </si>
  <si>
    <t>MASIVNÍ PŘETLAKOVÉ NÁHRADY</t>
  </si>
  <si>
    <t>78860</t>
  </si>
  <si>
    <t>TUNELIZACE KATÉTRU</t>
  </si>
  <si>
    <t>05</t>
  </si>
  <si>
    <t>0049187</t>
  </si>
  <si>
    <t>KATETR CENTRÁLNÍ VENÓZNÍ PEDIATRICKÝ KIT ARROW GAR</t>
  </si>
  <si>
    <t>78996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</si>
  <si>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</si>
  <si>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</si>
  <si>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</si>
  <si>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</si>
  <si>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</si>
  <si>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</si>
  <si>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</si>
  <si>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</si>
  <si>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</si>
  <si>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</si>
  <si>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</si>
  <si>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</si>
  <si>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</si>
  <si>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</si>
  <si>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</si>
  <si>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</si>
  <si>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</si>
  <si>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</si>
  <si>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</si>
  <si>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</si>
  <si>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</si>
  <si>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57113</t>
  </si>
  <si>
    <t>TORAKOSKOPIE KLASICKÁ LÉČEBNÁ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</si>
  <si>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</si>
  <si>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</si>
  <si>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</si>
  <si>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</si>
  <si>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</si>
  <si>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</si>
  <si>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</si>
  <si>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</si>
  <si>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07550</t>
  </si>
  <si>
    <t>(DRG) ENDOVASKULÁRNÍ PŘÍSTUP PERKUTÁNNÍ NEBO S?PRE</t>
  </si>
  <si>
    <t>07532</t>
  </si>
  <si>
    <t>(DRG) TRANSLUMINÁLNÍ ANGIOPLASTIKA PEROPERAČNÍ</t>
  </si>
  <si>
    <t>07430</t>
  </si>
  <si>
    <t>(DRG) JINÉ OPERACE TEPEN V OBLASTI STEHNA</t>
  </si>
  <si>
    <t>07510</t>
  </si>
  <si>
    <t>(DRG) OPERACE NA V. CAVA INFERIOR OTEVŘENÁ PŘÍSTUP</t>
  </si>
  <si>
    <t>07197</t>
  </si>
  <si>
    <t>(DRG) ZAVEDENÍ STENTU ČI STENTGRAFTU DO DESCENDENT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</si>
  <si>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</si>
  <si>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</si>
  <si>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</si>
  <si>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</si>
  <si>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</si>
  <si>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</si>
  <si>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</si>
  <si>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</si>
  <si>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</si>
  <si>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</si>
  <si>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</si>
  <si>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</si>
  <si>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</si>
  <si>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</si>
  <si>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</si>
  <si>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</si>
  <si>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</si>
  <si>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</si>
  <si>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</si>
  <si>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</si>
  <si>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</si>
  <si>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</si>
  <si>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</si>
  <si>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</si>
  <si>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</si>
  <si>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</si>
  <si>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</si>
  <si>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</si>
  <si>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</si>
  <si>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</si>
  <si>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</si>
  <si>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</si>
  <si>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</si>
  <si>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</si>
  <si>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51511</t>
  </si>
  <si>
    <t>OPERACE KÝLY INQUINÁLNÍ A FEMORÁLNÍ - DOSPĚLÍ, VČE</t>
  </si>
  <si>
    <t>07552</t>
  </si>
  <si>
    <t>(DRG) OPERAČNÍ VÝKON BEZ MIMOTĚLNÍHO OBĚHU</t>
  </si>
  <si>
    <t>07363</t>
  </si>
  <si>
    <t xml:space="preserve">(DRG)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</si>
  <si>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</si>
  <si>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</si>
  <si>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</si>
  <si>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</si>
  <si>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</si>
  <si>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</si>
  <si>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</si>
  <si>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</si>
  <si>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</si>
  <si>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</si>
  <si>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</si>
  <si>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</si>
  <si>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</si>
  <si>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</si>
  <si>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</si>
  <si>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</si>
  <si>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</si>
  <si>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</si>
  <si>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</si>
  <si>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</si>
  <si>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07389</t>
  </si>
  <si>
    <t>(DRG)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</si>
  <si>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</si>
  <si>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</si>
  <si>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</si>
  <si>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</si>
  <si>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</si>
  <si>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</si>
  <si>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</si>
  <si>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</si>
  <si>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</si>
  <si>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</si>
  <si>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</si>
  <si>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</si>
  <si>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</si>
  <si>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</si>
  <si>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</si>
  <si>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</si>
  <si>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</si>
  <si>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</si>
  <si>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</si>
  <si>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</si>
  <si>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07319</t>
  </si>
  <si>
    <t>(DRG) BYPASS NEBO NÁHRADA TEPEN HORNÍCH KONČETIN P</t>
  </si>
  <si>
    <t>07499</t>
  </si>
  <si>
    <t>(DRG) INTERPOZICE ŽILNÍHO ÚSEKU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</si>
  <si>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</si>
  <si>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</si>
  <si>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</si>
  <si>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</si>
  <si>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</si>
  <si>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</si>
  <si>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</si>
  <si>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</si>
  <si>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</si>
  <si>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</si>
  <si>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</si>
  <si>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</si>
  <si>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</si>
  <si>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</si>
  <si>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</si>
  <si>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</si>
  <si>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</si>
  <si>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</si>
  <si>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</si>
  <si>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</si>
  <si>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</si>
  <si>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</si>
  <si>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</si>
  <si>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</si>
  <si>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</si>
  <si>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</si>
  <si>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</si>
  <si>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</si>
  <si>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61149</t>
  </si>
  <si>
    <t xml:space="preserve">UZAVŘENÍ DEFEKTU  KOŽNÍM LALOKEM MÍSTNÍM OD 10 DO </t>
  </si>
  <si>
    <t>66819</t>
  </si>
  <si>
    <t>APLIKACE ZEVNÍHO FIXATÉRU</t>
  </si>
  <si>
    <t>66823</t>
  </si>
  <si>
    <t>ODSTRANĚNÍ ZEVNÍHO FIXATÉRU</t>
  </si>
  <si>
    <t>09567</t>
  </si>
  <si>
    <t>ZÁKROK NA LEVÉ STRANĚ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</si>
  <si>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</si>
  <si>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</si>
  <si>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</si>
  <si>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</si>
  <si>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</si>
  <si>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</si>
  <si>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</si>
  <si>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</si>
  <si>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</si>
  <si>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</si>
  <si>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</si>
  <si>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</si>
  <si>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</si>
  <si>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</si>
  <si>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</si>
  <si>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</si>
  <si>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</si>
  <si>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</si>
  <si>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</si>
  <si>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</si>
  <si>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</si>
  <si>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</si>
  <si>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</si>
  <si>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</si>
  <si>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</si>
  <si>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</si>
  <si>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</si>
  <si>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</si>
  <si>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</si>
  <si>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</si>
  <si>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</si>
  <si>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</si>
  <si>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</si>
  <si>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</si>
  <si>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66417</t>
  </si>
  <si>
    <t>ARTRODÉZA MALÝCH KLOUBŮ RUKY A NOHY - JEDNOHO</t>
  </si>
  <si>
    <t>53151</t>
  </si>
  <si>
    <t>OTEVŘENÁ REPOZICE A OSTEOSYNTÉZA ZLOMENINY NEBO LU</t>
  </si>
  <si>
    <t>66825</t>
  </si>
  <si>
    <t>UPRAVENÍ ZEVNÍHO FIXATÉRU</t>
  </si>
  <si>
    <t>53417</t>
  </si>
  <si>
    <t>62230</t>
  </si>
  <si>
    <t>UVOLŇUJÍCÍ NÁŘEZY NA KONČETINĚ</t>
  </si>
  <si>
    <t>09572</t>
  </si>
  <si>
    <t>VÍCEČETNÝ ZÁKROK</t>
  </si>
  <si>
    <t>5F5</t>
  </si>
  <si>
    <t>07545</t>
  </si>
  <si>
    <t>(DRG) DRUHÁ A DALŠÍ REOPERACE</t>
  </si>
  <si>
    <t>07565</t>
  </si>
  <si>
    <t>(DRG) KATASTROFICKÁ OPERACE KVCH</t>
  </si>
  <si>
    <t>07267</t>
  </si>
  <si>
    <t>(DRG) ODSTRANĚNÍ KRÁTKO AŽ STŘEDNĚDOBÉ PODPORY SRD</t>
  </si>
  <si>
    <t>07562</t>
  </si>
  <si>
    <t>(DRG) PLÁNOVANÁ OPERACE KVCH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</si>
  <si>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</si>
  <si>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</si>
  <si>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</si>
  <si>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</si>
  <si>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</si>
  <si>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</si>
  <si>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</si>
  <si>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</si>
  <si>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</si>
  <si>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</si>
  <si>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</si>
  <si>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</si>
  <si>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</si>
  <si>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</si>
  <si>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</si>
  <si>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</si>
  <si>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</si>
  <si>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</si>
  <si>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</si>
  <si>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</si>
  <si>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</si>
  <si>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</si>
  <si>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</si>
  <si>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</si>
  <si>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</si>
  <si>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</si>
  <si>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</si>
  <si>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</si>
  <si>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</si>
  <si>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</si>
  <si>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</si>
  <si>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</si>
  <si>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</si>
  <si>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</si>
  <si>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</si>
  <si>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</si>
  <si>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</si>
  <si>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</si>
  <si>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</si>
  <si>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</si>
  <si>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</si>
  <si>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</si>
  <si>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</si>
  <si>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</si>
  <si>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</si>
  <si>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</si>
  <si>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</si>
  <si>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</si>
  <si>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</si>
  <si>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</si>
  <si>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</si>
  <si>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</si>
  <si>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</si>
  <si>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</si>
  <si>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</si>
  <si>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</si>
  <si>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</si>
  <si>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</si>
  <si>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</si>
  <si>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</si>
  <si>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</si>
  <si>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</si>
  <si>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</si>
  <si>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6F5</t>
  </si>
  <si>
    <t>04801</t>
  </si>
  <si>
    <t>ZEVNÍ INCISE</t>
  </si>
  <si>
    <t>65949</t>
  </si>
  <si>
    <t>OŠETŘENÍ KOLEMČELISTNÍHO ZÁNĚTU A DRENÁŽ</t>
  </si>
  <si>
    <t>71747</t>
  </si>
  <si>
    <t>ČÁSTEČNÁ EXSTIRPACE KRČNÍCH UZLIN</t>
  </si>
  <si>
    <t>7F1</t>
  </si>
  <si>
    <t>71311</t>
  </si>
  <si>
    <t>LARYNGOSKOPIE PŘÍMÁ</t>
  </si>
  <si>
    <t>71763</t>
  </si>
  <si>
    <t>TONZILEKTOMIE</t>
  </si>
  <si>
    <t>09233</t>
  </si>
  <si>
    <t>INJEKČNÍ OKRSKOVÁ ANESTÉZIE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</si>
  <si>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</si>
  <si>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</si>
  <si>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</si>
  <si>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</si>
  <si>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</si>
  <si>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</si>
  <si>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</si>
  <si>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</si>
  <si>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</si>
  <si>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</si>
  <si>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</si>
  <si>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CYMEVENE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</si>
  <si>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</si>
  <si>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</si>
  <si>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</si>
  <si>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</si>
  <si>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</si>
  <si>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</si>
  <si>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0026127</t>
  </si>
  <si>
    <t>0026902</t>
  </si>
  <si>
    <t>VFEND</t>
  </si>
  <si>
    <t>0029980</t>
  </si>
  <si>
    <t>FLEBOGAMMA DIF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</si>
  <si>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</si>
  <si>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</si>
  <si>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</si>
  <si>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</si>
  <si>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</si>
  <si>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</si>
  <si>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</si>
  <si>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</si>
  <si>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MYCOMAX</t>
  </si>
  <si>
    <t>0066137</t>
  </si>
  <si>
    <t>OFLOXIN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</si>
  <si>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</si>
  <si>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</si>
  <si>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</si>
  <si>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</si>
  <si>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</si>
  <si>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</si>
  <si>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</si>
  <si>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</si>
  <si>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</si>
  <si>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</si>
  <si>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</si>
  <si>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</si>
  <si>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</si>
  <si>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</si>
  <si>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</si>
  <si>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</si>
  <si>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</si>
  <si>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</si>
  <si>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</si>
  <si>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</si>
  <si>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</si>
  <si>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</si>
  <si>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</si>
  <si>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</si>
  <si>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</si>
  <si>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</si>
  <si>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</si>
  <si>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</si>
  <si>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</si>
  <si>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</si>
  <si>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</si>
  <si>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</si>
  <si>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</si>
  <si>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</si>
  <si>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</si>
  <si>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</si>
  <si>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</si>
  <si>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</si>
  <si>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</si>
  <si>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</si>
  <si>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0164401</t>
  </si>
  <si>
    <t>0166269</t>
  </si>
  <si>
    <t>0500570</t>
  </si>
  <si>
    <t>ZARZIO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</si>
  <si>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</si>
  <si>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</si>
  <si>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</si>
  <si>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</si>
  <si>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</si>
  <si>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</si>
  <si>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</si>
  <si>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</si>
  <si>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</si>
  <si>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</si>
  <si>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</si>
  <si>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</si>
  <si>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0134595</t>
  </si>
  <si>
    <t>0113453</t>
  </si>
  <si>
    <t>0149384</t>
  </si>
  <si>
    <t>ECALTA</t>
  </si>
  <si>
    <t>0156835</t>
  </si>
  <si>
    <t>MEROPENEM KABI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</si>
  <si>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</si>
  <si>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</si>
  <si>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</si>
  <si>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</si>
  <si>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</si>
  <si>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</si>
  <si>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</si>
  <si>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</si>
  <si>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</si>
  <si>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CEFTRIAXON MEDOPHARM</t>
  </si>
  <si>
    <t>0166265</t>
  </si>
  <si>
    <t>0183926</t>
  </si>
  <si>
    <t>AZEPO</t>
  </si>
  <si>
    <t>0003902</t>
  </si>
  <si>
    <t>0195147</t>
  </si>
  <si>
    <t>0183817</t>
  </si>
  <si>
    <t>ARCHIFAR</t>
  </si>
  <si>
    <t>0196852</t>
  </si>
  <si>
    <t>VORIKONAZOL SANDOZ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</si>
  <si>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</si>
  <si>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</si>
  <si>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</si>
  <si>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</si>
  <si>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</si>
  <si>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</si>
  <si>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</si>
  <si>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</si>
  <si>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</si>
  <si>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</si>
  <si>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</si>
  <si>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</si>
  <si>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</si>
  <si>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</si>
  <si>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LINEZOLID KABI</t>
  </si>
  <si>
    <t>0230459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</si>
  <si>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</si>
  <si>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</si>
  <si>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</si>
  <si>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</si>
  <si>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</si>
  <si>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</si>
  <si>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</si>
  <si>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</si>
  <si>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0242332</t>
  </si>
  <si>
    <t>0173750</t>
  </si>
  <si>
    <t>0230458</t>
  </si>
  <si>
    <t>0224407</t>
  </si>
  <si>
    <t>0087200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</si>
  <si>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</si>
  <si>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</si>
  <si>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</si>
  <si>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</si>
  <si>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</si>
  <si>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</si>
  <si>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</si>
  <si>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</si>
  <si>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</si>
  <si>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</si>
  <si>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</si>
  <si>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</si>
  <si>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</si>
  <si>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</si>
  <si>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</si>
  <si>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</si>
  <si>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</si>
  <si>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</si>
  <si>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</si>
  <si>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</si>
  <si>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</si>
  <si>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</si>
  <si>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</si>
  <si>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</si>
  <si>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</si>
  <si>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</si>
  <si>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</si>
  <si>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</si>
  <si>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</si>
  <si>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0002425</t>
  </si>
  <si>
    <t>FIXÁTOR ZEVNÍ JEDNOROVIN./DVOUROVIN.TRUBKOVÝ,SYNTH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</si>
  <si>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</si>
  <si>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</si>
  <si>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</si>
  <si>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</si>
  <si>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</si>
  <si>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</si>
  <si>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0012996</t>
  </si>
  <si>
    <t>ZÁSOBNÍK PRO STAPLER LIN. S NOŽEM - TCR,TVR,TRT 55</t>
  </si>
  <si>
    <t>0013010</t>
  </si>
  <si>
    <t xml:space="preserve">STAPLER LINEÁRNÍ S NOŽEM - TCT75; TLC75; TCD75 (S </t>
  </si>
  <si>
    <t>0017424</t>
  </si>
  <si>
    <t>ŠROUB KORTIKÁLNÍ VELKÝ FRAGMENT OCEL</t>
  </si>
  <si>
    <t>0017743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</si>
  <si>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</si>
  <si>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</si>
  <si>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</si>
  <si>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</si>
  <si>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</si>
  <si>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</si>
  <si>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</si>
  <si>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</si>
  <si>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</si>
  <si>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</si>
  <si>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</si>
  <si>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</si>
  <si>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</si>
  <si>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</si>
  <si>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</si>
  <si>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</si>
  <si>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</si>
  <si>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</si>
  <si>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</si>
  <si>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</si>
  <si>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0031468</t>
  </si>
  <si>
    <t>DLAHA LCP TIBIE PROXIMÁLNÍ OCEL MALÝ FRAGMENT TITA</t>
  </si>
  <si>
    <t>0031983</t>
  </si>
  <si>
    <t>ŠROUB STARDRIVE ZAJIŠŤOVACÍ TITAN</t>
  </si>
  <si>
    <t>0034884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</si>
  <si>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</si>
  <si>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</si>
  <si>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</si>
  <si>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</si>
  <si>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</si>
  <si>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</si>
  <si>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</si>
  <si>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</si>
  <si>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</si>
  <si>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</si>
  <si>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</si>
  <si>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</si>
  <si>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</si>
  <si>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</si>
  <si>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</si>
  <si>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</si>
  <si>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</si>
  <si>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</si>
  <si>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</si>
  <si>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</si>
  <si>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</si>
  <si>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</si>
  <si>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</si>
  <si>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</si>
  <si>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</si>
  <si>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</si>
  <si>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</si>
  <si>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</si>
  <si>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</si>
  <si>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</si>
  <si>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</si>
  <si>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</si>
  <si>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</si>
  <si>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</si>
  <si>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</si>
  <si>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</si>
  <si>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</si>
  <si>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</si>
  <si>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</si>
  <si>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</si>
  <si>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</si>
  <si>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</si>
  <si>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</si>
  <si>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0059542</t>
  </si>
  <si>
    <t>OBĚH MIMOTĚLNÍ - OXYGENÁTOR SADA - KANYLA FEMOR.AR</t>
  </si>
  <si>
    <t>0059543</t>
  </si>
  <si>
    <t>OXYGENÁTOR-SADA:KANYLA FEMOR.ARTER./VENÓZNÍ RMI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</si>
  <si>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</si>
  <si>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</si>
  <si>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</si>
  <si>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</si>
  <si>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</si>
  <si>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</si>
  <si>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</si>
  <si>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</si>
  <si>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</si>
  <si>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</si>
  <si>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</si>
  <si>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</si>
  <si>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</si>
  <si>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</si>
  <si>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</si>
  <si>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</si>
  <si>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</si>
  <si>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</si>
  <si>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</si>
  <si>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</si>
  <si>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</si>
  <si>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</si>
  <si>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</si>
  <si>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</si>
  <si>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</si>
  <si>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</si>
  <si>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</si>
  <si>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</si>
  <si>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</si>
  <si>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</si>
  <si>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</si>
  <si>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</si>
  <si>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</si>
  <si>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</si>
  <si>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</si>
  <si>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</si>
  <si>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0083205</t>
  </si>
  <si>
    <t>DLAHA LCP PÁNEV SYMFÝZA OCEL</t>
  </si>
  <si>
    <t>0083242</t>
  </si>
  <si>
    <t>DLAHA LCP OLEKRANON MALÝ FRAGMENT OCEL TITAN</t>
  </si>
  <si>
    <t>0091802</t>
  </si>
  <si>
    <t>VÝPLŇ DUTINY - CHRONOS STRIP - 3,75CC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</si>
  <si>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</si>
  <si>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</si>
  <si>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</si>
  <si>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</si>
  <si>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</si>
  <si>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</si>
  <si>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</si>
  <si>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</si>
  <si>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</si>
  <si>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</si>
  <si>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</si>
  <si>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0099754</t>
  </si>
  <si>
    <t>ZASLEPOVACÍ HLAVA TIBIE ÚHLOVĚ STABILNÍ TITAN</t>
  </si>
  <si>
    <t>0099756</t>
  </si>
  <si>
    <t>HŘEB KANYLOVANÝ FEMUR LATERÁLNÍ TITAN</t>
  </si>
  <si>
    <t>0099934</t>
  </si>
  <si>
    <t>ŠROUB SAMOVRTNÝ KANYLOVANÝ VELKÝ FRAGMENT TITAN</t>
  </si>
  <si>
    <t>0105749</t>
  </si>
  <si>
    <t>ŠROUB KORTIKÁLNÍ/HLADKÝ PRO FIXACI FRAK.V DIST.ČÁS</t>
  </si>
  <si>
    <t>0013054</t>
  </si>
  <si>
    <t>STAPLER KOŽNÍ, 35 NEREZ.OCEL. NÁPLNÍ PMW35,PMR35</t>
  </si>
  <si>
    <t>0048653</t>
  </si>
  <si>
    <t>PROSTŘEDEK HEMOSTATICKÝ - SURGICEL</t>
  </si>
  <si>
    <t>0097835</t>
  </si>
  <si>
    <t>DRÁT VODÍCÍ</t>
  </si>
  <si>
    <t>0073963</t>
  </si>
  <si>
    <t>ŠROUB SAMOŘEZNÝ KORTIKÁLNÍ PÁNEV OCEL</t>
  </si>
  <si>
    <t>0001223</t>
  </si>
  <si>
    <t>ŠROUB SAMOŘEZNÝ KORTIKÁLNÍ RUKA OCEL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</si>
  <si>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</si>
  <si>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</si>
  <si>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</si>
  <si>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</si>
  <si>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</si>
  <si>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</si>
  <si>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</si>
  <si>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</si>
  <si>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</si>
  <si>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</si>
  <si>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</si>
  <si>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</si>
  <si>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</si>
  <si>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0114292</t>
  </si>
  <si>
    <t>IMPLANTÁT SPINÁL.NÁHRADA MEZIOBRATL. FUSION CAGE K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</si>
  <si>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</si>
  <si>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</si>
  <si>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</si>
  <si>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</si>
  <si>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</si>
  <si>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0152127</t>
  </si>
  <si>
    <t>STAPLER LINEÁRNÍ S NOŽEM - LC6045 (PRO PZT 0152133</t>
  </si>
  <si>
    <t>0152130</t>
  </si>
  <si>
    <t>STAPLER LINEÁRNÍ S NOŽEM - LC8045 (PRO PZT 0152134</t>
  </si>
  <si>
    <t>0152124</t>
  </si>
  <si>
    <t>STAPLER CIRKULÁRNÍ ZAHNUTÝ - CSC 21/25/29/33</t>
  </si>
  <si>
    <t>0114660</t>
  </si>
  <si>
    <t>IMPLANTÁT SPINÁL.NÁHRADA OBRATLOVÁ BIOLIGN HRUD/BE</t>
  </si>
  <si>
    <t>0141854</t>
  </si>
  <si>
    <t>OXYGENÁTOR CAPIOX,PŘÍSLUŠENSTVÍ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</si>
  <si>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</si>
  <si>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</si>
  <si>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</si>
  <si>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</si>
  <si>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</si>
  <si>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</si>
  <si>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</si>
  <si>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</si>
  <si>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</si>
  <si>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 xml:space="preserve">IMPLANTÁT MAXILLOFACIÁLNÍ STŘEDNÍ OBLIČEJOVÁ ETÁŽ 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</si>
  <si>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</si>
  <si>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</si>
  <si>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</si>
  <si>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</si>
  <si>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</si>
  <si>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</si>
  <si>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</si>
  <si>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</si>
  <si>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</si>
  <si>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</si>
  <si>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</si>
  <si>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</si>
  <si>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</si>
  <si>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</si>
  <si>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</si>
  <si>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</si>
  <si>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</si>
  <si>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</si>
  <si>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</si>
  <si>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</si>
  <si>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</si>
  <si>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</si>
  <si>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</si>
  <si>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</si>
  <si>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</si>
  <si>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</si>
  <si>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</si>
  <si>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</si>
  <si>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</si>
  <si>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</si>
  <si>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</si>
  <si>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</si>
  <si>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</si>
  <si>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</si>
  <si>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0107352</t>
  </si>
  <si>
    <t>IMPLANTÁT MAXILLOFACIÁLNÍ CMF 1.5</t>
  </si>
  <si>
    <t>0107402</t>
  </si>
  <si>
    <t>0073263</t>
  </si>
  <si>
    <t>K-DRÁT MEDIN</t>
  </si>
  <si>
    <t>0142607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</si>
  <si>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</si>
  <si>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</si>
  <si>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</si>
  <si>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</si>
  <si>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</si>
  <si>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</si>
  <si>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</si>
  <si>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</si>
  <si>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</si>
  <si>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</si>
  <si>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</si>
  <si>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</si>
  <si>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</si>
  <si>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</si>
  <si>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</si>
  <si>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</si>
  <si>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</si>
  <si>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</si>
  <si>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04860</t>
  </si>
  <si>
    <t>IMOBILIZACE ČELISTÍ</t>
  </si>
  <si>
    <t>61113</t>
  </si>
  <si>
    <t xml:space="preserve">REVIZE, EXCIZE A SUTURA PORANĚNÍ KŮŽE A PODKOŽÍ A </t>
  </si>
  <si>
    <t>61119</t>
  </si>
  <si>
    <t>SUTURA PERIFERNÍHO NERVU MIKROCHIRURGICKOU TECHNIK</t>
  </si>
  <si>
    <t>61129</t>
  </si>
  <si>
    <t>EXCIZE KOŽNÍ LÉZE, SUTURA OD 2 DO 10 CM</t>
  </si>
  <si>
    <t>61247</t>
  </si>
  <si>
    <t>OPERACE KARPÁLNÍHO TUNELU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</si>
  <si>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</si>
  <si>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</si>
  <si>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</si>
  <si>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</si>
  <si>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</si>
  <si>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</si>
  <si>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</si>
  <si>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</si>
  <si>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</si>
  <si>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</si>
  <si>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</si>
  <si>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</si>
  <si>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</si>
  <si>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</si>
  <si>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99981</t>
  </si>
  <si>
    <t xml:space="preserve">(VZP) PACIENT HOSPITALIZOVANÝ V LŮŽKOVÉM ZAŘÍZENÍ </t>
  </si>
  <si>
    <t>76121</t>
  </si>
  <si>
    <t>NEFROSTOMOGRAM (JEN KLINICKÝ VÝKON)</t>
  </si>
  <si>
    <t>90903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</si>
  <si>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</si>
  <si>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</si>
  <si>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</si>
  <si>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</si>
  <si>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</si>
  <si>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</si>
  <si>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</si>
  <si>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</si>
  <si>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</si>
  <si>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</si>
  <si>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</si>
  <si>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</si>
  <si>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</si>
  <si>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</si>
  <si>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</si>
  <si>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</si>
  <si>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</si>
  <si>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61225</t>
  </si>
  <si>
    <t>NEUROLÝZA</t>
  </si>
  <si>
    <t>65216</t>
  </si>
  <si>
    <t>ODSTRANĚNÍ DENTÁLNÍ DRÁTĚNÉ DLAHY Z VOLNÉ RUKY - J</t>
  </si>
  <si>
    <t>61121</t>
  </si>
  <si>
    <t>CÉVNÍ ANASTOMOSA MIKROCHIRURGICKOU TECHNIKOU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</si>
  <si>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</si>
  <si>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</si>
  <si>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</si>
  <si>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</si>
  <si>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</si>
  <si>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</si>
  <si>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65211</t>
  </si>
  <si>
    <t>OŠETŘENÍ ZLOMENINY ČELISTI DESTIČKOVOU ŠROUBOVANOU</t>
  </si>
  <si>
    <t>66821</t>
  </si>
  <si>
    <t>PERKUTÁNNÍ FIXACE K-DRÁTEM</t>
  </si>
  <si>
    <t>65936</t>
  </si>
  <si>
    <t xml:space="preserve">REPOZICE ZLOMENINY ZYGOMATIKOMAXILÁRNÍHO KOMPLEXU </t>
  </si>
  <si>
    <t>90905</t>
  </si>
  <si>
    <t>56450</t>
  </si>
  <si>
    <t>MULTIMODÁLNÍ 24HODINOVÁ NEUROMONITORACE</t>
  </si>
  <si>
    <t>7U8</t>
  </si>
  <si>
    <t>0026139</t>
  </si>
  <si>
    <t>KANYLA TRACHEOSTOMICKÁ VOCALAID S NÍZKOTLAKOU MANŽ</t>
  </si>
  <si>
    <t>00620</t>
  </si>
  <si>
    <t>OŠETŘOVACÍ DEN DLOUHODOBÉ INTENZIVNÍ OŠETŘOVATELSK</t>
  </si>
  <si>
    <t>7D8</t>
  </si>
  <si>
    <t>0069502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</si>
  <si>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</si>
  <si>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</si>
  <si>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</si>
  <si>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</si>
  <si>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</si>
  <si>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</si>
  <si>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</si>
  <si>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78242</t>
  </si>
  <si>
    <t>09</t>
  </si>
  <si>
    <t>10</t>
  </si>
  <si>
    <t>78830</t>
  </si>
  <si>
    <t>ZAVEDENÍ INTRAJEJUNÁLNÍ SONDY PRO ENTERÁLNÍ VÝŽIVU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</si>
  <si>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</si>
  <si>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</si>
  <si>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</si>
  <si>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</si>
  <si>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</si>
  <si>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</si>
  <si>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</si>
  <si>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</si>
  <si>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</si>
  <si>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</si>
  <si>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</si>
  <si>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</si>
  <si>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</si>
  <si>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</si>
  <si>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</si>
  <si>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</si>
  <si>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</si>
  <si>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</si>
  <si>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</si>
  <si>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</si>
  <si>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</si>
  <si>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</si>
  <si>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</si>
  <si>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</si>
  <si>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</si>
  <si>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</si>
  <si>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</si>
  <si>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</si>
  <si>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</si>
  <si>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</si>
  <si>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</si>
  <si>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</si>
  <si>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</si>
  <si>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</si>
  <si>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</si>
  <si>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</si>
  <si>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</si>
  <si>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</si>
  <si>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</si>
  <si>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</si>
  <si>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</si>
  <si>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</si>
  <si>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</si>
  <si>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</si>
  <si>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</si>
  <si>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</si>
  <si>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</si>
  <si>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</si>
  <si>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</si>
  <si>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</si>
  <si>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</si>
  <si>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</si>
  <si>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</si>
  <si>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</si>
  <si>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</si>
  <si>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</si>
  <si>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</si>
  <si>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</si>
  <si>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</si>
  <si>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</si>
  <si>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</si>
  <si>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</si>
  <si>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</si>
  <si>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</si>
  <si>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</si>
  <si>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</si>
  <si>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</si>
  <si>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</si>
  <si>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</si>
  <si>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</si>
  <si>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</si>
  <si>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</si>
  <si>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</si>
  <si>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</si>
  <si>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</si>
  <si>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</si>
  <si>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</si>
  <si>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</si>
  <si>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</si>
  <si>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</si>
  <si>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</si>
  <si>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</si>
  <si>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</si>
  <si>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</si>
  <si>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</si>
  <si>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</si>
  <si>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</si>
  <si>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</si>
  <si>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</si>
  <si>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</si>
  <si>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</si>
  <si>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</si>
  <si>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</si>
  <si>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</si>
  <si>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</si>
  <si>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</si>
  <si>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</si>
  <si>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</si>
  <si>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</si>
  <si>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</si>
  <si>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</si>
  <si>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</si>
  <si>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</si>
  <si>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</si>
  <si>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</si>
  <si>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</si>
  <si>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</si>
  <si>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</si>
  <si>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</si>
  <si>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</si>
  <si>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</si>
  <si>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</si>
  <si>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</si>
  <si>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</si>
  <si>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</si>
  <si>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</si>
  <si>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</si>
  <si>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</si>
  <si>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</si>
  <si>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</si>
  <si>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</si>
  <si>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</si>
  <si>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</si>
  <si>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</si>
  <si>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</si>
  <si>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</si>
  <si>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</si>
  <si>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</si>
  <si>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</si>
  <si>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</si>
  <si>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</si>
  <si>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</si>
  <si>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</si>
  <si>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</si>
  <si>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</si>
  <si>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</si>
  <si>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</si>
  <si>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25063</t>
  </si>
  <si>
    <t xml:space="preserve">DLOUHODOBÁ MECHANICKÁ VENTILACE PŘI POLYTRAUMATU S KRANIOTOMI                                       </t>
  </si>
  <si>
    <t>25073</t>
  </si>
  <si>
    <t xml:space="preserve">DLOUHODOBÁ MECHANICKÁ VENTILACE PŘI POLYTRAUMATU &gt; 96 HODIN (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</si>
  <si>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</si>
  <si>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</si>
  <si>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</si>
  <si>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</si>
  <si>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</si>
  <si>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</si>
  <si>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</si>
  <si>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</si>
  <si>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</si>
  <si>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</si>
  <si>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</si>
  <si>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</si>
  <si>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</si>
  <si>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</si>
  <si>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</si>
  <si>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</si>
  <si>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</si>
  <si>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</si>
  <si>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</si>
  <si>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</si>
  <si>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</si>
  <si>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</si>
  <si>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</si>
  <si>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</si>
  <si>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</si>
  <si>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</si>
  <si>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</si>
  <si>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</si>
  <si>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</si>
  <si>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</si>
  <si>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</si>
  <si>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</si>
  <si>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</si>
  <si>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</si>
  <si>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0002087</t>
  </si>
  <si>
    <t>18F-FDG</t>
  </si>
  <si>
    <t>47355</t>
  </si>
  <si>
    <t>HYBRIDNÍ VÝPOČETNÍ A POZITRONOVÁ EMISNÍ TOMOGRAFIE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</si>
  <si>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</si>
  <si>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</si>
  <si>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</si>
  <si>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</si>
  <si>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</si>
  <si>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</si>
  <si>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</si>
  <si>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94239</t>
  </si>
  <si>
    <t>FRAGMENTAČNÍ ANALÝZA LIDSKÉHO SOMATICKÉHO GENOMU</t>
  </si>
  <si>
    <t>818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</si>
  <si>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</si>
  <si>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</si>
  <si>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</si>
  <si>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</si>
  <si>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</si>
  <si>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</si>
  <si>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</si>
  <si>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</si>
  <si>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</si>
  <si>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</si>
  <si>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</si>
  <si>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</si>
  <si>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</si>
  <si>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</si>
  <si>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</si>
  <si>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</si>
  <si>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</si>
  <si>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</si>
  <si>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</si>
  <si>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</si>
  <si>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</si>
  <si>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</si>
  <si>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</si>
  <si>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</si>
  <si>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</si>
  <si>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</si>
  <si>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</si>
  <si>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</si>
  <si>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</si>
  <si>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</si>
  <si>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</si>
  <si>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</si>
  <si>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</si>
  <si>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</si>
  <si>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96199</t>
  </si>
  <si>
    <t>PROTEIN C - FUNKČNÍ AKTIVITA</t>
  </si>
  <si>
    <t>96239</t>
  </si>
  <si>
    <t>DESTIČKOVÝ NEUTRALIZAČNÍ TEST (PNP)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</si>
  <si>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</si>
  <si>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</si>
  <si>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</si>
  <si>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</si>
  <si>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</si>
  <si>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</si>
  <si>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96875</t>
  </si>
  <si>
    <t>DRVVT - KONFIRMACE</t>
  </si>
  <si>
    <t>96891</t>
  </si>
  <si>
    <t>TROMBELASTOGRAM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</si>
  <si>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</si>
  <si>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</si>
  <si>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</si>
  <si>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</si>
  <si>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</si>
  <si>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</si>
  <si>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</si>
  <si>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</si>
  <si>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</si>
  <si>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</si>
  <si>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</si>
  <si>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</si>
  <si>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</si>
  <si>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</si>
  <si>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</si>
  <si>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</si>
  <si>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</si>
  <si>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</si>
  <si>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</si>
  <si>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</si>
  <si>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</si>
  <si>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</si>
  <si>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</si>
  <si>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</si>
  <si>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</si>
  <si>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</si>
  <si>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</si>
  <si>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</si>
  <si>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</si>
  <si>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</si>
  <si>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</si>
  <si>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</si>
  <si>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</si>
  <si>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</si>
  <si>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</si>
  <si>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</si>
  <si>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</si>
  <si>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</si>
  <si>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</si>
  <si>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</si>
  <si>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</si>
  <si>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</si>
  <si>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</si>
  <si>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</si>
  <si>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</si>
  <si>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</si>
  <si>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</si>
  <si>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</si>
  <si>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</si>
  <si>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</si>
  <si>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</si>
  <si>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</si>
  <si>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</si>
  <si>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</si>
  <si>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</si>
  <si>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</si>
  <si>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</si>
  <si>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</si>
  <si>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</si>
  <si>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</si>
  <si>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</si>
  <si>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</si>
  <si>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</si>
  <si>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</si>
  <si>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</si>
  <si>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</si>
  <si>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</si>
  <si>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</si>
  <si>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</si>
  <si>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</si>
  <si>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</si>
  <si>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</si>
  <si>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</si>
  <si>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</si>
  <si>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</si>
  <si>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</si>
  <si>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</si>
  <si>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</si>
  <si>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</si>
  <si>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</si>
  <si>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</si>
  <si>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</si>
  <si>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</si>
  <si>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</si>
  <si>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</si>
  <si>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</si>
  <si>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</si>
  <si>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</si>
  <si>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</si>
  <si>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</si>
  <si>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</si>
  <si>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</si>
  <si>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</si>
  <si>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</si>
  <si>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</si>
  <si>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</si>
  <si>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</si>
  <si>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</si>
  <si>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</si>
  <si>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</si>
  <si>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</si>
  <si>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</si>
  <si>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</si>
  <si>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</si>
  <si>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</si>
  <si>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</si>
  <si>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</si>
  <si>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</si>
  <si>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</si>
  <si>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</si>
  <si>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</si>
  <si>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</si>
  <si>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</si>
  <si>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</si>
  <si>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</si>
  <si>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</si>
  <si>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</si>
  <si>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</si>
  <si>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</si>
  <si>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</si>
  <si>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</si>
  <si>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</si>
  <si>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</si>
  <si>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</si>
  <si>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</si>
  <si>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</si>
  <si>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</si>
  <si>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</si>
  <si>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</si>
  <si>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</si>
  <si>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</si>
  <si>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</si>
  <si>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</si>
  <si>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</si>
  <si>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</si>
  <si>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</si>
  <si>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</si>
  <si>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</si>
  <si>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</si>
  <si>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</si>
  <si>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</si>
  <si>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</si>
  <si>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</si>
  <si>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</si>
  <si>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</si>
  <si>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</si>
  <si>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</si>
  <si>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</si>
  <si>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</si>
  <si>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</si>
  <si>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</si>
  <si>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</si>
  <si>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</si>
  <si>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</si>
  <si>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</si>
  <si>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</si>
  <si>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</si>
  <si>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</si>
  <si>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</si>
  <si>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</si>
  <si>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</si>
  <si>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</si>
  <si>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</si>
  <si>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</si>
  <si>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91133</t>
  </si>
  <si>
    <t>STANOVENÍ IgM</t>
  </si>
  <si>
    <t>81533</t>
  </si>
  <si>
    <t>LIPÁZA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</si>
  <si>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</si>
  <si>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</si>
  <si>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</si>
  <si>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</si>
  <si>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</si>
  <si>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</si>
  <si>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</si>
  <si>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</si>
  <si>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</si>
  <si>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</si>
  <si>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</si>
  <si>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</si>
  <si>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</si>
  <si>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</si>
  <si>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</si>
  <si>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</si>
  <si>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</si>
  <si>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</si>
  <si>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</si>
  <si>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</si>
  <si>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</si>
  <si>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</si>
  <si>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</si>
  <si>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</si>
  <si>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</si>
  <si>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</si>
  <si>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</si>
  <si>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</si>
  <si>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</si>
  <si>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</si>
  <si>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</si>
  <si>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</si>
  <si>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</si>
  <si>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</si>
  <si>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</si>
  <si>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</si>
  <si>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</si>
  <si>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</si>
  <si>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</si>
  <si>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</si>
  <si>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</si>
  <si>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</si>
  <si>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</si>
  <si>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</si>
  <si>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</si>
  <si>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</si>
  <si>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</si>
  <si>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</si>
  <si>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81373</t>
  </si>
  <si>
    <t>KYSELINA CITRONOVÁ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</si>
  <si>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</si>
  <si>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</si>
  <si>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</si>
  <si>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</si>
  <si>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</si>
  <si>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</si>
  <si>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</si>
  <si>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</si>
  <si>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</si>
  <si>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</si>
  <si>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81753</t>
  </si>
  <si>
    <t>VYŠETŘENÍ AKTIVITY BIOTINIDÁZY V RÁMCI NOVOROZENEC</t>
  </si>
  <si>
    <t>81757</t>
  </si>
  <si>
    <t>SEMIKVANTITATIVNÍ FLUORIMETRICKÉ STANOVENÍ BIOTINI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</si>
  <si>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</si>
  <si>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</si>
  <si>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</si>
  <si>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</si>
  <si>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</si>
  <si>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</si>
  <si>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</si>
  <si>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</si>
  <si>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809</t>
  </si>
  <si>
    <t>0042433</t>
  </si>
  <si>
    <t>0042439</t>
  </si>
  <si>
    <t>0059494</t>
  </si>
  <si>
    <t>LIPIODOL ULTRA-FLUIDE</t>
  </si>
  <si>
    <t>0077019</t>
  </si>
  <si>
    <t>0077024</t>
  </si>
  <si>
    <t>ULTRAVIST 300</t>
  </si>
  <si>
    <t>0093626</t>
  </si>
  <si>
    <t>0095607</t>
  </si>
  <si>
    <t>MICROPAQUE</t>
  </si>
  <si>
    <t>0151208</t>
  </si>
  <si>
    <t>0224716</t>
  </si>
  <si>
    <t>0224709</t>
  </si>
  <si>
    <t>0207733</t>
  </si>
  <si>
    <t>GADOVIST</t>
  </si>
  <si>
    <t>0207745</t>
  </si>
  <si>
    <t>0224696</t>
  </si>
  <si>
    <t>0224708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</si>
  <si>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</si>
  <si>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</si>
  <si>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</si>
  <si>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</si>
  <si>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</si>
  <si>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</si>
  <si>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</si>
  <si>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</si>
  <si>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</si>
  <si>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</si>
  <si>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0049439</t>
  </si>
  <si>
    <t>STENTGRAFT AORTÁLNÍ HRUDNÍ - ZENITH TX2 ZTEG-2P; T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</si>
  <si>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</si>
  <si>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</si>
  <si>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</si>
  <si>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</si>
  <si>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</si>
  <si>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</si>
  <si>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</si>
  <si>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</si>
  <si>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</si>
  <si>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</si>
  <si>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</si>
  <si>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</si>
  <si>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</si>
  <si>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</si>
  <si>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</si>
  <si>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</si>
  <si>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</si>
  <si>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</si>
  <si>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</si>
  <si>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</si>
  <si>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</si>
  <si>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</si>
  <si>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</si>
  <si>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</si>
  <si>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</si>
  <si>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</si>
  <si>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</si>
  <si>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</si>
  <si>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</si>
  <si>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</si>
  <si>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</si>
  <si>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</si>
  <si>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</si>
  <si>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</si>
  <si>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</si>
  <si>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</si>
  <si>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</si>
  <si>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</si>
  <si>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</si>
  <si>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</si>
  <si>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</si>
  <si>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</si>
  <si>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</si>
  <si>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</si>
  <si>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</si>
  <si>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</si>
  <si>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</si>
  <si>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</si>
  <si>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</si>
  <si>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</si>
  <si>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</si>
  <si>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</si>
  <si>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</si>
  <si>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</si>
  <si>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</si>
  <si>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</si>
  <si>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</si>
  <si>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</si>
  <si>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</si>
  <si>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</si>
  <si>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</si>
  <si>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</si>
  <si>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</si>
  <si>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</si>
  <si>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</si>
  <si>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</si>
  <si>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</si>
  <si>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</si>
  <si>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</si>
  <si>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</si>
  <si>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</si>
  <si>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</si>
  <si>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</si>
  <si>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</si>
  <si>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</si>
  <si>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</si>
  <si>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</si>
  <si>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</si>
  <si>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</si>
  <si>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</si>
  <si>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</si>
  <si>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</si>
  <si>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</si>
  <si>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</si>
  <si>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</si>
  <si>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</si>
  <si>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</si>
  <si>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</si>
  <si>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</si>
  <si>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</si>
  <si>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</si>
  <si>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</si>
  <si>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</si>
  <si>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</si>
  <si>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</si>
  <si>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</si>
  <si>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</si>
  <si>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</si>
  <si>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</si>
  <si>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</si>
  <si>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</si>
  <si>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</si>
  <si>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</si>
  <si>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</si>
  <si>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</si>
  <si>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</si>
  <si>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</si>
  <si>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</si>
  <si>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</si>
  <si>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</si>
  <si>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</si>
  <si>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</si>
  <si>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</si>
  <si>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</si>
  <si>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</si>
  <si>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</si>
  <si>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</si>
  <si>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</si>
  <si>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</si>
  <si>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</si>
  <si>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</si>
  <si>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</si>
  <si>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</si>
  <si>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</si>
  <si>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</si>
  <si>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</si>
  <si>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</si>
  <si>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</si>
  <si>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</si>
  <si>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</si>
  <si>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</si>
  <si>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</si>
  <si>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</si>
  <si>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</si>
  <si>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</si>
  <si>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</si>
  <si>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</si>
  <si>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</si>
  <si>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</si>
  <si>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</si>
  <si>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</si>
  <si>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</si>
  <si>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</si>
  <si>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</si>
  <si>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</si>
  <si>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</si>
  <si>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</si>
  <si>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</si>
  <si>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</si>
  <si>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</si>
  <si>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</si>
  <si>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</si>
  <si>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89331</t>
  </si>
  <si>
    <t>ZAVEDENÍ STENTU DO TEPENNÉHO ČI ŽILNÍHO ŘEČIŠTĚ</t>
  </si>
  <si>
    <t>89111</t>
  </si>
  <si>
    <t>RTG PRSTŮ A ZÁPRSTNÍCH KŮSTEK RUKY NEBO NOHY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</si>
  <si>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</si>
  <si>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</si>
  <si>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</si>
  <si>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</si>
  <si>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</si>
  <si>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</si>
  <si>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</si>
  <si>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</si>
  <si>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</si>
  <si>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</si>
  <si>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</si>
  <si>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</si>
  <si>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</si>
  <si>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</si>
  <si>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</si>
  <si>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</si>
  <si>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</si>
  <si>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</si>
  <si>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</si>
  <si>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</si>
  <si>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</si>
  <si>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</si>
  <si>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</si>
  <si>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</si>
  <si>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</si>
  <si>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</si>
  <si>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</si>
  <si>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</si>
  <si>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</si>
  <si>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</si>
  <si>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</si>
  <si>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</si>
  <si>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</si>
  <si>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</si>
  <si>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</si>
  <si>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</si>
  <si>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</si>
  <si>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</si>
  <si>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</si>
  <si>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</si>
  <si>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</si>
  <si>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</si>
  <si>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</si>
  <si>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</si>
  <si>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</si>
  <si>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</si>
  <si>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</si>
  <si>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</si>
  <si>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</si>
  <si>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</si>
  <si>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</si>
  <si>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</si>
  <si>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</si>
  <si>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</si>
  <si>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</si>
  <si>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</si>
  <si>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</si>
  <si>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</si>
  <si>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</si>
  <si>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</si>
  <si>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</si>
  <si>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</si>
  <si>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</si>
  <si>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</si>
  <si>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</si>
  <si>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</si>
  <si>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</si>
  <si>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</si>
  <si>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</si>
  <si>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</si>
  <si>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</si>
  <si>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</si>
  <si>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</si>
  <si>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</si>
  <si>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</si>
  <si>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</si>
  <si>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</si>
  <si>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</si>
  <si>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</si>
  <si>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</si>
  <si>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</si>
  <si>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</si>
  <si>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</si>
  <si>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</si>
  <si>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</si>
  <si>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</si>
  <si>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</si>
  <si>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</si>
  <si>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</si>
  <si>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</si>
  <si>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</si>
  <si>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</si>
  <si>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</si>
  <si>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</si>
  <si>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</si>
  <si>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</si>
  <si>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</si>
  <si>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</si>
  <si>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</si>
  <si>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</si>
  <si>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</si>
  <si>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</si>
  <si>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</si>
  <si>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</si>
  <si>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</si>
  <si>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</si>
  <si>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</si>
  <si>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</si>
  <si>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</si>
  <si>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</si>
  <si>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</si>
  <si>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</si>
  <si>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</si>
  <si>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</si>
  <si>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</si>
  <si>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</si>
  <si>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</si>
  <si>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</si>
  <si>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</si>
  <si>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</si>
  <si>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</si>
  <si>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</si>
  <si>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</si>
  <si>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</si>
  <si>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</si>
  <si>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</si>
  <si>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</si>
  <si>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</si>
  <si>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</si>
  <si>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</si>
  <si>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</si>
  <si>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</si>
  <si>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</si>
  <si>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</si>
  <si>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</si>
  <si>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</si>
  <si>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</si>
  <si>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</si>
  <si>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</si>
  <si>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</si>
  <si>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</si>
  <si>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</si>
  <si>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</si>
  <si>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</si>
  <si>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</si>
  <si>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</si>
  <si>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</si>
  <si>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</si>
  <si>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</si>
  <si>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</si>
  <si>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</si>
  <si>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</si>
  <si>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</si>
  <si>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</si>
  <si>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</si>
  <si>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</si>
  <si>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</si>
  <si>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</si>
  <si>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</si>
  <si>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</si>
  <si>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</si>
  <si>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</si>
  <si>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</si>
  <si>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</si>
  <si>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</si>
  <si>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</si>
  <si>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</si>
  <si>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</si>
  <si>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</si>
  <si>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</si>
  <si>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</si>
  <si>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</si>
  <si>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</si>
  <si>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</si>
  <si>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</si>
  <si>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</si>
  <si>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</si>
  <si>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86213</t>
  </si>
  <si>
    <t>URČOVÁNÍ HLA ANTIGENŮ I. TŘÍDY - KOMBINOVANÝ SET</t>
  </si>
  <si>
    <t>86323</t>
  </si>
  <si>
    <t>CROSS - MATCH DÁRCŮ JEDNODUCHÝ A PRODLOUŽENÝ</t>
  </si>
  <si>
    <t>86413</t>
  </si>
  <si>
    <t>SCREENING PROTILÁTEK NA PANELU 30TI DÁRCŮ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</si>
  <si>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</si>
  <si>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</si>
  <si>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</si>
  <si>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</si>
  <si>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</si>
  <si>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</si>
  <si>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</si>
  <si>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</si>
  <si>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</si>
  <si>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</si>
  <si>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</si>
  <si>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</si>
  <si>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</si>
  <si>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</si>
  <si>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</si>
  <si>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</si>
  <si>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91427</t>
  </si>
  <si>
    <t>IZOLACE MONONUKLEÁRŮ Z PERIFERNÍ KRVE GRADIENTOVOU</t>
  </si>
  <si>
    <t>91431</t>
  </si>
  <si>
    <t>ZVLÁŠTĚ NÁROČNÉ IZOLACE BUNĚK GRADIENTOVOU CENTRIF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</si>
  <si>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</si>
  <si>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</si>
  <si>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</si>
  <si>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</si>
  <si>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</si>
  <si>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</si>
  <si>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</si>
  <si>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</si>
  <si>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</si>
  <si>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</si>
  <si>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</si>
  <si>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</si>
  <si>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</si>
  <si>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</si>
  <si>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</si>
  <si>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</si>
  <si>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</si>
  <si>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</si>
  <si>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</si>
  <si>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</si>
  <si>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</si>
  <si>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</si>
  <si>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</si>
  <si>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</si>
  <si>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</si>
  <si>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</si>
  <si>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</si>
  <si>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</si>
  <si>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91269</t>
  </si>
  <si>
    <t>STANOVENÍ ANTI U1-RNP Ab ELISA</t>
  </si>
  <si>
    <t>91149</t>
  </si>
  <si>
    <t>STANOVENÍ A1 - ANTITRYPSINU</t>
  </si>
  <si>
    <t>86419</t>
  </si>
  <si>
    <t>ZMRAŽOVÁNÍ A UCHOVÁVÁNÍ LYMFOCYTŮ STUPŇOVITĚ</t>
  </si>
  <si>
    <t>86415</t>
  </si>
  <si>
    <t>SCREENING PROTILÁTEK NA PANELU 100 DÁRCŮ POMOCÍ DT</t>
  </si>
  <si>
    <t>91579</t>
  </si>
  <si>
    <t>MOLEKULÁRNĚ GENETICKÁ TYPIZACE JEDNOHO HLA GENU (L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</si>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</sst>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0.20584119564864461</c:v>
                </c:pt>
                <c:pt idx="4">
                  <c:v>0.2038115727498436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6" tableBorderDxfId="11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4" totalsRowShown="0">
  <autoFilter ref="C3:S7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705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1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2231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3531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1" t="s">
        <v>3532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3583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5659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5683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5726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5859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5860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6756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6881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7642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8430EE6-0D99-4C80-AA17-83E6607AA6E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28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2231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430.4</v>
      </c>
      <c r="G3" s="47">
        <f>SUBTOTAL(9,G6:G1048576)</f>
        <v>79166.746000000043</v>
      </c>
      <c r="H3" s="48">
        <f>IF(M3=0,0,G3/M3)</f>
        <v>3.2132181317731434E-2</v>
      </c>
      <c r="I3" s="47">
        <f>SUBTOTAL(9,I6:I1048576)</f>
        <v>6996.4616666666661</v>
      </c>
      <c r="J3" s="47">
        <f>SUBTOTAL(9,J6:J1048576)</f>
        <v>2384616.9983147252</v>
      </c>
      <c r="K3" s="48">
        <f>IF(M3=0,0,J3/M3)</f>
        <v>0.96786781868226823</v>
      </c>
      <c r="L3" s="47">
        <f>SUBTOTAL(9,L6:L1048576)</f>
        <v>7426.8616666666658</v>
      </c>
      <c r="M3" s="49">
        <f>SUBTOTAL(9,M6:M1048576)</f>
        <v>2463783.744314726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590</v>
      </c>
      <c r="B6" s="724" t="s">
        <v>1842</v>
      </c>
      <c r="C6" s="724" t="s">
        <v>1843</v>
      </c>
      <c r="D6" s="724" t="s">
        <v>1055</v>
      </c>
      <c r="E6" s="724" t="s">
        <v>1844</v>
      </c>
      <c r="F6" s="728"/>
      <c r="G6" s="728"/>
      <c r="H6" s="748">
        <v>0</v>
      </c>
      <c r="I6" s="728">
        <v>1</v>
      </c>
      <c r="J6" s="728">
        <v>49.32</v>
      </c>
      <c r="K6" s="748">
        <v>1</v>
      </c>
      <c r="L6" s="728">
        <v>1</v>
      </c>
      <c r="M6" s="729">
        <v>49.32</v>
      </c>
    </row>
    <row r="7" spans="1:13" ht="14.45" customHeight="1" x14ac:dyDescent="0.2">
      <c r="A7" s="730" t="s">
        <v>590</v>
      </c>
      <c r="B7" s="731" t="s">
        <v>1845</v>
      </c>
      <c r="C7" s="731" t="s">
        <v>1846</v>
      </c>
      <c r="D7" s="731" t="s">
        <v>697</v>
      </c>
      <c r="E7" s="731" t="s">
        <v>1847</v>
      </c>
      <c r="F7" s="735"/>
      <c r="G7" s="735"/>
      <c r="H7" s="749">
        <v>0</v>
      </c>
      <c r="I7" s="735">
        <v>10</v>
      </c>
      <c r="J7" s="735">
        <v>648.99999999999989</v>
      </c>
      <c r="K7" s="749">
        <v>1</v>
      </c>
      <c r="L7" s="735">
        <v>10</v>
      </c>
      <c r="M7" s="736">
        <v>648.99999999999989</v>
      </c>
    </row>
    <row r="8" spans="1:13" ht="14.45" customHeight="1" x14ac:dyDescent="0.2">
      <c r="A8" s="730" t="s">
        <v>590</v>
      </c>
      <c r="B8" s="731" t="s">
        <v>1848</v>
      </c>
      <c r="C8" s="731" t="s">
        <v>1849</v>
      </c>
      <c r="D8" s="731" t="s">
        <v>1850</v>
      </c>
      <c r="E8" s="731" t="s">
        <v>1851</v>
      </c>
      <c r="F8" s="735"/>
      <c r="G8" s="735"/>
      <c r="H8" s="749">
        <v>0</v>
      </c>
      <c r="I8" s="735">
        <v>6</v>
      </c>
      <c r="J8" s="735">
        <v>660</v>
      </c>
      <c r="K8" s="749">
        <v>1</v>
      </c>
      <c r="L8" s="735">
        <v>6</v>
      </c>
      <c r="M8" s="736">
        <v>660</v>
      </c>
    </row>
    <row r="9" spans="1:13" ht="14.45" customHeight="1" x14ac:dyDescent="0.2">
      <c r="A9" s="730" t="s">
        <v>590</v>
      </c>
      <c r="B9" s="731" t="s">
        <v>1852</v>
      </c>
      <c r="C9" s="731" t="s">
        <v>1853</v>
      </c>
      <c r="D9" s="731" t="s">
        <v>695</v>
      </c>
      <c r="E9" s="731" t="s">
        <v>1854</v>
      </c>
      <c r="F9" s="735"/>
      <c r="G9" s="735"/>
      <c r="H9" s="749">
        <v>0</v>
      </c>
      <c r="I9" s="735">
        <v>5</v>
      </c>
      <c r="J9" s="735">
        <v>234.45999999999992</v>
      </c>
      <c r="K9" s="749">
        <v>1</v>
      </c>
      <c r="L9" s="735">
        <v>5</v>
      </c>
      <c r="M9" s="736">
        <v>234.45999999999992</v>
      </c>
    </row>
    <row r="10" spans="1:13" ht="14.45" customHeight="1" x14ac:dyDescent="0.2">
      <c r="A10" s="730" t="s">
        <v>590</v>
      </c>
      <c r="B10" s="731" t="s">
        <v>1855</v>
      </c>
      <c r="C10" s="731" t="s">
        <v>1856</v>
      </c>
      <c r="D10" s="731" t="s">
        <v>1857</v>
      </c>
      <c r="E10" s="731" t="s">
        <v>1858</v>
      </c>
      <c r="F10" s="735"/>
      <c r="G10" s="735"/>
      <c r="H10" s="749">
        <v>0</v>
      </c>
      <c r="I10" s="735">
        <v>1</v>
      </c>
      <c r="J10" s="735">
        <v>466.68</v>
      </c>
      <c r="K10" s="749">
        <v>1</v>
      </c>
      <c r="L10" s="735">
        <v>1</v>
      </c>
      <c r="M10" s="736">
        <v>466.68</v>
      </c>
    </row>
    <row r="11" spans="1:13" ht="14.45" customHeight="1" x14ac:dyDescent="0.2">
      <c r="A11" s="730" t="s">
        <v>590</v>
      </c>
      <c r="B11" s="731" t="s">
        <v>1855</v>
      </c>
      <c r="C11" s="731" t="s">
        <v>1859</v>
      </c>
      <c r="D11" s="731" t="s">
        <v>1857</v>
      </c>
      <c r="E11" s="731" t="s">
        <v>1860</v>
      </c>
      <c r="F11" s="735"/>
      <c r="G11" s="735"/>
      <c r="H11" s="749">
        <v>0</v>
      </c>
      <c r="I11" s="735">
        <v>1</v>
      </c>
      <c r="J11" s="735">
        <v>155.56200000000001</v>
      </c>
      <c r="K11" s="749">
        <v>1</v>
      </c>
      <c r="L11" s="735">
        <v>1</v>
      </c>
      <c r="M11" s="736">
        <v>155.56200000000001</v>
      </c>
    </row>
    <row r="12" spans="1:13" ht="14.45" customHeight="1" x14ac:dyDescent="0.2">
      <c r="A12" s="730" t="s">
        <v>590</v>
      </c>
      <c r="B12" s="731" t="s">
        <v>1855</v>
      </c>
      <c r="C12" s="731" t="s">
        <v>1861</v>
      </c>
      <c r="D12" s="731" t="s">
        <v>1857</v>
      </c>
      <c r="E12" s="731" t="s">
        <v>1862</v>
      </c>
      <c r="F12" s="735"/>
      <c r="G12" s="735"/>
      <c r="H12" s="749">
        <v>0</v>
      </c>
      <c r="I12" s="735">
        <v>1</v>
      </c>
      <c r="J12" s="735">
        <v>236.78</v>
      </c>
      <c r="K12" s="749">
        <v>1</v>
      </c>
      <c r="L12" s="735">
        <v>1</v>
      </c>
      <c r="M12" s="736">
        <v>236.78</v>
      </c>
    </row>
    <row r="13" spans="1:13" ht="14.45" customHeight="1" x14ac:dyDescent="0.2">
      <c r="A13" s="730" t="s">
        <v>595</v>
      </c>
      <c r="B13" s="731" t="s">
        <v>1863</v>
      </c>
      <c r="C13" s="731" t="s">
        <v>1864</v>
      </c>
      <c r="D13" s="731" t="s">
        <v>1865</v>
      </c>
      <c r="E13" s="731" t="s">
        <v>1866</v>
      </c>
      <c r="F13" s="735"/>
      <c r="G13" s="735"/>
      <c r="H13" s="749">
        <v>0</v>
      </c>
      <c r="I13" s="735">
        <v>870</v>
      </c>
      <c r="J13" s="735">
        <v>14428.900000000003</v>
      </c>
      <c r="K13" s="749">
        <v>1</v>
      </c>
      <c r="L13" s="735">
        <v>870</v>
      </c>
      <c r="M13" s="736">
        <v>14428.900000000003</v>
      </c>
    </row>
    <row r="14" spans="1:13" ht="14.45" customHeight="1" x14ac:dyDescent="0.2">
      <c r="A14" s="730" t="s">
        <v>595</v>
      </c>
      <c r="B14" s="731" t="s">
        <v>1863</v>
      </c>
      <c r="C14" s="731" t="s">
        <v>1867</v>
      </c>
      <c r="D14" s="731" t="s">
        <v>1865</v>
      </c>
      <c r="E14" s="731" t="s">
        <v>1868</v>
      </c>
      <c r="F14" s="735"/>
      <c r="G14" s="735"/>
      <c r="H14" s="749">
        <v>0</v>
      </c>
      <c r="I14" s="735">
        <v>1</v>
      </c>
      <c r="J14" s="735">
        <v>12.21</v>
      </c>
      <c r="K14" s="749">
        <v>1</v>
      </c>
      <c r="L14" s="735">
        <v>1</v>
      </c>
      <c r="M14" s="736">
        <v>12.21</v>
      </c>
    </row>
    <row r="15" spans="1:13" ht="14.45" customHeight="1" x14ac:dyDescent="0.2">
      <c r="A15" s="730" t="s">
        <v>595</v>
      </c>
      <c r="B15" s="731" t="s">
        <v>1863</v>
      </c>
      <c r="C15" s="731" t="s">
        <v>1869</v>
      </c>
      <c r="D15" s="731" t="s">
        <v>1865</v>
      </c>
      <c r="E15" s="731" t="s">
        <v>1870</v>
      </c>
      <c r="F15" s="735"/>
      <c r="G15" s="735"/>
      <c r="H15" s="749">
        <v>0</v>
      </c>
      <c r="I15" s="735">
        <v>1</v>
      </c>
      <c r="J15" s="735">
        <v>43.260000000000005</v>
      </c>
      <c r="K15" s="749">
        <v>1</v>
      </c>
      <c r="L15" s="735">
        <v>1</v>
      </c>
      <c r="M15" s="736">
        <v>43.260000000000005</v>
      </c>
    </row>
    <row r="16" spans="1:13" ht="14.45" customHeight="1" x14ac:dyDescent="0.2">
      <c r="A16" s="730" t="s">
        <v>595</v>
      </c>
      <c r="B16" s="731" t="s">
        <v>1871</v>
      </c>
      <c r="C16" s="731" t="s">
        <v>1872</v>
      </c>
      <c r="D16" s="731" t="s">
        <v>1873</v>
      </c>
      <c r="E16" s="731" t="s">
        <v>1874</v>
      </c>
      <c r="F16" s="735"/>
      <c r="G16" s="735"/>
      <c r="H16" s="749">
        <v>0</v>
      </c>
      <c r="I16" s="735">
        <v>3</v>
      </c>
      <c r="J16" s="735">
        <v>821.69999999999993</v>
      </c>
      <c r="K16" s="749">
        <v>1</v>
      </c>
      <c r="L16" s="735">
        <v>3</v>
      </c>
      <c r="M16" s="736">
        <v>821.69999999999993</v>
      </c>
    </row>
    <row r="17" spans="1:13" ht="14.45" customHeight="1" x14ac:dyDescent="0.2">
      <c r="A17" s="730" t="s">
        <v>595</v>
      </c>
      <c r="B17" s="731" t="s">
        <v>1875</v>
      </c>
      <c r="C17" s="731" t="s">
        <v>1876</v>
      </c>
      <c r="D17" s="731" t="s">
        <v>1877</v>
      </c>
      <c r="E17" s="731" t="s">
        <v>1878</v>
      </c>
      <c r="F17" s="735"/>
      <c r="G17" s="735"/>
      <c r="H17" s="749">
        <v>0</v>
      </c>
      <c r="I17" s="735">
        <v>56</v>
      </c>
      <c r="J17" s="735">
        <v>22834.880000000005</v>
      </c>
      <c r="K17" s="749">
        <v>1</v>
      </c>
      <c r="L17" s="735">
        <v>56</v>
      </c>
      <c r="M17" s="736">
        <v>22834.880000000005</v>
      </c>
    </row>
    <row r="18" spans="1:13" ht="14.45" customHeight="1" x14ac:dyDescent="0.2">
      <c r="A18" s="730" t="s">
        <v>595</v>
      </c>
      <c r="B18" s="731" t="s">
        <v>1879</v>
      </c>
      <c r="C18" s="731" t="s">
        <v>1880</v>
      </c>
      <c r="D18" s="731" t="s">
        <v>897</v>
      </c>
      <c r="E18" s="731" t="s">
        <v>1881</v>
      </c>
      <c r="F18" s="735"/>
      <c r="G18" s="735"/>
      <c r="H18" s="749">
        <v>0</v>
      </c>
      <c r="I18" s="735">
        <v>9</v>
      </c>
      <c r="J18" s="735">
        <v>29700</v>
      </c>
      <c r="K18" s="749">
        <v>1</v>
      </c>
      <c r="L18" s="735">
        <v>9</v>
      </c>
      <c r="M18" s="736">
        <v>29700</v>
      </c>
    </row>
    <row r="19" spans="1:13" ht="14.45" customHeight="1" x14ac:dyDescent="0.2">
      <c r="A19" s="730" t="s">
        <v>595</v>
      </c>
      <c r="B19" s="731" t="s">
        <v>1882</v>
      </c>
      <c r="C19" s="731" t="s">
        <v>1883</v>
      </c>
      <c r="D19" s="731" t="s">
        <v>1884</v>
      </c>
      <c r="E19" s="731" t="s">
        <v>1885</v>
      </c>
      <c r="F19" s="735"/>
      <c r="G19" s="735"/>
      <c r="H19" s="749">
        <v>0</v>
      </c>
      <c r="I19" s="735">
        <v>1</v>
      </c>
      <c r="J19" s="735">
        <v>138.95000000000002</v>
      </c>
      <c r="K19" s="749">
        <v>1</v>
      </c>
      <c r="L19" s="735">
        <v>1</v>
      </c>
      <c r="M19" s="736">
        <v>138.95000000000002</v>
      </c>
    </row>
    <row r="20" spans="1:13" ht="14.45" customHeight="1" x14ac:dyDescent="0.2">
      <c r="A20" s="730" t="s">
        <v>595</v>
      </c>
      <c r="B20" s="731" t="s">
        <v>1886</v>
      </c>
      <c r="C20" s="731" t="s">
        <v>1887</v>
      </c>
      <c r="D20" s="731" t="s">
        <v>1120</v>
      </c>
      <c r="E20" s="731" t="s">
        <v>1121</v>
      </c>
      <c r="F20" s="735">
        <v>1</v>
      </c>
      <c r="G20" s="735">
        <v>119.05</v>
      </c>
      <c r="H20" s="749">
        <v>1</v>
      </c>
      <c r="I20" s="735"/>
      <c r="J20" s="735"/>
      <c r="K20" s="749">
        <v>0</v>
      </c>
      <c r="L20" s="735">
        <v>1</v>
      </c>
      <c r="M20" s="736">
        <v>119.05</v>
      </c>
    </row>
    <row r="21" spans="1:13" ht="14.45" customHeight="1" x14ac:dyDescent="0.2">
      <c r="A21" s="730" t="s">
        <v>595</v>
      </c>
      <c r="B21" s="731" t="s">
        <v>1888</v>
      </c>
      <c r="C21" s="731" t="s">
        <v>1889</v>
      </c>
      <c r="D21" s="731" t="s">
        <v>818</v>
      </c>
      <c r="E21" s="731" t="s">
        <v>1890</v>
      </c>
      <c r="F21" s="735"/>
      <c r="G21" s="735"/>
      <c r="H21" s="749">
        <v>0</v>
      </c>
      <c r="I21" s="735">
        <v>68</v>
      </c>
      <c r="J21" s="735">
        <v>8726.7400000000016</v>
      </c>
      <c r="K21" s="749">
        <v>1</v>
      </c>
      <c r="L21" s="735">
        <v>68</v>
      </c>
      <c r="M21" s="736">
        <v>8726.7400000000016</v>
      </c>
    </row>
    <row r="22" spans="1:13" ht="14.45" customHeight="1" x14ac:dyDescent="0.2">
      <c r="A22" s="730" t="s">
        <v>595</v>
      </c>
      <c r="B22" s="731" t="s">
        <v>1842</v>
      </c>
      <c r="C22" s="731" t="s">
        <v>1891</v>
      </c>
      <c r="D22" s="731" t="s">
        <v>1055</v>
      </c>
      <c r="E22" s="731" t="s">
        <v>1892</v>
      </c>
      <c r="F22" s="735"/>
      <c r="G22" s="735"/>
      <c r="H22" s="749">
        <v>0</v>
      </c>
      <c r="I22" s="735">
        <v>605</v>
      </c>
      <c r="J22" s="735">
        <v>149193.00053202178</v>
      </c>
      <c r="K22" s="749">
        <v>1</v>
      </c>
      <c r="L22" s="735">
        <v>605</v>
      </c>
      <c r="M22" s="736">
        <v>149193.00053202178</v>
      </c>
    </row>
    <row r="23" spans="1:13" ht="14.45" customHeight="1" x14ac:dyDescent="0.2">
      <c r="A23" s="730" t="s">
        <v>595</v>
      </c>
      <c r="B23" s="731" t="s">
        <v>1893</v>
      </c>
      <c r="C23" s="731" t="s">
        <v>1894</v>
      </c>
      <c r="D23" s="731" t="s">
        <v>902</v>
      </c>
      <c r="E23" s="731" t="s">
        <v>903</v>
      </c>
      <c r="F23" s="735"/>
      <c r="G23" s="735"/>
      <c r="H23" s="749">
        <v>0</v>
      </c>
      <c r="I23" s="735">
        <v>19</v>
      </c>
      <c r="J23" s="735">
        <v>766.65000000000009</v>
      </c>
      <c r="K23" s="749">
        <v>1</v>
      </c>
      <c r="L23" s="735">
        <v>19</v>
      </c>
      <c r="M23" s="736">
        <v>766.65000000000009</v>
      </c>
    </row>
    <row r="24" spans="1:13" ht="14.45" customHeight="1" x14ac:dyDescent="0.2">
      <c r="A24" s="730" t="s">
        <v>595</v>
      </c>
      <c r="B24" s="731" t="s">
        <v>1893</v>
      </c>
      <c r="C24" s="731" t="s">
        <v>1895</v>
      </c>
      <c r="D24" s="731" t="s">
        <v>902</v>
      </c>
      <c r="E24" s="731" t="s">
        <v>903</v>
      </c>
      <c r="F24" s="735"/>
      <c r="G24" s="735"/>
      <c r="H24" s="749">
        <v>0</v>
      </c>
      <c r="I24" s="735">
        <v>13</v>
      </c>
      <c r="J24" s="735">
        <v>524.99</v>
      </c>
      <c r="K24" s="749">
        <v>1</v>
      </c>
      <c r="L24" s="735">
        <v>13</v>
      </c>
      <c r="M24" s="736">
        <v>524.99</v>
      </c>
    </row>
    <row r="25" spans="1:13" ht="14.45" customHeight="1" x14ac:dyDescent="0.2">
      <c r="A25" s="730" t="s">
        <v>595</v>
      </c>
      <c r="B25" s="731" t="s">
        <v>1893</v>
      </c>
      <c r="C25" s="731" t="s">
        <v>1896</v>
      </c>
      <c r="D25" s="731" t="s">
        <v>899</v>
      </c>
      <c r="E25" s="731" t="s">
        <v>1897</v>
      </c>
      <c r="F25" s="735"/>
      <c r="G25" s="735"/>
      <c r="H25" s="749">
        <v>0</v>
      </c>
      <c r="I25" s="735">
        <v>2</v>
      </c>
      <c r="J25" s="735">
        <v>63.220000000000013</v>
      </c>
      <c r="K25" s="749">
        <v>1</v>
      </c>
      <c r="L25" s="735">
        <v>2</v>
      </c>
      <c r="M25" s="736">
        <v>63.220000000000013</v>
      </c>
    </row>
    <row r="26" spans="1:13" ht="14.45" customHeight="1" x14ac:dyDescent="0.2">
      <c r="A26" s="730" t="s">
        <v>595</v>
      </c>
      <c r="B26" s="731" t="s">
        <v>1893</v>
      </c>
      <c r="C26" s="731" t="s">
        <v>1898</v>
      </c>
      <c r="D26" s="731" t="s">
        <v>899</v>
      </c>
      <c r="E26" s="731" t="s">
        <v>1899</v>
      </c>
      <c r="F26" s="735"/>
      <c r="G26" s="735"/>
      <c r="H26" s="749">
        <v>0</v>
      </c>
      <c r="I26" s="735">
        <v>1</v>
      </c>
      <c r="J26" s="735">
        <v>58.14</v>
      </c>
      <c r="K26" s="749">
        <v>1</v>
      </c>
      <c r="L26" s="735">
        <v>1</v>
      </c>
      <c r="M26" s="736">
        <v>58.14</v>
      </c>
    </row>
    <row r="27" spans="1:13" ht="14.45" customHeight="1" x14ac:dyDescent="0.2">
      <c r="A27" s="730" t="s">
        <v>595</v>
      </c>
      <c r="B27" s="731" t="s">
        <v>1900</v>
      </c>
      <c r="C27" s="731" t="s">
        <v>1901</v>
      </c>
      <c r="D27" s="731" t="s">
        <v>934</v>
      </c>
      <c r="E27" s="731" t="s">
        <v>1902</v>
      </c>
      <c r="F27" s="735"/>
      <c r="G27" s="735"/>
      <c r="H27" s="749">
        <v>0</v>
      </c>
      <c r="I27" s="735">
        <v>8</v>
      </c>
      <c r="J27" s="735">
        <v>498.08</v>
      </c>
      <c r="K27" s="749">
        <v>1</v>
      </c>
      <c r="L27" s="735">
        <v>8</v>
      </c>
      <c r="M27" s="736">
        <v>498.08</v>
      </c>
    </row>
    <row r="28" spans="1:13" ht="14.45" customHeight="1" x14ac:dyDescent="0.2">
      <c r="A28" s="730" t="s">
        <v>595</v>
      </c>
      <c r="B28" s="731" t="s">
        <v>1900</v>
      </c>
      <c r="C28" s="731" t="s">
        <v>1903</v>
      </c>
      <c r="D28" s="731" t="s">
        <v>934</v>
      </c>
      <c r="E28" s="731" t="s">
        <v>1904</v>
      </c>
      <c r="F28" s="735"/>
      <c r="G28" s="735"/>
      <c r="H28" s="749">
        <v>0</v>
      </c>
      <c r="I28" s="735">
        <v>8</v>
      </c>
      <c r="J28" s="735">
        <v>481.31000000000012</v>
      </c>
      <c r="K28" s="749">
        <v>1</v>
      </c>
      <c r="L28" s="735">
        <v>8</v>
      </c>
      <c r="M28" s="736">
        <v>481.31000000000012</v>
      </c>
    </row>
    <row r="29" spans="1:13" ht="14.45" customHeight="1" x14ac:dyDescent="0.2">
      <c r="A29" s="730" t="s">
        <v>595</v>
      </c>
      <c r="B29" s="731" t="s">
        <v>1905</v>
      </c>
      <c r="C29" s="731" t="s">
        <v>1906</v>
      </c>
      <c r="D29" s="731" t="s">
        <v>754</v>
      </c>
      <c r="E29" s="731" t="s">
        <v>755</v>
      </c>
      <c r="F29" s="735"/>
      <c r="G29" s="735"/>
      <c r="H29" s="749">
        <v>0</v>
      </c>
      <c r="I29" s="735">
        <v>1</v>
      </c>
      <c r="J29" s="735">
        <v>204.69000000000003</v>
      </c>
      <c r="K29" s="749">
        <v>1</v>
      </c>
      <c r="L29" s="735">
        <v>1</v>
      </c>
      <c r="M29" s="736">
        <v>204.69000000000003</v>
      </c>
    </row>
    <row r="30" spans="1:13" ht="14.45" customHeight="1" x14ac:dyDescent="0.2">
      <c r="A30" s="730" t="s">
        <v>595</v>
      </c>
      <c r="B30" s="731" t="s">
        <v>1905</v>
      </c>
      <c r="C30" s="731" t="s">
        <v>1907</v>
      </c>
      <c r="D30" s="731" t="s">
        <v>752</v>
      </c>
      <c r="E30" s="731" t="s">
        <v>753</v>
      </c>
      <c r="F30" s="735"/>
      <c r="G30" s="735"/>
      <c r="H30" s="749">
        <v>0</v>
      </c>
      <c r="I30" s="735">
        <v>30</v>
      </c>
      <c r="J30" s="735">
        <v>2650.2000000000003</v>
      </c>
      <c r="K30" s="749">
        <v>1</v>
      </c>
      <c r="L30" s="735">
        <v>30</v>
      </c>
      <c r="M30" s="736">
        <v>2650.2000000000003</v>
      </c>
    </row>
    <row r="31" spans="1:13" ht="14.45" customHeight="1" x14ac:dyDescent="0.2">
      <c r="A31" s="730" t="s">
        <v>595</v>
      </c>
      <c r="B31" s="731" t="s">
        <v>1905</v>
      </c>
      <c r="C31" s="731" t="s">
        <v>1908</v>
      </c>
      <c r="D31" s="731" t="s">
        <v>1909</v>
      </c>
      <c r="E31" s="731" t="s">
        <v>1910</v>
      </c>
      <c r="F31" s="735">
        <v>1</v>
      </c>
      <c r="G31" s="735">
        <v>108.99999999999999</v>
      </c>
      <c r="H31" s="749">
        <v>1</v>
      </c>
      <c r="I31" s="735"/>
      <c r="J31" s="735"/>
      <c r="K31" s="749">
        <v>0</v>
      </c>
      <c r="L31" s="735">
        <v>1</v>
      </c>
      <c r="M31" s="736">
        <v>108.99999999999999</v>
      </c>
    </row>
    <row r="32" spans="1:13" ht="14.45" customHeight="1" x14ac:dyDescent="0.2">
      <c r="A32" s="730" t="s">
        <v>595</v>
      </c>
      <c r="B32" s="731" t="s">
        <v>1911</v>
      </c>
      <c r="C32" s="731" t="s">
        <v>1912</v>
      </c>
      <c r="D32" s="731" t="s">
        <v>762</v>
      </c>
      <c r="E32" s="731" t="s">
        <v>763</v>
      </c>
      <c r="F32" s="735"/>
      <c r="G32" s="735"/>
      <c r="H32" s="749">
        <v>0</v>
      </c>
      <c r="I32" s="735">
        <v>1</v>
      </c>
      <c r="J32" s="735">
        <v>52.239999999999995</v>
      </c>
      <c r="K32" s="749">
        <v>1</v>
      </c>
      <c r="L32" s="735">
        <v>1</v>
      </c>
      <c r="M32" s="736">
        <v>52.239999999999995</v>
      </c>
    </row>
    <row r="33" spans="1:13" ht="14.45" customHeight="1" x14ac:dyDescent="0.2">
      <c r="A33" s="730" t="s">
        <v>595</v>
      </c>
      <c r="B33" s="731" t="s">
        <v>1913</v>
      </c>
      <c r="C33" s="731" t="s">
        <v>1914</v>
      </c>
      <c r="D33" s="731" t="s">
        <v>1915</v>
      </c>
      <c r="E33" s="731" t="s">
        <v>1916</v>
      </c>
      <c r="F33" s="735"/>
      <c r="G33" s="735"/>
      <c r="H33" s="749">
        <v>0</v>
      </c>
      <c r="I33" s="735">
        <v>1</v>
      </c>
      <c r="J33" s="735">
        <v>15</v>
      </c>
      <c r="K33" s="749">
        <v>1</v>
      </c>
      <c r="L33" s="735">
        <v>1</v>
      </c>
      <c r="M33" s="736">
        <v>15</v>
      </c>
    </row>
    <row r="34" spans="1:13" ht="14.45" customHeight="1" x14ac:dyDescent="0.2">
      <c r="A34" s="730" t="s">
        <v>595</v>
      </c>
      <c r="B34" s="731" t="s">
        <v>1917</v>
      </c>
      <c r="C34" s="731" t="s">
        <v>1918</v>
      </c>
      <c r="D34" s="731" t="s">
        <v>987</v>
      </c>
      <c r="E34" s="731" t="s">
        <v>988</v>
      </c>
      <c r="F34" s="735"/>
      <c r="G34" s="735"/>
      <c r="H34" s="749">
        <v>0</v>
      </c>
      <c r="I34" s="735">
        <v>1</v>
      </c>
      <c r="J34" s="735">
        <v>89.51</v>
      </c>
      <c r="K34" s="749">
        <v>1</v>
      </c>
      <c r="L34" s="735">
        <v>1</v>
      </c>
      <c r="M34" s="736">
        <v>89.51</v>
      </c>
    </row>
    <row r="35" spans="1:13" ht="14.45" customHeight="1" x14ac:dyDescent="0.2">
      <c r="A35" s="730" t="s">
        <v>595</v>
      </c>
      <c r="B35" s="731" t="s">
        <v>1919</v>
      </c>
      <c r="C35" s="731" t="s">
        <v>1920</v>
      </c>
      <c r="D35" s="731" t="s">
        <v>1102</v>
      </c>
      <c r="E35" s="731" t="s">
        <v>1921</v>
      </c>
      <c r="F35" s="735"/>
      <c r="G35" s="735"/>
      <c r="H35" s="749">
        <v>0</v>
      </c>
      <c r="I35" s="735">
        <v>1</v>
      </c>
      <c r="J35" s="735">
        <v>188.82</v>
      </c>
      <c r="K35" s="749">
        <v>1</v>
      </c>
      <c r="L35" s="735">
        <v>1</v>
      </c>
      <c r="M35" s="736">
        <v>188.82</v>
      </c>
    </row>
    <row r="36" spans="1:13" ht="14.45" customHeight="1" x14ac:dyDescent="0.2">
      <c r="A36" s="730" t="s">
        <v>595</v>
      </c>
      <c r="B36" s="731" t="s">
        <v>1922</v>
      </c>
      <c r="C36" s="731" t="s">
        <v>1923</v>
      </c>
      <c r="D36" s="731" t="s">
        <v>1924</v>
      </c>
      <c r="E36" s="731" t="s">
        <v>1925</v>
      </c>
      <c r="F36" s="735"/>
      <c r="G36" s="735"/>
      <c r="H36" s="749">
        <v>0</v>
      </c>
      <c r="I36" s="735">
        <v>1</v>
      </c>
      <c r="J36" s="735">
        <v>200.95999999999998</v>
      </c>
      <c r="K36" s="749">
        <v>1</v>
      </c>
      <c r="L36" s="735">
        <v>1</v>
      </c>
      <c r="M36" s="736">
        <v>200.95999999999998</v>
      </c>
    </row>
    <row r="37" spans="1:13" ht="14.45" customHeight="1" x14ac:dyDescent="0.2">
      <c r="A37" s="730" t="s">
        <v>595</v>
      </c>
      <c r="B37" s="731" t="s">
        <v>1926</v>
      </c>
      <c r="C37" s="731" t="s">
        <v>1927</v>
      </c>
      <c r="D37" s="731" t="s">
        <v>1928</v>
      </c>
      <c r="E37" s="731" t="s">
        <v>1929</v>
      </c>
      <c r="F37" s="735"/>
      <c r="G37" s="735"/>
      <c r="H37" s="749">
        <v>0</v>
      </c>
      <c r="I37" s="735">
        <v>1</v>
      </c>
      <c r="J37" s="735">
        <v>254.25</v>
      </c>
      <c r="K37" s="749">
        <v>1</v>
      </c>
      <c r="L37" s="735">
        <v>1</v>
      </c>
      <c r="M37" s="736">
        <v>254.25</v>
      </c>
    </row>
    <row r="38" spans="1:13" ht="14.45" customHeight="1" x14ac:dyDescent="0.2">
      <c r="A38" s="730" t="s">
        <v>595</v>
      </c>
      <c r="B38" s="731" t="s">
        <v>1930</v>
      </c>
      <c r="C38" s="731" t="s">
        <v>1931</v>
      </c>
      <c r="D38" s="731" t="s">
        <v>1015</v>
      </c>
      <c r="E38" s="731" t="s">
        <v>1932</v>
      </c>
      <c r="F38" s="735"/>
      <c r="G38" s="735"/>
      <c r="H38" s="749">
        <v>0</v>
      </c>
      <c r="I38" s="735">
        <v>1</v>
      </c>
      <c r="J38" s="735">
        <v>52.590000000000018</v>
      </c>
      <c r="K38" s="749">
        <v>1</v>
      </c>
      <c r="L38" s="735">
        <v>1</v>
      </c>
      <c r="M38" s="736">
        <v>52.590000000000018</v>
      </c>
    </row>
    <row r="39" spans="1:13" ht="14.45" customHeight="1" x14ac:dyDescent="0.2">
      <c r="A39" s="730" t="s">
        <v>595</v>
      </c>
      <c r="B39" s="731" t="s">
        <v>1933</v>
      </c>
      <c r="C39" s="731" t="s">
        <v>1934</v>
      </c>
      <c r="D39" s="731" t="s">
        <v>1935</v>
      </c>
      <c r="E39" s="731" t="s">
        <v>1936</v>
      </c>
      <c r="F39" s="735"/>
      <c r="G39" s="735"/>
      <c r="H39" s="749">
        <v>0</v>
      </c>
      <c r="I39" s="735">
        <v>1</v>
      </c>
      <c r="J39" s="735">
        <v>176.91</v>
      </c>
      <c r="K39" s="749">
        <v>1</v>
      </c>
      <c r="L39" s="735">
        <v>1</v>
      </c>
      <c r="M39" s="736">
        <v>176.91</v>
      </c>
    </row>
    <row r="40" spans="1:13" ht="14.45" customHeight="1" x14ac:dyDescent="0.2">
      <c r="A40" s="730" t="s">
        <v>595</v>
      </c>
      <c r="B40" s="731" t="s">
        <v>1937</v>
      </c>
      <c r="C40" s="731" t="s">
        <v>1938</v>
      </c>
      <c r="D40" s="731" t="s">
        <v>1939</v>
      </c>
      <c r="E40" s="731" t="s">
        <v>1940</v>
      </c>
      <c r="F40" s="735"/>
      <c r="G40" s="735"/>
      <c r="H40" s="749">
        <v>0</v>
      </c>
      <c r="I40" s="735">
        <v>5</v>
      </c>
      <c r="J40" s="735">
        <v>6875</v>
      </c>
      <c r="K40" s="749">
        <v>1</v>
      </c>
      <c r="L40" s="735">
        <v>5</v>
      </c>
      <c r="M40" s="736">
        <v>6875</v>
      </c>
    </row>
    <row r="41" spans="1:13" ht="14.45" customHeight="1" x14ac:dyDescent="0.2">
      <c r="A41" s="730" t="s">
        <v>595</v>
      </c>
      <c r="B41" s="731" t="s">
        <v>1845</v>
      </c>
      <c r="C41" s="731" t="s">
        <v>1846</v>
      </c>
      <c r="D41" s="731" t="s">
        <v>697</v>
      </c>
      <c r="E41" s="731" t="s">
        <v>1847</v>
      </c>
      <c r="F41" s="735"/>
      <c r="G41" s="735"/>
      <c r="H41" s="749">
        <v>0</v>
      </c>
      <c r="I41" s="735">
        <v>80</v>
      </c>
      <c r="J41" s="735">
        <v>5192</v>
      </c>
      <c r="K41" s="749">
        <v>1</v>
      </c>
      <c r="L41" s="735">
        <v>80</v>
      </c>
      <c r="M41" s="736">
        <v>5192</v>
      </c>
    </row>
    <row r="42" spans="1:13" ht="14.45" customHeight="1" x14ac:dyDescent="0.2">
      <c r="A42" s="730" t="s">
        <v>595</v>
      </c>
      <c r="B42" s="731" t="s">
        <v>1941</v>
      </c>
      <c r="C42" s="731" t="s">
        <v>1942</v>
      </c>
      <c r="D42" s="731" t="s">
        <v>1943</v>
      </c>
      <c r="E42" s="731" t="s">
        <v>1944</v>
      </c>
      <c r="F42" s="735"/>
      <c r="G42" s="735"/>
      <c r="H42" s="749">
        <v>0</v>
      </c>
      <c r="I42" s="735">
        <v>5</v>
      </c>
      <c r="J42" s="735">
        <v>490.04999999999995</v>
      </c>
      <c r="K42" s="749">
        <v>1</v>
      </c>
      <c r="L42" s="735">
        <v>5</v>
      </c>
      <c r="M42" s="736">
        <v>490.04999999999995</v>
      </c>
    </row>
    <row r="43" spans="1:13" ht="14.45" customHeight="1" x14ac:dyDescent="0.2">
      <c r="A43" s="730" t="s">
        <v>595</v>
      </c>
      <c r="B43" s="731" t="s">
        <v>1941</v>
      </c>
      <c r="C43" s="731" t="s">
        <v>1945</v>
      </c>
      <c r="D43" s="731" t="s">
        <v>885</v>
      </c>
      <c r="E43" s="731" t="s">
        <v>886</v>
      </c>
      <c r="F43" s="735"/>
      <c r="G43" s="735"/>
      <c r="H43" s="749">
        <v>0</v>
      </c>
      <c r="I43" s="735">
        <v>1</v>
      </c>
      <c r="J43" s="735">
        <v>78.67</v>
      </c>
      <c r="K43" s="749">
        <v>1</v>
      </c>
      <c r="L43" s="735">
        <v>1</v>
      </c>
      <c r="M43" s="736">
        <v>78.67</v>
      </c>
    </row>
    <row r="44" spans="1:13" ht="14.45" customHeight="1" x14ac:dyDescent="0.2">
      <c r="A44" s="730" t="s">
        <v>595</v>
      </c>
      <c r="B44" s="731" t="s">
        <v>1946</v>
      </c>
      <c r="C44" s="731" t="s">
        <v>1947</v>
      </c>
      <c r="D44" s="731" t="s">
        <v>1948</v>
      </c>
      <c r="E44" s="731" t="s">
        <v>1949</v>
      </c>
      <c r="F44" s="735"/>
      <c r="G44" s="735"/>
      <c r="H44" s="749">
        <v>0</v>
      </c>
      <c r="I44" s="735">
        <v>19</v>
      </c>
      <c r="J44" s="735">
        <v>42516.869999999995</v>
      </c>
      <c r="K44" s="749">
        <v>1</v>
      </c>
      <c r="L44" s="735">
        <v>19</v>
      </c>
      <c r="M44" s="736">
        <v>42516.869999999995</v>
      </c>
    </row>
    <row r="45" spans="1:13" ht="14.45" customHeight="1" x14ac:dyDescent="0.2">
      <c r="A45" s="730" t="s">
        <v>595</v>
      </c>
      <c r="B45" s="731" t="s">
        <v>1950</v>
      </c>
      <c r="C45" s="731" t="s">
        <v>1951</v>
      </c>
      <c r="D45" s="731" t="s">
        <v>1952</v>
      </c>
      <c r="E45" s="731" t="s">
        <v>1953</v>
      </c>
      <c r="F45" s="735">
        <v>15</v>
      </c>
      <c r="G45" s="735">
        <v>6251.6999999999989</v>
      </c>
      <c r="H45" s="749">
        <v>1</v>
      </c>
      <c r="I45" s="735"/>
      <c r="J45" s="735"/>
      <c r="K45" s="749">
        <v>0</v>
      </c>
      <c r="L45" s="735">
        <v>15</v>
      </c>
      <c r="M45" s="736">
        <v>6251.6999999999989</v>
      </c>
    </row>
    <row r="46" spans="1:13" ht="14.45" customHeight="1" x14ac:dyDescent="0.2">
      <c r="A46" s="730" t="s">
        <v>595</v>
      </c>
      <c r="B46" s="731" t="s">
        <v>1950</v>
      </c>
      <c r="C46" s="731" t="s">
        <v>1954</v>
      </c>
      <c r="D46" s="731" t="s">
        <v>1295</v>
      </c>
      <c r="E46" s="731" t="s">
        <v>1955</v>
      </c>
      <c r="F46" s="735"/>
      <c r="G46" s="735"/>
      <c r="H46" s="749">
        <v>0</v>
      </c>
      <c r="I46" s="735">
        <v>2</v>
      </c>
      <c r="J46" s="735">
        <v>227.5</v>
      </c>
      <c r="K46" s="749">
        <v>1</v>
      </c>
      <c r="L46" s="735">
        <v>2</v>
      </c>
      <c r="M46" s="736">
        <v>227.5</v>
      </c>
    </row>
    <row r="47" spans="1:13" ht="14.45" customHeight="1" x14ac:dyDescent="0.2">
      <c r="A47" s="730" t="s">
        <v>595</v>
      </c>
      <c r="B47" s="731" t="s">
        <v>1956</v>
      </c>
      <c r="C47" s="731" t="s">
        <v>1957</v>
      </c>
      <c r="D47" s="731" t="s">
        <v>1958</v>
      </c>
      <c r="E47" s="731" t="s">
        <v>1362</v>
      </c>
      <c r="F47" s="735"/>
      <c r="G47" s="735"/>
      <c r="H47" s="749">
        <v>0</v>
      </c>
      <c r="I47" s="735">
        <v>16</v>
      </c>
      <c r="J47" s="735">
        <v>33995.5</v>
      </c>
      <c r="K47" s="749">
        <v>1</v>
      </c>
      <c r="L47" s="735">
        <v>16</v>
      </c>
      <c r="M47" s="736">
        <v>33995.5</v>
      </c>
    </row>
    <row r="48" spans="1:13" ht="14.45" customHeight="1" x14ac:dyDescent="0.2">
      <c r="A48" s="730" t="s">
        <v>595</v>
      </c>
      <c r="B48" s="731" t="s">
        <v>1959</v>
      </c>
      <c r="C48" s="731" t="s">
        <v>1960</v>
      </c>
      <c r="D48" s="731" t="s">
        <v>1961</v>
      </c>
      <c r="E48" s="731" t="s">
        <v>1962</v>
      </c>
      <c r="F48" s="735"/>
      <c r="G48" s="735"/>
      <c r="H48" s="749">
        <v>0</v>
      </c>
      <c r="I48" s="735">
        <v>4</v>
      </c>
      <c r="J48" s="735">
        <v>784.08</v>
      </c>
      <c r="K48" s="749">
        <v>1</v>
      </c>
      <c r="L48" s="735">
        <v>4</v>
      </c>
      <c r="M48" s="736">
        <v>784.08</v>
      </c>
    </row>
    <row r="49" spans="1:13" ht="14.45" customHeight="1" x14ac:dyDescent="0.2">
      <c r="A49" s="730" t="s">
        <v>595</v>
      </c>
      <c r="B49" s="731" t="s">
        <v>1963</v>
      </c>
      <c r="C49" s="731" t="s">
        <v>1964</v>
      </c>
      <c r="D49" s="731" t="s">
        <v>1965</v>
      </c>
      <c r="E49" s="731" t="s">
        <v>1677</v>
      </c>
      <c r="F49" s="735">
        <v>305</v>
      </c>
      <c r="G49" s="735">
        <v>10187</v>
      </c>
      <c r="H49" s="749">
        <v>1</v>
      </c>
      <c r="I49" s="735"/>
      <c r="J49" s="735"/>
      <c r="K49" s="749">
        <v>0</v>
      </c>
      <c r="L49" s="735">
        <v>305</v>
      </c>
      <c r="M49" s="736">
        <v>10187</v>
      </c>
    </row>
    <row r="50" spans="1:13" ht="14.45" customHeight="1" x14ac:dyDescent="0.2">
      <c r="A50" s="730" t="s">
        <v>595</v>
      </c>
      <c r="B50" s="731" t="s">
        <v>1966</v>
      </c>
      <c r="C50" s="731" t="s">
        <v>1967</v>
      </c>
      <c r="D50" s="731" t="s">
        <v>1349</v>
      </c>
      <c r="E50" s="731" t="s">
        <v>1350</v>
      </c>
      <c r="F50" s="735"/>
      <c r="G50" s="735"/>
      <c r="H50" s="749">
        <v>0</v>
      </c>
      <c r="I50" s="735">
        <v>82</v>
      </c>
      <c r="J50" s="735">
        <v>67656.56</v>
      </c>
      <c r="K50" s="749">
        <v>1</v>
      </c>
      <c r="L50" s="735">
        <v>82</v>
      </c>
      <c r="M50" s="736">
        <v>67656.56</v>
      </c>
    </row>
    <row r="51" spans="1:13" ht="14.45" customHeight="1" x14ac:dyDescent="0.2">
      <c r="A51" s="730" t="s">
        <v>595</v>
      </c>
      <c r="B51" s="731" t="s">
        <v>1968</v>
      </c>
      <c r="C51" s="731" t="s">
        <v>1969</v>
      </c>
      <c r="D51" s="731" t="s">
        <v>1970</v>
      </c>
      <c r="E51" s="731" t="s">
        <v>1971</v>
      </c>
      <c r="F51" s="735"/>
      <c r="G51" s="735"/>
      <c r="H51" s="749">
        <v>0</v>
      </c>
      <c r="I51" s="735">
        <v>3</v>
      </c>
      <c r="J51" s="735">
        <v>125.06999999999996</v>
      </c>
      <c r="K51" s="749">
        <v>1</v>
      </c>
      <c r="L51" s="735">
        <v>3</v>
      </c>
      <c r="M51" s="736">
        <v>125.06999999999996</v>
      </c>
    </row>
    <row r="52" spans="1:13" ht="14.45" customHeight="1" x14ac:dyDescent="0.2">
      <c r="A52" s="730" t="s">
        <v>595</v>
      </c>
      <c r="B52" s="731" t="s">
        <v>1972</v>
      </c>
      <c r="C52" s="731" t="s">
        <v>1973</v>
      </c>
      <c r="D52" s="731" t="s">
        <v>1974</v>
      </c>
      <c r="E52" s="731" t="s">
        <v>1975</v>
      </c>
      <c r="F52" s="735"/>
      <c r="G52" s="735"/>
      <c r="H52" s="749">
        <v>0</v>
      </c>
      <c r="I52" s="735">
        <v>6</v>
      </c>
      <c r="J52" s="735">
        <v>1584</v>
      </c>
      <c r="K52" s="749">
        <v>1</v>
      </c>
      <c r="L52" s="735">
        <v>6</v>
      </c>
      <c r="M52" s="736">
        <v>1584</v>
      </c>
    </row>
    <row r="53" spans="1:13" ht="14.45" customHeight="1" x14ac:dyDescent="0.2">
      <c r="A53" s="730" t="s">
        <v>595</v>
      </c>
      <c r="B53" s="731" t="s">
        <v>1976</v>
      </c>
      <c r="C53" s="731" t="s">
        <v>1977</v>
      </c>
      <c r="D53" s="731" t="s">
        <v>1978</v>
      </c>
      <c r="E53" s="731" t="s">
        <v>1979</v>
      </c>
      <c r="F53" s="735"/>
      <c r="G53" s="735"/>
      <c r="H53" s="749">
        <v>0</v>
      </c>
      <c r="I53" s="735">
        <v>2.9999999999999991</v>
      </c>
      <c r="J53" s="735">
        <v>1633.1699999999994</v>
      </c>
      <c r="K53" s="749">
        <v>1</v>
      </c>
      <c r="L53" s="735">
        <v>2.9999999999999991</v>
      </c>
      <c r="M53" s="736">
        <v>1633.1699999999994</v>
      </c>
    </row>
    <row r="54" spans="1:13" ht="14.45" customHeight="1" x14ac:dyDescent="0.2">
      <c r="A54" s="730" t="s">
        <v>595</v>
      </c>
      <c r="B54" s="731" t="s">
        <v>1980</v>
      </c>
      <c r="C54" s="731" t="s">
        <v>1981</v>
      </c>
      <c r="D54" s="731" t="s">
        <v>1982</v>
      </c>
      <c r="E54" s="731" t="s">
        <v>1983</v>
      </c>
      <c r="F54" s="735">
        <v>1</v>
      </c>
      <c r="G54" s="735">
        <v>7581.09</v>
      </c>
      <c r="H54" s="749">
        <v>1</v>
      </c>
      <c r="I54" s="735"/>
      <c r="J54" s="735"/>
      <c r="K54" s="749">
        <v>0</v>
      </c>
      <c r="L54" s="735">
        <v>1</v>
      </c>
      <c r="M54" s="736">
        <v>7581.09</v>
      </c>
    </row>
    <row r="55" spans="1:13" ht="14.45" customHeight="1" x14ac:dyDescent="0.2">
      <c r="A55" s="730" t="s">
        <v>595</v>
      </c>
      <c r="B55" s="731" t="s">
        <v>1984</v>
      </c>
      <c r="C55" s="731" t="s">
        <v>1985</v>
      </c>
      <c r="D55" s="731" t="s">
        <v>1986</v>
      </c>
      <c r="E55" s="731" t="s">
        <v>1987</v>
      </c>
      <c r="F55" s="735"/>
      <c r="G55" s="735"/>
      <c r="H55" s="749">
        <v>0</v>
      </c>
      <c r="I55" s="735">
        <v>10</v>
      </c>
      <c r="J55" s="735">
        <v>333.9</v>
      </c>
      <c r="K55" s="749">
        <v>1</v>
      </c>
      <c r="L55" s="735">
        <v>10</v>
      </c>
      <c r="M55" s="736">
        <v>333.9</v>
      </c>
    </row>
    <row r="56" spans="1:13" ht="14.45" customHeight="1" x14ac:dyDescent="0.2">
      <c r="A56" s="730" t="s">
        <v>595</v>
      </c>
      <c r="B56" s="731" t="s">
        <v>1984</v>
      </c>
      <c r="C56" s="731" t="s">
        <v>1988</v>
      </c>
      <c r="D56" s="731" t="s">
        <v>1986</v>
      </c>
      <c r="E56" s="731" t="s">
        <v>1989</v>
      </c>
      <c r="F56" s="735"/>
      <c r="G56" s="735"/>
      <c r="H56" s="749">
        <v>0</v>
      </c>
      <c r="I56" s="735">
        <v>30</v>
      </c>
      <c r="J56" s="735">
        <v>1586.4</v>
      </c>
      <c r="K56" s="749">
        <v>1</v>
      </c>
      <c r="L56" s="735">
        <v>30</v>
      </c>
      <c r="M56" s="736">
        <v>1586.4</v>
      </c>
    </row>
    <row r="57" spans="1:13" ht="14.45" customHeight="1" x14ac:dyDescent="0.2">
      <c r="A57" s="730" t="s">
        <v>595</v>
      </c>
      <c r="B57" s="731" t="s">
        <v>1990</v>
      </c>
      <c r="C57" s="731" t="s">
        <v>1991</v>
      </c>
      <c r="D57" s="731" t="s">
        <v>1351</v>
      </c>
      <c r="E57" s="731" t="s">
        <v>1992</v>
      </c>
      <c r="F57" s="735">
        <v>21</v>
      </c>
      <c r="G57" s="735">
        <v>3957.6599999999994</v>
      </c>
      <c r="H57" s="749">
        <v>1</v>
      </c>
      <c r="I57" s="735"/>
      <c r="J57" s="735"/>
      <c r="K57" s="749">
        <v>0</v>
      </c>
      <c r="L57" s="735">
        <v>21</v>
      </c>
      <c r="M57" s="736">
        <v>3957.6599999999994</v>
      </c>
    </row>
    <row r="58" spans="1:13" ht="14.45" customHeight="1" x14ac:dyDescent="0.2">
      <c r="A58" s="730" t="s">
        <v>595</v>
      </c>
      <c r="B58" s="731" t="s">
        <v>1990</v>
      </c>
      <c r="C58" s="731" t="s">
        <v>1993</v>
      </c>
      <c r="D58" s="731" t="s">
        <v>1351</v>
      </c>
      <c r="E58" s="731" t="s">
        <v>1994</v>
      </c>
      <c r="F58" s="735"/>
      <c r="G58" s="735"/>
      <c r="H58" s="749">
        <v>0</v>
      </c>
      <c r="I58" s="735">
        <v>12</v>
      </c>
      <c r="J58" s="735">
        <v>4523.04</v>
      </c>
      <c r="K58" s="749">
        <v>1</v>
      </c>
      <c r="L58" s="735">
        <v>12</v>
      </c>
      <c r="M58" s="736">
        <v>4523.04</v>
      </c>
    </row>
    <row r="59" spans="1:13" ht="14.45" customHeight="1" x14ac:dyDescent="0.2">
      <c r="A59" s="730" t="s">
        <v>595</v>
      </c>
      <c r="B59" s="731" t="s">
        <v>1995</v>
      </c>
      <c r="C59" s="731" t="s">
        <v>1996</v>
      </c>
      <c r="D59" s="731" t="s">
        <v>1377</v>
      </c>
      <c r="E59" s="731" t="s">
        <v>1997</v>
      </c>
      <c r="F59" s="735"/>
      <c r="G59" s="735"/>
      <c r="H59" s="749">
        <v>0</v>
      </c>
      <c r="I59" s="735">
        <v>4</v>
      </c>
      <c r="J59" s="735">
        <v>4539.5200000000004</v>
      </c>
      <c r="K59" s="749">
        <v>1</v>
      </c>
      <c r="L59" s="735">
        <v>4</v>
      </c>
      <c r="M59" s="736">
        <v>4539.5200000000004</v>
      </c>
    </row>
    <row r="60" spans="1:13" ht="14.45" customHeight="1" x14ac:dyDescent="0.2">
      <c r="A60" s="730" t="s">
        <v>595</v>
      </c>
      <c r="B60" s="731" t="s">
        <v>1998</v>
      </c>
      <c r="C60" s="731" t="s">
        <v>1999</v>
      </c>
      <c r="D60" s="731" t="s">
        <v>2000</v>
      </c>
      <c r="E60" s="731" t="s">
        <v>2001</v>
      </c>
      <c r="F60" s="735"/>
      <c r="G60" s="735"/>
      <c r="H60" s="749">
        <v>0</v>
      </c>
      <c r="I60" s="735">
        <v>26</v>
      </c>
      <c r="J60" s="735">
        <v>8294.0000929486559</v>
      </c>
      <c r="K60" s="749">
        <v>1</v>
      </c>
      <c r="L60" s="735">
        <v>26</v>
      </c>
      <c r="M60" s="736">
        <v>8294.0000929486559</v>
      </c>
    </row>
    <row r="61" spans="1:13" ht="14.45" customHeight="1" x14ac:dyDescent="0.2">
      <c r="A61" s="730" t="s">
        <v>595</v>
      </c>
      <c r="B61" s="731" t="s">
        <v>1998</v>
      </c>
      <c r="C61" s="731" t="s">
        <v>2002</v>
      </c>
      <c r="D61" s="731" t="s">
        <v>2000</v>
      </c>
      <c r="E61" s="731" t="s">
        <v>2003</v>
      </c>
      <c r="F61" s="735"/>
      <c r="G61" s="735"/>
      <c r="H61" s="749">
        <v>0</v>
      </c>
      <c r="I61" s="735">
        <v>7</v>
      </c>
      <c r="J61" s="735">
        <v>4466.0000743589253</v>
      </c>
      <c r="K61" s="749">
        <v>1</v>
      </c>
      <c r="L61" s="735">
        <v>7</v>
      </c>
      <c r="M61" s="736">
        <v>4466.0000743589253</v>
      </c>
    </row>
    <row r="62" spans="1:13" ht="14.45" customHeight="1" x14ac:dyDescent="0.2">
      <c r="A62" s="730" t="s">
        <v>595</v>
      </c>
      <c r="B62" s="731" t="s">
        <v>2004</v>
      </c>
      <c r="C62" s="731" t="s">
        <v>2005</v>
      </c>
      <c r="D62" s="731" t="s">
        <v>701</v>
      </c>
      <c r="E62" s="731" t="s">
        <v>703</v>
      </c>
      <c r="F62" s="735">
        <v>11</v>
      </c>
      <c r="G62" s="735">
        <v>5978.17</v>
      </c>
      <c r="H62" s="749">
        <v>1</v>
      </c>
      <c r="I62" s="735"/>
      <c r="J62" s="735"/>
      <c r="K62" s="749">
        <v>0</v>
      </c>
      <c r="L62" s="735">
        <v>11</v>
      </c>
      <c r="M62" s="736">
        <v>5978.17</v>
      </c>
    </row>
    <row r="63" spans="1:13" ht="14.45" customHeight="1" x14ac:dyDescent="0.2">
      <c r="A63" s="730" t="s">
        <v>595</v>
      </c>
      <c r="B63" s="731" t="s">
        <v>2006</v>
      </c>
      <c r="C63" s="731" t="s">
        <v>2007</v>
      </c>
      <c r="D63" s="731" t="s">
        <v>2008</v>
      </c>
      <c r="E63" s="731" t="s">
        <v>799</v>
      </c>
      <c r="F63" s="735"/>
      <c r="G63" s="735"/>
      <c r="H63" s="749"/>
      <c r="I63" s="735">
        <v>0</v>
      </c>
      <c r="J63" s="735">
        <v>0</v>
      </c>
      <c r="K63" s="749"/>
      <c r="L63" s="735">
        <v>0</v>
      </c>
      <c r="M63" s="736">
        <v>0</v>
      </c>
    </row>
    <row r="64" spans="1:13" ht="14.45" customHeight="1" x14ac:dyDescent="0.2">
      <c r="A64" s="730" t="s">
        <v>595</v>
      </c>
      <c r="B64" s="731" t="s">
        <v>2009</v>
      </c>
      <c r="C64" s="731" t="s">
        <v>2010</v>
      </c>
      <c r="D64" s="731" t="s">
        <v>2011</v>
      </c>
      <c r="E64" s="731" t="s">
        <v>2012</v>
      </c>
      <c r="F64" s="735"/>
      <c r="G64" s="735"/>
      <c r="H64" s="749">
        <v>0</v>
      </c>
      <c r="I64" s="735">
        <v>1</v>
      </c>
      <c r="J64" s="735">
        <v>818.66</v>
      </c>
      <c r="K64" s="749">
        <v>1</v>
      </c>
      <c r="L64" s="735">
        <v>1</v>
      </c>
      <c r="M64" s="736">
        <v>818.66</v>
      </c>
    </row>
    <row r="65" spans="1:13" ht="14.45" customHeight="1" x14ac:dyDescent="0.2">
      <c r="A65" s="730" t="s">
        <v>595</v>
      </c>
      <c r="B65" s="731" t="s">
        <v>2013</v>
      </c>
      <c r="C65" s="731" t="s">
        <v>2014</v>
      </c>
      <c r="D65" s="731" t="s">
        <v>2015</v>
      </c>
      <c r="E65" s="731" t="s">
        <v>1119</v>
      </c>
      <c r="F65" s="735">
        <v>1</v>
      </c>
      <c r="G65" s="735">
        <v>715</v>
      </c>
      <c r="H65" s="749">
        <v>1</v>
      </c>
      <c r="I65" s="735"/>
      <c r="J65" s="735"/>
      <c r="K65" s="749">
        <v>0</v>
      </c>
      <c r="L65" s="735">
        <v>1</v>
      </c>
      <c r="M65" s="736">
        <v>715</v>
      </c>
    </row>
    <row r="66" spans="1:13" ht="14.45" customHeight="1" x14ac:dyDescent="0.2">
      <c r="A66" s="730" t="s">
        <v>595</v>
      </c>
      <c r="B66" s="731" t="s">
        <v>2013</v>
      </c>
      <c r="C66" s="731" t="s">
        <v>2016</v>
      </c>
      <c r="D66" s="731" t="s">
        <v>1118</v>
      </c>
      <c r="E66" s="731" t="s">
        <v>1119</v>
      </c>
      <c r="F66" s="735"/>
      <c r="G66" s="735"/>
      <c r="H66" s="749">
        <v>0</v>
      </c>
      <c r="I66" s="735">
        <v>4</v>
      </c>
      <c r="J66" s="735">
        <v>1980.0000000000002</v>
      </c>
      <c r="K66" s="749">
        <v>1</v>
      </c>
      <c r="L66" s="735">
        <v>4</v>
      </c>
      <c r="M66" s="736">
        <v>1980.0000000000002</v>
      </c>
    </row>
    <row r="67" spans="1:13" ht="14.45" customHeight="1" x14ac:dyDescent="0.2">
      <c r="A67" s="730" t="s">
        <v>595</v>
      </c>
      <c r="B67" s="731" t="s">
        <v>2017</v>
      </c>
      <c r="C67" s="731" t="s">
        <v>2018</v>
      </c>
      <c r="D67" s="731" t="s">
        <v>2019</v>
      </c>
      <c r="E67" s="731" t="s">
        <v>2020</v>
      </c>
      <c r="F67" s="735"/>
      <c r="G67" s="735"/>
      <c r="H67" s="749">
        <v>0</v>
      </c>
      <c r="I67" s="735">
        <v>103</v>
      </c>
      <c r="J67" s="735">
        <v>64581</v>
      </c>
      <c r="K67" s="749">
        <v>1</v>
      </c>
      <c r="L67" s="735">
        <v>103</v>
      </c>
      <c r="M67" s="736">
        <v>64581</v>
      </c>
    </row>
    <row r="68" spans="1:13" ht="14.45" customHeight="1" x14ac:dyDescent="0.2">
      <c r="A68" s="730" t="s">
        <v>595</v>
      </c>
      <c r="B68" s="731" t="s">
        <v>1848</v>
      </c>
      <c r="C68" s="731" t="s">
        <v>1849</v>
      </c>
      <c r="D68" s="731" t="s">
        <v>1850</v>
      </c>
      <c r="E68" s="731" t="s">
        <v>1851</v>
      </c>
      <c r="F68" s="735"/>
      <c r="G68" s="735"/>
      <c r="H68" s="749">
        <v>0</v>
      </c>
      <c r="I68" s="735">
        <v>24</v>
      </c>
      <c r="J68" s="735">
        <v>2958.9700000000003</v>
      </c>
      <c r="K68" s="749">
        <v>1</v>
      </c>
      <c r="L68" s="735">
        <v>24</v>
      </c>
      <c r="M68" s="736">
        <v>2958.9700000000003</v>
      </c>
    </row>
    <row r="69" spans="1:13" ht="14.45" customHeight="1" x14ac:dyDescent="0.2">
      <c r="A69" s="730" t="s">
        <v>595</v>
      </c>
      <c r="B69" s="731" t="s">
        <v>1852</v>
      </c>
      <c r="C69" s="731" t="s">
        <v>2021</v>
      </c>
      <c r="D69" s="731" t="s">
        <v>695</v>
      </c>
      <c r="E69" s="731" t="s">
        <v>1057</v>
      </c>
      <c r="F69" s="735"/>
      <c r="G69" s="735"/>
      <c r="H69" s="749">
        <v>0</v>
      </c>
      <c r="I69" s="735">
        <v>6</v>
      </c>
      <c r="J69" s="735">
        <v>198.0659976777016</v>
      </c>
      <c r="K69" s="749">
        <v>1</v>
      </c>
      <c r="L69" s="735">
        <v>6</v>
      </c>
      <c r="M69" s="736">
        <v>198.0659976777016</v>
      </c>
    </row>
    <row r="70" spans="1:13" ht="14.45" customHeight="1" x14ac:dyDescent="0.2">
      <c r="A70" s="730" t="s">
        <v>595</v>
      </c>
      <c r="B70" s="731" t="s">
        <v>1852</v>
      </c>
      <c r="C70" s="731" t="s">
        <v>1853</v>
      </c>
      <c r="D70" s="731" t="s">
        <v>695</v>
      </c>
      <c r="E70" s="731" t="s">
        <v>1854</v>
      </c>
      <c r="F70" s="735"/>
      <c r="G70" s="735"/>
      <c r="H70" s="749">
        <v>0</v>
      </c>
      <c r="I70" s="735">
        <v>59</v>
      </c>
      <c r="J70" s="735">
        <v>2726.6499999999996</v>
      </c>
      <c r="K70" s="749">
        <v>1</v>
      </c>
      <c r="L70" s="735">
        <v>59</v>
      </c>
      <c r="M70" s="736">
        <v>2726.6499999999996</v>
      </c>
    </row>
    <row r="71" spans="1:13" ht="14.45" customHeight="1" x14ac:dyDescent="0.2">
      <c r="A71" s="730" t="s">
        <v>595</v>
      </c>
      <c r="B71" s="731" t="s">
        <v>2022</v>
      </c>
      <c r="C71" s="731" t="s">
        <v>2023</v>
      </c>
      <c r="D71" s="731" t="s">
        <v>2024</v>
      </c>
      <c r="E71" s="731" t="s">
        <v>2025</v>
      </c>
      <c r="F71" s="735"/>
      <c r="G71" s="735"/>
      <c r="H71" s="749">
        <v>0</v>
      </c>
      <c r="I71" s="735">
        <v>24</v>
      </c>
      <c r="J71" s="735">
        <v>3696</v>
      </c>
      <c r="K71" s="749">
        <v>1</v>
      </c>
      <c r="L71" s="735">
        <v>24</v>
      </c>
      <c r="M71" s="736">
        <v>3696</v>
      </c>
    </row>
    <row r="72" spans="1:13" ht="14.45" customHeight="1" x14ac:dyDescent="0.2">
      <c r="A72" s="730" t="s">
        <v>595</v>
      </c>
      <c r="B72" s="731" t="s">
        <v>2022</v>
      </c>
      <c r="C72" s="731" t="s">
        <v>2026</v>
      </c>
      <c r="D72" s="731" t="s">
        <v>1076</v>
      </c>
      <c r="E72" s="731" t="s">
        <v>1077</v>
      </c>
      <c r="F72" s="735">
        <v>3</v>
      </c>
      <c r="G72" s="735">
        <v>4312.71</v>
      </c>
      <c r="H72" s="749">
        <v>1</v>
      </c>
      <c r="I72" s="735"/>
      <c r="J72" s="735"/>
      <c r="K72" s="749">
        <v>0</v>
      </c>
      <c r="L72" s="735">
        <v>3</v>
      </c>
      <c r="M72" s="736">
        <v>4312.71</v>
      </c>
    </row>
    <row r="73" spans="1:13" ht="14.45" customHeight="1" x14ac:dyDescent="0.2">
      <c r="A73" s="730" t="s">
        <v>595</v>
      </c>
      <c r="B73" s="731" t="s">
        <v>2027</v>
      </c>
      <c r="C73" s="731" t="s">
        <v>2028</v>
      </c>
      <c r="D73" s="731" t="s">
        <v>2029</v>
      </c>
      <c r="E73" s="731" t="s">
        <v>2030</v>
      </c>
      <c r="F73" s="735"/>
      <c r="G73" s="735"/>
      <c r="H73" s="749">
        <v>0</v>
      </c>
      <c r="I73" s="735">
        <v>293</v>
      </c>
      <c r="J73" s="735">
        <v>70306.309999999983</v>
      </c>
      <c r="K73" s="749">
        <v>1</v>
      </c>
      <c r="L73" s="735">
        <v>293</v>
      </c>
      <c r="M73" s="736">
        <v>70306.309999999983</v>
      </c>
    </row>
    <row r="74" spans="1:13" ht="14.45" customHeight="1" x14ac:dyDescent="0.2">
      <c r="A74" s="730" t="s">
        <v>595</v>
      </c>
      <c r="B74" s="731" t="s">
        <v>2027</v>
      </c>
      <c r="C74" s="731" t="s">
        <v>2031</v>
      </c>
      <c r="D74" s="731" t="s">
        <v>2032</v>
      </c>
      <c r="E74" s="731" t="s">
        <v>2033</v>
      </c>
      <c r="F74" s="735"/>
      <c r="G74" s="735"/>
      <c r="H74" s="749">
        <v>0</v>
      </c>
      <c r="I74" s="735">
        <v>1</v>
      </c>
      <c r="J74" s="735">
        <v>125.86</v>
      </c>
      <c r="K74" s="749">
        <v>1</v>
      </c>
      <c r="L74" s="735">
        <v>1</v>
      </c>
      <c r="M74" s="736">
        <v>125.86</v>
      </c>
    </row>
    <row r="75" spans="1:13" ht="14.45" customHeight="1" x14ac:dyDescent="0.2">
      <c r="A75" s="730" t="s">
        <v>595</v>
      </c>
      <c r="B75" s="731" t="s">
        <v>2027</v>
      </c>
      <c r="C75" s="731" t="s">
        <v>2034</v>
      </c>
      <c r="D75" s="731" t="s">
        <v>2035</v>
      </c>
      <c r="E75" s="731" t="s">
        <v>2036</v>
      </c>
      <c r="F75" s="735"/>
      <c r="G75" s="735"/>
      <c r="H75" s="749">
        <v>0</v>
      </c>
      <c r="I75" s="735">
        <v>2</v>
      </c>
      <c r="J75" s="735">
        <v>116.72000000000003</v>
      </c>
      <c r="K75" s="749">
        <v>1</v>
      </c>
      <c r="L75" s="735">
        <v>2</v>
      </c>
      <c r="M75" s="736">
        <v>116.72000000000003</v>
      </c>
    </row>
    <row r="76" spans="1:13" ht="14.45" customHeight="1" x14ac:dyDescent="0.2">
      <c r="A76" s="730" t="s">
        <v>595</v>
      </c>
      <c r="B76" s="731" t="s">
        <v>2037</v>
      </c>
      <c r="C76" s="731" t="s">
        <v>2038</v>
      </c>
      <c r="D76" s="731" t="s">
        <v>2039</v>
      </c>
      <c r="E76" s="731" t="s">
        <v>2040</v>
      </c>
      <c r="F76" s="735"/>
      <c r="G76" s="735"/>
      <c r="H76" s="749">
        <v>0</v>
      </c>
      <c r="I76" s="735">
        <v>1</v>
      </c>
      <c r="J76" s="735">
        <v>126.19999999999997</v>
      </c>
      <c r="K76" s="749">
        <v>1</v>
      </c>
      <c r="L76" s="735">
        <v>1</v>
      </c>
      <c r="M76" s="736">
        <v>126.19999999999997</v>
      </c>
    </row>
    <row r="77" spans="1:13" ht="14.45" customHeight="1" x14ac:dyDescent="0.2">
      <c r="A77" s="730" t="s">
        <v>595</v>
      </c>
      <c r="B77" s="731" t="s">
        <v>2037</v>
      </c>
      <c r="C77" s="731" t="s">
        <v>2041</v>
      </c>
      <c r="D77" s="731" t="s">
        <v>2039</v>
      </c>
      <c r="E77" s="731" t="s">
        <v>2042</v>
      </c>
      <c r="F77" s="735"/>
      <c r="G77" s="735"/>
      <c r="H77" s="749">
        <v>0</v>
      </c>
      <c r="I77" s="735">
        <v>1</v>
      </c>
      <c r="J77" s="735">
        <v>254.95000000000005</v>
      </c>
      <c r="K77" s="749">
        <v>1</v>
      </c>
      <c r="L77" s="735">
        <v>1</v>
      </c>
      <c r="M77" s="736">
        <v>254.95000000000005</v>
      </c>
    </row>
    <row r="78" spans="1:13" ht="14.45" customHeight="1" x14ac:dyDescent="0.2">
      <c r="A78" s="730" t="s">
        <v>595</v>
      </c>
      <c r="B78" s="731" t="s">
        <v>2043</v>
      </c>
      <c r="C78" s="731" t="s">
        <v>2044</v>
      </c>
      <c r="D78" s="731" t="s">
        <v>2045</v>
      </c>
      <c r="E78" s="731" t="s">
        <v>2046</v>
      </c>
      <c r="F78" s="735"/>
      <c r="G78" s="735"/>
      <c r="H78" s="749">
        <v>0</v>
      </c>
      <c r="I78" s="735">
        <v>1</v>
      </c>
      <c r="J78" s="735">
        <v>19.59</v>
      </c>
      <c r="K78" s="749">
        <v>1</v>
      </c>
      <c r="L78" s="735">
        <v>1</v>
      </c>
      <c r="M78" s="736">
        <v>19.59</v>
      </c>
    </row>
    <row r="79" spans="1:13" ht="14.45" customHeight="1" x14ac:dyDescent="0.2">
      <c r="A79" s="730" t="s">
        <v>595</v>
      </c>
      <c r="B79" s="731" t="s">
        <v>2043</v>
      </c>
      <c r="C79" s="731" t="s">
        <v>2047</v>
      </c>
      <c r="D79" s="731" t="s">
        <v>2045</v>
      </c>
      <c r="E79" s="731" t="s">
        <v>2048</v>
      </c>
      <c r="F79" s="735"/>
      <c r="G79" s="735"/>
      <c r="H79" s="749">
        <v>0</v>
      </c>
      <c r="I79" s="735">
        <v>2</v>
      </c>
      <c r="J79" s="735">
        <v>18.159999999999997</v>
      </c>
      <c r="K79" s="749">
        <v>1</v>
      </c>
      <c r="L79" s="735">
        <v>2</v>
      </c>
      <c r="M79" s="736">
        <v>18.159999999999997</v>
      </c>
    </row>
    <row r="80" spans="1:13" ht="14.45" customHeight="1" x14ac:dyDescent="0.2">
      <c r="A80" s="730" t="s">
        <v>595</v>
      </c>
      <c r="B80" s="731" t="s">
        <v>1855</v>
      </c>
      <c r="C80" s="731" t="s">
        <v>1856</v>
      </c>
      <c r="D80" s="731" t="s">
        <v>1857</v>
      </c>
      <c r="E80" s="731" t="s">
        <v>1858</v>
      </c>
      <c r="F80" s="735"/>
      <c r="G80" s="735"/>
      <c r="H80" s="749">
        <v>0</v>
      </c>
      <c r="I80" s="735">
        <v>25</v>
      </c>
      <c r="J80" s="735">
        <v>11667.000000000002</v>
      </c>
      <c r="K80" s="749">
        <v>1</v>
      </c>
      <c r="L80" s="735">
        <v>25</v>
      </c>
      <c r="M80" s="736">
        <v>11667.000000000002</v>
      </c>
    </row>
    <row r="81" spans="1:13" ht="14.45" customHeight="1" x14ac:dyDescent="0.2">
      <c r="A81" s="730" t="s">
        <v>595</v>
      </c>
      <c r="B81" s="731" t="s">
        <v>1855</v>
      </c>
      <c r="C81" s="731" t="s">
        <v>2049</v>
      </c>
      <c r="D81" s="731" t="s">
        <v>1857</v>
      </c>
      <c r="E81" s="731" t="s">
        <v>2050</v>
      </c>
      <c r="F81" s="735"/>
      <c r="G81" s="735"/>
      <c r="H81" s="749">
        <v>0</v>
      </c>
      <c r="I81" s="735">
        <v>3</v>
      </c>
      <c r="J81" s="735">
        <v>4666.71</v>
      </c>
      <c r="K81" s="749">
        <v>1</v>
      </c>
      <c r="L81" s="735">
        <v>3</v>
      </c>
      <c r="M81" s="736">
        <v>4666.71</v>
      </c>
    </row>
    <row r="82" spans="1:13" ht="14.45" customHeight="1" x14ac:dyDescent="0.2">
      <c r="A82" s="730" t="s">
        <v>595</v>
      </c>
      <c r="B82" s="731" t="s">
        <v>1855</v>
      </c>
      <c r="C82" s="731" t="s">
        <v>2051</v>
      </c>
      <c r="D82" s="731" t="s">
        <v>1857</v>
      </c>
      <c r="E82" s="731" t="s">
        <v>1858</v>
      </c>
      <c r="F82" s="735"/>
      <c r="G82" s="735"/>
      <c r="H82" s="749">
        <v>0</v>
      </c>
      <c r="I82" s="735">
        <v>3</v>
      </c>
      <c r="J82" s="735">
        <v>1402.77</v>
      </c>
      <c r="K82" s="749">
        <v>1</v>
      </c>
      <c r="L82" s="735">
        <v>3</v>
      </c>
      <c r="M82" s="736">
        <v>1402.77</v>
      </c>
    </row>
    <row r="83" spans="1:13" ht="14.45" customHeight="1" x14ac:dyDescent="0.2">
      <c r="A83" s="730" t="s">
        <v>595</v>
      </c>
      <c r="B83" s="731" t="s">
        <v>1855</v>
      </c>
      <c r="C83" s="731" t="s">
        <v>2052</v>
      </c>
      <c r="D83" s="731" t="s">
        <v>2053</v>
      </c>
      <c r="E83" s="731" t="s">
        <v>2050</v>
      </c>
      <c r="F83" s="735">
        <v>9</v>
      </c>
      <c r="G83" s="735">
        <v>9059.130000000001</v>
      </c>
      <c r="H83" s="749">
        <v>1</v>
      </c>
      <c r="I83" s="735"/>
      <c r="J83" s="735"/>
      <c r="K83" s="749">
        <v>0</v>
      </c>
      <c r="L83" s="735">
        <v>9</v>
      </c>
      <c r="M83" s="736">
        <v>9059.130000000001</v>
      </c>
    </row>
    <row r="84" spans="1:13" ht="14.45" customHeight="1" x14ac:dyDescent="0.2">
      <c r="A84" s="730" t="s">
        <v>595</v>
      </c>
      <c r="B84" s="731" t="s">
        <v>2054</v>
      </c>
      <c r="C84" s="731" t="s">
        <v>2055</v>
      </c>
      <c r="D84" s="731" t="s">
        <v>1208</v>
      </c>
      <c r="E84" s="731" t="s">
        <v>2056</v>
      </c>
      <c r="F84" s="735"/>
      <c r="G84" s="735"/>
      <c r="H84" s="749">
        <v>0</v>
      </c>
      <c r="I84" s="735">
        <v>4</v>
      </c>
      <c r="J84" s="735">
        <v>181.95999999999998</v>
      </c>
      <c r="K84" s="749">
        <v>1</v>
      </c>
      <c r="L84" s="735">
        <v>4</v>
      </c>
      <c r="M84" s="736">
        <v>181.95999999999998</v>
      </c>
    </row>
    <row r="85" spans="1:13" ht="14.45" customHeight="1" x14ac:dyDescent="0.2">
      <c r="A85" s="730" t="s">
        <v>595</v>
      </c>
      <c r="B85" s="731" t="s">
        <v>2057</v>
      </c>
      <c r="C85" s="731" t="s">
        <v>2058</v>
      </c>
      <c r="D85" s="731" t="s">
        <v>830</v>
      </c>
      <c r="E85" s="731" t="s">
        <v>831</v>
      </c>
      <c r="F85" s="735"/>
      <c r="G85" s="735"/>
      <c r="H85" s="749">
        <v>0</v>
      </c>
      <c r="I85" s="735">
        <v>26</v>
      </c>
      <c r="J85" s="735">
        <v>133695.16</v>
      </c>
      <c r="K85" s="749">
        <v>1</v>
      </c>
      <c r="L85" s="735">
        <v>26</v>
      </c>
      <c r="M85" s="736">
        <v>133695.16</v>
      </c>
    </row>
    <row r="86" spans="1:13" ht="14.45" customHeight="1" x14ac:dyDescent="0.2">
      <c r="A86" s="730" t="s">
        <v>595</v>
      </c>
      <c r="B86" s="731" t="s">
        <v>2059</v>
      </c>
      <c r="C86" s="731" t="s">
        <v>2060</v>
      </c>
      <c r="D86" s="731" t="s">
        <v>2061</v>
      </c>
      <c r="E86" s="731" t="s">
        <v>2062</v>
      </c>
      <c r="F86" s="735"/>
      <c r="G86" s="735"/>
      <c r="H86" s="749">
        <v>0</v>
      </c>
      <c r="I86" s="735">
        <v>1</v>
      </c>
      <c r="J86" s="735">
        <v>331.94999999999993</v>
      </c>
      <c r="K86" s="749">
        <v>1</v>
      </c>
      <c r="L86" s="735">
        <v>1</v>
      </c>
      <c r="M86" s="736">
        <v>331.94999999999993</v>
      </c>
    </row>
    <row r="87" spans="1:13" ht="14.45" customHeight="1" x14ac:dyDescent="0.2">
      <c r="A87" s="730" t="s">
        <v>595</v>
      </c>
      <c r="B87" s="731" t="s">
        <v>2059</v>
      </c>
      <c r="C87" s="731" t="s">
        <v>2063</v>
      </c>
      <c r="D87" s="731" t="s">
        <v>2064</v>
      </c>
      <c r="E87" s="731" t="s">
        <v>2065</v>
      </c>
      <c r="F87" s="735"/>
      <c r="G87" s="735"/>
      <c r="H87" s="749">
        <v>0</v>
      </c>
      <c r="I87" s="735">
        <v>1</v>
      </c>
      <c r="J87" s="735">
        <v>183.29399999999998</v>
      </c>
      <c r="K87" s="749">
        <v>1</v>
      </c>
      <c r="L87" s="735">
        <v>1</v>
      </c>
      <c r="M87" s="736">
        <v>183.29399999999998</v>
      </c>
    </row>
    <row r="88" spans="1:13" ht="14.45" customHeight="1" x14ac:dyDescent="0.2">
      <c r="A88" s="730" t="s">
        <v>595</v>
      </c>
      <c r="B88" s="731" t="s">
        <v>2066</v>
      </c>
      <c r="C88" s="731" t="s">
        <v>2067</v>
      </c>
      <c r="D88" s="731" t="s">
        <v>2068</v>
      </c>
      <c r="E88" s="731" t="s">
        <v>2069</v>
      </c>
      <c r="F88" s="735"/>
      <c r="G88" s="735"/>
      <c r="H88" s="749">
        <v>0</v>
      </c>
      <c r="I88" s="735">
        <v>3</v>
      </c>
      <c r="J88" s="735">
        <v>299.70999999999998</v>
      </c>
      <c r="K88" s="749">
        <v>1</v>
      </c>
      <c r="L88" s="735">
        <v>3</v>
      </c>
      <c r="M88" s="736">
        <v>299.70999999999998</v>
      </c>
    </row>
    <row r="89" spans="1:13" ht="14.45" customHeight="1" x14ac:dyDescent="0.2">
      <c r="A89" s="730" t="s">
        <v>595</v>
      </c>
      <c r="B89" s="731" t="s">
        <v>2070</v>
      </c>
      <c r="C89" s="731" t="s">
        <v>2071</v>
      </c>
      <c r="D89" s="731" t="s">
        <v>1183</v>
      </c>
      <c r="E89" s="731" t="s">
        <v>1184</v>
      </c>
      <c r="F89" s="735"/>
      <c r="G89" s="735"/>
      <c r="H89" s="749">
        <v>0</v>
      </c>
      <c r="I89" s="735">
        <v>20</v>
      </c>
      <c r="J89" s="735">
        <v>1630.3000000000002</v>
      </c>
      <c r="K89" s="749">
        <v>1</v>
      </c>
      <c r="L89" s="735">
        <v>20</v>
      </c>
      <c r="M89" s="736">
        <v>1630.3000000000002</v>
      </c>
    </row>
    <row r="90" spans="1:13" ht="14.45" customHeight="1" x14ac:dyDescent="0.2">
      <c r="A90" s="730" t="s">
        <v>595</v>
      </c>
      <c r="B90" s="731" t="s">
        <v>2072</v>
      </c>
      <c r="C90" s="731" t="s">
        <v>2073</v>
      </c>
      <c r="D90" s="731" t="s">
        <v>1202</v>
      </c>
      <c r="E90" s="731" t="s">
        <v>2074</v>
      </c>
      <c r="F90" s="735"/>
      <c r="G90" s="735"/>
      <c r="H90" s="749">
        <v>0</v>
      </c>
      <c r="I90" s="735">
        <v>1</v>
      </c>
      <c r="J90" s="735">
        <v>75.03</v>
      </c>
      <c r="K90" s="749">
        <v>1</v>
      </c>
      <c r="L90" s="735">
        <v>1</v>
      </c>
      <c r="M90" s="736">
        <v>75.03</v>
      </c>
    </row>
    <row r="91" spans="1:13" ht="14.45" customHeight="1" x14ac:dyDescent="0.2">
      <c r="A91" s="730" t="s">
        <v>595</v>
      </c>
      <c r="B91" s="731" t="s">
        <v>2072</v>
      </c>
      <c r="C91" s="731" t="s">
        <v>2075</v>
      </c>
      <c r="D91" s="731" t="s">
        <v>1202</v>
      </c>
      <c r="E91" s="731" t="s">
        <v>763</v>
      </c>
      <c r="F91" s="735"/>
      <c r="G91" s="735"/>
      <c r="H91" s="749">
        <v>0</v>
      </c>
      <c r="I91" s="735">
        <v>1</v>
      </c>
      <c r="J91" s="735">
        <v>29.87</v>
      </c>
      <c r="K91" s="749">
        <v>1</v>
      </c>
      <c r="L91" s="735">
        <v>1</v>
      </c>
      <c r="M91" s="736">
        <v>29.87</v>
      </c>
    </row>
    <row r="92" spans="1:13" ht="14.45" customHeight="1" x14ac:dyDescent="0.2">
      <c r="A92" s="730" t="s">
        <v>595</v>
      </c>
      <c r="B92" s="731" t="s">
        <v>2072</v>
      </c>
      <c r="C92" s="731" t="s">
        <v>2076</v>
      </c>
      <c r="D92" s="731" t="s">
        <v>1202</v>
      </c>
      <c r="E92" s="731" t="s">
        <v>2077</v>
      </c>
      <c r="F92" s="735"/>
      <c r="G92" s="735"/>
      <c r="H92" s="749">
        <v>0</v>
      </c>
      <c r="I92" s="735">
        <v>1</v>
      </c>
      <c r="J92" s="735">
        <v>99.89</v>
      </c>
      <c r="K92" s="749">
        <v>1</v>
      </c>
      <c r="L92" s="735">
        <v>1</v>
      </c>
      <c r="M92" s="736">
        <v>99.89</v>
      </c>
    </row>
    <row r="93" spans="1:13" ht="14.45" customHeight="1" x14ac:dyDescent="0.2">
      <c r="A93" s="730" t="s">
        <v>595</v>
      </c>
      <c r="B93" s="731" t="s">
        <v>2078</v>
      </c>
      <c r="C93" s="731" t="s">
        <v>2079</v>
      </c>
      <c r="D93" s="731" t="s">
        <v>1253</v>
      </c>
      <c r="E93" s="731" t="s">
        <v>1254</v>
      </c>
      <c r="F93" s="735"/>
      <c r="G93" s="735"/>
      <c r="H93" s="749">
        <v>0</v>
      </c>
      <c r="I93" s="735">
        <v>16</v>
      </c>
      <c r="J93" s="735">
        <v>18004.61</v>
      </c>
      <c r="K93" s="749">
        <v>1</v>
      </c>
      <c r="L93" s="735">
        <v>16</v>
      </c>
      <c r="M93" s="736">
        <v>18004.61</v>
      </c>
    </row>
    <row r="94" spans="1:13" ht="14.45" customHeight="1" x14ac:dyDescent="0.2">
      <c r="A94" s="730" t="s">
        <v>595</v>
      </c>
      <c r="B94" s="731" t="s">
        <v>2078</v>
      </c>
      <c r="C94" s="731" t="s">
        <v>2080</v>
      </c>
      <c r="D94" s="731" t="s">
        <v>1266</v>
      </c>
      <c r="E94" s="731" t="s">
        <v>2081</v>
      </c>
      <c r="F94" s="735"/>
      <c r="G94" s="735"/>
      <c r="H94" s="749">
        <v>0</v>
      </c>
      <c r="I94" s="735">
        <v>2</v>
      </c>
      <c r="J94" s="735">
        <v>391.49999999999989</v>
      </c>
      <c r="K94" s="749">
        <v>1</v>
      </c>
      <c r="L94" s="735">
        <v>2</v>
      </c>
      <c r="M94" s="736">
        <v>391.49999999999989</v>
      </c>
    </row>
    <row r="95" spans="1:13" ht="14.45" customHeight="1" x14ac:dyDescent="0.2">
      <c r="A95" s="730" t="s">
        <v>595</v>
      </c>
      <c r="B95" s="731" t="s">
        <v>2078</v>
      </c>
      <c r="C95" s="731" t="s">
        <v>2082</v>
      </c>
      <c r="D95" s="731" t="s">
        <v>2083</v>
      </c>
      <c r="E95" s="731" t="s">
        <v>1256</v>
      </c>
      <c r="F95" s="735"/>
      <c r="G95" s="735"/>
      <c r="H95" s="749">
        <v>0</v>
      </c>
      <c r="I95" s="735">
        <v>6</v>
      </c>
      <c r="J95" s="735">
        <v>773.1600000000002</v>
      </c>
      <c r="K95" s="749">
        <v>1</v>
      </c>
      <c r="L95" s="735">
        <v>6</v>
      </c>
      <c r="M95" s="736">
        <v>773.1600000000002</v>
      </c>
    </row>
    <row r="96" spans="1:13" ht="14.45" customHeight="1" x14ac:dyDescent="0.2">
      <c r="A96" s="730" t="s">
        <v>595</v>
      </c>
      <c r="B96" s="731" t="s">
        <v>2078</v>
      </c>
      <c r="C96" s="731" t="s">
        <v>2084</v>
      </c>
      <c r="D96" s="731" t="s">
        <v>1260</v>
      </c>
      <c r="E96" s="731" t="s">
        <v>1256</v>
      </c>
      <c r="F96" s="735"/>
      <c r="G96" s="735"/>
      <c r="H96" s="749">
        <v>0</v>
      </c>
      <c r="I96" s="735">
        <v>41</v>
      </c>
      <c r="J96" s="735">
        <v>12171.67</v>
      </c>
      <c r="K96" s="749">
        <v>1</v>
      </c>
      <c r="L96" s="735">
        <v>41</v>
      </c>
      <c r="M96" s="736">
        <v>12171.67</v>
      </c>
    </row>
    <row r="97" spans="1:13" ht="14.45" customHeight="1" x14ac:dyDescent="0.2">
      <c r="A97" s="730" t="s">
        <v>595</v>
      </c>
      <c r="B97" s="731" t="s">
        <v>2078</v>
      </c>
      <c r="C97" s="731" t="s">
        <v>2085</v>
      </c>
      <c r="D97" s="731" t="s">
        <v>1255</v>
      </c>
      <c r="E97" s="731" t="s">
        <v>1256</v>
      </c>
      <c r="F97" s="735"/>
      <c r="G97" s="735"/>
      <c r="H97" s="749">
        <v>0</v>
      </c>
      <c r="I97" s="735">
        <v>3</v>
      </c>
      <c r="J97" s="735">
        <v>973.82999999999993</v>
      </c>
      <c r="K97" s="749">
        <v>1</v>
      </c>
      <c r="L97" s="735">
        <v>3</v>
      </c>
      <c r="M97" s="736">
        <v>973.82999999999993</v>
      </c>
    </row>
    <row r="98" spans="1:13" ht="14.45" customHeight="1" x14ac:dyDescent="0.2">
      <c r="A98" s="730" t="s">
        <v>595</v>
      </c>
      <c r="B98" s="731" t="s">
        <v>2078</v>
      </c>
      <c r="C98" s="731" t="s">
        <v>2086</v>
      </c>
      <c r="D98" s="731" t="s">
        <v>1262</v>
      </c>
      <c r="E98" s="731" t="s">
        <v>1256</v>
      </c>
      <c r="F98" s="735"/>
      <c r="G98" s="735"/>
      <c r="H98" s="749">
        <v>0</v>
      </c>
      <c r="I98" s="735">
        <v>44</v>
      </c>
      <c r="J98" s="735">
        <v>6924.28</v>
      </c>
      <c r="K98" s="749">
        <v>1</v>
      </c>
      <c r="L98" s="735">
        <v>44</v>
      </c>
      <c r="M98" s="736">
        <v>6924.28</v>
      </c>
    </row>
    <row r="99" spans="1:13" ht="14.45" customHeight="1" x14ac:dyDescent="0.2">
      <c r="A99" s="730" t="s">
        <v>595</v>
      </c>
      <c r="B99" s="731" t="s">
        <v>2078</v>
      </c>
      <c r="C99" s="731" t="s">
        <v>2087</v>
      </c>
      <c r="D99" s="731" t="s">
        <v>1249</v>
      </c>
      <c r="E99" s="731" t="s">
        <v>2088</v>
      </c>
      <c r="F99" s="735"/>
      <c r="G99" s="735"/>
      <c r="H99" s="749">
        <v>0</v>
      </c>
      <c r="I99" s="735">
        <v>8</v>
      </c>
      <c r="J99" s="735">
        <v>772.39999999999986</v>
      </c>
      <c r="K99" s="749">
        <v>1</v>
      </c>
      <c r="L99" s="735">
        <v>8</v>
      </c>
      <c r="M99" s="736">
        <v>772.39999999999986</v>
      </c>
    </row>
    <row r="100" spans="1:13" ht="14.45" customHeight="1" x14ac:dyDescent="0.2">
      <c r="A100" s="730" t="s">
        <v>595</v>
      </c>
      <c r="B100" s="731" t="s">
        <v>2078</v>
      </c>
      <c r="C100" s="731" t="s">
        <v>2089</v>
      </c>
      <c r="D100" s="731" t="s">
        <v>1247</v>
      </c>
      <c r="E100" s="731" t="s">
        <v>2088</v>
      </c>
      <c r="F100" s="735"/>
      <c r="G100" s="735"/>
      <c r="H100" s="749">
        <v>0</v>
      </c>
      <c r="I100" s="735">
        <v>3</v>
      </c>
      <c r="J100" s="735">
        <v>289.64999999999998</v>
      </c>
      <c r="K100" s="749">
        <v>1</v>
      </c>
      <c r="L100" s="735">
        <v>3</v>
      </c>
      <c r="M100" s="736">
        <v>289.64999999999998</v>
      </c>
    </row>
    <row r="101" spans="1:13" ht="14.45" customHeight="1" x14ac:dyDescent="0.2">
      <c r="A101" s="730" t="s">
        <v>595</v>
      </c>
      <c r="B101" s="731" t="s">
        <v>2078</v>
      </c>
      <c r="C101" s="731" t="s">
        <v>2090</v>
      </c>
      <c r="D101" s="731" t="s">
        <v>1235</v>
      </c>
      <c r="E101" s="731" t="s">
        <v>1236</v>
      </c>
      <c r="F101" s="735"/>
      <c r="G101" s="735"/>
      <c r="H101" s="749">
        <v>0</v>
      </c>
      <c r="I101" s="735">
        <v>8</v>
      </c>
      <c r="J101" s="735">
        <v>1337.76</v>
      </c>
      <c r="K101" s="749">
        <v>1</v>
      </c>
      <c r="L101" s="735">
        <v>8</v>
      </c>
      <c r="M101" s="736">
        <v>1337.76</v>
      </c>
    </row>
    <row r="102" spans="1:13" ht="14.45" customHeight="1" x14ac:dyDescent="0.2">
      <c r="A102" s="730" t="s">
        <v>595</v>
      </c>
      <c r="B102" s="731" t="s">
        <v>2078</v>
      </c>
      <c r="C102" s="731" t="s">
        <v>2091</v>
      </c>
      <c r="D102" s="731" t="s">
        <v>1251</v>
      </c>
      <c r="E102" s="731" t="s">
        <v>1236</v>
      </c>
      <c r="F102" s="735"/>
      <c r="G102" s="735"/>
      <c r="H102" s="749">
        <v>0</v>
      </c>
      <c r="I102" s="735">
        <v>7</v>
      </c>
      <c r="J102" s="735">
        <v>958.71999999999991</v>
      </c>
      <c r="K102" s="749">
        <v>1</v>
      </c>
      <c r="L102" s="735">
        <v>7</v>
      </c>
      <c r="M102" s="736">
        <v>958.71999999999991</v>
      </c>
    </row>
    <row r="103" spans="1:13" ht="14.45" customHeight="1" x14ac:dyDescent="0.2">
      <c r="A103" s="730" t="s">
        <v>595</v>
      </c>
      <c r="B103" s="731" t="s">
        <v>2078</v>
      </c>
      <c r="C103" s="731" t="s">
        <v>2092</v>
      </c>
      <c r="D103" s="731" t="s">
        <v>1252</v>
      </c>
      <c r="E103" s="731" t="s">
        <v>1236</v>
      </c>
      <c r="F103" s="735"/>
      <c r="G103" s="735"/>
      <c r="H103" s="749">
        <v>0</v>
      </c>
      <c r="I103" s="735">
        <v>4</v>
      </c>
      <c r="J103" s="735">
        <v>597.88</v>
      </c>
      <c r="K103" s="749">
        <v>1</v>
      </c>
      <c r="L103" s="735">
        <v>4</v>
      </c>
      <c r="M103" s="736">
        <v>597.88</v>
      </c>
    </row>
    <row r="104" spans="1:13" ht="14.45" customHeight="1" x14ac:dyDescent="0.2">
      <c r="A104" s="730" t="s">
        <v>595</v>
      </c>
      <c r="B104" s="731" t="s">
        <v>2078</v>
      </c>
      <c r="C104" s="731" t="s">
        <v>2093</v>
      </c>
      <c r="D104" s="731" t="s">
        <v>2094</v>
      </c>
      <c r="E104" s="731" t="s">
        <v>1246</v>
      </c>
      <c r="F104" s="735"/>
      <c r="G104" s="735"/>
      <c r="H104" s="749">
        <v>0</v>
      </c>
      <c r="I104" s="735">
        <v>9</v>
      </c>
      <c r="J104" s="735">
        <v>1648.3499999999997</v>
      </c>
      <c r="K104" s="749">
        <v>1</v>
      </c>
      <c r="L104" s="735">
        <v>9</v>
      </c>
      <c r="M104" s="736">
        <v>1648.3499999999997</v>
      </c>
    </row>
    <row r="105" spans="1:13" ht="14.45" customHeight="1" x14ac:dyDescent="0.2">
      <c r="A105" s="730" t="s">
        <v>595</v>
      </c>
      <c r="B105" s="731" t="s">
        <v>2078</v>
      </c>
      <c r="C105" s="731" t="s">
        <v>2095</v>
      </c>
      <c r="D105" s="731" t="s">
        <v>1250</v>
      </c>
      <c r="E105" s="731" t="s">
        <v>1236</v>
      </c>
      <c r="F105" s="735"/>
      <c r="G105" s="735"/>
      <c r="H105" s="749">
        <v>0</v>
      </c>
      <c r="I105" s="735">
        <v>1</v>
      </c>
      <c r="J105" s="735">
        <v>141.41999999999999</v>
      </c>
      <c r="K105" s="749">
        <v>1</v>
      </c>
      <c r="L105" s="735">
        <v>1</v>
      </c>
      <c r="M105" s="736">
        <v>141.41999999999999</v>
      </c>
    </row>
    <row r="106" spans="1:13" ht="14.45" customHeight="1" x14ac:dyDescent="0.2">
      <c r="A106" s="730" t="s">
        <v>619</v>
      </c>
      <c r="B106" s="731" t="s">
        <v>1863</v>
      </c>
      <c r="C106" s="731" t="s">
        <v>1864</v>
      </c>
      <c r="D106" s="731" t="s">
        <v>1865</v>
      </c>
      <c r="E106" s="731" t="s">
        <v>1866</v>
      </c>
      <c r="F106" s="735"/>
      <c r="G106" s="735"/>
      <c r="H106" s="749">
        <v>0</v>
      </c>
      <c r="I106" s="735">
        <v>80</v>
      </c>
      <c r="J106" s="735">
        <v>1327.3</v>
      </c>
      <c r="K106" s="749">
        <v>1</v>
      </c>
      <c r="L106" s="735">
        <v>80</v>
      </c>
      <c r="M106" s="736">
        <v>1327.3</v>
      </c>
    </row>
    <row r="107" spans="1:13" ht="14.45" customHeight="1" x14ac:dyDescent="0.2">
      <c r="A107" s="730" t="s">
        <v>619</v>
      </c>
      <c r="B107" s="731" t="s">
        <v>1863</v>
      </c>
      <c r="C107" s="731" t="s">
        <v>1867</v>
      </c>
      <c r="D107" s="731" t="s">
        <v>1865</v>
      </c>
      <c r="E107" s="731" t="s">
        <v>1868</v>
      </c>
      <c r="F107" s="735"/>
      <c r="G107" s="735"/>
      <c r="H107" s="749">
        <v>0</v>
      </c>
      <c r="I107" s="735">
        <v>27</v>
      </c>
      <c r="J107" s="735">
        <v>329.41999999999996</v>
      </c>
      <c r="K107" s="749">
        <v>1</v>
      </c>
      <c r="L107" s="735">
        <v>27</v>
      </c>
      <c r="M107" s="736">
        <v>329.41999999999996</v>
      </c>
    </row>
    <row r="108" spans="1:13" ht="14.45" customHeight="1" x14ac:dyDescent="0.2">
      <c r="A108" s="730" t="s">
        <v>619</v>
      </c>
      <c r="B108" s="731" t="s">
        <v>1863</v>
      </c>
      <c r="C108" s="731" t="s">
        <v>1869</v>
      </c>
      <c r="D108" s="731" t="s">
        <v>1865</v>
      </c>
      <c r="E108" s="731" t="s">
        <v>1870</v>
      </c>
      <c r="F108" s="735"/>
      <c r="G108" s="735"/>
      <c r="H108" s="749">
        <v>0</v>
      </c>
      <c r="I108" s="735">
        <v>5</v>
      </c>
      <c r="J108" s="735">
        <v>214.25</v>
      </c>
      <c r="K108" s="749">
        <v>1</v>
      </c>
      <c r="L108" s="735">
        <v>5</v>
      </c>
      <c r="M108" s="736">
        <v>214.25</v>
      </c>
    </row>
    <row r="109" spans="1:13" ht="14.45" customHeight="1" x14ac:dyDescent="0.2">
      <c r="A109" s="730" t="s">
        <v>619</v>
      </c>
      <c r="B109" s="731" t="s">
        <v>2096</v>
      </c>
      <c r="C109" s="731" t="s">
        <v>2097</v>
      </c>
      <c r="D109" s="731" t="s">
        <v>1525</v>
      </c>
      <c r="E109" s="731" t="s">
        <v>1526</v>
      </c>
      <c r="F109" s="735">
        <v>2</v>
      </c>
      <c r="G109" s="735">
        <v>142.18</v>
      </c>
      <c r="H109" s="749">
        <v>1</v>
      </c>
      <c r="I109" s="735"/>
      <c r="J109" s="735"/>
      <c r="K109" s="749">
        <v>0</v>
      </c>
      <c r="L109" s="735">
        <v>2</v>
      </c>
      <c r="M109" s="736">
        <v>142.18</v>
      </c>
    </row>
    <row r="110" spans="1:13" ht="14.45" customHeight="1" x14ac:dyDescent="0.2">
      <c r="A110" s="730" t="s">
        <v>619</v>
      </c>
      <c r="B110" s="731" t="s">
        <v>2098</v>
      </c>
      <c r="C110" s="731" t="s">
        <v>2099</v>
      </c>
      <c r="D110" s="731" t="s">
        <v>1512</v>
      </c>
      <c r="E110" s="731" t="s">
        <v>2100</v>
      </c>
      <c r="F110" s="735"/>
      <c r="G110" s="735"/>
      <c r="H110" s="749">
        <v>0</v>
      </c>
      <c r="I110" s="735">
        <v>8</v>
      </c>
      <c r="J110" s="735">
        <v>980.06000000000017</v>
      </c>
      <c r="K110" s="749">
        <v>1</v>
      </c>
      <c r="L110" s="735">
        <v>8</v>
      </c>
      <c r="M110" s="736">
        <v>980.06000000000017</v>
      </c>
    </row>
    <row r="111" spans="1:13" ht="14.45" customHeight="1" x14ac:dyDescent="0.2">
      <c r="A111" s="730" t="s">
        <v>619</v>
      </c>
      <c r="B111" s="731" t="s">
        <v>2098</v>
      </c>
      <c r="C111" s="731" t="s">
        <v>2101</v>
      </c>
      <c r="D111" s="731" t="s">
        <v>1512</v>
      </c>
      <c r="E111" s="731" t="s">
        <v>1513</v>
      </c>
      <c r="F111" s="735"/>
      <c r="G111" s="735"/>
      <c r="H111" s="749">
        <v>0</v>
      </c>
      <c r="I111" s="735">
        <v>6</v>
      </c>
      <c r="J111" s="735">
        <v>739.02</v>
      </c>
      <c r="K111" s="749">
        <v>1</v>
      </c>
      <c r="L111" s="735">
        <v>6</v>
      </c>
      <c r="M111" s="736">
        <v>739.02</v>
      </c>
    </row>
    <row r="112" spans="1:13" ht="14.45" customHeight="1" x14ac:dyDescent="0.2">
      <c r="A112" s="730" t="s">
        <v>619</v>
      </c>
      <c r="B112" s="731" t="s">
        <v>1871</v>
      </c>
      <c r="C112" s="731" t="s">
        <v>1872</v>
      </c>
      <c r="D112" s="731" t="s">
        <v>1873</v>
      </c>
      <c r="E112" s="731" t="s">
        <v>1874</v>
      </c>
      <c r="F112" s="735"/>
      <c r="G112" s="735"/>
      <c r="H112" s="749">
        <v>0</v>
      </c>
      <c r="I112" s="735">
        <v>3</v>
      </c>
      <c r="J112" s="735">
        <v>821.69999999999993</v>
      </c>
      <c r="K112" s="749">
        <v>1</v>
      </c>
      <c r="L112" s="735">
        <v>3</v>
      </c>
      <c r="M112" s="736">
        <v>821.69999999999993</v>
      </c>
    </row>
    <row r="113" spans="1:13" ht="14.45" customHeight="1" x14ac:dyDescent="0.2">
      <c r="A113" s="730" t="s">
        <v>619</v>
      </c>
      <c r="B113" s="731" t="s">
        <v>1875</v>
      </c>
      <c r="C113" s="731" t="s">
        <v>1876</v>
      </c>
      <c r="D113" s="731" t="s">
        <v>1877</v>
      </c>
      <c r="E113" s="731" t="s">
        <v>1878</v>
      </c>
      <c r="F113" s="735"/>
      <c r="G113" s="735"/>
      <c r="H113" s="749">
        <v>0</v>
      </c>
      <c r="I113" s="735">
        <v>6</v>
      </c>
      <c r="J113" s="735">
        <v>2435.0199999999995</v>
      </c>
      <c r="K113" s="749">
        <v>1</v>
      </c>
      <c r="L113" s="735">
        <v>6</v>
      </c>
      <c r="M113" s="736">
        <v>2435.0199999999995</v>
      </c>
    </row>
    <row r="114" spans="1:13" ht="14.45" customHeight="1" x14ac:dyDescent="0.2">
      <c r="A114" s="730" t="s">
        <v>619</v>
      </c>
      <c r="B114" s="731" t="s">
        <v>1879</v>
      </c>
      <c r="C114" s="731" t="s">
        <v>1880</v>
      </c>
      <c r="D114" s="731" t="s">
        <v>897</v>
      </c>
      <c r="E114" s="731" t="s">
        <v>1881</v>
      </c>
      <c r="F114" s="735"/>
      <c r="G114" s="735"/>
      <c r="H114" s="749">
        <v>0</v>
      </c>
      <c r="I114" s="735">
        <v>16</v>
      </c>
      <c r="J114" s="735">
        <v>52800</v>
      </c>
      <c r="K114" s="749">
        <v>1</v>
      </c>
      <c r="L114" s="735">
        <v>16</v>
      </c>
      <c r="M114" s="736">
        <v>52800</v>
      </c>
    </row>
    <row r="115" spans="1:13" ht="14.45" customHeight="1" x14ac:dyDescent="0.2">
      <c r="A115" s="730" t="s">
        <v>619</v>
      </c>
      <c r="B115" s="731" t="s">
        <v>1888</v>
      </c>
      <c r="C115" s="731" t="s">
        <v>1889</v>
      </c>
      <c r="D115" s="731" t="s">
        <v>818</v>
      </c>
      <c r="E115" s="731" t="s">
        <v>1890</v>
      </c>
      <c r="F115" s="735"/>
      <c r="G115" s="735"/>
      <c r="H115" s="749">
        <v>0</v>
      </c>
      <c r="I115" s="735">
        <v>1</v>
      </c>
      <c r="J115" s="735">
        <v>128.28000000000003</v>
      </c>
      <c r="K115" s="749">
        <v>1</v>
      </c>
      <c r="L115" s="735">
        <v>1</v>
      </c>
      <c r="M115" s="736">
        <v>128.28000000000003</v>
      </c>
    </row>
    <row r="116" spans="1:13" ht="14.45" customHeight="1" x14ac:dyDescent="0.2">
      <c r="A116" s="730" t="s">
        <v>619</v>
      </c>
      <c r="B116" s="731" t="s">
        <v>1888</v>
      </c>
      <c r="C116" s="731" t="s">
        <v>2102</v>
      </c>
      <c r="D116" s="731" t="s">
        <v>818</v>
      </c>
      <c r="E116" s="731" t="s">
        <v>2103</v>
      </c>
      <c r="F116" s="735"/>
      <c r="G116" s="735"/>
      <c r="H116" s="749">
        <v>0</v>
      </c>
      <c r="I116" s="735">
        <v>3</v>
      </c>
      <c r="J116" s="735">
        <v>134.49</v>
      </c>
      <c r="K116" s="749">
        <v>1</v>
      </c>
      <c r="L116" s="735">
        <v>3</v>
      </c>
      <c r="M116" s="736">
        <v>134.49</v>
      </c>
    </row>
    <row r="117" spans="1:13" ht="14.45" customHeight="1" x14ac:dyDescent="0.2">
      <c r="A117" s="730" t="s">
        <v>619</v>
      </c>
      <c r="B117" s="731" t="s">
        <v>1888</v>
      </c>
      <c r="C117" s="731" t="s">
        <v>2104</v>
      </c>
      <c r="D117" s="731" t="s">
        <v>818</v>
      </c>
      <c r="E117" s="731" t="s">
        <v>2105</v>
      </c>
      <c r="F117" s="735"/>
      <c r="G117" s="735"/>
      <c r="H117" s="749">
        <v>0</v>
      </c>
      <c r="I117" s="735">
        <v>4</v>
      </c>
      <c r="J117" s="735">
        <v>358.6</v>
      </c>
      <c r="K117" s="749">
        <v>1</v>
      </c>
      <c r="L117" s="735">
        <v>4</v>
      </c>
      <c r="M117" s="736">
        <v>358.6</v>
      </c>
    </row>
    <row r="118" spans="1:13" ht="14.45" customHeight="1" x14ac:dyDescent="0.2">
      <c r="A118" s="730" t="s">
        <v>619</v>
      </c>
      <c r="B118" s="731" t="s">
        <v>1842</v>
      </c>
      <c r="C118" s="731" t="s">
        <v>1891</v>
      </c>
      <c r="D118" s="731" t="s">
        <v>1055</v>
      </c>
      <c r="E118" s="731" t="s">
        <v>1892</v>
      </c>
      <c r="F118" s="735"/>
      <c r="G118" s="735"/>
      <c r="H118" s="749">
        <v>0</v>
      </c>
      <c r="I118" s="735">
        <v>7</v>
      </c>
      <c r="J118" s="735">
        <v>1726.2000115656908</v>
      </c>
      <c r="K118" s="749">
        <v>1</v>
      </c>
      <c r="L118" s="735">
        <v>7</v>
      </c>
      <c r="M118" s="736">
        <v>1726.2000115656908</v>
      </c>
    </row>
    <row r="119" spans="1:13" ht="14.45" customHeight="1" x14ac:dyDescent="0.2">
      <c r="A119" s="730" t="s">
        <v>619</v>
      </c>
      <c r="B119" s="731" t="s">
        <v>1842</v>
      </c>
      <c r="C119" s="731" t="s">
        <v>1843</v>
      </c>
      <c r="D119" s="731" t="s">
        <v>1055</v>
      </c>
      <c r="E119" s="731" t="s">
        <v>1844</v>
      </c>
      <c r="F119" s="735"/>
      <c r="G119" s="735"/>
      <c r="H119" s="749">
        <v>0</v>
      </c>
      <c r="I119" s="735">
        <v>3</v>
      </c>
      <c r="J119" s="735">
        <v>147.96000000000004</v>
      </c>
      <c r="K119" s="749">
        <v>1</v>
      </c>
      <c r="L119" s="735">
        <v>3</v>
      </c>
      <c r="M119" s="736">
        <v>147.96000000000004</v>
      </c>
    </row>
    <row r="120" spans="1:13" ht="14.45" customHeight="1" x14ac:dyDescent="0.2">
      <c r="A120" s="730" t="s">
        <v>619</v>
      </c>
      <c r="B120" s="731" t="s">
        <v>1893</v>
      </c>
      <c r="C120" s="731" t="s">
        <v>1894</v>
      </c>
      <c r="D120" s="731" t="s">
        <v>902</v>
      </c>
      <c r="E120" s="731" t="s">
        <v>903</v>
      </c>
      <c r="F120" s="735"/>
      <c r="G120" s="735"/>
      <c r="H120" s="749">
        <v>0</v>
      </c>
      <c r="I120" s="735">
        <v>13</v>
      </c>
      <c r="J120" s="735">
        <v>524.54999999999995</v>
      </c>
      <c r="K120" s="749">
        <v>1</v>
      </c>
      <c r="L120" s="735">
        <v>13</v>
      </c>
      <c r="M120" s="736">
        <v>524.54999999999995</v>
      </c>
    </row>
    <row r="121" spans="1:13" ht="14.45" customHeight="1" x14ac:dyDescent="0.2">
      <c r="A121" s="730" t="s">
        <v>619</v>
      </c>
      <c r="B121" s="731" t="s">
        <v>1893</v>
      </c>
      <c r="C121" s="731" t="s">
        <v>1895</v>
      </c>
      <c r="D121" s="731" t="s">
        <v>902</v>
      </c>
      <c r="E121" s="731" t="s">
        <v>903</v>
      </c>
      <c r="F121" s="735"/>
      <c r="G121" s="735"/>
      <c r="H121" s="749">
        <v>0</v>
      </c>
      <c r="I121" s="735">
        <v>19</v>
      </c>
      <c r="J121" s="735">
        <v>767.29000000000008</v>
      </c>
      <c r="K121" s="749">
        <v>1</v>
      </c>
      <c r="L121" s="735">
        <v>19</v>
      </c>
      <c r="M121" s="736">
        <v>767.29000000000008</v>
      </c>
    </row>
    <row r="122" spans="1:13" ht="14.45" customHeight="1" x14ac:dyDescent="0.2">
      <c r="A122" s="730" t="s">
        <v>619</v>
      </c>
      <c r="B122" s="731" t="s">
        <v>1893</v>
      </c>
      <c r="C122" s="731" t="s">
        <v>1896</v>
      </c>
      <c r="D122" s="731" t="s">
        <v>899</v>
      </c>
      <c r="E122" s="731" t="s">
        <v>1897</v>
      </c>
      <c r="F122" s="735"/>
      <c r="G122" s="735"/>
      <c r="H122" s="749">
        <v>0</v>
      </c>
      <c r="I122" s="735">
        <v>13</v>
      </c>
      <c r="J122" s="735">
        <v>412.53</v>
      </c>
      <c r="K122" s="749">
        <v>1</v>
      </c>
      <c r="L122" s="735">
        <v>13</v>
      </c>
      <c r="M122" s="736">
        <v>412.53</v>
      </c>
    </row>
    <row r="123" spans="1:13" ht="14.45" customHeight="1" x14ac:dyDescent="0.2">
      <c r="A123" s="730" t="s">
        <v>619</v>
      </c>
      <c r="B123" s="731" t="s">
        <v>1893</v>
      </c>
      <c r="C123" s="731" t="s">
        <v>1898</v>
      </c>
      <c r="D123" s="731" t="s">
        <v>899</v>
      </c>
      <c r="E123" s="731" t="s">
        <v>1899</v>
      </c>
      <c r="F123" s="735"/>
      <c r="G123" s="735"/>
      <c r="H123" s="749">
        <v>0</v>
      </c>
      <c r="I123" s="735">
        <v>3</v>
      </c>
      <c r="J123" s="735">
        <v>174.42000000000004</v>
      </c>
      <c r="K123" s="749">
        <v>1</v>
      </c>
      <c r="L123" s="735">
        <v>3</v>
      </c>
      <c r="M123" s="736">
        <v>174.42000000000004</v>
      </c>
    </row>
    <row r="124" spans="1:13" ht="14.45" customHeight="1" x14ac:dyDescent="0.2">
      <c r="A124" s="730" t="s">
        <v>619</v>
      </c>
      <c r="B124" s="731" t="s">
        <v>1905</v>
      </c>
      <c r="C124" s="731" t="s">
        <v>2106</v>
      </c>
      <c r="D124" s="731" t="s">
        <v>1421</v>
      </c>
      <c r="E124" s="731" t="s">
        <v>2107</v>
      </c>
      <c r="F124" s="735"/>
      <c r="G124" s="735"/>
      <c r="H124" s="749">
        <v>0</v>
      </c>
      <c r="I124" s="735">
        <v>2</v>
      </c>
      <c r="J124" s="735">
        <v>203.27999999999997</v>
      </c>
      <c r="K124" s="749">
        <v>1</v>
      </c>
      <c r="L124" s="735">
        <v>2</v>
      </c>
      <c r="M124" s="736">
        <v>203.27999999999997</v>
      </c>
    </row>
    <row r="125" spans="1:13" ht="14.45" customHeight="1" x14ac:dyDescent="0.2">
      <c r="A125" s="730" t="s">
        <v>619</v>
      </c>
      <c r="B125" s="731" t="s">
        <v>1905</v>
      </c>
      <c r="C125" s="731" t="s">
        <v>2108</v>
      </c>
      <c r="D125" s="731" t="s">
        <v>1421</v>
      </c>
      <c r="E125" s="731" t="s">
        <v>1422</v>
      </c>
      <c r="F125" s="735"/>
      <c r="G125" s="735"/>
      <c r="H125" s="749">
        <v>0</v>
      </c>
      <c r="I125" s="735">
        <v>2</v>
      </c>
      <c r="J125" s="735">
        <v>251.4</v>
      </c>
      <c r="K125" s="749">
        <v>1</v>
      </c>
      <c r="L125" s="735">
        <v>2</v>
      </c>
      <c r="M125" s="736">
        <v>251.4</v>
      </c>
    </row>
    <row r="126" spans="1:13" ht="14.45" customHeight="1" x14ac:dyDescent="0.2">
      <c r="A126" s="730" t="s">
        <v>619</v>
      </c>
      <c r="B126" s="731" t="s">
        <v>1905</v>
      </c>
      <c r="C126" s="731" t="s">
        <v>2109</v>
      </c>
      <c r="D126" s="731" t="s">
        <v>1421</v>
      </c>
      <c r="E126" s="731" t="s">
        <v>1424</v>
      </c>
      <c r="F126" s="735"/>
      <c r="G126" s="735"/>
      <c r="H126" s="749">
        <v>0</v>
      </c>
      <c r="I126" s="735">
        <v>4</v>
      </c>
      <c r="J126" s="735">
        <v>828.91999999999985</v>
      </c>
      <c r="K126" s="749">
        <v>1</v>
      </c>
      <c r="L126" s="735">
        <v>4</v>
      </c>
      <c r="M126" s="736">
        <v>828.91999999999985</v>
      </c>
    </row>
    <row r="127" spans="1:13" ht="14.45" customHeight="1" x14ac:dyDescent="0.2">
      <c r="A127" s="730" t="s">
        <v>619</v>
      </c>
      <c r="B127" s="731" t="s">
        <v>1905</v>
      </c>
      <c r="C127" s="731" t="s">
        <v>2110</v>
      </c>
      <c r="D127" s="731" t="s">
        <v>1421</v>
      </c>
      <c r="E127" s="731" t="s">
        <v>1425</v>
      </c>
      <c r="F127" s="735"/>
      <c r="G127" s="735"/>
      <c r="H127" s="749">
        <v>0</v>
      </c>
      <c r="I127" s="735">
        <v>1</v>
      </c>
      <c r="J127" s="735">
        <v>99.730000000000032</v>
      </c>
      <c r="K127" s="749">
        <v>1</v>
      </c>
      <c r="L127" s="735">
        <v>1</v>
      </c>
      <c r="M127" s="736">
        <v>99.730000000000032</v>
      </c>
    </row>
    <row r="128" spans="1:13" ht="14.45" customHeight="1" x14ac:dyDescent="0.2">
      <c r="A128" s="730" t="s">
        <v>619</v>
      </c>
      <c r="B128" s="731" t="s">
        <v>1905</v>
      </c>
      <c r="C128" s="731" t="s">
        <v>2111</v>
      </c>
      <c r="D128" s="731" t="s">
        <v>1421</v>
      </c>
      <c r="E128" s="731" t="s">
        <v>1423</v>
      </c>
      <c r="F128" s="735"/>
      <c r="G128" s="735"/>
      <c r="H128" s="749">
        <v>0</v>
      </c>
      <c r="I128" s="735">
        <v>1</v>
      </c>
      <c r="J128" s="735">
        <v>249.58999999999995</v>
      </c>
      <c r="K128" s="749">
        <v>1</v>
      </c>
      <c r="L128" s="735">
        <v>1</v>
      </c>
      <c r="M128" s="736">
        <v>249.58999999999995</v>
      </c>
    </row>
    <row r="129" spans="1:13" ht="14.45" customHeight="1" x14ac:dyDescent="0.2">
      <c r="A129" s="730" t="s">
        <v>619</v>
      </c>
      <c r="B129" s="731" t="s">
        <v>1905</v>
      </c>
      <c r="C129" s="731" t="s">
        <v>1907</v>
      </c>
      <c r="D129" s="731" t="s">
        <v>752</v>
      </c>
      <c r="E129" s="731" t="s">
        <v>753</v>
      </c>
      <c r="F129" s="735"/>
      <c r="G129" s="735"/>
      <c r="H129" s="749">
        <v>0</v>
      </c>
      <c r="I129" s="735">
        <v>2</v>
      </c>
      <c r="J129" s="735">
        <v>176.68000000000004</v>
      </c>
      <c r="K129" s="749">
        <v>1</v>
      </c>
      <c r="L129" s="735">
        <v>2</v>
      </c>
      <c r="M129" s="736">
        <v>176.68000000000004</v>
      </c>
    </row>
    <row r="130" spans="1:13" ht="14.45" customHeight="1" x14ac:dyDescent="0.2">
      <c r="A130" s="730" t="s">
        <v>619</v>
      </c>
      <c r="B130" s="731" t="s">
        <v>2112</v>
      </c>
      <c r="C130" s="731" t="s">
        <v>2113</v>
      </c>
      <c r="D130" s="731" t="s">
        <v>2114</v>
      </c>
      <c r="E130" s="731" t="s">
        <v>2115</v>
      </c>
      <c r="F130" s="735"/>
      <c r="G130" s="735"/>
      <c r="H130" s="749">
        <v>0</v>
      </c>
      <c r="I130" s="735">
        <v>1</v>
      </c>
      <c r="J130" s="735">
        <v>27.900000000000006</v>
      </c>
      <c r="K130" s="749">
        <v>1</v>
      </c>
      <c r="L130" s="735">
        <v>1</v>
      </c>
      <c r="M130" s="736">
        <v>27.900000000000006</v>
      </c>
    </row>
    <row r="131" spans="1:13" ht="14.45" customHeight="1" x14ac:dyDescent="0.2">
      <c r="A131" s="730" t="s">
        <v>619</v>
      </c>
      <c r="B131" s="731" t="s">
        <v>2112</v>
      </c>
      <c r="C131" s="731" t="s">
        <v>2116</v>
      </c>
      <c r="D131" s="731" t="s">
        <v>2114</v>
      </c>
      <c r="E131" s="731" t="s">
        <v>2117</v>
      </c>
      <c r="F131" s="735"/>
      <c r="G131" s="735"/>
      <c r="H131" s="749">
        <v>0</v>
      </c>
      <c r="I131" s="735">
        <v>1</v>
      </c>
      <c r="J131" s="735">
        <v>98.47</v>
      </c>
      <c r="K131" s="749">
        <v>1</v>
      </c>
      <c r="L131" s="735">
        <v>1</v>
      </c>
      <c r="M131" s="736">
        <v>98.47</v>
      </c>
    </row>
    <row r="132" spans="1:13" ht="14.45" customHeight="1" x14ac:dyDescent="0.2">
      <c r="A132" s="730" t="s">
        <v>619</v>
      </c>
      <c r="B132" s="731" t="s">
        <v>1911</v>
      </c>
      <c r="C132" s="731" t="s">
        <v>1912</v>
      </c>
      <c r="D132" s="731" t="s">
        <v>762</v>
      </c>
      <c r="E132" s="731" t="s">
        <v>763</v>
      </c>
      <c r="F132" s="735"/>
      <c r="G132" s="735"/>
      <c r="H132" s="749">
        <v>0</v>
      </c>
      <c r="I132" s="735">
        <v>1</v>
      </c>
      <c r="J132" s="735">
        <v>52.219999999999985</v>
      </c>
      <c r="K132" s="749">
        <v>1</v>
      </c>
      <c r="L132" s="735">
        <v>1</v>
      </c>
      <c r="M132" s="736">
        <v>52.219999999999985</v>
      </c>
    </row>
    <row r="133" spans="1:13" ht="14.45" customHeight="1" x14ac:dyDescent="0.2">
      <c r="A133" s="730" t="s">
        <v>619</v>
      </c>
      <c r="B133" s="731" t="s">
        <v>1917</v>
      </c>
      <c r="C133" s="731" t="s">
        <v>2118</v>
      </c>
      <c r="D133" s="731" t="s">
        <v>2119</v>
      </c>
      <c r="E133" s="731" t="s">
        <v>2120</v>
      </c>
      <c r="F133" s="735"/>
      <c r="G133" s="735"/>
      <c r="H133" s="749">
        <v>0</v>
      </c>
      <c r="I133" s="735">
        <v>5</v>
      </c>
      <c r="J133" s="735">
        <v>652.69999999999993</v>
      </c>
      <c r="K133" s="749">
        <v>1</v>
      </c>
      <c r="L133" s="735">
        <v>5</v>
      </c>
      <c r="M133" s="736">
        <v>652.69999999999993</v>
      </c>
    </row>
    <row r="134" spans="1:13" ht="14.45" customHeight="1" x14ac:dyDescent="0.2">
      <c r="A134" s="730" t="s">
        <v>619</v>
      </c>
      <c r="B134" s="731" t="s">
        <v>1917</v>
      </c>
      <c r="C134" s="731" t="s">
        <v>1918</v>
      </c>
      <c r="D134" s="731" t="s">
        <v>987</v>
      </c>
      <c r="E134" s="731" t="s">
        <v>988</v>
      </c>
      <c r="F134" s="735"/>
      <c r="G134" s="735"/>
      <c r="H134" s="749">
        <v>0</v>
      </c>
      <c r="I134" s="735">
        <v>2</v>
      </c>
      <c r="J134" s="735">
        <v>179.05</v>
      </c>
      <c r="K134" s="749">
        <v>1</v>
      </c>
      <c r="L134" s="735">
        <v>2</v>
      </c>
      <c r="M134" s="736">
        <v>179.05</v>
      </c>
    </row>
    <row r="135" spans="1:13" ht="14.45" customHeight="1" x14ac:dyDescent="0.2">
      <c r="A135" s="730" t="s">
        <v>619</v>
      </c>
      <c r="B135" s="731" t="s">
        <v>1919</v>
      </c>
      <c r="C135" s="731" t="s">
        <v>2121</v>
      </c>
      <c r="D135" s="731" t="s">
        <v>1102</v>
      </c>
      <c r="E135" s="731" t="s">
        <v>2122</v>
      </c>
      <c r="F135" s="735"/>
      <c r="G135" s="735"/>
      <c r="H135" s="749">
        <v>0</v>
      </c>
      <c r="I135" s="735">
        <v>3</v>
      </c>
      <c r="J135" s="735">
        <v>229.35000000000002</v>
      </c>
      <c r="K135" s="749">
        <v>1</v>
      </c>
      <c r="L135" s="735">
        <v>3</v>
      </c>
      <c r="M135" s="736">
        <v>229.35000000000002</v>
      </c>
    </row>
    <row r="136" spans="1:13" ht="14.45" customHeight="1" x14ac:dyDescent="0.2">
      <c r="A136" s="730" t="s">
        <v>619</v>
      </c>
      <c r="B136" s="731" t="s">
        <v>1926</v>
      </c>
      <c r="C136" s="731" t="s">
        <v>2123</v>
      </c>
      <c r="D136" s="731" t="s">
        <v>1928</v>
      </c>
      <c r="E136" s="731" t="s">
        <v>2124</v>
      </c>
      <c r="F136" s="735"/>
      <c r="G136" s="735"/>
      <c r="H136" s="749">
        <v>0</v>
      </c>
      <c r="I136" s="735">
        <v>4</v>
      </c>
      <c r="J136" s="735">
        <v>635.92000000000007</v>
      </c>
      <c r="K136" s="749">
        <v>1</v>
      </c>
      <c r="L136" s="735">
        <v>4</v>
      </c>
      <c r="M136" s="736">
        <v>635.92000000000007</v>
      </c>
    </row>
    <row r="137" spans="1:13" ht="14.45" customHeight="1" x14ac:dyDescent="0.2">
      <c r="A137" s="730" t="s">
        <v>619</v>
      </c>
      <c r="B137" s="731" t="s">
        <v>1845</v>
      </c>
      <c r="C137" s="731" t="s">
        <v>1846</v>
      </c>
      <c r="D137" s="731" t="s">
        <v>697</v>
      </c>
      <c r="E137" s="731" t="s">
        <v>1847</v>
      </c>
      <c r="F137" s="735"/>
      <c r="G137" s="735"/>
      <c r="H137" s="749">
        <v>0</v>
      </c>
      <c r="I137" s="735">
        <v>6</v>
      </c>
      <c r="J137" s="735">
        <v>389.4</v>
      </c>
      <c r="K137" s="749">
        <v>1</v>
      </c>
      <c r="L137" s="735">
        <v>6</v>
      </c>
      <c r="M137" s="736">
        <v>389.4</v>
      </c>
    </row>
    <row r="138" spans="1:13" ht="14.45" customHeight="1" x14ac:dyDescent="0.2">
      <c r="A138" s="730" t="s">
        <v>619</v>
      </c>
      <c r="B138" s="731" t="s">
        <v>1941</v>
      </c>
      <c r="C138" s="731" t="s">
        <v>1942</v>
      </c>
      <c r="D138" s="731" t="s">
        <v>1943</v>
      </c>
      <c r="E138" s="731" t="s">
        <v>1944</v>
      </c>
      <c r="F138" s="735"/>
      <c r="G138" s="735"/>
      <c r="H138" s="749">
        <v>0</v>
      </c>
      <c r="I138" s="735">
        <v>4</v>
      </c>
      <c r="J138" s="735">
        <v>392.04000000000008</v>
      </c>
      <c r="K138" s="749">
        <v>1</v>
      </c>
      <c r="L138" s="735">
        <v>4</v>
      </c>
      <c r="M138" s="736">
        <v>392.04000000000008</v>
      </c>
    </row>
    <row r="139" spans="1:13" ht="14.45" customHeight="1" x14ac:dyDescent="0.2">
      <c r="A139" s="730" t="s">
        <v>619</v>
      </c>
      <c r="B139" s="731" t="s">
        <v>1941</v>
      </c>
      <c r="C139" s="731" t="s">
        <v>2125</v>
      </c>
      <c r="D139" s="731" t="s">
        <v>1943</v>
      </c>
      <c r="E139" s="731" t="s">
        <v>2126</v>
      </c>
      <c r="F139" s="735"/>
      <c r="G139" s="735"/>
      <c r="H139" s="749">
        <v>0</v>
      </c>
      <c r="I139" s="735">
        <v>1</v>
      </c>
      <c r="J139" s="735">
        <v>49.82</v>
      </c>
      <c r="K139" s="749">
        <v>1</v>
      </c>
      <c r="L139" s="735">
        <v>1</v>
      </c>
      <c r="M139" s="736">
        <v>49.82</v>
      </c>
    </row>
    <row r="140" spans="1:13" ht="14.45" customHeight="1" x14ac:dyDescent="0.2">
      <c r="A140" s="730" t="s">
        <v>619</v>
      </c>
      <c r="B140" s="731" t="s">
        <v>1941</v>
      </c>
      <c r="C140" s="731" t="s">
        <v>2127</v>
      </c>
      <c r="D140" s="731" t="s">
        <v>885</v>
      </c>
      <c r="E140" s="731" t="s">
        <v>2128</v>
      </c>
      <c r="F140" s="735"/>
      <c r="G140" s="735"/>
      <c r="H140" s="749">
        <v>0</v>
      </c>
      <c r="I140" s="735">
        <v>2</v>
      </c>
      <c r="J140" s="735">
        <v>122.34</v>
      </c>
      <c r="K140" s="749">
        <v>1</v>
      </c>
      <c r="L140" s="735">
        <v>2</v>
      </c>
      <c r="M140" s="736">
        <v>122.34</v>
      </c>
    </row>
    <row r="141" spans="1:13" ht="14.45" customHeight="1" x14ac:dyDescent="0.2">
      <c r="A141" s="730" t="s">
        <v>619</v>
      </c>
      <c r="B141" s="731" t="s">
        <v>1946</v>
      </c>
      <c r="C141" s="731" t="s">
        <v>1947</v>
      </c>
      <c r="D141" s="731" t="s">
        <v>1948</v>
      </c>
      <c r="E141" s="731" t="s">
        <v>1949</v>
      </c>
      <c r="F141" s="735"/>
      <c r="G141" s="735"/>
      <c r="H141" s="749">
        <v>0</v>
      </c>
      <c r="I141" s="735">
        <v>21</v>
      </c>
      <c r="J141" s="735">
        <v>46992.33</v>
      </c>
      <c r="K141" s="749">
        <v>1</v>
      </c>
      <c r="L141" s="735">
        <v>21</v>
      </c>
      <c r="M141" s="736">
        <v>46992.33</v>
      </c>
    </row>
    <row r="142" spans="1:13" ht="14.45" customHeight="1" x14ac:dyDescent="0.2">
      <c r="A142" s="730" t="s">
        <v>619</v>
      </c>
      <c r="B142" s="731" t="s">
        <v>1956</v>
      </c>
      <c r="C142" s="731" t="s">
        <v>1957</v>
      </c>
      <c r="D142" s="731" t="s">
        <v>1958</v>
      </c>
      <c r="E142" s="731" t="s">
        <v>1362</v>
      </c>
      <c r="F142" s="735"/>
      <c r="G142" s="735"/>
      <c r="H142" s="749">
        <v>0</v>
      </c>
      <c r="I142" s="735">
        <v>7</v>
      </c>
      <c r="J142" s="735">
        <v>14873.459999999997</v>
      </c>
      <c r="K142" s="749">
        <v>1</v>
      </c>
      <c r="L142" s="735">
        <v>7</v>
      </c>
      <c r="M142" s="736">
        <v>14873.459999999997</v>
      </c>
    </row>
    <row r="143" spans="1:13" ht="14.45" customHeight="1" x14ac:dyDescent="0.2">
      <c r="A143" s="730" t="s">
        <v>619</v>
      </c>
      <c r="B143" s="731" t="s">
        <v>2129</v>
      </c>
      <c r="C143" s="731" t="s">
        <v>2130</v>
      </c>
      <c r="D143" s="731" t="s">
        <v>1676</v>
      </c>
      <c r="E143" s="731" t="s">
        <v>1677</v>
      </c>
      <c r="F143" s="735"/>
      <c r="G143" s="735"/>
      <c r="H143" s="749">
        <v>0</v>
      </c>
      <c r="I143" s="735">
        <v>35</v>
      </c>
      <c r="J143" s="735">
        <v>4709.45</v>
      </c>
      <c r="K143" s="749">
        <v>1</v>
      </c>
      <c r="L143" s="735">
        <v>35</v>
      </c>
      <c r="M143" s="736">
        <v>4709.45</v>
      </c>
    </row>
    <row r="144" spans="1:13" ht="14.45" customHeight="1" x14ac:dyDescent="0.2">
      <c r="A144" s="730" t="s">
        <v>619</v>
      </c>
      <c r="B144" s="731" t="s">
        <v>1966</v>
      </c>
      <c r="C144" s="731" t="s">
        <v>1967</v>
      </c>
      <c r="D144" s="731" t="s">
        <v>1349</v>
      </c>
      <c r="E144" s="731" t="s">
        <v>1350</v>
      </c>
      <c r="F144" s="735"/>
      <c r="G144" s="735"/>
      <c r="H144" s="749">
        <v>0</v>
      </c>
      <c r="I144" s="735">
        <v>97</v>
      </c>
      <c r="J144" s="735">
        <v>80032.759999999995</v>
      </c>
      <c r="K144" s="749">
        <v>1</v>
      </c>
      <c r="L144" s="735">
        <v>97</v>
      </c>
      <c r="M144" s="736">
        <v>80032.759999999995</v>
      </c>
    </row>
    <row r="145" spans="1:13" ht="14.45" customHeight="1" x14ac:dyDescent="0.2">
      <c r="A145" s="730" t="s">
        <v>619</v>
      </c>
      <c r="B145" s="731" t="s">
        <v>2131</v>
      </c>
      <c r="C145" s="731" t="s">
        <v>2132</v>
      </c>
      <c r="D145" s="731" t="s">
        <v>1430</v>
      </c>
      <c r="E145" s="731" t="s">
        <v>1431</v>
      </c>
      <c r="F145" s="735">
        <v>6</v>
      </c>
      <c r="G145" s="735">
        <v>619.48</v>
      </c>
      <c r="H145" s="749">
        <v>1</v>
      </c>
      <c r="I145" s="735"/>
      <c r="J145" s="735"/>
      <c r="K145" s="749">
        <v>0</v>
      </c>
      <c r="L145" s="735">
        <v>6</v>
      </c>
      <c r="M145" s="736">
        <v>619.48</v>
      </c>
    </row>
    <row r="146" spans="1:13" ht="14.45" customHeight="1" x14ac:dyDescent="0.2">
      <c r="A146" s="730" t="s">
        <v>619</v>
      </c>
      <c r="B146" s="731" t="s">
        <v>1976</v>
      </c>
      <c r="C146" s="731" t="s">
        <v>1977</v>
      </c>
      <c r="D146" s="731" t="s">
        <v>1978</v>
      </c>
      <c r="E146" s="731" t="s">
        <v>1979</v>
      </c>
      <c r="F146" s="735"/>
      <c r="G146" s="735"/>
      <c r="H146" s="749">
        <v>0</v>
      </c>
      <c r="I146" s="735">
        <v>28</v>
      </c>
      <c r="J146" s="735">
        <v>15617.390000000003</v>
      </c>
      <c r="K146" s="749">
        <v>1</v>
      </c>
      <c r="L146" s="735">
        <v>28</v>
      </c>
      <c r="M146" s="736">
        <v>15617.390000000003</v>
      </c>
    </row>
    <row r="147" spans="1:13" ht="14.45" customHeight="1" x14ac:dyDescent="0.2">
      <c r="A147" s="730" t="s">
        <v>619</v>
      </c>
      <c r="B147" s="731" t="s">
        <v>1976</v>
      </c>
      <c r="C147" s="731" t="s">
        <v>2133</v>
      </c>
      <c r="D147" s="731" t="s">
        <v>2134</v>
      </c>
      <c r="E147" s="731" t="s">
        <v>1979</v>
      </c>
      <c r="F147" s="735">
        <v>1.4</v>
      </c>
      <c r="G147" s="735">
        <v>762.14600000000007</v>
      </c>
      <c r="H147" s="749">
        <v>1</v>
      </c>
      <c r="I147" s="735"/>
      <c r="J147" s="735"/>
      <c r="K147" s="749">
        <v>0</v>
      </c>
      <c r="L147" s="735">
        <v>1.4</v>
      </c>
      <c r="M147" s="736">
        <v>762.14600000000007</v>
      </c>
    </row>
    <row r="148" spans="1:13" ht="14.45" customHeight="1" x14ac:dyDescent="0.2">
      <c r="A148" s="730" t="s">
        <v>619</v>
      </c>
      <c r="B148" s="731" t="s">
        <v>1984</v>
      </c>
      <c r="C148" s="731" t="s">
        <v>1985</v>
      </c>
      <c r="D148" s="731" t="s">
        <v>1986</v>
      </c>
      <c r="E148" s="731" t="s">
        <v>1987</v>
      </c>
      <c r="F148" s="735"/>
      <c r="G148" s="735"/>
      <c r="H148" s="749">
        <v>0</v>
      </c>
      <c r="I148" s="735">
        <v>10</v>
      </c>
      <c r="J148" s="735">
        <v>333.9</v>
      </c>
      <c r="K148" s="749">
        <v>1</v>
      </c>
      <c r="L148" s="735">
        <v>10</v>
      </c>
      <c r="M148" s="736">
        <v>333.9</v>
      </c>
    </row>
    <row r="149" spans="1:13" ht="14.45" customHeight="1" x14ac:dyDescent="0.2">
      <c r="A149" s="730" t="s">
        <v>619</v>
      </c>
      <c r="B149" s="731" t="s">
        <v>1984</v>
      </c>
      <c r="C149" s="731" t="s">
        <v>1988</v>
      </c>
      <c r="D149" s="731" t="s">
        <v>1986</v>
      </c>
      <c r="E149" s="731" t="s">
        <v>1989</v>
      </c>
      <c r="F149" s="735"/>
      <c r="G149" s="735"/>
      <c r="H149" s="749">
        <v>0</v>
      </c>
      <c r="I149" s="735">
        <v>90</v>
      </c>
      <c r="J149" s="735">
        <v>4759.2000000000007</v>
      </c>
      <c r="K149" s="749">
        <v>1</v>
      </c>
      <c r="L149" s="735">
        <v>90</v>
      </c>
      <c r="M149" s="736">
        <v>4759.2000000000007</v>
      </c>
    </row>
    <row r="150" spans="1:13" ht="14.45" customHeight="1" x14ac:dyDescent="0.2">
      <c r="A150" s="730" t="s">
        <v>619</v>
      </c>
      <c r="B150" s="731" t="s">
        <v>1990</v>
      </c>
      <c r="C150" s="731" t="s">
        <v>1991</v>
      </c>
      <c r="D150" s="731" t="s">
        <v>1351</v>
      </c>
      <c r="E150" s="731" t="s">
        <v>1992</v>
      </c>
      <c r="F150" s="735">
        <v>13</v>
      </c>
      <c r="G150" s="735">
        <v>2449.98</v>
      </c>
      <c r="H150" s="749">
        <v>1</v>
      </c>
      <c r="I150" s="735"/>
      <c r="J150" s="735"/>
      <c r="K150" s="749">
        <v>0</v>
      </c>
      <c r="L150" s="735">
        <v>13</v>
      </c>
      <c r="M150" s="736">
        <v>2449.98</v>
      </c>
    </row>
    <row r="151" spans="1:13" ht="14.45" customHeight="1" x14ac:dyDescent="0.2">
      <c r="A151" s="730" t="s">
        <v>619</v>
      </c>
      <c r="B151" s="731" t="s">
        <v>1990</v>
      </c>
      <c r="C151" s="731" t="s">
        <v>1993</v>
      </c>
      <c r="D151" s="731" t="s">
        <v>1351</v>
      </c>
      <c r="E151" s="731" t="s">
        <v>1994</v>
      </c>
      <c r="F151" s="735"/>
      <c r="G151" s="735"/>
      <c r="H151" s="749">
        <v>0</v>
      </c>
      <c r="I151" s="735">
        <v>2.5</v>
      </c>
      <c r="J151" s="735">
        <v>942.29999999999984</v>
      </c>
      <c r="K151" s="749">
        <v>1</v>
      </c>
      <c r="L151" s="735">
        <v>2.5</v>
      </c>
      <c r="M151" s="736">
        <v>942.29999999999984</v>
      </c>
    </row>
    <row r="152" spans="1:13" ht="14.45" customHeight="1" x14ac:dyDescent="0.2">
      <c r="A152" s="730" t="s">
        <v>619</v>
      </c>
      <c r="B152" s="731" t="s">
        <v>1995</v>
      </c>
      <c r="C152" s="731" t="s">
        <v>1996</v>
      </c>
      <c r="D152" s="731" t="s">
        <v>1377</v>
      </c>
      <c r="E152" s="731" t="s">
        <v>1997</v>
      </c>
      <c r="F152" s="735"/>
      <c r="G152" s="735"/>
      <c r="H152" s="749">
        <v>0</v>
      </c>
      <c r="I152" s="735">
        <v>5</v>
      </c>
      <c r="J152" s="735">
        <v>5674.4000000000005</v>
      </c>
      <c r="K152" s="749">
        <v>1</v>
      </c>
      <c r="L152" s="735">
        <v>5</v>
      </c>
      <c r="M152" s="736">
        <v>5674.4000000000005</v>
      </c>
    </row>
    <row r="153" spans="1:13" ht="14.45" customHeight="1" x14ac:dyDescent="0.2">
      <c r="A153" s="730" t="s">
        <v>619</v>
      </c>
      <c r="B153" s="731" t="s">
        <v>1998</v>
      </c>
      <c r="C153" s="731" t="s">
        <v>1999</v>
      </c>
      <c r="D153" s="731" t="s">
        <v>2000</v>
      </c>
      <c r="E153" s="731" t="s">
        <v>2001</v>
      </c>
      <c r="F153" s="735"/>
      <c r="G153" s="735"/>
      <c r="H153" s="749">
        <v>0</v>
      </c>
      <c r="I153" s="735">
        <v>38.5</v>
      </c>
      <c r="J153" s="735">
        <v>12281.50005809291</v>
      </c>
      <c r="K153" s="749">
        <v>1</v>
      </c>
      <c r="L153" s="735">
        <v>38.5</v>
      </c>
      <c r="M153" s="736">
        <v>12281.50005809291</v>
      </c>
    </row>
    <row r="154" spans="1:13" ht="14.45" customHeight="1" x14ac:dyDescent="0.2">
      <c r="A154" s="730" t="s">
        <v>619</v>
      </c>
      <c r="B154" s="731" t="s">
        <v>1998</v>
      </c>
      <c r="C154" s="731" t="s">
        <v>2002</v>
      </c>
      <c r="D154" s="731" t="s">
        <v>2000</v>
      </c>
      <c r="E154" s="731" t="s">
        <v>2003</v>
      </c>
      <c r="F154" s="735"/>
      <c r="G154" s="735"/>
      <c r="H154" s="749">
        <v>0</v>
      </c>
      <c r="I154" s="735">
        <v>0.5</v>
      </c>
      <c r="J154" s="735">
        <v>382.44499999999994</v>
      </c>
      <c r="K154" s="749">
        <v>1</v>
      </c>
      <c r="L154" s="735">
        <v>0.5</v>
      </c>
      <c r="M154" s="736">
        <v>382.44499999999994</v>
      </c>
    </row>
    <row r="155" spans="1:13" ht="14.45" customHeight="1" x14ac:dyDescent="0.2">
      <c r="A155" s="730" t="s">
        <v>619</v>
      </c>
      <c r="B155" s="731" t="s">
        <v>2135</v>
      </c>
      <c r="C155" s="731" t="s">
        <v>2136</v>
      </c>
      <c r="D155" s="731" t="s">
        <v>2137</v>
      </c>
      <c r="E155" s="731" t="s">
        <v>2138</v>
      </c>
      <c r="F155" s="735"/>
      <c r="G155" s="735"/>
      <c r="H155" s="749">
        <v>0</v>
      </c>
      <c r="I155" s="735">
        <v>5</v>
      </c>
      <c r="J155" s="735">
        <v>261.12</v>
      </c>
      <c r="K155" s="749">
        <v>1</v>
      </c>
      <c r="L155" s="735">
        <v>5</v>
      </c>
      <c r="M155" s="736">
        <v>261.12</v>
      </c>
    </row>
    <row r="156" spans="1:13" ht="14.45" customHeight="1" x14ac:dyDescent="0.2">
      <c r="A156" s="730" t="s">
        <v>619</v>
      </c>
      <c r="B156" s="731" t="s">
        <v>2139</v>
      </c>
      <c r="C156" s="731" t="s">
        <v>2140</v>
      </c>
      <c r="D156" s="731" t="s">
        <v>1400</v>
      </c>
      <c r="E156" s="731" t="s">
        <v>1401</v>
      </c>
      <c r="F156" s="735"/>
      <c r="G156" s="735"/>
      <c r="H156" s="749">
        <v>0</v>
      </c>
      <c r="I156" s="735">
        <v>3</v>
      </c>
      <c r="J156" s="735">
        <v>161.81999999999996</v>
      </c>
      <c r="K156" s="749">
        <v>1</v>
      </c>
      <c r="L156" s="735">
        <v>3</v>
      </c>
      <c r="M156" s="736">
        <v>161.81999999999996</v>
      </c>
    </row>
    <row r="157" spans="1:13" ht="14.45" customHeight="1" x14ac:dyDescent="0.2">
      <c r="A157" s="730" t="s">
        <v>619</v>
      </c>
      <c r="B157" s="731" t="s">
        <v>2017</v>
      </c>
      <c r="C157" s="731" t="s">
        <v>2141</v>
      </c>
      <c r="D157" s="731" t="s">
        <v>2019</v>
      </c>
      <c r="E157" s="731" t="s">
        <v>2142</v>
      </c>
      <c r="F157" s="735"/>
      <c r="G157" s="735"/>
      <c r="H157" s="749">
        <v>0</v>
      </c>
      <c r="I157" s="735">
        <v>2</v>
      </c>
      <c r="J157" s="735">
        <v>131.56</v>
      </c>
      <c r="K157" s="749">
        <v>1</v>
      </c>
      <c r="L157" s="735">
        <v>2</v>
      </c>
      <c r="M157" s="736">
        <v>131.56</v>
      </c>
    </row>
    <row r="158" spans="1:13" ht="14.45" customHeight="1" x14ac:dyDescent="0.2">
      <c r="A158" s="730" t="s">
        <v>619</v>
      </c>
      <c r="B158" s="731" t="s">
        <v>2017</v>
      </c>
      <c r="C158" s="731" t="s">
        <v>2143</v>
      </c>
      <c r="D158" s="731" t="s">
        <v>2019</v>
      </c>
      <c r="E158" s="731" t="s">
        <v>2144</v>
      </c>
      <c r="F158" s="735"/>
      <c r="G158" s="735"/>
      <c r="H158" s="749">
        <v>0</v>
      </c>
      <c r="I158" s="735">
        <v>2</v>
      </c>
      <c r="J158" s="735">
        <v>781</v>
      </c>
      <c r="K158" s="749">
        <v>1</v>
      </c>
      <c r="L158" s="735">
        <v>2</v>
      </c>
      <c r="M158" s="736">
        <v>781</v>
      </c>
    </row>
    <row r="159" spans="1:13" ht="14.45" customHeight="1" x14ac:dyDescent="0.2">
      <c r="A159" s="730" t="s">
        <v>619</v>
      </c>
      <c r="B159" s="731" t="s">
        <v>2017</v>
      </c>
      <c r="C159" s="731" t="s">
        <v>2018</v>
      </c>
      <c r="D159" s="731" t="s">
        <v>2019</v>
      </c>
      <c r="E159" s="731" t="s">
        <v>2020</v>
      </c>
      <c r="F159" s="735"/>
      <c r="G159" s="735"/>
      <c r="H159" s="749">
        <v>0</v>
      </c>
      <c r="I159" s="735">
        <v>3</v>
      </c>
      <c r="J159" s="735">
        <v>1881</v>
      </c>
      <c r="K159" s="749">
        <v>1</v>
      </c>
      <c r="L159" s="735">
        <v>3</v>
      </c>
      <c r="M159" s="736">
        <v>1881</v>
      </c>
    </row>
    <row r="160" spans="1:13" ht="14.45" customHeight="1" x14ac:dyDescent="0.2">
      <c r="A160" s="730" t="s">
        <v>619</v>
      </c>
      <c r="B160" s="731" t="s">
        <v>2145</v>
      </c>
      <c r="C160" s="731" t="s">
        <v>2146</v>
      </c>
      <c r="D160" s="731" t="s">
        <v>2147</v>
      </c>
      <c r="E160" s="731" t="s">
        <v>2148</v>
      </c>
      <c r="F160" s="735"/>
      <c r="G160" s="735"/>
      <c r="H160" s="749">
        <v>0</v>
      </c>
      <c r="I160" s="735">
        <v>2</v>
      </c>
      <c r="J160" s="735">
        <v>737.04</v>
      </c>
      <c r="K160" s="749">
        <v>1</v>
      </c>
      <c r="L160" s="735">
        <v>2</v>
      </c>
      <c r="M160" s="736">
        <v>737.04</v>
      </c>
    </row>
    <row r="161" spans="1:13" ht="14.45" customHeight="1" x14ac:dyDescent="0.2">
      <c r="A161" s="730" t="s">
        <v>619</v>
      </c>
      <c r="B161" s="731" t="s">
        <v>2145</v>
      </c>
      <c r="C161" s="731" t="s">
        <v>2149</v>
      </c>
      <c r="D161" s="731" t="s">
        <v>2147</v>
      </c>
      <c r="E161" s="731" t="s">
        <v>2150</v>
      </c>
      <c r="F161" s="735"/>
      <c r="G161" s="735"/>
      <c r="H161" s="749">
        <v>0</v>
      </c>
      <c r="I161" s="735">
        <v>10</v>
      </c>
      <c r="J161" s="735">
        <v>7736.12</v>
      </c>
      <c r="K161" s="749">
        <v>1</v>
      </c>
      <c r="L161" s="735">
        <v>10</v>
      </c>
      <c r="M161" s="736">
        <v>7736.12</v>
      </c>
    </row>
    <row r="162" spans="1:13" ht="14.45" customHeight="1" x14ac:dyDescent="0.2">
      <c r="A162" s="730" t="s">
        <v>619</v>
      </c>
      <c r="B162" s="731" t="s">
        <v>2145</v>
      </c>
      <c r="C162" s="731" t="s">
        <v>2151</v>
      </c>
      <c r="D162" s="731" t="s">
        <v>2152</v>
      </c>
      <c r="E162" s="731" t="s">
        <v>2153</v>
      </c>
      <c r="F162" s="735"/>
      <c r="G162" s="735"/>
      <c r="H162" s="749">
        <v>0</v>
      </c>
      <c r="I162" s="735">
        <v>10</v>
      </c>
      <c r="J162" s="735">
        <v>3684.3199999999997</v>
      </c>
      <c r="K162" s="749">
        <v>1</v>
      </c>
      <c r="L162" s="735">
        <v>10</v>
      </c>
      <c r="M162" s="736">
        <v>3684.3199999999997</v>
      </c>
    </row>
    <row r="163" spans="1:13" ht="14.45" customHeight="1" x14ac:dyDescent="0.2">
      <c r="A163" s="730" t="s">
        <v>619</v>
      </c>
      <c r="B163" s="731" t="s">
        <v>2145</v>
      </c>
      <c r="C163" s="731" t="s">
        <v>2154</v>
      </c>
      <c r="D163" s="731" t="s">
        <v>2152</v>
      </c>
      <c r="E163" s="731" t="s">
        <v>2155</v>
      </c>
      <c r="F163" s="735"/>
      <c r="G163" s="735"/>
      <c r="H163" s="749">
        <v>0</v>
      </c>
      <c r="I163" s="735">
        <v>8</v>
      </c>
      <c r="J163" s="735">
        <v>6135.2800000000007</v>
      </c>
      <c r="K163" s="749">
        <v>1</v>
      </c>
      <c r="L163" s="735">
        <v>8</v>
      </c>
      <c r="M163" s="736">
        <v>6135.2800000000007</v>
      </c>
    </row>
    <row r="164" spans="1:13" ht="14.45" customHeight="1" x14ac:dyDescent="0.2">
      <c r="A164" s="730" t="s">
        <v>619</v>
      </c>
      <c r="B164" s="731" t="s">
        <v>2156</v>
      </c>
      <c r="C164" s="731" t="s">
        <v>2157</v>
      </c>
      <c r="D164" s="731" t="s">
        <v>2158</v>
      </c>
      <c r="E164" s="731" t="s">
        <v>2159</v>
      </c>
      <c r="F164" s="735"/>
      <c r="G164" s="735"/>
      <c r="H164" s="749">
        <v>0</v>
      </c>
      <c r="I164" s="735">
        <v>12</v>
      </c>
      <c r="J164" s="735">
        <v>7048.33</v>
      </c>
      <c r="K164" s="749">
        <v>1</v>
      </c>
      <c r="L164" s="735">
        <v>12</v>
      </c>
      <c r="M164" s="736">
        <v>7048.33</v>
      </c>
    </row>
    <row r="165" spans="1:13" ht="14.45" customHeight="1" x14ac:dyDescent="0.2">
      <c r="A165" s="730" t="s">
        <v>619</v>
      </c>
      <c r="B165" s="731" t="s">
        <v>2156</v>
      </c>
      <c r="C165" s="731" t="s">
        <v>2160</v>
      </c>
      <c r="D165" s="731" t="s">
        <v>2158</v>
      </c>
      <c r="E165" s="731" t="s">
        <v>2161</v>
      </c>
      <c r="F165" s="735"/>
      <c r="G165" s="735"/>
      <c r="H165" s="749">
        <v>0</v>
      </c>
      <c r="I165" s="735">
        <v>34</v>
      </c>
      <c r="J165" s="735">
        <v>30845.140133601672</v>
      </c>
      <c r="K165" s="749">
        <v>1</v>
      </c>
      <c r="L165" s="735">
        <v>34</v>
      </c>
      <c r="M165" s="736">
        <v>30845.140133601672</v>
      </c>
    </row>
    <row r="166" spans="1:13" ht="14.45" customHeight="1" x14ac:dyDescent="0.2">
      <c r="A166" s="730" t="s">
        <v>619</v>
      </c>
      <c r="B166" s="731" t="s">
        <v>1852</v>
      </c>
      <c r="C166" s="731" t="s">
        <v>2021</v>
      </c>
      <c r="D166" s="731" t="s">
        <v>695</v>
      </c>
      <c r="E166" s="731" t="s">
        <v>1057</v>
      </c>
      <c r="F166" s="735"/>
      <c r="G166" s="735"/>
      <c r="H166" s="749">
        <v>0</v>
      </c>
      <c r="I166" s="735">
        <v>46</v>
      </c>
      <c r="J166" s="735">
        <v>1525.2509965165527</v>
      </c>
      <c r="K166" s="749">
        <v>1</v>
      </c>
      <c r="L166" s="735">
        <v>46</v>
      </c>
      <c r="M166" s="736">
        <v>1525.2509965165527</v>
      </c>
    </row>
    <row r="167" spans="1:13" ht="14.45" customHeight="1" x14ac:dyDescent="0.2">
      <c r="A167" s="730" t="s">
        <v>619</v>
      </c>
      <c r="B167" s="731" t="s">
        <v>1852</v>
      </c>
      <c r="C167" s="731" t="s">
        <v>2162</v>
      </c>
      <c r="D167" s="731" t="s">
        <v>695</v>
      </c>
      <c r="E167" s="731" t="s">
        <v>2163</v>
      </c>
      <c r="F167" s="735"/>
      <c r="G167" s="735"/>
      <c r="H167" s="749">
        <v>0</v>
      </c>
      <c r="I167" s="735">
        <v>5</v>
      </c>
      <c r="J167" s="735">
        <v>253.2</v>
      </c>
      <c r="K167" s="749">
        <v>1</v>
      </c>
      <c r="L167" s="735">
        <v>5</v>
      </c>
      <c r="M167" s="736">
        <v>253.2</v>
      </c>
    </row>
    <row r="168" spans="1:13" ht="14.45" customHeight="1" x14ac:dyDescent="0.2">
      <c r="A168" s="730" t="s">
        <v>619</v>
      </c>
      <c r="B168" s="731" t="s">
        <v>1852</v>
      </c>
      <c r="C168" s="731" t="s">
        <v>1853</v>
      </c>
      <c r="D168" s="731" t="s">
        <v>695</v>
      </c>
      <c r="E168" s="731" t="s">
        <v>1854</v>
      </c>
      <c r="F168" s="735"/>
      <c r="G168" s="735"/>
      <c r="H168" s="749">
        <v>0</v>
      </c>
      <c r="I168" s="735">
        <v>3</v>
      </c>
      <c r="J168" s="735">
        <v>123.81000000000003</v>
      </c>
      <c r="K168" s="749">
        <v>1</v>
      </c>
      <c r="L168" s="735">
        <v>3</v>
      </c>
      <c r="M168" s="736">
        <v>123.81000000000003</v>
      </c>
    </row>
    <row r="169" spans="1:13" ht="14.45" customHeight="1" x14ac:dyDescent="0.2">
      <c r="A169" s="730" t="s">
        <v>619</v>
      </c>
      <c r="B169" s="731" t="s">
        <v>2022</v>
      </c>
      <c r="C169" s="731" t="s">
        <v>2023</v>
      </c>
      <c r="D169" s="731" t="s">
        <v>2024</v>
      </c>
      <c r="E169" s="731" t="s">
        <v>2025</v>
      </c>
      <c r="F169" s="735"/>
      <c r="G169" s="735"/>
      <c r="H169" s="749">
        <v>0</v>
      </c>
      <c r="I169" s="735">
        <v>20</v>
      </c>
      <c r="J169" s="735">
        <v>4258.1880000000001</v>
      </c>
      <c r="K169" s="749">
        <v>1</v>
      </c>
      <c r="L169" s="735">
        <v>20</v>
      </c>
      <c r="M169" s="736">
        <v>4258.1880000000001</v>
      </c>
    </row>
    <row r="170" spans="1:13" ht="14.45" customHeight="1" x14ac:dyDescent="0.2">
      <c r="A170" s="730" t="s">
        <v>619</v>
      </c>
      <c r="B170" s="731" t="s">
        <v>2022</v>
      </c>
      <c r="C170" s="731" t="s">
        <v>2026</v>
      </c>
      <c r="D170" s="731" t="s">
        <v>1076</v>
      </c>
      <c r="E170" s="731" t="s">
        <v>1077</v>
      </c>
      <c r="F170" s="735">
        <v>1</v>
      </c>
      <c r="G170" s="735">
        <v>1437.57</v>
      </c>
      <c r="H170" s="749">
        <v>1</v>
      </c>
      <c r="I170" s="735"/>
      <c r="J170" s="735"/>
      <c r="K170" s="749">
        <v>0</v>
      </c>
      <c r="L170" s="735">
        <v>1</v>
      </c>
      <c r="M170" s="736">
        <v>1437.57</v>
      </c>
    </row>
    <row r="171" spans="1:13" ht="14.45" customHeight="1" x14ac:dyDescent="0.2">
      <c r="A171" s="730" t="s">
        <v>619</v>
      </c>
      <c r="B171" s="731" t="s">
        <v>2027</v>
      </c>
      <c r="C171" s="731" t="s">
        <v>2028</v>
      </c>
      <c r="D171" s="731" t="s">
        <v>2029</v>
      </c>
      <c r="E171" s="731" t="s">
        <v>2030</v>
      </c>
      <c r="F171" s="735"/>
      <c r="G171" s="735"/>
      <c r="H171" s="749">
        <v>0</v>
      </c>
      <c r="I171" s="735">
        <v>31</v>
      </c>
      <c r="J171" s="735">
        <v>7420.9</v>
      </c>
      <c r="K171" s="749">
        <v>1</v>
      </c>
      <c r="L171" s="735">
        <v>31</v>
      </c>
      <c r="M171" s="736">
        <v>7420.9</v>
      </c>
    </row>
    <row r="172" spans="1:13" ht="14.45" customHeight="1" x14ac:dyDescent="0.2">
      <c r="A172" s="730" t="s">
        <v>619</v>
      </c>
      <c r="B172" s="731" t="s">
        <v>2027</v>
      </c>
      <c r="C172" s="731" t="s">
        <v>2164</v>
      </c>
      <c r="D172" s="731" t="s">
        <v>2035</v>
      </c>
      <c r="E172" s="731" t="s">
        <v>2165</v>
      </c>
      <c r="F172" s="735"/>
      <c r="G172" s="735"/>
      <c r="H172" s="749">
        <v>0</v>
      </c>
      <c r="I172" s="735">
        <v>6</v>
      </c>
      <c r="J172" s="735">
        <v>1425.48</v>
      </c>
      <c r="K172" s="749">
        <v>1</v>
      </c>
      <c r="L172" s="735">
        <v>6</v>
      </c>
      <c r="M172" s="736">
        <v>1425.48</v>
      </c>
    </row>
    <row r="173" spans="1:13" ht="14.45" customHeight="1" x14ac:dyDescent="0.2">
      <c r="A173" s="730" t="s">
        <v>619</v>
      </c>
      <c r="B173" s="731" t="s">
        <v>2027</v>
      </c>
      <c r="C173" s="731" t="s">
        <v>2031</v>
      </c>
      <c r="D173" s="731" t="s">
        <v>2032</v>
      </c>
      <c r="E173" s="731" t="s">
        <v>2033</v>
      </c>
      <c r="F173" s="735"/>
      <c r="G173" s="735"/>
      <c r="H173" s="749">
        <v>0</v>
      </c>
      <c r="I173" s="735">
        <v>3</v>
      </c>
      <c r="J173" s="735">
        <v>377.58</v>
      </c>
      <c r="K173" s="749">
        <v>1</v>
      </c>
      <c r="L173" s="735">
        <v>3</v>
      </c>
      <c r="M173" s="736">
        <v>377.58</v>
      </c>
    </row>
    <row r="174" spans="1:13" ht="14.45" customHeight="1" x14ac:dyDescent="0.2">
      <c r="A174" s="730" t="s">
        <v>619</v>
      </c>
      <c r="B174" s="731" t="s">
        <v>2027</v>
      </c>
      <c r="C174" s="731" t="s">
        <v>2034</v>
      </c>
      <c r="D174" s="731" t="s">
        <v>2035</v>
      </c>
      <c r="E174" s="731" t="s">
        <v>2036</v>
      </c>
      <c r="F174" s="735"/>
      <c r="G174" s="735"/>
      <c r="H174" s="749">
        <v>0</v>
      </c>
      <c r="I174" s="735">
        <v>4</v>
      </c>
      <c r="J174" s="735">
        <v>233.88000000000005</v>
      </c>
      <c r="K174" s="749">
        <v>1</v>
      </c>
      <c r="L174" s="735">
        <v>4</v>
      </c>
      <c r="M174" s="736">
        <v>233.88000000000005</v>
      </c>
    </row>
    <row r="175" spans="1:13" ht="14.45" customHeight="1" x14ac:dyDescent="0.2">
      <c r="A175" s="730" t="s">
        <v>619</v>
      </c>
      <c r="B175" s="731" t="s">
        <v>2037</v>
      </c>
      <c r="C175" s="731" t="s">
        <v>2166</v>
      </c>
      <c r="D175" s="731" t="s">
        <v>2039</v>
      </c>
      <c r="E175" s="731" t="s">
        <v>2167</v>
      </c>
      <c r="F175" s="735"/>
      <c r="G175" s="735"/>
      <c r="H175" s="749">
        <v>0</v>
      </c>
      <c r="I175" s="735">
        <v>4</v>
      </c>
      <c r="J175" s="735">
        <v>456.12000000000006</v>
      </c>
      <c r="K175" s="749">
        <v>1</v>
      </c>
      <c r="L175" s="735">
        <v>4</v>
      </c>
      <c r="M175" s="736">
        <v>456.12000000000006</v>
      </c>
    </row>
    <row r="176" spans="1:13" ht="14.45" customHeight="1" x14ac:dyDescent="0.2">
      <c r="A176" s="730" t="s">
        <v>619</v>
      </c>
      <c r="B176" s="731" t="s">
        <v>2037</v>
      </c>
      <c r="C176" s="731" t="s">
        <v>2038</v>
      </c>
      <c r="D176" s="731" t="s">
        <v>2039</v>
      </c>
      <c r="E176" s="731" t="s">
        <v>2040</v>
      </c>
      <c r="F176" s="735"/>
      <c r="G176" s="735"/>
      <c r="H176" s="749">
        <v>0</v>
      </c>
      <c r="I176" s="735">
        <v>18</v>
      </c>
      <c r="J176" s="735">
        <v>2271.6000000000004</v>
      </c>
      <c r="K176" s="749">
        <v>1</v>
      </c>
      <c r="L176" s="735">
        <v>18</v>
      </c>
      <c r="M176" s="736">
        <v>2271.6000000000004</v>
      </c>
    </row>
    <row r="177" spans="1:13" ht="14.45" customHeight="1" x14ac:dyDescent="0.2">
      <c r="A177" s="730" t="s">
        <v>619</v>
      </c>
      <c r="B177" s="731" t="s">
        <v>2037</v>
      </c>
      <c r="C177" s="731" t="s">
        <v>2041</v>
      </c>
      <c r="D177" s="731" t="s">
        <v>2039</v>
      </c>
      <c r="E177" s="731" t="s">
        <v>2042</v>
      </c>
      <c r="F177" s="735"/>
      <c r="G177" s="735"/>
      <c r="H177" s="749">
        <v>0</v>
      </c>
      <c r="I177" s="735">
        <v>1</v>
      </c>
      <c r="J177" s="735">
        <v>254.95000000000005</v>
      </c>
      <c r="K177" s="749">
        <v>1</v>
      </c>
      <c r="L177" s="735">
        <v>1</v>
      </c>
      <c r="M177" s="736">
        <v>254.95000000000005</v>
      </c>
    </row>
    <row r="178" spans="1:13" ht="14.45" customHeight="1" x14ac:dyDescent="0.2">
      <c r="A178" s="730" t="s">
        <v>619</v>
      </c>
      <c r="B178" s="731" t="s">
        <v>2168</v>
      </c>
      <c r="C178" s="731" t="s">
        <v>2169</v>
      </c>
      <c r="D178" s="731" t="s">
        <v>2170</v>
      </c>
      <c r="E178" s="731" t="s">
        <v>2171</v>
      </c>
      <c r="F178" s="735"/>
      <c r="G178" s="735"/>
      <c r="H178" s="749">
        <v>0</v>
      </c>
      <c r="I178" s="735">
        <v>2</v>
      </c>
      <c r="J178" s="735">
        <v>338.58</v>
      </c>
      <c r="K178" s="749">
        <v>1</v>
      </c>
      <c r="L178" s="735">
        <v>2</v>
      </c>
      <c r="M178" s="736">
        <v>338.58</v>
      </c>
    </row>
    <row r="179" spans="1:13" ht="14.45" customHeight="1" x14ac:dyDescent="0.2">
      <c r="A179" s="730" t="s">
        <v>619</v>
      </c>
      <c r="B179" s="731" t="s">
        <v>2168</v>
      </c>
      <c r="C179" s="731" t="s">
        <v>2172</v>
      </c>
      <c r="D179" s="731" t="s">
        <v>2170</v>
      </c>
      <c r="E179" s="731" t="s">
        <v>2173</v>
      </c>
      <c r="F179" s="735"/>
      <c r="G179" s="735"/>
      <c r="H179" s="749">
        <v>0</v>
      </c>
      <c r="I179" s="735">
        <v>2</v>
      </c>
      <c r="J179" s="735">
        <v>1446.3600000000001</v>
      </c>
      <c r="K179" s="749">
        <v>1</v>
      </c>
      <c r="L179" s="735">
        <v>2</v>
      </c>
      <c r="M179" s="736">
        <v>1446.3600000000001</v>
      </c>
    </row>
    <row r="180" spans="1:13" ht="14.45" customHeight="1" x14ac:dyDescent="0.2">
      <c r="A180" s="730" t="s">
        <v>619</v>
      </c>
      <c r="B180" s="731" t="s">
        <v>2174</v>
      </c>
      <c r="C180" s="731" t="s">
        <v>2175</v>
      </c>
      <c r="D180" s="731" t="s">
        <v>1581</v>
      </c>
      <c r="E180" s="731" t="s">
        <v>1582</v>
      </c>
      <c r="F180" s="735"/>
      <c r="G180" s="735"/>
      <c r="H180" s="749">
        <v>0</v>
      </c>
      <c r="I180" s="735">
        <v>2</v>
      </c>
      <c r="J180" s="735">
        <v>195.14</v>
      </c>
      <c r="K180" s="749">
        <v>1</v>
      </c>
      <c r="L180" s="735">
        <v>2</v>
      </c>
      <c r="M180" s="736">
        <v>195.14</v>
      </c>
    </row>
    <row r="181" spans="1:13" ht="14.45" customHeight="1" x14ac:dyDescent="0.2">
      <c r="A181" s="730" t="s">
        <v>619</v>
      </c>
      <c r="B181" s="731" t="s">
        <v>2174</v>
      </c>
      <c r="C181" s="731" t="s">
        <v>2176</v>
      </c>
      <c r="D181" s="731" t="s">
        <v>1581</v>
      </c>
      <c r="E181" s="731" t="s">
        <v>1584</v>
      </c>
      <c r="F181" s="735"/>
      <c r="G181" s="735"/>
      <c r="H181" s="749">
        <v>0</v>
      </c>
      <c r="I181" s="735">
        <v>1</v>
      </c>
      <c r="J181" s="735">
        <v>1033.8499999999999</v>
      </c>
      <c r="K181" s="749">
        <v>1</v>
      </c>
      <c r="L181" s="735">
        <v>1</v>
      </c>
      <c r="M181" s="736">
        <v>1033.8499999999999</v>
      </c>
    </row>
    <row r="182" spans="1:13" ht="14.45" customHeight="1" x14ac:dyDescent="0.2">
      <c r="A182" s="730" t="s">
        <v>619</v>
      </c>
      <c r="B182" s="731" t="s">
        <v>2174</v>
      </c>
      <c r="C182" s="731" t="s">
        <v>2177</v>
      </c>
      <c r="D182" s="731" t="s">
        <v>1581</v>
      </c>
      <c r="E182" s="731" t="s">
        <v>1583</v>
      </c>
      <c r="F182" s="735"/>
      <c r="G182" s="735"/>
      <c r="H182" s="749">
        <v>0</v>
      </c>
      <c r="I182" s="735">
        <v>1</v>
      </c>
      <c r="J182" s="735">
        <v>2160.9600000000005</v>
      </c>
      <c r="K182" s="749">
        <v>1</v>
      </c>
      <c r="L182" s="735">
        <v>1</v>
      </c>
      <c r="M182" s="736">
        <v>2160.9600000000005</v>
      </c>
    </row>
    <row r="183" spans="1:13" ht="14.45" customHeight="1" x14ac:dyDescent="0.2">
      <c r="A183" s="730" t="s">
        <v>619</v>
      </c>
      <c r="B183" s="731" t="s">
        <v>2174</v>
      </c>
      <c r="C183" s="731" t="s">
        <v>2178</v>
      </c>
      <c r="D183" s="731" t="s">
        <v>1581</v>
      </c>
      <c r="E183" s="731" t="s">
        <v>2179</v>
      </c>
      <c r="F183" s="735"/>
      <c r="G183" s="735"/>
      <c r="H183" s="749">
        <v>0</v>
      </c>
      <c r="I183" s="735">
        <v>2</v>
      </c>
      <c r="J183" s="735">
        <v>1058.3300000000002</v>
      </c>
      <c r="K183" s="749">
        <v>1</v>
      </c>
      <c r="L183" s="735">
        <v>2</v>
      </c>
      <c r="M183" s="736">
        <v>1058.3300000000002</v>
      </c>
    </row>
    <row r="184" spans="1:13" ht="14.45" customHeight="1" x14ac:dyDescent="0.2">
      <c r="A184" s="730" t="s">
        <v>619</v>
      </c>
      <c r="B184" s="731" t="s">
        <v>2174</v>
      </c>
      <c r="C184" s="731" t="s">
        <v>2180</v>
      </c>
      <c r="D184" s="731" t="s">
        <v>1586</v>
      </c>
      <c r="E184" s="731" t="s">
        <v>1587</v>
      </c>
      <c r="F184" s="735">
        <v>3</v>
      </c>
      <c r="G184" s="735">
        <v>762.84000000000015</v>
      </c>
      <c r="H184" s="749">
        <v>1</v>
      </c>
      <c r="I184" s="735"/>
      <c r="J184" s="735"/>
      <c r="K184" s="749">
        <v>0</v>
      </c>
      <c r="L184" s="735">
        <v>3</v>
      </c>
      <c r="M184" s="736">
        <v>762.84000000000015</v>
      </c>
    </row>
    <row r="185" spans="1:13" ht="14.45" customHeight="1" x14ac:dyDescent="0.2">
      <c r="A185" s="730" t="s">
        <v>619</v>
      </c>
      <c r="B185" s="731" t="s">
        <v>2174</v>
      </c>
      <c r="C185" s="731" t="s">
        <v>2181</v>
      </c>
      <c r="D185" s="731" t="s">
        <v>1577</v>
      </c>
      <c r="E185" s="731" t="s">
        <v>1578</v>
      </c>
      <c r="F185" s="735">
        <v>4</v>
      </c>
      <c r="G185" s="735">
        <v>125.38000000000001</v>
      </c>
      <c r="H185" s="749">
        <v>1</v>
      </c>
      <c r="I185" s="735"/>
      <c r="J185" s="735"/>
      <c r="K185" s="749">
        <v>0</v>
      </c>
      <c r="L185" s="735">
        <v>4</v>
      </c>
      <c r="M185" s="736">
        <v>125.38000000000001</v>
      </c>
    </row>
    <row r="186" spans="1:13" ht="14.45" customHeight="1" x14ac:dyDescent="0.2">
      <c r="A186" s="730" t="s">
        <v>619</v>
      </c>
      <c r="B186" s="731" t="s">
        <v>2174</v>
      </c>
      <c r="C186" s="731" t="s">
        <v>2182</v>
      </c>
      <c r="D186" s="731" t="s">
        <v>2183</v>
      </c>
      <c r="E186" s="731" t="s">
        <v>2179</v>
      </c>
      <c r="F186" s="735">
        <v>2</v>
      </c>
      <c r="G186" s="735">
        <v>1052.98</v>
      </c>
      <c r="H186" s="749">
        <v>1</v>
      </c>
      <c r="I186" s="735"/>
      <c r="J186" s="735"/>
      <c r="K186" s="749">
        <v>0</v>
      </c>
      <c r="L186" s="735">
        <v>2</v>
      </c>
      <c r="M186" s="736">
        <v>1052.98</v>
      </c>
    </row>
    <row r="187" spans="1:13" ht="14.45" customHeight="1" x14ac:dyDescent="0.2">
      <c r="A187" s="730" t="s">
        <v>619</v>
      </c>
      <c r="B187" s="731" t="s">
        <v>2184</v>
      </c>
      <c r="C187" s="731" t="s">
        <v>2185</v>
      </c>
      <c r="D187" s="731" t="s">
        <v>2186</v>
      </c>
      <c r="E187" s="731" t="s">
        <v>2187</v>
      </c>
      <c r="F187" s="735">
        <v>1</v>
      </c>
      <c r="G187" s="735">
        <v>47.139999999999993</v>
      </c>
      <c r="H187" s="749">
        <v>1</v>
      </c>
      <c r="I187" s="735"/>
      <c r="J187" s="735"/>
      <c r="K187" s="749">
        <v>0</v>
      </c>
      <c r="L187" s="735">
        <v>1</v>
      </c>
      <c r="M187" s="736">
        <v>47.139999999999993</v>
      </c>
    </row>
    <row r="188" spans="1:13" ht="14.45" customHeight="1" x14ac:dyDescent="0.2">
      <c r="A188" s="730" t="s">
        <v>619</v>
      </c>
      <c r="B188" s="731" t="s">
        <v>2184</v>
      </c>
      <c r="C188" s="731" t="s">
        <v>2188</v>
      </c>
      <c r="D188" s="731" t="s">
        <v>2186</v>
      </c>
      <c r="E188" s="731" t="s">
        <v>2189</v>
      </c>
      <c r="F188" s="735">
        <v>1</v>
      </c>
      <c r="G188" s="735">
        <v>354.07</v>
      </c>
      <c r="H188" s="749">
        <v>1</v>
      </c>
      <c r="I188" s="735"/>
      <c r="J188" s="735"/>
      <c r="K188" s="749">
        <v>0</v>
      </c>
      <c r="L188" s="735">
        <v>1</v>
      </c>
      <c r="M188" s="736">
        <v>354.07</v>
      </c>
    </row>
    <row r="189" spans="1:13" ht="14.45" customHeight="1" x14ac:dyDescent="0.2">
      <c r="A189" s="730" t="s">
        <v>619</v>
      </c>
      <c r="B189" s="731" t="s">
        <v>2043</v>
      </c>
      <c r="C189" s="731" t="s">
        <v>2044</v>
      </c>
      <c r="D189" s="731" t="s">
        <v>2045</v>
      </c>
      <c r="E189" s="731" t="s">
        <v>2046</v>
      </c>
      <c r="F189" s="735"/>
      <c r="G189" s="735"/>
      <c r="H189" s="749">
        <v>0</v>
      </c>
      <c r="I189" s="735">
        <v>19</v>
      </c>
      <c r="J189" s="735">
        <v>371.94</v>
      </c>
      <c r="K189" s="749">
        <v>1</v>
      </c>
      <c r="L189" s="735">
        <v>19</v>
      </c>
      <c r="M189" s="736">
        <v>371.94</v>
      </c>
    </row>
    <row r="190" spans="1:13" ht="14.45" customHeight="1" x14ac:dyDescent="0.2">
      <c r="A190" s="730" t="s">
        <v>619</v>
      </c>
      <c r="B190" s="731" t="s">
        <v>2043</v>
      </c>
      <c r="C190" s="731" t="s">
        <v>2190</v>
      </c>
      <c r="D190" s="731" t="s">
        <v>2045</v>
      </c>
      <c r="E190" s="731" t="s">
        <v>2191</v>
      </c>
      <c r="F190" s="735"/>
      <c r="G190" s="735"/>
      <c r="H190" s="749">
        <v>0</v>
      </c>
      <c r="I190" s="735">
        <v>7</v>
      </c>
      <c r="J190" s="735">
        <v>204.92999999999998</v>
      </c>
      <c r="K190" s="749">
        <v>1</v>
      </c>
      <c r="L190" s="735">
        <v>7</v>
      </c>
      <c r="M190" s="736">
        <v>204.92999999999998</v>
      </c>
    </row>
    <row r="191" spans="1:13" ht="14.45" customHeight="1" x14ac:dyDescent="0.2">
      <c r="A191" s="730" t="s">
        <v>619</v>
      </c>
      <c r="B191" s="731" t="s">
        <v>2043</v>
      </c>
      <c r="C191" s="731" t="s">
        <v>2047</v>
      </c>
      <c r="D191" s="731" t="s">
        <v>2045</v>
      </c>
      <c r="E191" s="731" t="s">
        <v>2048</v>
      </c>
      <c r="F191" s="735"/>
      <c r="G191" s="735"/>
      <c r="H191" s="749">
        <v>0</v>
      </c>
      <c r="I191" s="735">
        <v>12</v>
      </c>
      <c r="J191" s="735">
        <v>109.44</v>
      </c>
      <c r="K191" s="749">
        <v>1</v>
      </c>
      <c r="L191" s="735">
        <v>12</v>
      </c>
      <c r="M191" s="736">
        <v>109.44</v>
      </c>
    </row>
    <row r="192" spans="1:13" ht="14.45" customHeight="1" x14ac:dyDescent="0.2">
      <c r="A192" s="730" t="s">
        <v>619</v>
      </c>
      <c r="B192" s="731" t="s">
        <v>1855</v>
      </c>
      <c r="C192" s="731" t="s">
        <v>2192</v>
      </c>
      <c r="D192" s="731" t="s">
        <v>1857</v>
      </c>
      <c r="E192" s="731" t="s">
        <v>1862</v>
      </c>
      <c r="F192" s="735"/>
      <c r="G192" s="735"/>
      <c r="H192" s="749">
        <v>0</v>
      </c>
      <c r="I192" s="735">
        <v>1</v>
      </c>
      <c r="J192" s="735">
        <v>67.39</v>
      </c>
      <c r="K192" s="749">
        <v>1</v>
      </c>
      <c r="L192" s="735">
        <v>1</v>
      </c>
      <c r="M192" s="736">
        <v>67.39</v>
      </c>
    </row>
    <row r="193" spans="1:13" ht="14.45" customHeight="1" x14ac:dyDescent="0.2">
      <c r="A193" s="730" t="s">
        <v>619</v>
      </c>
      <c r="B193" s="731" t="s">
        <v>1855</v>
      </c>
      <c r="C193" s="731" t="s">
        <v>1856</v>
      </c>
      <c r="D193" s="731" t="s">
        <v>1857</v>
      </c>
      <c r="E193" s="731" t="s">
        <v>1858</v>
      </c>
      <c r="F193" s="735"/>
      <c r="G193" s="735"/>
      <c r="H193" s="749">
        <v>0</v>
      </c>
      <c r="I193" s="735">
        <v>1</v>
      </c>
      <c r="J193" s="735">
        <v>466.68</v>
      </c>
      <c r="K193" s="749">
        <v>1</v>
      </c>
      <c r="L193" s="735">
        <v>1</v>
      </c>
      <c r="M193" s="736">
        <v>466.68</v>
      </c>
    </row>
    <row r="194" spans="1:13" ht="14.45" customHeight="1" x14ac:dyDescent="0.2">
      <c r="A194" s="730" t="s">
        <v>619</v>
      </c>
      <c r="B194" s="731" t="s">
        <v>1855</v>
      </c>
      <c r="C194" s="731" t="s">
        <v>2049</v>
      </c>
      <c r="D194" s="731" t="s">
        <v>1857</v>
      </c>
      <c r="E194" s="731" t="s">
        <v>2050</v>
      </c>
      <c r="F194" s="735"/>
      <c r="G194" s="735"/>
      <c r="H194" s="749">
        <v>0</v>
      </c>
      <c r="I194" s="735">
        <v>3</v>
      </c>
      <c r="J194" s="735">
        <v>4666.71</v>
      </c>
      <c r="K194" s="749">
        <v>1</v>
      </c>
      <c r="L194" s="735">
        <v>3</v>
      </c>
      <c r="M194" s="736">
        <v>4666.71</v>
      </c>
    </row>
    <row r="195" spans="1:13" ht="14.45" customHeight="1" x14ac:dyDescent="0.2">
      <c r="A195" s="730" t="s">
        <v>619</v>
      </c>
      <c r="B195" s="731" t="s">
        <v>2059</v>
      </c>
      <c r="C195" s="731" t="s">
        <v>2060</v>
      </c>
      <c r="D195" s="731" t="s">
        <v>2061</v>
      </c>
      <c r="E195" s="731" t="s">
        <v>2062</v>
      </c>
      <c r="F195" s="735"/>
      <c r="G195" s="735"/>
      <c r="H195" s="749">
        <v>0</v>
      </c>
      <c r="I195" s="735">
        <v>1</v>
      </c>
      <c r="J195" s="735">
        <v>331.94999999999993</v>
      </c>
      <c r="K195" s="749">
        <v>1</v>
      </c>
      <c r="L195" s="735">
        <v>1</v>
      </c>
      <c r="M195" s="736">
        <v>331.94999999999993</v>
      </c>
    </row>
    <row r="196" spans="1:13" ht="14.45" customHeight="1" x14ac:dyDescent="0.2">
      <c r="A196" s="730" t="s">
        <v>619</v>
      </c>
      <c r="B196" s="731" t="s">
        <v>2059</v>
      </c>
      <c r="C196" s="731" t="s">
        <v>2193</v>
      </c>
      <c r="D196" s="731" t="s">
        <v>2064</v>
      </c>
      <c r="E196" s="731" t="s">
        <v>2194</v>
      </c>
      <c r="F196" s="735"/>
      <c r="G196" s="735"/>
      <c r="H196" s="749">
        <v>0</v>
      </c>
      <c r="I196" s="735">
        <v>1</v>
      </c>
      <c r="J196" s="735">
        <v>91.43</v>
      </c>
      <c r="K196" s="749">
        <v>1</v>
      </c>
      <c r="L196" s="735">
        <v>1</v>
      </c>
      <c r="M196" s="736">
        <v>91.43</v>
      </c>
    </row>
    <row r="197" spans="1:13" ht="14.45" customHeight="1" x14ac:dyDescent="0.2">
      <c r="A197" s="730" t="s">
        <v>619</v>
      </c>
      <c r="B197" s="731" t="s">
        <v>2059</v>
      </c>
      <c r="C197" s="731" t="s">
        <v>2063</v>
      </c>
      <c r="D197" s="731" t="s">
        <v>2064</v>
      </c>
      <c r="E197" s="731" t="s">
        <v>2065</v>
      </c>
      <c r="F197" s="735"/>
      <c r="G197" s="735"/>
      <c r="H197" s="749">
        <v>0</v>
      </c>
      <c r="I197" s="735">
        <v>7</v>
      </c>
      <c r="J197" s="735">
        <v>1283.0419999999999</v>
      </c>
      <c r="K197" s="749">
        <v>1</v>
      </c>
      <c r="L197" s="735">
        <v>7</v>
      </c>
      <c r="M197" s="736">
        <v>1283.0419999999999</v>
      </c>
    </row>
    <row r="198" spans="1:13" ht="14.45" customHeight="1" x14ac:dyDescent="0.2">
      <c r="A198" s="730" t="s">
        <v>619</v>
      </c>
      <c r="B198" s="731" t="s">
        <v>2066</v>
      </c>
      <c r="C198" s="731" t="s">
        <v>2195</v>
      </c>
      <c r="D198" s="731" t="s">
        <v>2068</v>
      </c>
      <c r="E198" s="731" t="s">
        <v>2196</v>
      </c>
      <c r="F198" s="735"/>
      <c r="G198" s="735"/>
      <c r="H198" s="749">
        <v>0</v>
      </c>
      <c r="I198" s="735">
        <v>2</v>
      </c>
      <c r="J198" s="735">
        <v>100.5</v>
      </c>
      <c r="K198" s="749">
        <v>1</v>
      </c>
      <c r="L198" s="735">
        <v>2</v>
      </c>
      <c r="M198" s="736">
        <v>100.5</v>
      </c>
    </row>
    <row r="199" spans="1:13" ht="14.45" customHeight="1" x14ac:dyDescent="0.2">
      <c r="A199" s="730" t="s">
        <v>619</v>
      </c>
      <c r="B199" s="731" t="s">
        <v>2066</v>
      </c>
      <c r="C199" s="731" t="s">
        <v>2197</v>
      </c>
      <c r="D199" s="731" t="s">
        <v>2068</v>
      </c>
      <c r="E199" s="731" t="s">
        <v>2115</v>
      </c>
      <c r="F199" s="735"/>
      <c r="G199" s="735"/>
      <c r="H199" s="749">
        <v>0</v>
      </c>
      <c r="I199" s="735">
        <v>4</v>
      </c>
      <c r="J199" s="735">
        <v>401.90999999999991</v>
      </c>
      <c r="K199" s="749">
        <v>1</v>
      </c>
      <c r="L199" s="735">
        <v>4</v>
      </c>
      <c r="M199" s="736">
        <v>401.90999999999991</v>
      </c>
    </row>
    <row r="200" spans="1:13" ht="14.45" customHeight="1" x14ac:dyDescent="0.2">
      <c r="A200" s="730" t="s">
        <v>619</v>
      </c>
      <c r="B200" s="731" t="s">
        <v>2198</v>
      </c>
      <c r="C200" s="731" t="s">
        <v>2199</v>
      </c>
      <c r="D200" s="731" t="s">
        <v>2200</v>
      </c>
      <c r="E200" s="731" t="s">
        <v>1642</v>
      </c>
      <c r="F200" s="735"/>
      <c r="G200" s="735"/>
      <c r="H200" s="749">
        <v>0</v>
      </c>
      <c r="I200" s="735">
        <v>1</v>
      </c>
      <c r="J200" s="735">
        <v>130.89999999999998</v>
      </c>
      <c r="K200" s="749">
        <v>1</v>
      </c>
      <c r="L200" s="735">
        <v>1</v>
      </c>
      <c r="M200" s="736">
        <v>130.89999999999998</v>
      </c>
    </row>
    <row r="201" spans="1:13" ht="14.45" customHeight="1" x14ac:dyDescent="0.2">
      <c r="A201" s="730" t="s">
        <v>619</v>
      </c>
      <c r="B201" s="731" t="s">
        <v>2198</v>
      </c>
      <c r="C201" s="731" t="s">
        <v>2201</v>
      </c>
      <c r="D201" s="731" t="s">
        <v>2200</v>
      </c>
      <c r="E201" s="731" t="s">
        <v>1644</v>
      </c>
      <c r="F201" s="735"/>
      <c r="G201" s="735"/>
      <c r="H201" s="749">
        <v>0</v>
      </c>
      <c r="I201" s="735">
        <v>3</v>
      </c>
      <c r="J201" s="735">
        <v>904.32000000000016</v>
      </c>
      <c r="K201" s="749">
        <v>1</v>
      </c>
      <c r="L201" s="735">
        <v>3</v>
      </c>
      <c r="M201" s="736">
        <v>904.32000000000016</v>
      </c>
    </row>
    <row r="202" spans="1:13" ht="14.45" customHeight="1" x14ac:dyDescent="0.2">
      <c r="A202" s="730" t="s">
        <v>619</v>
      </c>
      <c r="B202" s="731" t="s">
        <v>2202</v>
      </c>
      <c r="C202" s="731" t="s">
        <v>2203</v>
      </c>
      <c r="D202" s="731" t="s">
        <v>1435</v>
      </c>
      <c r="E202" s="731" t="s">
        <v>1916</v>
      </c>
      <c r="F202" s="735"/>
      <c r="G202" s="735"/>
      <c r="H202" s="749">
        <v>0</v>
      </c>
      <c r="I202" s="735">
        <v>14</v>
      </c>
      <c r="J202" s="735">
        <v>985.60000000000014</v>
      </c>
      <c r="K202" s="749">
        <v>1</v>
      </c>
      <c r="L202" s="735">
        <v>14</v>
      </c>
      <c r="M202" s="736">
        <v>985.60000000000014</v>
      </c>
    </row>
    <row r="203" spans="1:13" ht="14.45" customHeight="1" x14ac:dyDescent="0.2">
      <c r="A203" s="730" t="s">
        <v>619</v>
      </c>
      <c r="B203" s="731" t="s">
        <v>2202</v>
      </c>
      <c r="C203" s="731" t="s">
        <v>2204</v>
      </c>
      <c r="D203" s="731" t="s">
        <v>1435</v>
      </c>
      <c r="E203" s="731" t="s">
        <v>1436</v>
      </c>
      <c r="F203" s="735">
        <v>1</v>
      </c>
      <c r="G203" s="735">
        <v>239.33</v>
      </c>
      <c r="H203" s="749">
        <v>1</v>
      </c>
      <c r="I203" s="735"/>
      <c r="J203" s="735"/>
      <c r="K203" s="749">
        <v>0</v>
      </c>
      <c r="L203" s="735">
        <v>1</v>
      </c>
      <c r="M203" s="736">
        <v>239.33</v>
      </c>
    </row>
    <row r="204" spans="1:13" ht="14.45" customHeight="1" x14ac:dyDescent="0.2">
      <c r="A204" s="730" t="s">
        <v>619</v>
      </c>
      <c r="B204" s="731" t="s">
        <v>2070</v>
      </c>
      <c r="C204" s="731" t="s">
        <v>2071</v>
      </c>
      <c r="D204" s="731" t="s">
        <v>1183</v>
      </c>
      <c r="E204" s="731" t="s">
        <v>1184</v>
      </c>
      <c r="F204" s="735"/>
      <c r="G204" s="735"/>
      <c r="H204" s="749">
        <v>0</v>
      </c>
      <c r="I204" s="735">
        <v>10</v>
      </c>
      <c r="J204" s="735">
        <v>814.32</v>
      </c>
      <c r="K204" s="749">
        <v>1</v>
      </c>
      <c r="L204" s="735">
        <v>10</v>
      </c>
      <c r="M204" s="736">
        <v>814.32</v>
      </c>
    </row>
    <row r="205" spans="1:13" ht="14.45" customHeight="1" x14ac:dyDescent="0.2">
      <c r="A205" s="730" t="s">
        <v>619</v>
      </c>
      <c r="B205" s="731" t="s">
        <v>2205</v>
      </c>
      <c r="C205" s="731" t="s">
        <v>2206</v>
      </c>
      <c r="D205" s="731" t="s">
        <v>1562</v>
      </c>
      <c r="E205" s="731" t="s">
        <v>1563</v>
      </c>
      <c r="F205" s="735">
        <v>1</v>
      </c>
      <c r="G205" s="735">
        <v>112.59000000000003</v>
      </c>
      <c r="H205" s="749">
        <v>1</v>
      </c>
      <c r="I205" s="735"/>
      <c r="J205" s="735"/>
      <c r="K205" s="749">
        <v>0</v>
      </c>
      <c r="L205" s="735">
        <v>1</v>
      </c>
      <c r="M205" s="736">
        <v>112.59000000000003</v>
      </c>
    </row>
    <row r="206" spans="1:13" ht="14.45" customHeight="1" x14ac:dyDescent="0.2">
      <c r="A206" s="730" t="s">
        <v>619</v>
      </c>
      <c r="B206" s="731" t="s">
        <v>2072</v>
      </c>
      <c r="C206" s="731" t="s">
        <v>2075</v>
      </c>
      <c r="D206" s="731" t="s">
        <v>1202</v>
      </c>
      <c r="E206" s="731" t="s">
        <v>763</v>
      </c>
      <c r="F206" s="735"/>
      <c r="G206" s="735"/>
      <c r="H206" s="749">
        <v>0</v>
      </c>
      <c r="I206" s="735">
        <v>2</v>
      </c>
      <c r="J206" s="735">
        <v>59.74</v>
      </c>
      <c r="K206" s="749">
        <v>1</v>
      </c>
      <c r="L206" s="735">
        <v>2</v>
      </c>
      <c r="M206" s="736">
        <v>59.74</v>
      </c>
    </row>
    <row r="207" spans="1:13" ht="14.45" customHeight="1" x14ac:dyDescent="0.2">
      <c r="A207" s="730" t="s">
        <v>619</v>
      </c>
      <c r="B207" s="731" t="s">
        <v>2078</v>
      </c>
      <c r="C207" s="731" t="s">
        <v>2207</v>
      </c>
      <c r="D207" s="731" t="s">
        <v>1672</v>
      </c>
      <c r="E207" s="731" t="s">
        <v>1254</v>
      </c>
      <c r="F207" s="735"/>
      <c r="G207" s="735"/>
      <c r="H207" s="749">
        <v>0</v>
      </c>
      <c r="I207" s="735">
        <v>4</v>
      </c>
      <c r="J207" s="735">
        <v>6009.08</v>
      </c>
      <c r="K207" s="749">
        <v>1</v>
      </c>
      <c r="L207" s="735">
        <v>4</v>
      </c>
      <c r="M207" s="736">
        <v>6009.08</v>
      </c>
    </row>
    <row r="208" spans="1:13" ht="14.45" customHeight="1" x14ac:dyDescent="0.2">
      <c r="A208" s="730" t="s">
        <v>619</v>
      </c>
      <c r="B208" s="731" t="s">
        <v>2078</v>
      </c>
      <c r="C208" s="731" t="s">
        <v>2079</v>
      </c>
      <c r="D208" s="731" t="s">
        <v>1253</v>
      </c>
      <c r="E208" s="731" t="s">
        <v>1254</v>
      </c>
      <c r="F208" s="735"/>
      <c r="G208" s="735"/>
      <c r="H208" s="749">
        <v>0</v>
      </c>
      <c r="I208" s="735">
        <v>23</v>
      </c>
      <c r="J208" s="735">
        <v>25651.21</v>
      </c>
      <c r="K208" s="749">
        <v>1</v>
      </c>
      <c r="L208" s="735">
        <v>23</v>
      </c>
      <c r="M208" s="736">
        <v>25651.21</v>
      </c>
    </row>
    <row r="209" spans="1:13" ht="14.45" customHeight="1" x14ac:dyDescent="0.2">
      <c r="A209" s="730" t="s">
        <v>619</v>
      </c>
      <c r="B209" s="731" t="s">
        <v>2078</v>
      </c>
      <c r="C209" s="731" t="s">
        <v>2080</v>
      </c>
      <c r="D209" s="731" t="s">
        <v>1266</v>
      </c>
      <c r="E209" s="731" t="s">
        <v>2081</v>
      </c>
      <c r="F209" s="735"/>
      <c r="G209" s="735"/>
      <c r="H209" s="749">
        <v>0</v>
      </c>
      <c r="I209" s="735">
        <v>11</v>
      </c>
      <c r="J209" s="735">
        <v>2159.5299999999997</v>
      </c>
      <c r="K209" s="749">
        <v>1</v>
      </c>
      <c r="L209" s="735">
        <v>11</v>
      </c>
      <c r="M209" s="736">
        <v>2159.5299999999997</v>
      </c>
    </row>
    <row r="210" spans="1:13" ht="14.45" customHeight="1" x14ac:dyDescent="0.2">
      <c r="A210" s="730" t="s">
        <v>619</v>
      </c>
      <c r="B210" s="731" t="s">
        <v>2078</v>
      </c>
      <c r="C210" s="731" t="s">
        <v>2208</v>
      </c>
      <c r="D210" s="731" t="s">
        <v>1656</v>
      </c>
      <c r="E210" s="731" t="s">
        <v>1657</v>
      </c>
      <c r="F210" s="735"/>
      <c r="G210" s="735"/>
      <c r="H210" s="749">
        <v>0</v>
      </c>
      <c r="I210" s="735">
        <v>7</v>
      </c>
      <c r="J210" s="735">
        <v>292.59999999999997</v>
      </c>
      <c r="K210" s="749">
        <v>1</v>
      </c>
      <c r="L210" s="735">
        <v>7</v>
      </c>
      <c r="M210" s="736">
        <v>292.59999999999997</v>
      </c>
    </row>
    <row r="211" spans="1:13" ht="14.45" customHeight="1" x14ac:dyDescent="0.2">
      <c r="A211" s="730" t="s">
        <v>619</v>
      </c>
      <c r="B211" s="731" t="s">
        <v>2078</v>
      </c>
      <c r="C211" s="731" t="s">
        <v>2209</v>
      </c>
      <c r="D211" s="731" t="s">
        <v>1658</v>
      </c>
      <c r="E211" s="731" t="s">
        <v>1657</v>
      </c>
      <c r="F211" s="735"/>
      <c r="G211" s="735"/>
      <c r="H211" s="749">
        <v>0</v>
      </c>
      <c r="I211" s="735">
        <v>22</v>
      </c>
      <c r="J211" s="735">
        <v>916.99999999999989</v>
      </c>
      <c r="K211" s="749">
        <v>1</v>
      </c>
      <c r="L211" s="735">
        <v>22</v>
      </c>
      <c r="M211" s="736">
        <v>916.99999999999989</v>
      </c>
    </row>
    <row r="212" spans="1:13" ht="14.45" customHeight="1" x14ac:dyDescent="0.2">
      <c r="A212" s="730" t="s">
        <v>619</v>
      </c>
      <c r="B212" s="731" t="s">
        <v>2078</v>
      </c>
      <c r="C212" s="731" t="s">
        <v>2086</v>
      </c>
      <c r="D212" s="731" t="s">
        <v>1262</v>
      </c>
      <c r="E212" s="731" t="s">
        <v>1256</v>
      </c>
      <c r="F212" s="735"/>
      <c r="G212" s="735"/>
      <c r="H212" s="749">
        <v>0</v>
      </c>
      <c r="I212" s="735">
        <v>90</v>
      </c>
      <c r="J212" s="735">
        <v>14163.300000000001</v>
      </c>
      <c r="K212" s="749">
        <v>1</v>
      </c>
      <c r="L212" s="735">
        <v>90</v>
      </c>
      <c r="M212" s="736">
        <v>14163.300000000001</v>
      </c>
    </row>
    <row r="213" spans="1:13" ht="14.45" customHeight="1" x14ac:dyDescent="0.2">
      <c r="A213" s="730" t="s">
        <v>619</v>
      </c>
      <c r="B213" s="731" t="s">
        <v>2078</v>
      </c>
      <c r="C213" s="731" t="s">
        <v>2210</v>
      </c>
      <c r="D213" s="731" t="s">
        <v>1665</v>
      </c>
      <c r="E213" s="731" t="s">
        <v>1663</v>
      </c>
      <c r="F213" s="735"/>
      <c r="G213" s="735"/>
      <c r="H213" s="749">
        <v>0</v>
      </c>
      <c r="I213" s="735">
        <v>2</v>
      </c>
      <c r="J213" s="735">
        <v>223.61999999999998</v>
      </c>
      <c r="K213" s="749">
        <v>1</v>
      </c>
      <c r="L213" s="735">
        <v>2</v>
      </c>
      <c r="M213" s="736">
        <v>223.61999999999998</v>
      </c>
    </row>
    <row r="214" spans="1:13" ht="14.45" customHeight="1" x14ac:dyDescent="0.2">
      <c r="A214" s="730" t="s">
        <v>619</v>
      </c>
      <c r="B214" s="731" t="s">
        <v>2078</v>
      </c>
      <c r="C214" s="731" t="s">
        <v>2211</v>
      </c>
      <c r="D214" s="731" t="s">
        <v>1664</v>
      </c>
      <c r="E214" s="731" t="s">
        <v>1663</v>
      </c>
      <c r="F214" s="735"/>
      <c r="G214" s="735"/>
      <c r="H214" s="749">
        <v>0</v>
      </c>
      <c r="I214" s="735">
        <v>2</v>
      </c>
      <c r="J214" s="735">
        <v>223.62</v>
      </c>
      <c r="K214" s="749">
        <v>1</v>
      </c>
      <c r="L214" s="735">
        <v>2</v>
      </c>
      <c r="M214" s="736">
        <v>223.62</v>
      </c>
    </row>
    <row r="215" spans="1:13" ht="14.45" customHeight="1" x14ac:dyDescent="0.2">
      <c r="A215" s="730" t="s">
        <v>619</v>
      </c>
      <c r="B215" s="731" t="s">
        <v>2078</v>
      </c>
      <c r="C215" s="731" t="s">
        <v>2212</v>
      </c>
      <c r="D215" s="731" t="s">
        <v>1662</v>
      </c>
      <c r="E215" s="731" t="s">
        <v>1663</v>
      </c>
      <c r="F215" s="735"/>
      <c r="G215" s="735"/>
      <c r="H215" s="749">
        <v>0</v>
      </c>
      <c r="I215" s="735">
        <v>2</v>
      </c>
      <c r="J215" s="735">
        <v>223.62</v>
      </c>
      <c r="K215" s="749">
        <v>1</v>
      </c>
      <c r="L215" s="735">
        <v>2</v>
      </c>
      <c r="M215" s="736">
        <v>223.62</v>
      </c>
    </row>
    <row r="216" spans="1:13" ht="14.45" customHeight="1" x14ac:dyDescent="0.2">
      <c r="A216" s="730" t="s">
        <v>619</v>
      </c>
      <c r="B216" s="731" t="s">
        <v>2078</v>
      </c>
      <c r="C216" s="731" t="s">
        <v>2213</v>
      </c>
      <c r="D216" s="731" t="s">
        <v>1666</v>
      </c>
      <c r="E216" s="731" t="s">
        <v>2088</v>
      </c>
      <c r="F216" s="735"/>
      <c r="G216" s="735"/>
      <c r="H216" s="749">
        <v>0</v>
      </c>
      <c r="I216" s="735">
        <v>2</v>
      </c>
      <c r="J216" s="735">
        <v>193.10000000000002</v>
      </c>
      <c r="K216" s="749">
        <v>1</v>
      </c>
      <c r="L216" s="735">
        <v>2</v>
      </c>
      <c r="M216" s="736">
        <v>193.10000000000002</v>
      </c>
    </row>
    <row r="217" spans="1:13" ht="14.45" customHeight="1" x14ac:dyDescent="0.2">
      <c r="A217" s="730" t="s">
        <v>619</v>
      </c>
      <c r="B217" s="731" t="s">
        <v>2078</v>
      </c>
      <c r="C217" s="731" t="s">
        <v>2087</v>
      </c>
      <c r="D217" s="731" t="s">
        <v>1249</v>
      </c>
      <c r="E217" s="731" t="s">
        <v>2088</v>
      </c>
      <c r="F217" s="735"/>
      <c r="G217" s="735"/>
      <c r="H217" s="749">
        <v>0</v>
      </c>
      <c r="I217" s="735">
        <v>7</v>
      </c>
      <c r="J217" s="735">
        <v>675.84999304700409</v>
      </c>
      <c r="K217" s="749">
        <v>1</v>
      </c>
      <c r="L217" s="735">
        <v>7</v>
      </c>
      <c r="M217" s="736">
        <v>675.84999304700409</v>
      </c>
    </row>
    <row r="218" spans="1:13" ht="14.45" customHeight="1" x14ac:dyDescent="0.2">
      <c r="A218" s="730" t="s">
        <v>619</v>
      </c>
      <c r="B218" s="731" t="s">
        <v>2078</v>
      </c>
      <c r="C218" s="731" t="s">
        <v>2089</v>
      </c>
      <c r="D218" s="731" t="s">
        <v>1247</v>
      </c>
      <c r="E218" s="731" t="s">
        <v>2088</v>
      </c>
      <c r="F218" s="735"/>
      <c r="G218" s="735"/>
      <c r="H218" s="749">
        <v>0</v>
      </c>
      <c r="I218" s="735">
        <v>6</v>
      </c>
      <c r="J218" s="735">
        <v>579.29999652350193</v>
      </c>
      <c r="K218" s="749">
        <v>1</v>
      </c>
      <c r="L218" s="735">
        <v>6</v>
      </c>
      <c r="M218" s="736">
        <v>579.29999652350193</v>
      </c>
    </row>
    <row r="219" spans="1:13" ht="14.45" customHeight="1" x14ac:dyDescent="0.2">
      <c r="A219" s="730" t="s">
        <v>619</v>
      </c>
      <c r="B219" s="731" t="s">
        <v>2078</v>
      </c>
      <c r="C219" s="731" t="s">
        <v>2214</v>
      </c>
      <c r="D219" s="731" t="s">
        <v>2215</v>
      </c>
      <c r="E219" s="731" t="s">
        <v>2088</v>
      </c>
      <c r="F219" s="735"/>
      <c r="G219" s="735"/>
      <c r="H219" s="749">
        <v>0</v>
      </c>
      <c r="I219" s="735">
        <v>1</v>
      </c>
      <c r="J219" s="735">
        <v>96.55</v>
      </c>
      <c r="K219" s="749">
        <v>1</v>
      </c>
      <c r="L219" s="735">
        <v>1</v>
      </c>
      <c r="M219" s="736">
        <v>96.55</v>
      </c>
    </row>
    <row r="220" spans="1:13" ht="14.45" customHeight="1" x14ac:dyDescent="0.2">
      <c r="A220" s="730" t="s">
        <v>619</v>
      </c>
      <c r="B220" s="731" t="s">
        <v>2078</v>
      </c>
      <c r="C220" s="731" t="s">
        <v>2090</v>
      </c>
      <c r="D220" s="731" t="s">
        <v>1235</v>
      </c>
      <c r="E220" s="731" t="s">
        <v>1236</v>
      </c>
      <c r="F220" s="735"/>
      <c r="G220" s="735"/>
      <c r="H220" s="749">
        <v>0</v>
      </c>
      <c r="I220" s="735">
        <v>7</v>
      </c>
      <c r="J220" s="735">
        <v>1170.54</v>
      </c>
      <c r="K220" s="749">
        <v>1</v>
      </c>
      <c r="L220" s="735">
        <v>7</v>
      </c>
      <c r="M220" s="736">
        <v>1170.54</v>
      </c>
    </row>
    <row r="221" spans="1:13" ht="14.45" customHeight="1" x14ac:dyDescent="0.2">
      <c r="A221" s="730" t="s">
        <v>619</v>
      </c>
      <c r="B221" s="731" t="s">
        <v>2078</v>
      </c>
      <c r="C221" s="731" t="s">
        <v>2092</v>
      </c>
      <c r="D221" s="731" t="s">
        <v>1252</v>
      </c>
      <c r="E221" s="731" t="s">
        <v>1236</v>
      </c>
      <c r="F221" s="735"/>
      <c r="G221" s="735"/>
      <c r="H221" s="749">
        <v>0</v>
      </c>
      <c r="I221" s="735">
        <v>1</v>
      </c>
      <c r="J221" s="735">
        <v>149.47000000000003</v>
      </c>
      <c r="K221" s="749">
        <v>1</v>
      </c>
      <c r="L221" s="735">
        <v>1</v>
      </c>
      <c r="M221" s="736">
        <v>149.47000000000003</v>
      </c>
    </row>
    <row r="222" spans="1:13" ht="14.45" customHeight="1" x14ac:dyDescent="0.2">
      <c r="A222" s="730" t="s">
        <v>619</v>
      </c>
      <c r="B222" s="731" t="s">
        <v>2078</v>
      </c>
      <c r="C222" s="731" t="s">
        <v>2093</v>
      </c>
      <c r="D222" s="731" t="s">
        <v>2094</v>
      </c>
      <c r="E222" s="731" t="s">
        <v>1246</v>
      </c>
      <c r="F222" s="735"/>
      <c r="G222" s="735"/>
      <c r="H222" s="749">
        <v>0</v>
      </c>
      <c r="I222" s="735">
        <v>33</v>
      </c>
      <c r="J222" s="735">
        <v>6043.95</v>
      </c>
      <c r="K222" s="749">
        <v>1</v>
      </c>
      <c r="L222" s="735">
        <v>33</v>
      </c>
      <c r="M222" s="736">
        <v>6043.95</v>
      </c>
    </row>
    <row r="223" spans="1:13" ht="14.45" customHeight="1" x14ac:dyDescent="0.2">
      <c r="A223" s="730" t="s">
        <v>619</v>
      </c>
      <c r="B223" s="731" t="s">
        <v>2078</v>
      </c>
      <c r="C223" s="731" t="s">
        <v>2216</v>
      </c>
      <c r="D223" s="731" t="s">
        <v>1671</v>
      </c>
      <c r="E223" s="731" t="s">
        <v>1236</v>
      </c>
      <c r="F223" s="735"/>
      <c r="G223" s="735"/>
      <c r="H223" s="749">
        <v>0</v>
      </c>
      <c r="I223" s="735">
        <v>1</v>
      </c>
      <c r="J223" s="735">
        <v>132.79000000000002</v>
      </c>
      <c r="K223" s="749">
        <v>1</v>
      </c>
      <c r="L223" s="735">
        <v>1</v>
      </c>
      <c r="M223" s="736">
        <v>132.79000000000002</v>
      </c>
    </row>
    <row r="224" spans="1:13" ht="14.45" customHeight="1" x14ac:dyDescent="0.2">
      <c r="A224" s="730" t="s">
        <v>619</v>
      </c>
      <c r="B224" s="731" t="s">
        <v>2078</v>
      </c>
      <c r="C224" s="731" t="s">
        <v>2217</v>
      </c>
      <c r="D224" s="731" t="s">
        <v>1669</v>
      </c>
      <c r="E224" s="731" t="s">
        <v>1236</v>
      </c>
      <c r="F224" s="735"/>
      <c r="G224" s="735"/>
      <c r="H224" s="749">
        <v>0</v>
      </c>
      <c r="I224" s="735">
        <v>1</v>
      </c>
      <c r="J224" s="735">
        <v>141.41999999999999</v>
      </c>
      <c r="K224" s="749">
        <v>1</v>
      </c>
      <c r="L224" s="735">
        <v>1</v>
      </c>
      <c r="M224" s="736">
        <v>141.41999999999999</v>
      </c>
    </row>
    <row r="225" spans="1:13" ht="14.45" customHeight="1" x14ac:dyDescent="0.2">
      <c r="A225" s="730" t="s">
        <v>619</v>
      </c>
      <c r="B225" s="731" t="s">
        <v>2078</v>
      </c>
      <c r="C225" s="731" t="s">
        <v>2095</v>
      </c>
      <c r="D225" s="731" t="s">
        <v>1250</v>
      </c>
      <c r="E225" s="731" t="s">
        <v>1236</v>
      </c>
      <c r="F225" s="735"/>
      <c r="G225" s="735"/>
      <c r="H225" s="749">
        <v>0</v>
      </c>
      <c r="I225" s="735">
        <v>5</v>
      </c>
      <c r="J225" s="735">
        <v>707.0999999999998</v>
      </c>
      <c r="K225" s="749">
        <v>1</v>
      </c>
      <c r="L225" s="735">
        <v>5</v>
      </c>
      <c r="M225" s="736">
        <v>707.0999999999998</v>
      </c>
    </row>
    <row r="226" spans="1:13" ht="14.45" customHeight="1" x14ac:dyDescent="0.2">
      <c r="A226" s="730" t="s">
        <v>619</v>
      </c>
      <c r="B226" s="731" t="s">
        <v>2078</v>
      </c>
      <c r="C226" s="731" t="s">
        <v>2218</v>
      </c>
      <c r="D226" s="731" t="s">
        <v>1670</v>
      </c>
      <c r="E226" s="731" t="s">
        <v>1236</v>
      </c>
      <c r="F226" s="735"/>
      <c r="G226" s="735"/>
      <c r="H226" s="749">
        <v>0</v>
      </c>
      <c r="I226" s="735">
        <v>1</v>
      </c>
      <c r="J226" s="735">
        <v>138.36999501767974</v>
      </c>
      <c r="K226" s="749">
        <v>1</v>
      </c>
      <c r="L226" s="735">
        <v>1</v>
      </c>
      <c r="M226" s="736">
        <v>138.36999501767974</v>
      </c>
    </row>
    <row r="227" spans="1:13" ht="14.45" customHeight="1" x14ac:dyDescent="0.2">
      <c r="A227" s="730" t="s">
        <v>598</v>
      </c>
      <c r="B227" s="731" t="s">
        <v>1871</v>
      </c>
      <c r="C227" s="731" t="s">
        <v>1872</v>
      </c>
      <c r="D227" s="731" t="s">
        <v>1873</v>
      </c>
      <c r="E227" s="731" t="s">
        <v>1874</v>
      </c>
      <c r="F227" s="735"/>
      <c r="G227" s="735"/>
      <c r="H227" s="749">
        <v>0</v>
      </c>
      <c r="I227" s="735">
        <v>25</v>
      </c>
      <c r="J227" s="735">
        <v>6847.4999724239378</v>
      </c>
      <c r="K227" s="749">
        <v>1</v>
      </c>
      <c r="L227" s="735">
        <v>25</v>
      </c>
      <c r="M227" s="736">
        <v>6847.4999724239378</v>
      </c>
    </row>
    <row r="228" spans="1:13" ht="14.45" customHeight="1" x14ac:dyDescent="0.2">
      <c r="A228" s="730" t="s">
        <v>598</v>
      </c>
      <c r="B228" s="731" t="s">
        <v>1888</v>
      </c>
      <c r="C228" s="731" t="s">
        <v>1889</v>
      </c>
      <c r="D228" s="731" t="s">
        <v>818</v>
      </c>
      <c r="E228" s="731" t="s">
        <v>1890</v>
      </c>
      <c r="F228" s="735"/>
      <c r="G228" s="735"/>
      <c r="H228" s="749">
        <v>0</v>
      </c>
      <c r="I228" s="735">
        <v>2</v>
      </c>
      <c r="J228" s="735">
        <v>257.91000000000003</v>
      </c>
      <c r="K228" s="749">
        <v>1</v>
      </c>
      <c r="L228" s="735">
        <v>2</v>
      </c>
      <c r="M228" s="736">
        <v>257.91000000000003</v>
      </c>
    </row>
    <row r="229" spans="1:13" ht="14.45" customHeight="1" x14ac:dyDescent="0.2">
      <c r="A229" s="730" t="s">
        <v>598</v>
      </c>
      <c r="B229" s="731" t="s">
        <v>1842</v>
      </c>
      <c r="C229" s="731" t="s">
        <v>1843</v>
      </c>
      <c r="D229" s="731" t="s">
        <v>1055</v>
      </c>
      <c r="E229" s="731" t="s">
        <v>1844</v>
      </c>
      <c r="F229" s="735"/>
      <c r="G229" s="735"/>
      <c r="H229" s="749">
        <v>0</v>
      </c>
      <c r="I229" s="735">
        <v>76</v>
      </c>
      <c r="J229" s="735">
        <v>3748.3199999999997</v>
      </c>
      <c r="K229" s="749">
        <v>1</v>
      </c>
      <c r="L229" s="735">
        <v>76</v>
      </c>
      <c r="M229" s="736">
        <v>3748.3199999999997</v>
      </c>
    </row>
    <row r="230" spans="1:13" ht="14.45" customHeight="1" x14ac:dyDescent="0.2">
      <c r="A230" s="730" t="s">
        <v>598</v>
      </c>
      <c r="B230" s="731" t="s">
        <v>1893</v>
      </c>
      <c r="C230" s="731" t="s">
        <v>1894</v>
      </c>
      <c r="D230" s="731" t="s">
        <v>902</v>
      </c>
      <c r="E230" s="731" t="s">
        <v>903</v>
      </c>
      <c r="F230" s="735"/>
      <c r="G230" s="735"/>
      <c r="H230" s="749">
        <v>0</v>
      </c>
      <c r="I230" s="735">
        <v>6</v>
      </c>
      <c r="J230" s="735">
        <v>242.10000000000002</v>
      </c>
      <c r="K230" s="749">
        <v>1</v>
      </c>
      <c r="L230" s="735">
        <v>6</v>
      </c>
      <c r="M230" s="736">
        <v>242.10000000000002</v>
      </c>
    </row>
    <row r="231" spans="1:13" ht="14.45" customHeight="1" x14ac:dyDescent="0.2">
      <c r="A231" s="730" t="s">
        <v>598</v>
      </c>
      <c r="B231" s="731" t="s">
        <v>1893</v>
      </c>
      <c r="C231" s="731" t="s">
        <v>1895</v>
      </c>
      <c r="D231" s="731" t="s">
        <v>902</v>
      </c>
      <c r="E231" s="731" t="s">
        <v>903</v>
      </c>
      <c r="F231" s="735"/>
      <c r="G231" s="735"/>
      <c r="H231" s="749">
        <v>0</v>
      </c>
      <c r="I231" s="735">
        <v>6</v>
      </c>
      <c r="J231" s="735">
        <v>242.33999999999997</v>
      </c>
      <c r="K231" s="749">
        <v>1</v>
      </c>
      <c r="L231" s="735">
        <v>6</v>
      </c>
      <c r="M231" s="736">
        <v>242.33999999999997</v>
      </c>
    </row>
    <row r="232" spans="1:13" ht="14.45" customHeight="1" x14ac:dyDescent="0.2">
      <c r="A232" s="730" t="s">
        <v>598</v>
      </c>
      <c r="B232" s="731" t="s">
        <v>1905</v>
      </c>
      <c r="C232" s="731" t="s">
        <v>1907</v>
      </c>
      <c r="D232" s="731" t="s">
        <v>752</v>
      </c>
      <c r="E232" s="731" t="s">
        <v>753</v>
      </c>
      <c r="F232" s="735"/>
      <c r="G232" s="735"/>
      <c r="H232" s="749">
        <v>0</v>
      </c>
      <c r="I232" s="735">
        <v>2</v>
      </c>
      <c r="J232" s="735">
        <v>176.68</v>
      </c>
      <c r="K232" s="749">
        <v>1</v>
      </c>
      <c r="L232" s="735">
        <v>2</v>
      </c>
      <c r="M232" s="736">
        <v>176.68</v>
      </c>
    </row>
    <row r="233" spans="1:13" ht="14.45" customHeight="1" x14ac:dyDescent="0.2">
      <c r="A233" s="730" t="s">
        <v>598</v>
      </c>
      <c r="B233" s="731" t="s">
        <v>2013</v>
      </c>
      <c r="C233" s="731" t="s">
        <v>2016</v>
      </c>
      <c r="D233" s="731" t="s">
        <v>1118</v>
      </c>
      <c r="E233" s="731" t="s">
        <v>1119</v>
      </c>
      <c r="F233" s="735"/>
      <c r="G233" s="735"/>
      <c r="H233" s="749">
        <v>0</v>
      </c>
      <c r="I233" s="735">
        <v>205</v>
      </c>
      <c r="J233" s="735">
        <v>113025</v>
      </c>
      <c r="K233" s="749">
        <v>1</v>
      </c>
      <c r="L233" s="735">
        <v>205</v>
      </c>
      <c r="M233" s="736">
        <v>113025</v>
      </c>
    </row>
    <row r="234" spans="1:13" ht="14.45" customHeight="1" x14ac:dyDescent="0.2">
      <c r="A234" s="730" t="s">
        <v>598</v>
      </c>
      <c r="B234" s="731" t="s">
        <v>2013</v>
      </c>
      <c r="C234" s="731" t="s">
        <v>2219</v>
      </c>
      <c r="D234" s="731" t="s">
        <v>2015</v>
      </c>
      <c r="E234" s="731" t="s">
        <v>2220</v>
      </c>
      <c r="F234" s="735">
        <v>10</v>
      </c>
      <c r="G234" s="735">
        <v>13379.96</v>
      </c>
      <c r="H234" s="749">
        <v>1</v>
      </c>
      <c r="I234" s="735"/>
      <c r="J234" s="735"/>
      <c r="K234" s="749">
        <v>0</v>
      </c>
      <c r="L234" s="735">
        <v>10</v>
      </c>
      <c r="M234" s="736">
        <v>13379.96</v>
      </c>
    </row>
    <row r="235" spans="1:13" ht="14.45" customHeight="1" x14ac:dyDescent="0.2">
      <c r="A235" s="730" t="s">
        <v>598</v>
      </c>
      <c r="B235" s="731" t="s">
        <v>2221</v>
      </c>
      <c r="C235" s="731" t="s">
        <v>2222</v>
      </c>
      <c r="D235" s="731" t="s">
        <v>2223</v>
      </c>
      <c r="E235" s="731" t="s">
        <v>2224</v>
      </c>
      <c r="F235" s="735"/>
      <c r="G235" s="735"/>
      <c r="H235" s="749">
        <v>0</v>
      </c>
      <c r="I235" s="735">
        <v>30.165299999999995</v>
      </c>
      <c r="J235" s="735">
        <v>376513.33104000002</v>
      </c>
      <c r="K235" s="749">
        <v>1</v>
      </c>
      <c r="L235" s="735">
        <v>30.165299999999995</v>
      </c>
      <c r="M235" s="736">
        <v>376513.33104000002</v>
      </c>
    </row>
    <row r="236" spans="1:13" ht="14.45" customHeight="1" x14ac:dyDescent="0.2">
      <c r="A236" s="730" t="s">
        <v>598</v>
      </c>
      <c r="B236" s="731" t="s">
        <v>2017</v>
      </c>
      <c r="C236" s="731" t="s">
        <v>2141</v>
      </c>
      <c r="D236" s="731" t="s">
        <v>2019</v>
      </c>
      <c r="E236" s="731" t="s">
        <v>2142</v>
      </c>
      <c r="F236" s="735"/>
      <c r="G236" s="735"/>
      <c r="H236" s="749">
        <v>0</v>
      </c>
      <c r="I236" s="735">
        <v>788.8</v>
      </c>
      <c r="J236" s="735">
        <v>51887.263999999996</v>
      </c>
      <c r="K236" s="749">
        <v>1</v>
      </c>
      <c r="L236" s="735">
        <v>788.8</v>
      </c>
      <c r="M236" s="736">
        <v>51887.263999999996</v>
      </c>
    </row>
    <row r="237" spans="1:13" ht="14.45" customHeight="1" x14ac:dyDescent="0.2">
      <c r="A237" s="730" t="s">
        <v>598</v>
      </c>
      <c r="B237" s="731" t="s">
        <v>2017</v>
      </c>
      <c r="C237" s="731" t="s">
        <v>2018</v>
      </c>
      <c r="D237" s="731" t="s">
        <v>2019</v>
      </c>
      <c r="E237" s="731" t="s">
        <v>2020</v>
      </c>
      <c r="F237" s="735"/>
      <c r="G237" s="735"/>
      <c r="H237" s="749">
        <v>0</v>
      </c>
      <c r="I237" s="735">
        <v>31</v>
      </c>
      <c r="J237" s="735">
        <v>19437.000302927965</v>
      </c>
      <c r="K237" s="749">
        <v>1</v>
      </c>
      <c r="L237" s="735">
        <v>31</v>
      </c>
      <c r="M237" s="736">
        <v>19437.000302927965</v>
      </c>
    </row>
    <row r="238" spans="1:13" ht="14.45" customHeight="1" x14ac:dyDescent="0.2">
      <c r="A238" s="730" t="s">
        <v>598</v>
      </c>
      <c r="B238" s="731" t="s">
        <v>1848</v>
      </c>
      <c r="C238" s="731" t="s">
        <v>1849</v>
      </c>
      <c r="D238" s="731" t="s">
        <v>1850</v>
      </c>
      <c r="E238" s="731" t="s">
        <v>1851</v>
      </c>
      <c r="F238" s="735"/>
      <c r="G238" s="735"/>
      <c r="H238" s="749">
        <v>0</v>
      </c>
      <c r="I238" s="735">
        <v>164</v>
      </c>
      <c r="J238" s="735">
        <v>23462.49</v>
      </c>
      <c r="K238" s="749">
        <v>1</v>
      </c>
      <c r="L238" s="735">
        <v>164</v>
      </c>
      <c r="M238" s="736">
        <v>23462.49</v>
      </c>
    </row>
    <row r="239" spans="1:13" ht="14.45" customHeight="1" x14ac:dyDescent="0.2">
      <c r="A239" s="730" t="s">
        <v>598</v>
      </c>
      <c r="B239" s="731" t="s">
        <v>1852</v>
      </c>
      <c r="C239" s="731" t="s">
        <v>1853</v>
      </c>
      <c r="D239" s="731" t="s">
        <v>695</v>
      </c>
      <c r="E239" s="731" t="s">
        <v>1854</v>
      </c>
      <c r="F239" s="735"/>
      <c r="G239" s="735"/>
      <c r="H239" s="749">
        <v>0</v>
      </c>
      <c r="I239" s="735">
        <v>82</v>
      </c>
      <c r="J239" s="735">
        <v>3552.8</v>
      </c>
      <c r="K239" s="749">
        <v>1</v>
      </c>
      <c r="L239" s="735">
        <v>82</v>
      </c>
      <c r="M239" s="736">
        <v>3552.8</v>
      </c>
    </row>
    <row r="240" spans="1:13" ht="14.45" customHeight="1" x14ac:dyDescent="0.2">
      <c r="A240" s="730" t="s">
        <v>598</v>
      </c>
      <c r="B240" s="731" t="s">
        <v>2022</v>
      </c>
      <c r="C240" s="731" t="s">
        <v>2225</v>
      </c>
      <c r="D240" s="731" t="s">
        <v>2024</v>
      </c>
      <c r="E240" s="731" t="s">
        <v>2226</v>
      </c>
      <c r="F240" s="735"/>
      <c r="G240" s="735"/>
      <c r="H240" s="749">
        <v>0</v>
      </c>
      <c r="I240" s="735">
        <v>1</v>
      </c>
      <c r="J240" s="735">
        <v>173.8</v>
      </c>
      <c r="K240" s="749">
        <v>1</v>
      </c>
      <c r="L240" s="735">
        <v>1</v>
      </c>
      <c r="M240" s="736">
        <v>173.8</v>
      </c>
    </row>
    <row r="241" spans="1:13" ht="14.45" customHeight="1" x14ac:dyDescent="0.2">
      <c r="A241" s="730" t="s">
        <v>598</v>
      </c>
      <c r="B241" s="731" t="s">
        <v>2022</v>
      </c>
      <c r="C241" s="731" t="s">
        <v>2023</v>
      </c>
      <c r="D241" s="731" t="s">
        <v>2024</v>
      </c>
      <c r="E241" s="731" t="s">
        <v>2025</v>
      </c>
      <c r="F241" s="735"/>
      <c r="G241" s="735"/>
      <c r="H241" s="749">
        <v>0</v>
      </c>
      <c r="I241" s="735">
        <v>3</v>
      </c>
      <c r="J241" s="735">
        <v>461.99999445488675</v>
      </c>
      <c r="K241" s="749">
        <v>1</v>
      </c>
      <c r="L241" s="735">
        <v>3</v>
      </c>
      <c r="M241" s="736">
        <v>461.99999445488675</v>
      </c>
    </row>
    <row r="242" spans="1:13" ht="14.45" customHeight="1" x14ac:dyDescent="0.2">
      <c r="A242" s="730" t="s">
        <v>598</v>
      </c>
      <c r="B242" s="731" t="s">
        <v>2022</v>
      </c>
      <c r="C242" s="731" t="s">
        <v>2026</v>
      </c>
      <c r="D242" s="731" t="s">
        <v>1076</v>
      </c>
      <c r="E242" s="731" t="s">
        <v>1077</v>
      </c>
      <c r="F242" s="735">
        <v>1</v>
      </c>
      <c r="G242" s="735">
        <v>1437.57</v>
      </c>
      <c r="H242" s="749">
        <v>1</v>
      </c>
      <c r="I242" s="735"/>
      <c r="J242" s="735"/>
      <c r="K242" s="749">
        <v>0</v>
      </c>
      <c r="L242" s="735">
        <v>1</v>
      </c>
      <c r="M242" s="736">
        <v>1437.57</v>
      </c>
    </row>
    <row r="243" spans="1:13" ht="14.45" customHeight="1" x14ac:dyDescent="0.2">
      <c r="A243" s="730" t="s">
        <v>598</v>
      </c>
      <c r="B243" s="731" t="s">
        <v>1855</v>
      </c>
      <c r="C243" s="731" t="s">
        <v>2192</v>
      </c>
      <c r="D243" s="731" t="s">
        <v>1857</v>
      </c>
      <c r="E243" s="731" t="s">
        <v>1862</v>
      </c>
      <c r="F243" s="735"/>
      <c r="G243" s="735"/>
      <c r="H243" s="749">
        <v>0</v>
      </c>
      <c r="I243" s="735">
        <v>11</v>
      </c>
      <c r="J243" s="735">
        <v>741.29</v>
      </c>
      <c r="K243" s="749">
        <v>1</v>
      </c>
      <c r="L243" s="735">
        <v>11</v>
      </c>
      <c r="M243" s="736">
        <v>741.29</v>
      </c>
    </row>
    <row r="244" spans="1:13" ht="14.45" customHeight="1" x14ac:dyDescent="0.2">
      <c r="A244" s="730" t="s">
        <v>598</v>
      </c>
      <c r="B244" s="731" t="s">
        <v>1855</v>
      </c>
      <c r="C244" s="731" t="s">
        <v>1856</v>
      </c>
      <c r="D244" s="731" t="s">
        <v>1857</v>
      </c>
      <c r="E244" s="731" t="s">
        <v>1858</v>
      </c>
      <c r="F244" s="735"/>
      <c r="G244" s="735"/>
      <c r="H244" s="749">
        <v>0</v>
      </c>
      <c r="I244" s="735">
        <v>2</v>
      </c>
      <c r="J244" s="735">
        <v>933.36</v>
      </c>
      <c r="K244" s="749">
        <v>1</v>
      </c>
      <c r="L244" s="735">
        <v>2</v>
      </c>
      <c r="M244" s="736">
        <v>933.36</v>
      </c>
    </row>
    <row r="245" spans="1:13" ht="14.45" customHeight="1" x14ac:dyDescent="0.2">
      <c r="A245" s="730" t="s">
        <v>598</v>
      </c>
      <c r="B245" s="731" t="s">
        <v>1855</v>
      </c>
      <c r="C245" s="731" t="s">
        <v>1859</v>
      </c>
      <c r="D245" s="731" t="s">
        <v>1857</v>
      </c>
      <c r="E245" s="731" t="s">
        <v>1860</v>
      </c>
      <c r="F245" s="735"/>
      <c r="G245" s="735"/>
      <c r="H245" s="749">
        <v>0</v>
      </c>
      <c r="I245" s="735">
        <v>13</v>
      </c>
      <c r="J245" s="735">
        <v>2022.306</v>
      </c>
      <c r="K245" s="749">
        <v>1</v>
      </c>
      <c r="L245" s="735">
        <v>13</v>
      </c>
      <c r="M245" s="736">
        <v>2022.306</v>
      </c>
    </row>
    <row r="246" spans="1:13" ht="14.45" customHeight="1" x14ac:dyDescent="0.2">
      <c r="A246" s="730" t="s">
        <v>598</v>
      </c>
      <c r="B246" s="731" t="s">
        <v>1855</v>
      </c>
      <c r="C246" s="731" t="s">
        <v>1861</v>
      </c>
      <c r="D246" s="731" t="s">
        <v>1857</v>
      </c>
      <c r="E246" s="731" t="s">
        <v>1862</v>
      </c>
      <c r="F246" s="735"/>
      <c r="G246" s="735"/>
      <c r="H246" s="749">
        <v>0</v>
      </c>
      <c r="I246" s="735">
        <v>5</v>
      </c>
      <c r="J246" s="735">
        <v>1183.9000000000001</v>
      </c>
      <c r="K246" s="749">
        <v>1</v>
      </c>
      <c r="L246" s="735">
        <v>5</v>
      </c>
      <c r="M246" s="736">
        <v>1183.9000000000001</v>
      </c>
    </row>
    <row r="247" spans="1:13" ht="14.45" customHeight="1" x14ac:dyDescent="0.2">
      <c r="A247" s="730" t="s">
        <v>598</v>
      </c>
      <c r="B247" s="731" t="s">
        <v>2070</v>
      </c>
      <c r="C247" s="731" t="s">
        <v>2227</v>
      </c>
      <c r="D247" s="731" t="s">
        <v>1743</v>
      </c>
      <c r="E247" s="731" t="s">
        <v>1744</v>
      </c>
      <c r="F247" s="735">
        <v>2</v>
      </c>
      <c r="G247" s="735">
        <v>99.56</v>
      </c>
      <c r="H247" s="749">
        <v>1</v>
      </c>
      <c r="I247" s="735"/>
      <c r="J247" s="735"/>
      <c r="K247" s="749">
        <v>0</v>
      </c>
      <c r="L247" s="735">
        <v>2</v>
      </c>
      <c r="M247" s="736">
        <v>99.56</v>
      </c>
    </row>
    <row r="248" spans="1:13" ht="14.45" customHeight="1" x14ac:dyDescent="0.2">
      <c r="A248" s="730" t="s">
        <v>601</v>
      </c>
      <c r="B248" s="731" t="s">
        <v>1871</v>
      </c>
      <c r="C248" s="731" t="s">
        <v>1872</v>
      </c>
      <c r="D248" s="731" t="s">
        <v>1873</v>
      </c>
      <c r="E248" s="731" t="s">
        <v>1874</v>
      </c>
      <c r="F248" s="735"/>
      <c r="G248" s="735"/>
      <c r="H248" s="749">
        <v>0</v>
      </c>
      <c r="I248" s="735">
        <v>25</v>
      </c>
      <c r="J248" s="735">
        <v>6847.4999724239387</v>
      </c>
      <c r="K248" s="749">
        <v>1</v>
      </c>
      <c r="L248" s="735">
        <v>25</v>
      </c>
      <c r="M248" s="736">
        <v>6847.4999724239387</v>
      </c>
    </row>
    <row r="249" spans="1:13" ht="14.45" customHeight="1" x14ac:dyDescent="0.2">
      <c r="A249" s="730" t="s">
        <v>601</v>
      </c>
      <c r="B249" s="731" t="s">
        <v>1888</v>
      </c>
      <c r="C249" s="731" t="s">
        <v>1889</v>
      </c>
      <c r="D249" s="731" t="s">
        <v>818</v>
      </c>
      <c r="E249" s="731" t="s">
        <v>1890</v>
      </c>
      <c r="F249" s="735"/>
      <c r="G249" s="735"/>
      <c r="H249" s="749">
        <v>0</v>
      </c>
      <c r="I249" s="735">
        <v>6</v>
      </c>
      <c r="J249" s="735">
        <v>769.83</v>
      </c>
      <c r="K249" s="749">
        <v>1</v>
      </c>
      <c r="L249" s="735">
        <v>6</v>
      </c>
      <c r="M249" s="736">
        <v>769.83</v>
      </c>
    </row>
    <row r="250" spans="1:13" ht="14.45" customHeight="1" x14ac:dyDescent="0.2">
      <c r="A250" s="730" t="s">
        <v>601</v>
      </c>
      <c r="B250" s="731" t="s">
        <v>1842</v>
      </c>
      <c r="C250" s="731" t="s">
        <v>1843</v>
      </c>
      <c r="D250" s="731" t="s">
        <v>1055</v>
      </c>
      <c r="E250" s="731" t="s">
        <v>1844</v>
      </c>
      <c r="F250" s="735"/>
      <c r="G250" s="735"/>
      <c r="H250" s="749">
        <v>0</v>
      </c>
      <c r="I250" s="735">
        <v>117</v>
      </c>
      <c r="J250" s="735">
        <v>5770.4399911206183</v>
      </c>
      <c r="K250" s="749">
        <v>1</v>
      </c>
      <c r="L250" s="735">
        <v>117</v>
      </c>
      <c r="M250" s="736">
        <v>5770.4399911206183</v>
      </c>
    </row>
    <row r="251" spans="1:13" ht="14.45" customHeight="1" x14ac:dyDescent="0.2">
      <c r="A251" s="730" t="s">
        <v>601</v>
      </c>
      <c r="B251" s="731" t="s">
        <v>1893</v>
      </c>
      <c r="C251" s="731" t="s">
        <v>1894</v>
      </c>
      <c r="D251" s="731" t="s">
        <v>902</v>
      </c>
      <c r="E251" s="731" t="s">
        <v>903</v>
      </c>
      <c r="F251" s="735"/>
      <c r="G251" s="735"/>
      <c r="H251" s="749">
        <v>0</v>
      </c>
      <c r="I251" s="735">
        <v>17</v>
      </c>
      <c r="J251" s="735">
        <v>685.99</v>
      </c>
      <c r="K251" s="749">
        <v>1</v>
      </c>
      <c r="L251" s="735">
        <v>17</v>
      </c>
      <c r="M251" s="736">
        <v>685.99</v>
      </c>
    </row>
    <row r="252" spans="1:13" ht="14.45" customHeight="1" x14ac:dyDescent="0.2">
      <c r="A252" s="730" t="s">
        <v>601</v>
      </c>
      <c r="B252" s="731" t="s">
        <v>1893</v>
      </c>
      <c r="C252" s="731" t="s">
        <v>1895</v>
      </c>
      <c r="D252" s="731" t="s">
        <v>902</v>
      </c>
      <c r="E252" s="731" t="s">
        <v>903</v>
      </c>
      <c r="F252" s="735"/>
      <c r="G252" s="735"/>
      <c r="H252" s="749">
        <v>0</v>
      </c>
      <c r="I252" s="735">
        <v>2</v>
      </c>
      <c r="J252" s="735">
        <v>80.78</v>
      </c>
      <c r="K252" s="749">
        <v>1</v>
      </c>
      <c r="L252" s="735">
        <v>2</v>
      </c>
      <c r="M252" s="736">
        <v>80.78</v>
      </c>
    </row>
    <row r="253" spans="1:13" ht="14.45" customHeight="1" x14ac:dyDescent="0.2">
      <c r="A253" s="730" t="s">
        <v>601</v>
      </c>
      <c r="B253" s="731" t="s">
        <v>1905</v>
      </c>
      <c r="C253" s="731" t="s">
        <v>1907</v>
      </c>
      <c r="D253" s="731" t="s">
        <v>752</v>
      </c>
      <c r="E253" s="731" t="s">
        <v>753</v>
      </c>
      <c r="F253" s="735"/>
      <c r="G253" s="735"/>
      <c r="H253" s="749">
        <v>0</v>
      </c>
      <c r="I253" s="735">
        <v>3</v>
      </c>
      <c r="J253" s="735">
        <v>265.02</v>
      </c>
      <c r="K253" s="749">
        <v>1</v>
      </c>
      <c r="L253" s="735">
        <v>3</v>
      </c>
      <c r="M253" s="736">
        <v>265.02</v>
      </c>
    </row>
    <row r="254" spans="1:13" ht="14.45" customHeight="1" x14ac:dyDescent="0.2">
      <c r="A254" s="730" t="s">
        <v>601</v>
      </c>
      <c r="B254" s="731" t="s">
        <v>2013</v>
      </c>
      <c r="C254" s="731" t="s">
        <v>2016</v>
      </c>
      <c r="D254" s="731" t="s">
        <v>1118</v>
      </c>
      <c r="E254" s="731" t="s">
        <v>1119</v>
      </c>
      <c r="F254" s="735"/>
      <c r="G254" s="735"/>
      <c r="H254" s="749">
        <v>0</v>
      </c>
      <c r="I254" s="735">
        <v>191</v>
      </c>
      <c r="J254" s="735">
        <v>102795</v>
      </c>
      <c r="K254" s="749">
        <v>1</v>
      </c>
      <c r="L254" s="735">
        <v>191</v>
      </c>
      <c r="M254" s="736">
        <v>102795</v>
      </c>
    </row>
    <row r="255" spans="1:13" ht="14.45" customHeight="1" x14ac:dyDescent="0.2">
      <c r="A255" s="730" t="s">
        <v>601</v>
      </c>
      <c r="B255" s="731" t="s">
        <v>2013</v>
      </c>
      <c r="C255" s="731" t="s">
        <v>2228</v>
      </c>
      <c r="D255" s="731" t="s">
        <v>1118</v>
      </c>
      <c r="E255" s="731" t="s">
        <v>1747</v>
      </c>
      <c r="F255" s="735"/>
      <c r="G255" s="735"/>
      <c r="H255" s="749">
        <v>0</v>
      </c>
      <c r="I255" s="735">
        <v>10</v>
      </c>
      <c r="J255" s="735">
        <v>12100</v>
      </c>
      <c r="K255" s="749">
        <v>1</v>
      </c>
      <c r="L255" s="735">
        <v>10</v>
      </c>
      <c r="M255" s="736">
        <v>12100</v>
      </c>
    </row>
    <row r="256" spans="1:13" ht="14.45" customHeight="1" x14ac:dyDescent="0.2">
      <c r="A256" s="730" t="s">
        <v>601</v>
      </c>
      <c r="B256" s="731" t="s">
        <v>2013</v>
      </c>
      <c r="C256" s="731" t="s">
        <v>2219</v>
      </c>
      <c r="D256" s="731" t="s">
        <v>2015</v>
      </c>
      <c r="E256" s="731" t="s">
        <v>2220</v>
      </c>
      <c r="F256" s="735">
        <v>1</v>
      </c>
      <c r="G256" s="735">
        <v>1199.99</v>
      </c>
      <c r="H256" s="749">
        <v>1</v>
      </c>
      <c r="I256" s="735"/>
      <c r="J256" s="735"/>
      <c r="K256" s="749">
        <v>0</v>
      </c>
      <c r="L256" s="735">
        <v>1</v>
      </c>
      <c r="M256" s="736">
        <v>1199.99</v>
      </c>
    </row>
    <row r="257" spans="1:13" ht="14.45" customHeight="1" x14ac:dyDescent="0.2">
      <c r="A257" s="730" t="s">
        <v>601</v>
      </c>
      <c r="B257" s="731" t="s">
        <v>2221</v>
      </c>
      <c r="C257" s="731" t="s">
        <v>2222</v>
      </c>
      <c r="D257" s="731" t="s">
        <v>2223</v>
      </c>
      <c r="E257" s="731" t="s">
        <v>2224</v>
      </c>
      <c r="F257" s="735"/>
      <c r="G257" s="735"/>
      <c r="H257" s="749">
        <v>0</v>
      </c>
      <c r="I257" s="735">
        <v>27.996366666666667</v>
      </c>
      <c r="J257" s="735">
        <v>375833.15616000001</v>
      </c>
      <c r="K257" s="749">
        <v>1</v>
      </c>
      <c r="L257" s="735">
        <v>27.996366666666667</v>
      </c>
      <c r="M257" s="736">
        <v>375833.15616000001</v>
      </c>
    </row>
    <row r="258" spans="1:13" ht="14.45" customHeight="1" x14ac:dyDescent="0.2">
      <c r="A258" s="730" t="s">
        <v>601</v>
      </c>
      <c r="B258" s="731" t="s">
        <v>2017</v>
      </c>
      <c r="C258" s="731" t="s">
        <v>2141</v>
      </c>
      <c r="D258" s="731" t="s">
        <v>2019</v>
      </c>
      <c r="E258" s="731" t="s">
        <v>2142</v>
      </c>
      <c r="F258" s="735"/>
      <c r="G258" s="735"/>
      <c r="H258" s="749">
        <v>0</v>
      </c>
      <c r="I258" s="735">
        <v>727</v>
      </c>
      <c r="J258" s="735">
        <v>47822.06</v>
      </c>
      <c r="K258" s="749">
        <v>1</v>
      </c>
      <c r="L258" s="735">
        <v>727</v>
      </c>
      <c r="M258" s="736">
        <v>47822.06</v>
      </c>
    </row>
    <row r="259" spans="1:13" ht="14.45" customHeight="1" x14ac:dyDescent="0.2">
      <c r="A259" s="730" t="s">
        <v>601</v>
      </c>
      <c r="B259" s="731" t="s">
        <v>2017</v>
      </c>
      <c r="C259" s="731" t="s">
        <v>2018</v>
      </c>
      <c r="D259" s="731" t="s">
        <v>2019</v>
      </c>
      <c r="E259" s="731" t="s">
        <v>2020</v>
      </c>
      <c r="F259" s="735"/>
      <c r="G259" s="735"/>
      <c r="H259" s="749">
        <v>0</v>
      </c>
      <c r="I259" s="735">
        <v>8</v>
      </c>
      <c r="J259" s="735">
        <v>5016</v>
      </c>
      <c r="K259" s="749">
        <v>1</v>
      </c>
      <c r="L259" s="735">
        <v>8</v>
      </c>
      <c r="M259" s="736">
        <v>5016</v>
      </c>
    </row>
    <row r="260" spans="1:13" ht="14.45" customHeight="1" x14ac:dyDescent="0.2">
      <c r="A260" s="730" t="s">
        <v>601</v>
      </c>
      <c r="B260" s="731" t="s">
        <v>1848</v>
      </c>
      <c r="C260" s="731" t="s">
        <v>1849</v>
      </c>
      <c r="D260" s="731" t="s">
        <v>1850</v>
      </c>
      <c r="E260" s="731" t="s">
        <v>1851</v>
      </c>
      <c r="F260" s="735"/>
      <c r="G260" s="735"/>
      <c r="H260" s="749">
        <v>0</v>
      </c>
      <c r="I260" s="735">
        <v>158</v>
      </c>
      <c r="J260" s="735">
        <v>20569.7</v>
      </c>
      <c r="K260" s="749">
        <v>1</v>
      </c>
      <c r="L260" s="735">
        <v>158</v>
      </c>
      <c r="M260" s="736">
        <v>20569.7</v>
      </c>
    </row>
    <row r="261" spans="1:13" ht="14.45" customHeight="1" x14ac:dyDescent="0.2">
      <c r="A261" s="730" t="s">
        <v>601</v>
      </c>
      <c r="B261" s="731" t="s">
        <v>1852</v>
      </c>
      <c r="C261" s="731" t="s">
        <v>1853</v>
      </c>
      <c r="D261" s="731" t="s">
        <v>695</v>
      </c>
      <c r="E261" s="731" t="s">
        <v>1854</v>
      </c>
      <c r="F261" s="735"/>
      <c r="G261" s="735"/>
      <c r="H261" s="749">
        <v>0</v>
      </c>
      <c r="I261" s="735">
        <v>162</v>
      </c>
      <c r="J261" s="735">
        <v>7410.7299999999987</v>
      </c>
      <c r="K261" s="749">
        <v>1</v>
      </c>
      <c r="L261" s="735">
        <v>162</v>
      </c>
      <c r="M261" s="736">
        <v>7410.7299999999987</v>
      </c>
    </row>
    <row r="262" spans="1:13" ht="14.45" customHeight="1" x14ac:dyDescent="0.2">
      <c r="A262" s="730" t="s">
        <v>601</v>
      </c>
      <c r="B262" s="731" t="s">
        <v>2022</v>
      </c>
      <c r="C262" s="731" t="s">
        <v>2225</v>
      </c>
      <c r="D262" s="731" t="s">
        <v>2024</v>
      </c>
      <c r="E262" s="731" t="s">
        <v>2226</v>
      </c>
      <c r="F262" s="735"/>
      <c r="G262" s="735"/>
      <c r="H262" s="749">
        <v>0</v>
      </c>
      <c r="I262" s="735">
        <v>3</v>
      </c>
      <c r="J262" s="735">
        <v>1195.2159999999999</v>
      </c>
      <c r="K262" s="749">
        <v>1</v>
      </c>
      <c r="L262" s="735">
        <v>3</v>
      </c>
      <c r="M262" s="736">
        <v>1195.2159999999999</v>
      </c>
    </row>
    <row r="263" spans="1:13" ht="14.45" customHeight="1" x14ac:dyDescent="0.2">
      <c r="A263" s="730" t="s">
        <v>601</v>
      </c>
      <c r="B263" s="731" t="s">
        <v>2022</v>
      </c>
      <c r="C263" s="731" t="s">
        <v>2023</v>
      </c>
      <c r="D263" s="731" t="s">
        <v>2024</v>
      </c>
      <c r="E263" s="731" t="s">
        <v>2025</v>
      </c>
      <c r="F263" s="735"/>
      <c r="G263" s="735"/>
      <c r="H263" s="749">
        <v>0</v>
      </c>
      <c r="I263" s="735">
        <v>9</v>
      </c>
      <c r="J263" s="735">
        <v>2564.1880000000001</v>
      </c>
      <c r="K263" s="749">
        <v>1</v>
      </c>
      <c r="L263" s="735">
        <v>9</v>
      </c>
      <c r="M263" s="736">
        <v>2564.1880000000001</v>
      </c>
    </row>
    <row r="264" spans="1:13" ht="14.45" customHeight="1" x14ac:dyDescent="0.2">
      <c r="A264" s="730" t="s">
        <v>601</v>
      </c>
      <c r="B264" s="731" t="s">
        <v>2022</v>
      </c>
      <c r="C264" s="731" t="s">
        <v>2026</v>
      </c>
      <c r="D264" s="731" t="s">
        <v>1076</v>
      </c>
      <c r="E264" s="731" t="s">
        <v>1077</v>
      </c>
      <c r="F264" s="735">
        <v>3</v>
      </c>
      <c r="G264" s="735">
        <v>4312.71</v>
      </c>
      <c r="H264" s="749">
        <v>1</v>
      </c>
      <c r="I264" s="735"/>
      <c r="J264" s="735"/>
      <c r="K264" s="749">
        <v>0</v>
      </c>
      <c r="L264" s="735">
        <v>3</v>
      </c>
      <c r="M264" s="736">
        <v>4312.71</v>
      </c>
    </row>
    <row r="265" spans="1:13" ht="14.45" customHeight="1" x14ac:dyDescent="0.2">
      <c r="A265" s="730" t="s">
        <v>601</v>
      </c>
      <c r="B265" s="731" t="s">
        <v>1855</v>
      </c>
      <c r="C265" s="731" t="s">
        <v>2192</v>
      </c>
      <c r="D265" s="731" t="s">
        <v>1857</v>
      </c>
      <c r="E265" s="731" t="s">
        <v>1862</v>
      </c>
      <c r="F265" s="735"/>
      <c r="G265" s="735"/>
      <c r="H265" s="749">
        <v>0</v>
      </c>
      <c r="I265" s="735">
        <v>2</v>
      </c>
      <c r="J265" s="735">
        <v>134.78</v>
      </c>
      <c r="K265" s="749">
        <v>1</v>
      </c>
      <c r="L265" s="735">
        <v>2</v>
      </c>
      <c r="M265" s="736">
        <v>134.78</v>
      </c>
    </row>
    <row r="266" spans="1:13" ht="14.45" customHeight="1" x14ac:dyDescent="0.2">
      <c r="A266" s="730" t="s">
        <v>601</v>
      </c>
      <c r="B266" s="731" t="s">
        <v>1855</v>
      </c>
      <c r="C266" s="731" t="s">
        <v>2229</v>
      </c>
      <c r="D266" s="731" t="s">
        <v>2053</v>
      </c>
      <c r="E266" s="731" t="s">
        <v>1862</v>
      </c>
      <c r="F266" s="735">
        <v>3</v>
      </c>
      <c r="G266" s="735">
        <v>672.33</v>
      </c>
      <c r="H266" s="749">
        <v>1</v>
      </c>
      <c r="I266" s="735"/>
      <c r="J266" s="735"/>
      <c r="K266" s="749">
        <v>0</v>
      </c>
      <c r="L266" s="735">
        <v>3</v>
      </c>
      <c r="M266" s="736">
        <v>672.33</v>
      </c>
    </row>
    <row r="267" spans="1:13" ht="14.45" customHeight="1" x14ac:dyDescent="0.2">
      <c r="A267" s="730" t="s">
        <v>601</v>
      </c>
      <c r="B267" s="731" t="s">
        <v>1855</v>
      </c>
      <c r="C267" s="731" t="s">
        <v>1861</v>
      </c>
      <c r="D267" s="731" t="s">
        <v>1857</v>
      </c>
      <c r="E267" s="731" t="s">
        <v>1862</v>
      </c>
      <c r="F267" s="735"/>
      <c r="G267" s="735"/>
      <c r="H267" s="749">
        <v>0</v>
      </c>
      <c r="I267" s="735">
        <v>3</v>
      </c>
      <c r="J267" s="735">
        <v>710.34</v>
      </c>
      <c r="K267" s="749">
        <v>1</v>
      </c>
      <c r="L267" s="735">
        <v>3</v>
      </c>
      <c r="M267" s="736">
        <v>710.34</v>
      </c>
    </row>
    <row r="268" spans="1:13" ht="14.45" customHeight="1" x14ac:dyDescent="0.2">
      <c r="A268" s="730" t="s">
        <v>601</v>
      </c>
      <c r="B268" s="731" t="s">
        <v>2070</v>
      </c>
      <c r="C268" s="731" t="s">
        <v>2227</v>
      </c>
      <c r="D268" s="731" t="s">
        <v>1743</v>
      </c>
      <c r="E268" s="731" t="s">
        <v>1744</v>
      </c>
      <c r="F268" s="735">
        <v>3</v>
      </c>
      <c r="G268" s="735">
        <v>150.32000000000002</v>
      </c>
      <c r="H268" s="749">
        <v>1</v>
      </c>
      <c r="I268" s="735"/>
      <c r="J268" s="735"/>
      <c r="K268" s="749">
        <v>0</v>
      </c>
      <c r="L268" s="735">
        <v>3</v>
      </c>
      <c r="M268" s="736">
        <v>150.32000000000002</v>
      </c>
    </row>
    <row r="269" spans="1:13" ht="14.45" customHeight="1" x14ac:dyDescent="0.2">
      <c r="A269" s="730" t="s">
        <v>604</v>
      </c>
      <c r="B269" s="731" t="s">
        <v>1871</v>
      </c>
      <c r="C269" s="731" t="s">
        <v>1872</v>
      </c>
      <c r="D269" s="731" t="s">
        <v>1873</v>
      </c>
      <c r="E269" s="731" t="s">
        <v>1874</v>
      </c>
      <c r="F269" s="735"/>
      <c r="G269" s="735"/>
      <c r="H269" s="749">
        <v>0</v>
      </c>
      <c r="I269" s="735">
        <v>3</v>
      </c>
      <c r="J269" s="735">
        <v>821.69999999999993</v>
      </c>
      <c r="K269" s="749">
        <v>1</v>
      </c>
      <c r="L269" s="735">
        <v>3</v>
      </c>
      <c r="M269" s="736">
        <v>821.69999999999993</v>
      </c>
    </row>
    <row r="270" spans="1:13" ht="14.45" customHeight="1" x14ac:dyDescent="0.2">
      <c r="A270" s="730" t="s">
        <v>604</v>
      </c>
      <c r="B270" s="731" t="s">
        <v>1888</v>
      </c>
      <c r="C270" s="731" t="s">
        <v>1889</v>
      </c>
      <c r="D270" s="731" t="s">
        <v>818</v>
      </c>
      <c r="E270" s="731" t="s">
        <v>1890</v>
      </c>
      <c r="F270" s="735"/>
      <c r="G270" s="735"/>
      <c r="H270" s="749">
        <v>0</v>
      </c>
      <c r="I270" s="735">
        <v>1</v>
      </c>
      <c r="J270" s="735">
        <v>128.28</v>
      </c>
      <c r="K270" s="749">
        <v>1</v>
      </c>
      <c r="L270" s="735">
        <v>1</v>
      </c>
      <c r="M270" s="736">
        <v>128.28</v>
      </c>
    </row>
    <row r="271" spans="1:13" ht="14.45" customHeight="1" x14ac:dyDescent="0.2">
      <c r="A271" s="730" t="s">
        <v>604</v>
      </c>
      <c r="B271" s="731" t="s">
        <v>1893</v>
      </c>
      <c r="C271" s="731" t="s">
        <v>1895</v>
      </c>
      <c r="D271" s="731" t="s">
        <v>902</v>
      </c>
      <c r="E271" s="731" t="s">
        <v>903</v>
      </c>
      <c r="F271" s="735"/>
      <c r="G271" s="735"/>
      <c r="H271" s="749">
        <v>0</v>
      </c>
      <c r="I271" s="735">
        <v>1</v>
      </c>
      <c r="J271" s="735">
        <v>40.39</v>
      </c>
      <c r="K271" s="749">
        <v>1</v>
      </c>
      <c r="L271" s="735">
        <v>1</v>
      </c>
      <c r="M271" s="736">
        <v>40.39</v>
      </c>
    </row>
    <row r="272" spans="1:13" ht="14.45" customHeight="1" x14ac:dyDescent="0.2">
      <c r="A272" s="730" t="s">
        <v>604</v>
      </c>
      <c r="B272" s="731" t="s">
        <v>1848</v>
      </c>
      <c r="C272" s="731" t="s">
        <v>1849</v>
      </c>
      <c r="D272" s="731" t="s">
        <v>1850</v>
      </c>
      <c r="E272" s="731" t="s">
        <v>1851</v>
      </c>
      <c r="F272" s="735"/>
      <c r="G272" s="735"/>
      <c r="H272" s="749">
        <v>0</v>
      </c>
      <c r="I272" s="735">
        <v>18</v>
      </c>
      <c r="J272" s="735">
        <v>1980</v>
      </c>
      <c r="K272" s="749">
        <v>1</v>
      </c>
      <c r="L272" s="735">
        <v>18</v>
      </c>
      <c r="M272" s="736">
        <v>1980</v>
      </c>
    </row>
    <row r="273" spans="1:13" ht="14.45" customHeight="1" x14ac:dyDescent="0.2">
      <c r="A273" s="730" t="s">
        <v>604</v>
      </c>
      <c r="B273" s="731" t="s">
        <v>1852</v>
      </c>
      <c r="C273" s="731" t="s">
        <v>1853</v>
      </c>
      <c r="D273" s="731" t="s">
        <v>695</v>
      </c>
      <c r="E273" s="731" t="s">
        <v>1854</v>
      </c>
      <c r="F273" s="735"/>
      <c r="G273" s="735"/>
      <c r="H273" s="749">
        <v>0</v>
      </c>
      <c r="I273" s="735">
        <v>24</v>
      </c>
      <c r="J273" s="735">
        <v>1037.33</v>
      </c>
      <c r="K273" s="749">
        <v>1</v>
      </c>
      <c r="L273" s="735">
        <v>24</v>
      </c>
      <c r="M273" s="736">
        <v>1037.33</v>
      </c>
    </row>
    <row r="274" spans="1:13" ht="14.45" customHeight="1" x14ac:dyDescent="0.2">
      <c r="A274" s="730" t="s">
        <v>604</v>
      </c>
      <c r="B274" s="731" t="s">
        <v>2022</v>
      </c>
      <c r="C274" s="731" t="s">
        <v>2023</v>
      </c>
      <c r="D274" s="731" t="s">
        <v>2024</v>
      </c>
      <c r="E274" s="731" t="s">
        <v>2025</v>
      </c>
      <c r="F274" s="735"/>
      <c r="G274" s="735"/>
      <c r="H274" s="749">
        <v>0</v>
      </c>
      <c r="I274" s="735">
        <v>1</v>
      </c>
      <c r="J274" s="735">
        <v>154</v>
      </c>
      <c r="K274" s="749">
        <v>1</v>
      </c>
      <c r="L274" s="735">
        <v>1</v>
      </c>
      <c r="M274" s="736">
        <v>154</v>
      </c>
    </row>
    <row r="275" spans="1:13" ht="14.45" customHeight="1" x14ac:dyDescent="0.2">
      <c r="A275" s="730" t="s">
        <v>604</v>
      </c>
      <c r="B275" s="731" t="s">
        <v>2027</v>
      </c>
      <c r="C275" s="731" t="s">
        <v>2028</v>
      </c>
      <c r="D275" s="731" t="s">
        <v>2029</v>
      </c>
      <c r="E275" s="731" t="s">
        <v>2030</v>
      </c>
      <c r="F275" s="735"/>
      <c r="G275" s="735"/>
      <c r="H275" s="749">
        <v>0</v>
      </c>
      <c r="I275" s="735">
        <v>10</v>
      </c>
      <c r="J275" s="735">
        <v>2386.6</v>
      </c>
      <c r="K275" s="749">
        <v>1</v>
      </c>
      <c r="L275" s="735">
        <v>10</v>
      </c>
      <c r="M275" s="736">
        <v>2386.6</v>
      </c>
    </row>
    <row r="276" spans="1:13" ht="14.45" customHeight="1" x14ac:dyDescent="0.2">
      <c r="A276" s="730" t="s">
        <v>604</v>
      </c>
      <c r="B276" s="731" t="s">
        <v>2070</v>
      </c>
      <c r="C276" s="731" t="s">
        <v>2227</v>
      </c>
      <c r="D276" s="731" t="s">
        <v>1743</v>
      </c>
      <c r="E276" s="731" t="s">
        <v>1744</v>
      </c>
      <c r="F276" s="735">
        <v>1</v>
      </c>
      <c r="G276" s="735">
        <v>50.27</v>
      </c>
      <c r="H276" s="749">
        <v>1</v>
      </c>
      <c r="I276" s="735"/>
      <c r="J276" s="735"/>
      <c r="K276" s="749">
        <v>0</v>
      </c>
      <c r="L276" s="735">
        <v>1</v>
      </c>
      <c r="M276" s="736">
        <v>50.27</v>
      </c>
    </row>
    <row r="277" spans="1:13" ht="14.45" customHeight="1" x14ac:dyDescent="0.2">
      <c r="A277" s="730" t="s">
        <v>604</v>
      </c>
      <c r="B277" s="731" t="s">
        <v>2070</v>
      </c>
      <c r="C277" s="731" t="s">
        <v>2230</v>
      </c>
      <c r="D277" s="731" t="s">
        <v>1743</v>
      </c>
      <c r="E277" s="731" t="s">
        <v>1744</v>
      </c>
      <c r="F277" s="735"/>
      <c r="G277" s="735"/>
      <c r="H277" s="749">
        <v>0</v>
      </c>
      <c r="I277" s="735">
        <v>2</v>
      </c>
      <c r="J277" s="735">
        <v>99.520000000000024</v>
      </c>
      <c r="K277" s="749">
        <v>1</v>
      </c>
      <c r="L277" s="735">
        <v>2</v>
      </c>
      <c r="M277" s="736">
        <v>99.520000000000024</v>
      </c>
    </row>
    <row r="278" spans="1:13" ht="14.45" customHeight="1" x14ac:dyDescent="0.2">
      <c r="A278" s="730" t="s">
        <v>607</v>
      </c>
      <c r="B278" s="731" t="s">
        <v>1893</v>
      </c>
      <c r="C278" s="731" t="s">
        <v>1894</v>
      </c>
      <c r="D278" s="731" t="s">
        <v>902</v>
      </c>
      <c r="E278" s="731" t="s">
        <v>903</v>
      </c>
      <c r="F278" s="735"/>
      <c r="G278" s="735"/>
      <c r="H278" s="749">
        <v>0</v>
      </c>
      <c r="I278" s="735">
        <v>1</v>
      </c>
      <c r="J278" s="735">
        <v>40.350000000000009</v>
      </c>
      <c r="K278" s="749">
        <v>1</v>
      </c>
      <c r="L278" s="735">
        <v>1</v>
      </c>
      <c r="M278" s="736">
        <v>40.350000000000009</v>
      </c>
    </row>
    <row r="279" spans="1:13" ht="14.45" customHeight="1" x14ac:dyDescent="0.2">
      <c r="A279" s="730" t="s">
        <v>607</v>
      </c>
      <c r="B279" s="731" t="s">
        <v>2017</v>
      </c>
      <c r="C279" s="731" t="s">
        <v>2141</v>
      </c>
      <c r="D279" s="731" t="s">
        <v>2019</v>
      </c>
      <c r="E279" s="731" t="s">
        <v>2142</v>
      </c>
      <c r="F279" s="735"/>
      <c r="G279" s="735"/>
      <c r="H279" s="749">
        <v>0</v>
      </c>
      <c r="I279" s="735">
        <v>20</v>
      </c>
      <c r="J279" s="735">
        <v>1315.6</v>
      </c>
      <c r="K279" s="749">
        <v>1</v>
      </c>
      <c r="L279" s="735">
        <v>20</v>
      </c>
      <c r="M279" s="736">
        <v>1315.6</v>
      </c>
    </row>
    <row r="280" spans="1:13" ht="14.45" customHeight="1" x14ac:dyDescent="0.2">
      <c r="A280" s="730" t="s">
        <v>607</v>
      </c>
      <c r="B280" s="731" t="s">
        <v>2017</v>
      </c>
      <c r="C280" s="731" t="s">
        <v>2018</v>
      </c>
      <c r="D280" s="731" t="s">
        <v>2019</v>
      </c>
      <c r="E280" s="731" t="s">
        <v>2020</v>
      </c>
      <c r="F280" s="735"/>
      <c r="G280" s="735"/>
      <c r="H280" s="749">
        <v>0</v>
      </c>
      <c r="I280" s="735">
        <v>1</v>
      </c>
      <c r="J280" s="735">
        <v>627</v>
      </c>
      <c r="K280" s="749">
        <v>1</v>
      </c>
      <c r="L280" s="735">
        <v>1</v>
      </c>
      <c r="M280" s="736">
        <v>627</v>
      </c>
    </row>
    <row r="281" spans="1:13" ht="14.45" customHeight="1" x14ac:dyDescent="0.2">
      <c r="A281" s="730" t="s">
        <v>607</v>
      </c>
      <c r="B281" s="731" t="s">
        <v>1848</v>
      </c>
      <c r="C281" s="731" t="s">
        <v>1849</v>
      </c>
      <c r="D281" s="731" t="s">
        <v>1850</v>
      </c>
      <c r="E281" s="731" t="s">
        <v>1851</v>
      </c>
      <c r="F281" s="735"/>
      <c r="G281" s="735"/>
      <c r="H281" s="749">
        <v>0</v>
      </c>
      <c r="I281" s="735">
        <v>19</v>
      </c>
      <c r="J281" s="735">
        <v>2090</v>
      </c>
      <c r="K281" s="749">
        <v>1</v>
      </c>
      <c r="L281" s="735">
        <v>19</v>
      </c>
      <c r="M281" s="736">
        <v>2090</v>
      </c>
    </row>
    <row r="282" spans="1:13" ht="14.45" customHeight="1" x14ac:dyDescent="0.2">
      <c r="A282" s="730" t="s">
        <v>607</v>
      </c>
      <c r="B282" s="731" t="s">
        <v>1852</v>
      </c>
      <c r="C282" s="731" t="s">
        <v>1853</v>
      </c>
      <c r="D282" s="731" t="s">
        <v>695</v>
      </c>
      <c r="E282" s="731" t="s">
        <v>1854</v>
      </c>
      <c r="F282" s="735"/>
      <c r="G282" s="735"/>
      <c r="H282" s="749">
        <v>0</v>
      </c>
      <c r="I282" s="735">
        <v>8</v>
      </c>
      <c r="J282" s="735">
        <v>367.64</v>
      </c>
      <c r="K282" s="749">
        <v>1</v>
      </c>
      <c r="L282" s="735">
        <v>8</v>
      </c>
      <c r="M282" s="736">
        <v>367.64</v>
      </c>
    </row>
    <row r="283" spans="1:13" ht="14.45" customHeight="1" x14ac:dyDescent="0.2">
      <c r="A283" s="730" t="s">
        <v>607</v>
      </c>
      <c r="B283" s="731" t="s">
        <v>2022</v>
      </c>
      <c r="C283" s="731" t="s">
        <v>2225</v>
      </c>
      <c r="D283" s="731" t="s">
        <v>2024</v>
      </c>
      <c r="E283" s="731" t="s">
        <v>2226</v>
      </c>
      <c r="F283" s="735"/>
      <c r="G283" s="735"/>
      <c r="H283" s="749">
        <v>0</v>
      </c>
      <c r="I283" s="735">
        <v>2</v>
      </c>
      <c r="J283" s="735">
        <v>692.20799999999997</v>
      </c>
      <c r="K283" s="749">
        <v>1</v>
      </c>
      <c r="L283" s="735">
        <v>2</v>
      </c>
      <c r="M283" s="736">
        <v>692.20799999999997</v>
      </c>
    </row>
    <row r="284" spans="1:13" ht="14.45" customHeight="1" x14ac:dyDescent="0.2">
      <c r="A284" s="730" t="s">
        <v>607</v>
      </c>
      <c r="B284" s="731" t="s">
        <v>2022</v>
      </c>
      <c r="C284" s="731" t="s">
        <v>2023</v>
      </c>
      <c r="D284" s="731" t="s">
        <v>2024</v>
      </c>
      <c r="E284" s="731" t="s">
        <v>2025</v>
      </c>
      <c r="F284" s="735"/>
      <c r="G284" s="735"/>
      <c r="H284" s="749">
        <v>0</v>
      </c>
      <c r="I284" s="735">
        <v>1</v>
      </c>
      <c r="J284" s="735">
        <v>154</v>
      </c>
      <c r="K284" s="749">
        <v>1</v>
      </c>
      <c r="L284" s="735">
        <v>1</v>
      </c>
      <c r="M284" s="736">
        <v>154</v>
      </c>
    </row>
    <row r="285" spans="1:13" ht="14.45" customHeight="1" x14ac:dyDescent="0.2">
      <c r="A285" s="730" t="s">
        <v>607</v>
      </c>
      <c r="B285" s="731" t="s">
        <v>2022</v>
      </c>
      <c r="C285" s="731" t="s">
        <v>2026</v>
      </c>
      <c r="D285" s="731" t="s">
        <v>1076</v>
      </c>
      <c r="E285" s="731" t="s">
        <v>1077</v>
      </c>
      <c r="F285" s="735">
        <v>1</v>
      </c>
      <c r="G285" s="735">
        <v>1437.57</v>
      </c>
      <c r="H285" s="749">
        <v>1</v>
      </c>
      <c r="I285" s="735"/>
      <c r="J285" s="735"/>
      <c r="K285" s="749">
        <v>0</v>
      </c>
      <c r="L285" s="735">
        <v>1</v>
      </c>
      <c r="M285" s="736">
        <v>1437.57</v>
      </c>
    </row>
    <row r="286" spans="1:13" ht="14.45" customHeight="1" x14ac:dyDescent="0.2">
      <c r="A286" s="730" t="s">
        <v>607</v>
      </c>
      <c r="B286" s="731" t="s">
        <v>1855</v>
      </c>
      <c r="C286" s="731" t="s">
        <v>2192</v>
      </c>
      <c r="D286" s="731" t="s">
        <v>1857</v>
      </c>
      <c r="E286" s="731" t="s">
        <v>1862</v>
      </c>
      <c r="F286" s="735"/>
      <c r="G286" s="735"/>
      <c r="H286" s="749">
        <v>0</v>
      </c>
      <c r="I286" s="735">
        <v>1</v>
      </c>
      <c r="J286" s="735">
        <v>67.39</v>
      </c>
      <c r="K286" s="749">
        <v>1</v>
      </c>
      <c r="L286" s="735">
        <v>1</v>
      </c>
      <c r="M286" s="736">
        <v>67.39</v>
      </c>
    </row>
    <row r="287" spans="1:13" ht="14.45" customHeight="1" x14ac:dyDescent="0.2">
      <c r="A287" s="730" t="s">
        <v>607</v>
      </c>
      <c r="B287" s="731" t="s">
        <v>2070</v>
      </c>
      <c r="C287" s="731" t="s">
        <v>2227</v>
      </c>
      <c r="D287" s="731" t="s">
        <v>1743</v>
      </c>
      <c r="E287" s="731" t="s">
        <v>1744</v>
      </c>
      <c r="F287" s="735">
        <v>1</v>
      </c>
      <c r="G287" s="735">
        <v>50.27</v>
      </c>
      <c r="H287" s="749">
        <v>1</v>
      </c>
      <c r="I287" s="735"/>
      <c r="J287" s="735"/>
      <c r="K287" s="749">
        <v>0</v>
      </c>
      <c r="L287" s="735">
        <v>1</v>
      </c>
      <c r="M287" s="736">
        <v>50.27</v>
      </c>
    </row>
    <row r="288" spans="1:13" ht="14.45" customHeight="1" thickBot="1" x14ac:dyDescent="0.25">
      <c r="A288" s="737" t="s">
        <v>607</v>
      </c>
      <c r="B288" s="738" t="s">
        <v>2070</v>
      </c>
      <c r="C288" s="738" t="s">
        <v>2230</v>
      </c>
      <c r="D288" s="738" t="s">
        <v>1743</v>
      </c>
      <c r="E288" s="738" t="s">
        <v>1744</v>
      </c>
      <c r="F288" s="742"/>
      <c r="G288" s="742"/>
      <c r="H288" s="750">
        <v>0</v>
      </c>
      <c r="I288" s="742">
        <v>1</v>
      </c>
      <c r="J288" s="742">
        <v>49.759999999999991</v>
      </c>
      <c r="K288" s="750">
        <v>1</v>
      </c>
      <c r="L288" s="742">
        <v>1</v>
      </c>
      <c r="M288" s="743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EBFD6027-0E41-4729-8BBE-9AE550CC7C5D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705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5137</v>
      </c>
      <c r="C3" s="396">
        <f>SUM(C6:C1048576)</f>
        <v>1031</v>
      </c>
      <c r="D3" s="396">
        <f>SUM(D6:D1048576)</f>
        <v>398</v>
      </c>
      <c r="E3" s="397">
        <f>SUM(E6:E1048576)</f>
        <v>0</v>
      </c>
      <c r="F3" s="394">
        <f>IF(SUM($B3:$E3)=0,"",B3/SUM($B3:$E3))</f>
        <v>0.78236369174535481</v>
      </c>
      <c r="G3" s="392">
        <f t="shared" ref="G3:I3" si="0">IF(SUM($B3:$E3)=0,"",C3/SUM($B3:$E3))</f>
        <v>0.15702101736216875</v>
      </c>
      <c r="H3" s="392">
        <f t="shared" si="0"/>
        <v>6.0615290892476394E-2</v>
      </c>
      <c r="I3" s="393">
        <f t="shared" si="0"/>
        <v>0</v>
      </c>
      <c r="J3" s="396">
        <f>SUM(J6:J1048576)</f>
        <v>464</v>
      </c>
      <c r="K3" s="396">
        <f>SUM(K6:K1048576)</f>
        <v>318</v>
      </c>
      <c r="L3" s="396">
        <f>SUM(L6:L1048576)</f>
        <v>398</v>
      </c>
      <c r="M3" s="397">
        <f>SUM(M6:M1048576)</f>
        <v>0</v>
      </c>
      <c r="N3" s="394">
        <f>IF(SUM($J3:$M3)=0,"",J3/SUM($J3:$M3))</f>
        <v>0.39322033898305087</v>
      </c>
      <c r="O3" s="392">
        <f t="shared" ref="O3:Q3" si="1">IF(SUM($J3:$M3)=0,"",K3/SUM($J3:$M3))</f>
        <v>0.26949152542372884</v>
      </c>
      <c r="P3" s="392">
        <f t="shared" si="1"/>
        <v>0.33728813559322035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2232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1769</v>
      </c>
      <c r="B7" s="781">
        <v>39</v>
      </c>
      <c r="C7" s="735"/>
      <c r="D7" s="735"/>
      <c r="E7" s="736"/>
      <c r="F7" s="778">
        <v>1</v>
      </c>
      <c r="G7" s="749">
        <v>0</v>
      </c>
      <c r="H7" s="749">
        <v>0</v>
      </c>
      <c r="I7" s="784">
        <v>0</v>
      </c>
      <c r="J7" s="781">
        <v>15</v>
      </c>
      <c r="K7" s="735"/>
      <c r="L7" s="735"/>
      <c r="M7" s="736"/>
      <c r="N7" s="778">
        <v>1</v>
      </c>
      <c r="O7" s="749">
        <v>0</v>
      </c>
      <c r="P7" s="749">
        <v>0</v>
      </c>
      <c r="Q7" s="772">
        <v>0</v>
      </c>
    </row>
    <row r="8" spans="1:17" ht="14.45" customHeight="1" x14ac:dyDescent="0.2">
      <c r="A8" s="775" t="s">
        <v>1764</v>
      </c>
      <c r="B8" s="781">
        <v>1250</v>
      </c>
      <c r="C8" s="735">
        <v>531</v>
      </c>
      <c r="D8" s="735">
        <v>201</v>
      </c>
      <c r="E8" s="736"/>
      <c r="F8" s="778">
        <v>0.63067608476286574</v>
      </c>
      <c r="G8" s="749">
        <v>0.26791120080726538</v>
      </c>
      <c r="H8" s="749">
        <v>0.10141271442986882</v>
      </c>
      <c r="I8" s="784">
        <v>0</v>
      </c>
      <c r="J8" s="781">
        <v>77</v>
      </c>
      <c r="K8" s="735">
        <v>173</v>
      </c>
      <c r="L8" s="735">
        <v>201</v>
      </c>
      <c r="M8" s="736"/>
      <c r="N8" s="778">
        <v>0.17073170731707318</v>
      </c>
      <c r="O8" s="749">
        <v>0.38359201773835921</v>
      </c>
      <c r="P8" s="749">
        <v>0.44567627494456763</v>
      </c>
      <c r="Q8" s="772">
        <v>0</v>
      </c>
    </row>
    <row r="9" spans="1:17" ht="14.45" customHeight="1" x14ac:dyDescent="0.2">
      <c r="A9" s="775" t="s">
        <v>1770</v>
      </c>
      <c r="B9" s="781">
        <v>1107</v>
      </c>
      <c r="C9" s="735">
        <v>496</v>
      </c>
      <c r="D9" s="735">
        <v>197</v>
      </c>
      <c r="E9" s="736"/>
      <c r="F9" s="778">
        <v>0.61499999999999999</v>
      </c>
      <c r="G9" s="749">
        <v>0.27555555555555555</v>
      </c>
      <c r="H9" s="749">
        <v>0.10944444444444444</v>
      </c>
      <c r="I9" s="784">
        <v>0</v>
      </c>
      <c r="J9" s="781">
        <v>71</v>
      </c>
      <c r="K9" s="735">
        <v>142</v>
      </c>
      <c r="L9" s="735">
        <v>197</v>
      </c>
      <c r="M9" s="736"/>
      <c r="N9" s="778">
        <v>0.17317073170731706</v>
      </c>
      <c r="O9" s="749">
        <v>0.34634146341463412</v>
      </c>
      <c r="P9" s="749">
        <v>0.48048780487804876</v>
      </c>
      <c r="Q9" s="772">
        <v>0</v>
      </c>
    </row>
    <row r="10" spans="1:17" ht="14.45" customHeight="1" x14ac:dyDescent="0.2">
      <c r="A10" s="775" t="s">
        <v>1765</v>
      </c>
      <c r="B10" s="781">
        <v>1439</v>
      </c>
      <c r="C10" s="735">
        <v>3</v>
      </c>
      <c r="D10" s="735"/>
      <c r="E10" s="736"/>
      <c r="F10" s="778">
        <v>0.99791955617198336</v>
      </c>
      <c r="G10" s="749">
        <v>2.0804438280166435E-3</v>
      </c>
      <c r="H10" s="749">
        <v>0</v>
      </c>
      <c r="I10" s="784">
        <v>0</v>
      </c>
      <c r="J10" s="781">
        <v>116</v>
      </c>
      <c r="K10" s="735">
        <v>2</v>
      </c>
      <c r="L10" s="735"/>
      <c r="M10" s="736"/>
      <c r="N10" s="778">
        <v>0.98305084745762716</v>
      </c>
      <c r="O10" s="749">
        <v>1.6949152542372881E-2</v>
      </c>
      <c r="P10" s="749">
        <v>0</v>
      </c>
      <c r="Q10" s="772">
        <v>0</v>
      </c>
    </row>
    <row r="11" spans="1:17" ht="14.45" customHeight="1" x14ac:dyDescent="0.2">
      <c r="A11" s="775" t="s">
        <v>1766</v>
      </c>
      <c r="B11" s="781">
        <v>1079</v>
      </c>
      <c r="C11" s="735"/>
      <c r="D11" s="735"/>
      <c r="E11" s="736"/>
      <c r="F11" s="778">
        <v>1</v>
      </c>
      <c r="G11" s="749">
        <v>0</v>
      </c>
      <c r="H11" s="749">
        <v>0</v>
      </c>
      <c r="I11" s="784">
        <v>0</v>
      </c>
      <c r="J11" s="781">
        <v>110</v>
      </c>
      <c r="K11" s="735"/>
      <c r="L11" s="735"/>
      <c r="M11" s="736"/>
      <c r="N11" s="778">
        <v>1</v>
      </c>
      <c r="O11" s="749">
        <v>0</v>
      </c>
      <c r="P11" s="749">
        <v>0</v>
      </c>
      <c r="Q11" s="772">
        <v>0</v>
      </c>
    </row>
    <row r="12" spans="1:17" ht="14.45" customHeight="1" x14ac:dyDescent="0.2">
      <c r="A12" s="775" t="s">
        <v>1768</v>
      </c>
      <c r="B12" s="781">
        <v>116</v>
      </c>
      <c r="C12" s="735">
        <v>1</v>
      </c>
      <c r="D12" s="735"/>
      <c r="E12" s="736"/>
      <c r="F12" s="778">
        <v>0.99145299145299148</v>
      </c>
      <c r="G12" s="749">
        <v>8.5470085470085479E-3</v>
      </c>
      <c r="H12" s="749">
        <v>0</v>
      </c>
      <c r="I12" s="784">
        <v>0</v>
      </c>
      <c r="J12" s="781">
        <v>41</v>
      </c>
      <c r="K12" s="735">
        <v>1</v>
      </c>
      <c r="L12" s="735"/>
      <c r="M12" s="736"/>
      <c r="N12" s="778">
        <v>0.97619047619047616</v>
      </c>
      <c r="O12" s="749">
        <v>2.3809523809523808E-2</v>
      </c>
      <c r="P12" s="749">
        <v>0</v>
      </c>
      <c r="Q12" s="772">
        <v>0</v>
      </c>
    </row>
    <row r="13" spans="1:17" ht="14.45" customHeight="1" thickBot="1" x14ac:dyDescent="0.25">
      <c r="A13" s="776" t="s">
        <v>1767</v>
      </c>
      <c r="B13" s="782">
        <v>107</v>
      </c>
      <c r="C13" s="742"/>
      <c r="D13" s="742"/>
      <c r="E13" s="743"/>
      <c r="F13" s="779">
        <v>1</v>
      </c>
      <c r="G13" s="750">
        <v>0</v>
      </c>
      <c r="H13" s="750">
        <v>0</v>
      </c>
      <c r="I13" s="785">
        <v>0</v>
      </c>
      <c r="J13" s="782">
        <v>34</v>
      </c>
      <c r="K13" s="742"/>
      <c r="L13" s="742"/>
      <c r="M13" s="743"/>
      <c r="N13" s="779">
        <v>1</v>
      </c>
      <c r="O13" s="750">
        <v>0</v>
      </c>
      <c r="P13" s="750">
        <v>0</v>
      </c>
      <c r="Q13" s="77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9C318775-2343-46C7-BC45-AA4CC4B540C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705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7</v>
      </c>
      <c r="B5" s="713" t="s">
        <v>2233</v>
      </c>
      <c r="C5" s="716">
        <v>5242119.7899999991</v>
      </c>
      <c r="D5" s="716">
        <v>3494</v>
      </c>
      <c r="E5" s="716">
        <v>3861600.8899999964</v>
      </c>
      <c r="F5" s="786">
        <v>0.7366487307990337</v>
      </c>
      <c r="G5" s="716">
        <v>2295</v>
      </c>
      <c r="H5" s="786">
        <v>0.65684029765311969</v>
      </c>
      <c r="I5" s="716">
        <v>1380518.9000000022</v>
      </c>
      <c r="J5" s="786">
        <v>0.26335126920096619</v>
      </c>
      <c r="K5" s="716">
        <v>1199</v>
      </c>
      <c r="L5" s="786">
        <v>0.34315970234688037</v>
      </c>
      <c r="M5" s="716" t="s">
        <v>73</v>
      </c>
      <c r="N5" s="270"/>
    </row>
    <row r="6" spans="1:14" ht="14.45" customHeight="1" x14ac:dyDescent="0.2">
      <c r="A6" s="712">
        <v>7</v>
      </c>
      <c r="B6" s="713" t="s">
        <v>2234</v>
      </c>
      <c r="C6" s="716">
        <v>5242119.7899999991</v>
      </c>
      <c r="D6" s="716">
        <v>3417</v>
      </c>
      <c r="E6" s="716">
        <v>3861600.8899999964</v>
      </c>
      <c r="F6" s="786">
        <v>0.7366487307990337</v>
      </c>
      <c r="G6" s="716">
        <v>2231</v>
      </c>
      <c r="H6" s="786">
        <v>0.65291191103306989</v>
      </c>
      <c r="I6" s="716">
        <v>1380518.9000000022</v>
      </c>
      <c r="J6" s="786">
        <v>0.26335126920096619</v>
      </c>
      <c r="K6" s="716">
        <v>1186</v>
      </c>
      <c r="L6" s="786">
        <v>0.34708808896693005</v>
      </c>
      <c r="M6" s="716" t="s">
        <v>1</v>
      </c>
      <c r="N6" s="270"/>
    </row>
    <row r="7" spans="1:14" ht="14.45" customHeight="1" x14ac:dyDescent="0.2">
      <c r="A7" s="712">
        <v>7</v>
      </c>
      <c r="B7" s="713" t="s">
        <v>2235</v>
      </c>
      <c r="C7" s="716">
        <v>0</v>
      </c>
      <c r="D7" s="716">
        <v>77</v>
      </c>
      <c r="E7" s="716">
        <v>0</v>
      </c>
      <c r="F7" s="786" t="s">
        <v>329</v>
      </c>
      <c r="G7" s="716">
        <v>64</v>
      </c>
      <c r="H7" s="786">
        <v>0.83116883116883122</v>
      </c>
      <c r="I7" s="716">
        <v>0</v>
      </c>
      <c r="J7" s="786" t="s">
        <v>329</v>
      </c>
      <c r="K7" s="716">
        <v>13</v>
      </c>
      <c r="L7" s="786">
        <v>0.16883116883116883</v>
      </c>
      <c r="M7" s="716" t="s">
        <v>1</v>
      </c>
      <c r="N7" s="270"/>
    </row>
    <row r="8" spans="1:14" ht="14.45" customHeight="1" x14ac:dyDescent="0.2">
      <c r="A8" s="712" t="s">
        <v>2236</v>
      </c>
      <c r="B8" s="713" t="s">
        <v>3</v>
      </c>
      <c r="C8" s="716">
        <v>5242119.7899999991</v>
      </c>
      <c r="D8" s="716">
        <v>3494</v>
      </c>
      <c r="E8" s="716">
        <v>3861600.8899999964</v>
      </c>
      <c r="F8" s="786">
        <v>0.7366487307990337</v>
      </c>
      <c r="G8" s="716">
        <v>2295</v>
      </c>
      <c r="H8" s="786">
        <v>0.65684029765311969</v>
      </c>
      <c r="I8" s="716">
        <v>1380518.9000000022</v>
      </c>
      <c r="J8" s="786">
        <v>0.26335126920096619</v>
      </c>
      <c r="K8" s="716">
        <v>1199</v>
      </c>
      <c r="L8" s="786">
        <v>0.34315970234688037</v>
      </c>
      <c r="M8" s="716" t="s">
        <v>589</v>
      </c>
      <c r="N8" s="270"/>
    </row>
    <row r="10" spans="1:14" ht="14.45" customHeight="1" x14ac:dyDescent="0.2">
      <c r="A10" s="712">
        <v>7</v>
      </c>
      <c r="B10" s="713" t="s">
        <v>2233</v>
      </c>
      <c r="C10" s="716" t="s">
        <v>329</v>
      </c>
      <c r="D10" s="716" t="s">
        <v>329</v>
      </c>
      <c r="E10" s="716" t="s">
        <v>329</v>
      </c>
      <c r="F10" s="786" t="s">
        <v>329</v>
      </c>
      <c r="G10" s="716" t="s">
        <v>329</v>
      </c>
      <c r="H10" s="786" t="s">
        <v>329</v>
      </c>
      <c r="I10" s="716" t="s">
        <v>329</v>
      </c>
      <c r="J10" s="786" t="s">
        <v>329</v>
      </c>
      <c r="K10" s="716" t="s">
        <v>329</v>
      </c>
      <c r="L10" s="786" t="s">
        <v>329</v>
      </c>
      <c r="M10" s="716" t="s">
        <v>73</v>
      </c>
      <c r="N10" s="270"/>
    </row>
    <row r="11" spans="1:14" ht="14.45" customHeight="1" x14ac:dyDescent="0.2">
      <c r="A11" s="712" t="s">
        <v>2237</v>
      </c>
      <c r="B11" s="713" t="s">
        <v>2234</v>
      </c>
      <c r="C11" s="716">
        <v>89073.07</v>
      </c>
      <c r="D11" s="716">
        <v>304</v>
      </c>
      <c r="E11" s="716">
        <v>66196.570000000007</v>
      </c>
      <c r="F11" s="786">
        <v>0.74317153321424756</v>
      </c>
      <c r="G11" s="716">
        <v>220</v>
      </c>
      <c r="H11" s="786">
        <v>0.72368421052631582</v>
      </c>
      <c r="I11" s="716">
        <v>22876.500000000004</v>
      </c>
      <c r="J11" s="786">
        <v>0.25682846678575244</v>
      </c>
      <c r="K11" s="716">
        <v>84</v>
      </c>
      <c r="L11" s="786">
        <v>0.27631578947368424</v>
      </c>
      <c r="M11" s="716" t="s">
        <v>1</v>
      </c>
      <c r="N11" s="270"/>
    </row>
    <row r="12" spans="1:14" ht="14.45" customHeight="1" x14ac:dyDescent="0.2">
      <c r="A12" s="712" t="s">
        <v>2237</v>
      </c>
      <c r="B12" s="713" t="s">
        <v>2235</v>
      </c>
      <c r="C12" s="716">
        <v>0</v>
      </c>
      <c r="D12" s="716">
        <v>7</v>
      </c>
      <c r="E12" s="716">
        <v>0</v>
      </c>
      <c r="F12" s="786" t="s">
        <v>329</v>
      </c>
      <c r="G12" s="716">
        <v>7</v>
      </c>
      <c r="H12" s="786">
        <v>1</v>
      </c>
      <c r="I12" s="716" t="s">
        <v>329</v>
      </c>
      <c r="J12" s="786" t="s">
        <v>329</v>
      </c>
      <c r="K12" s="716" t="s">
        <v>329</v>
      </c>
      <c r="L12" s="786">
        <v>0</v>
      </c>
      <c r="M12" s="716" t="s">
        <v>1</v>
      </c>
      <c r="N12" s="270"/>
    </row>
    <row r="13" spans="1:14" ht="14.45" customHeight="1" x14ac:dyDescent="0.2">
      <c r="A13" s="712" t="s">
        <v>2237</v>
      </c>
      <c r="B13" s="713" t="s">
        <v>2238</v>
      </c>
      <c r="C13" s="716">
        <v>89073.07</v>
      </c>
      <c r="D13" s="716">
        <v>311</v>
      </c>
      <c r="E13" s="716">
        <v>66196.570000000007</v>
      </c>
      <c r="F13" s="786">
        <v>0.74317153321424756</v>
      </c>
      <c r="G13" s="716">
        <v>227</v>
      </c>
      <c r="H13" s="786">
        <v>0.729903536977492</v>
      </c>
      <c r="I13" s="716">
        <v>22876.500000000004</v>
      </c>
      <c r="J13" s="786">
        <v>0.25682846678575244</v>
      </c>
      <c r="K13" s="716">
        <v>84</v>
      </c>
      <c r="L13" s="786">
        <v>0.27009646302250806</v>
      </c>
      <c r="M13" s="716" t="s">
        <v>593</v>
      </c>
      <c r="N13" s="270"/>
    </row>
    <row r="14" spans="1:14" ht="14.45" customHeight="1" x14ac:dyDescent="0.2">
      <c r="A14" s="712" t="s">
        <v>329</v>
      </c>
      <c r="B14" s="713" t="s">
        <v>329</v>
      </c>
      <c r="C14" s="716" t="s">
        <v>329</v>
      </c>
      <c r="D14" s="716" t="s">
        <v>329</v>
      </c>
      <c r="E14" s="716" t="s">
        <v>329</v>
      </c>
      <c r="F14" s="786" t="s">
        <v>329</v>
      </c>
      <c r="G14" s="716" t="s">
        <v>329</v>
      </c>
      <c r="H14" s="786" t="s">
        <v>329</v>
      </c>
      <c r="I14" s="716" t="s">
        <v>329</v>
      </c>
      <c r="J14" s="786" t="s">
        <v>329</v>
      </c>
      <c r="K14" s="716" t="s">
        <v>329</v>
      </c>
      <c r="L14" s="786" t="s">
        <v>329</v>
      </c>
      <c r="M14" s="716" t="s">
        <v>594</v>
      </c>
      <c r="N14" s="270"/>
    </row>
    <row r="15" spans="1:14" ht="14.45" customHeight="1" x14ac:dyDescent="0.2">
      <c r="A15" s="712" t="s">
        <v>2239</v>
      </c>
      <c r="B15" s="713" t="s">
        <v>2234</v>
      </c>
      <c r="C15" s="716">
        <v>5153046.7199999988</v>
      </c>
      <c r="D15" s="716">
        <v>3113</v>
      </c>
      <c r="E15" s="716">
        <v>3795404.3199999975</v>
      </c>
      <c r="F15" s="786">
        <v>0.73653598079545424</v>
      </c>
      <c r="G15" s="716">
        <v>2011</v>
      </c>
      <c r="H15" s="786">
        <v>0.64600064246707356</v>
      </c>
      <c r="I15" s="716">
        <v>1357642.4000000018</v>
      </c>
      <c r="J15" s="786">
        <v>0.26346401920454587</v>
      </c>
      <c r="K15" s="716">
        <v>1102</v>
      </c>
      <c r="L15" s="786">
        <v>0.35399935753292644</v>
      </c>
      <c r="M15" s="716" t="s">
        <v>1</v>
      </c>
      <c r="N15" s="270"/>
    </row>
    <row r="16" spans="1:14" ht="14.45" customHeight="1" x14ac:dyDescent="0.2">
      <c r="A16" s="712" t="s">
        <v>2239</v>
      </c>
      <c r="B16" s="713" t="s">
        <v>2235</v>
      </c>
      <c r="C16" s="716">
        <v>0</v>
      </c>
      <c r="D16" s="716">
        <v>70</v>
      </c>
      <c r="E16" s="716">
        <v>0</v>
      </c>
      <c r="F16" s="786" t="s">
        <v>329</v>
      </c>
      <c r="G16" s="716">
        <v>57</v>
      </c>
      <c r="H16" s="786">
        <v>0.81428571428571428</v>
      </c>
      <c r="I16" s="716">
        <v>0</v>
      </c>
      <c r="J16" s="786" t="s">
        <v>329</v>
      </c>
      <c r="K16" s="716">
        <v>13</v>
      </c>
      <c r="L16" s="786">
        <v>0.18571428571428572</v>
      </c>
      <c r="M16" s="716" t="s">
        <v>1</v>
      </c>
      <c r="N16" s="270"/>
    </row>
    <row r="17" spans="1:14" ht="14.45" customHeight="1" x14ac:dyDescent="0.2">
      <c r="A17" s="712" t="s">
        <v>2239</v>
      </c>
      <c r="B17" s="713" t="s">
        <v>2240</v>
      </c>
      <c r="C17" s="716">
        <v>5153046.7199999988</v>
      </c>
      <c r="D17" s="716">
        <v>3183</v>
      </c>
      <c r="E17" s="716">
        <v>3795404.3199999975</v>
      </c>
      <c r="F17" s="786">
        <v>0.73653598079545424</v>
      </c>
      <c r="G17" s="716">
        <v>2068</v>
      </c>
      <c r="H17" s="786">
        <v>0.6497015394282124</v>
      </c>
      <c r="I17" s="716">
        <v>1357642.4000000018</v>
      </c>
      <c r="J17" s="786">
        <v>0.26346401920454587</v>
      </c>
      <c r="K17" s="716">
        <v>1115</v>
      </c>
      <c r="L17" s="786">
        <v>0.3502984605717876</v>
      </c>
      <c r="M17" s="716" t="s">
        <v>593</v>
      </c>
      <c r="N17" s="270"/>
    </row>
    <row r="18" spans="1:14" ht="14.45" customHeight="1" x14ac:dyDescent="0.2">
      <c r="A18" s="712" t="s">
        <v>329</v>
      </c>
      <c r="B18" s="713" t="s">
        <v>329</v>
      </c>
      <c r="C18" s="716" t="s">
        <v>329</v>
      </c>
      <c r="D18" s="716" t="s">
        <v>329</v>
      </c>
      <c r="E18" s="716" t="s">
        <v>329</v>
      </c>
      <c r="F18" s="786" t="s">
        <v>329</v>
      </c>
      <c r="G18" s="716" t="s">
        <v>329</v>
      </c>
      <c r="H18" s="786" t="s">
        <v>329</v>
      </c>
      <c r="I18" s="716" t="s">
        <v>329</v>
      </c>
      <c r="J18" s="786" t="s">
        <v>329</v>
      </c>
      <c r="K18" s="716" t="s">
        <v>329</v>
      </c>
      <c r="L18" s="786" t="s">
        <v>329</v>
      </c>
      <c r="M18" s="716" t="s">
        <v>594</v>
      </c>
      <c r="N18" s="270"/>
    </row>
    <row r="19" spans="1:14" ht="14.45" customHeight="1" x14ac:dyDescent="0.2">
      <c r="A19" s="712" t="s">
        <v>2236</v>
      </c>
      <c r="B19" s="713" t="s">
        <v>2241</v>
      </c>
      <c r="C19" s="716">
        <v>5242119.7899999991</v>
      </c>
      <c r="D19" s="716">
        <v>3494</v>
      </c>
      <c r="E19" s="716">
        <v>3861600.8899999973</v>
      </c>
      <c r="F19" s="786">
        <v>0.73664873079903392</v>
      </c>
      <c r="G19" s="716">
        <v>2295</v>
      </c>
      <c r="H19" s="786">
        <v>0.65684029765311969</v>
      </c>
      <c r="I19" s="716">
        <v>1380518.9000000018</v>
      </c>
      <c r="J19" s="786">
        <v>0.26335126920096613</v>
      </c>
      <c r="K19" s="716">
        <v>1199</v>
      </c>
      <c r="L19" s="786">
        <v>0.34315970234688037</v>
      </c>
      <c r="M19" s="716" t="s">
        <v>589</v>
      </c>
      <c r="N19" s="270"/>
    </row>
    <row r="20" spans="1:14" ht="14.45" customHeight="1" x14ac:dyDescent="0.2">
      <c r="A20" s="787" t="s">
        <v>295</v>
      </c>
    </row>
    <row r="21" spans="1:14" ht="14.45" customHeight="1" x14ac:dyDescent="0.2">
      <c r="A21" s="788" t="s">
        <v>2242</v>
      </c>
    </row>
    <row r="22" spans="1:14" ht="14.45" customHeight="1" x14ac:dyDescent="0.2">
      <c r="A22" s="787" t="s">
        <v>2243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2C6657AB-C40B-4C63-9D4F-155D93370AD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705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2244</v>
      </c>
      <c r="B5" s="780">
        <v>181.9</v>
      </c>
      <c r="C5" s="724">
        <v>1</v>
      </c>
      <c r="D5" s="793">
        <v>1</v>
      </c>
      <c r="E5" s="796" t="s">
        <v>2244</v>
      </c>
      <c r="F5" s="780">
        <v>181.9</v>
      </c>
      <c r="G5" s="748">
        <v>1</v>
      </c>
      <c r="H5" s="728">
        <v>1</v>
      </c>
      <c r="I5" s="771">
        <v>1</v>
      </c>
      <c r="J5" s="799"/>
      <c r="K5" s="748">
        <v>0</v>
      </c>
      <c r="L5" s="728"/>
      <c r="M5" s="771">
        <v>0</v>
      </c>
    </row>
    <row r="6" spans="1:13" ht="14.45" customHeight="1" x14ac:dyDescent="0.2">
      <c r="A6" s="790" t="s">
        <v>2245</v>
      </c>
      <c r="B6" s="781">
        <v>425743.12</v>
      </c>
      <c r="C6" s="731">
        <v>1</v>
      </c>
      <c r="D6" s="794">
        <v>366</v>
      </c>
      <c r="E6" s="797" t="s">
        <v>2245</v>
      </c>
      <c r="F6" s="781">
        <v>267117.15000000002</v>
      </c>
      <c r="G6" s="749">
        <v>0.62741389690572102</v>
      </c>
      <c r="H6" s="735">
        <v>221</v>
      </c>
      <c r="I6" s="772">
        <v>0.60382513661202186</v>
      </c>
      <c r="J6" s="800">
        <v>158625.97</v>
      </c>
      <c r="K6" s="749">
        <v>0.37258610309427903</v>
      </c>
      <c r="L6" s="735">
        <v>145</v>
      </c>
      <c r="M6" s="772">
        <v>0.39617486338797814</v>
      </c>
    </row>
    <row r="7" spans="1:13" ht="14.45" customHeight="1" x14ac:dyDescent="0.2">
      <c r="A7" s="790" t="s">
        <v>2246</v>
      </c>
      <c r="B7" s="781">
        <v>378.14</v>
      </c>
      <c r="C7" s="731">
        <v>1</v>
      </c>
      <c r="D7" s="794">
        <v>3</v>
      </c>
      <c r="E7" s="797" t="s">
        <v>2246</v>
      </c>
      <c r="F7" s="781">
        <v>378.14</v>
      </c>
      <c r="G7" s="749">
        <v>1</v>
      </c>
      <c r="H7" s="735">
        <v>3</v>
      </c>
      <c r="I7" s="772">
        <v>1</v>
      </c>
      <c r="J7" s="800"/>
      <c r="K7" s="749">
        <v>0</v>
      </c>
      <c r="L7" s="735"/>
      <c r="M7" s="772">
        <v>0</v>
      </c>
    </row>
    <row r="8" spans="1:13" ht="14.45" customHeight="1" x14ac:dyDescent="0.2">
      <c r="A8" s="790" t="s">
        <v>2247</v>
      </c>
      <c r="B8" s="781">
        <v>237355.73</v>
      </c>
      <c r="C8" s="731">
        <v>1</v>
      </c>
      <c r="D8" s="794">
        <v>161</v>
      </c>
      <c r="E8" s="797" t="s">
        <v>2247</v>
      </c>
      <c r="F8" s="781">
        <v>176418.22</v>
      </c>
      <c r="G8" s="749">
        <v>0.74326505620909167</v>
      </c>
      <c r="H8" s="735">
        <v>111</v>
      </c>
      <c r="I8" s="772">
        <v>0.68944099378881984</v>
      </c>
      <c r="J8" s="800">
        <v>60937.51</v>
      </c>
      <c r="K8" s="749">
        <v>0.25673494379090828</v>
      </c>
      <c r="L8" s="735">
        <v>50</v>
      </c>
      <c r="M8" s="772">
        <v>0.3105590062111801</v>
      </c>
    </row>
    <row r="9" spans="1:13" ht="14.45" customHeight="1" x14ac:dyDescent="0.2">
      <c r="A9" s="790" t="s">
        <v>2248</v>
      </c>
      <c r="B9" s="781">
        <v>322.12</v>
      </c>
      <c r="C9" s="731">
        <v>1</v>
      </c>
      <c r="D9" s="794">
        <v>2</v>
      </c>
      <c r="E9" s="797" t="s">
        <v>2248</v>
      </c>
      <c r="F9" s="781">
        <v>322.12</v>
      </c>
      <c r="G9" s="749">
        <v>1</v>
      </c>
      <c r="H9" s="735">
        <v>2</v>
      </c>
      <c r="I9" s="772">
        <v>1</v>
      </c>
      <c r="J9" s="800"/>
      <c r="K9" s="749">
        <v>0</v>
      </c>
      <c r="L9" s="735"/>
      <c r="M9" s="772">
        <v>0</v>
      </c>
    </row>
    <row r="10" spans="1:13" ht="14.45" customHeight="1" x14ac:dyDescent="0.2">
      <c r="A10" s="790" t="s">
        <v>2249</v>
      </c>
      <c r="B10" s="781">
        <v>652.9799999999999</v>
      </c>
      <c r="C10" s="731">
        <v>1</v>
      </c>
      <c r="D10" s="794">
        <v>4</v>
      </c>
      <c r="E10" s="797" t="s">
        <v>2249</v>
      </c>
      <c r="F10" s="781">
        <v>652.9799999999999</v>
      </c>
      <c r="G10" s="749">
        <v>1</v>
      </c>
      <c r="H10" s="735">
        <v>4</v>
      </c>
      <c r="I10" s="772">
        <v>1</v>
      </c>
      <c r="J10" s="800"/>
      <c r="K10" s="749">
        <v>0</v>
      </c>
      <c r="L10" s="735"/>
      <c r="M10" s="772">
        <v>0</v>
      </c>
    </row>
    <row r="11" spans="1:13" ht="14.45" customHeight="1" x14ac:dyDescent="0.2">
      <c r="A11" s="790" t="s">
        <v>2250</v>
      </c>
      <c r="B11" s="781">
        <v>3458.11</v>
      </c>
      <c r="C11" s="731">
        <v>1</v>
      </c>
      <c r="D11" s="794">
        <v>16</v>
      </c>
      <c r="E11" s="797" t="s">
        <v>2250</v>
      </c>
      <c r="F11" s="781">
        <v>273.33</v>
      </c>
      <c r="G11" s="749">
        <v>7.9040285011176617E-2</v>
      </c>
      <c r="H11" s="735">
        <v>1</v>
      </c>
      <c r="I11" s="772">
        <v>6.25E-2</v>
      </c>
      <c r="J11" s="800">
        <v>3184.78</v>
      </c>
      <c r="K11" s="749">
        <v>0.92095971498882345</v>
      </c>
      <c r="L11" s="735">
        <v>15</v>
      </c>
      <c r="M11" s="772">
        <v>0.9375</v>
      </c>
    </row>
    <row r="12" spans="1:13" ht="14.45" customHeight="1" x14ac:dyDescent="0.2">
      <c r="A12" s="790" t="s">
        <v>2251</v>
      </c>
      <c r="B12" s="781">
        <v>3954.6899999999996</v>
      </c>
      <c r="C12" s="731">
        <v>1</v>
      </c>
      <c r="D12" s="794">
        <v>30</v>
      </c>
      <c r="E12" s="797" t="s">
        <v>2251</v>
      </c>
      <c r="F12" s="781">
        <v>3772.3499999999995</v>
      </c>
      <c r="G12" s="749">
        <v>0.95389271978334578</v>
      </c>
      <c r="H12" s="735">
        <v>27</v>
      </c>
      <c r="I12" s="772">
        <v>0.9</v>
      </c>
      <c r="J12" s="800">
        <v>182.34</v>
      </c>
      <c r="K12" s="749">
        <v>4.6107280216654153E-2</v>
      </c>
      <c r="L12" s="735">
        <v>3</v>
      </c>
      <c r="M12" s="772">
        <v>0.1</v>
      </c>
    </row>
    <row r="13" spans="1:13" ht="14.45" customHeight="1" x14ac:dyDescent="0.2">
      <c r="A13" s="790" t="s">
        <v>2252</v>
      </c>
      <c r="B13" s="781">
        <v>1327.7399999999998</v>
      </c>
      <c r="C13" s="731">
        <v>1</v>
      </c>
      <c r="D13" s="794">
        <v>15</v>
      </c>
      <c r="E13" s="797" t="s">
        <v>2252</v>
      </c>
      <c r="F13" s="781">
        <v>1327.7399999999998</v>
      </c>
      <c r="G13" s="749">
        <v>1</v>
      </c>
      <c r="H13" s="735">
        <v>15</v>
      </c>
      <c r="I13" s="772">
        <v>1</v>
      </c>
      <c r="J13" s="800"/>
      <c r="K13" s="749">
        <v>0</v>
      </c>
      <c r="L13" s="735"/>
      <c r="M13" s="772">
        <v>0</v>
      </c>
    </row>
    <row r="14" spans="1:13" ht="14.45" customHeight="1" x14ac:dyDescent="0.2">
      <c r="A14" s="790" t="s">
        <v>2253</v>
      </c>
      <c r="B14" s="781">
        <v>3616.31</v>
      </c>
      <c r="C14" s="731">
        <v>1</v>
      </c>
      <c r="D14" s="794">
        <v>16</v>
      </c>
      <c r="E14" s="797" t="s">
        <v>2253</v>
      </c>
      <c r="F14" s="781">
        <v>3234.74</v>
      </c>
      <c r="G14" s="749">
        <v>0.89448636870179821</v>
      </c>
      <c r="H14" s="735">
        <v>12</v>
      </c>
      <c r="I14" s="772">
        <v>0.75</v>
      </c>
      <c r="J14" s="800">
        <v>381.57000000000005</v>
      </c>
      <c r="K14" s="749">
        <v>0.10551363129820178</v>
      </c>
      <c r="L14" s="735">
        <v>4</v>
      </c>
      <c r="M14" s="772">
        <v>0.25</v>
      </c>
    </row>
    <row r="15" spans="1:13" ht="14.45" customHeight="1" x14ac:dyDescent="0.2">
      <c r="A15" s="790" t="s">
        <v>2254</v>
      </c>
      <c r="B15" s="781">
        <v>28932.700000000004</v>
      </c>
      <c r="C15" s="731">
        <v>1</v>
      </c>
      <c r="D15" s="794">
        <v>22</v>
      </c>
      <c r="E15" s="797" t="s">
        <v>2254</v>
      </c>
      <c r="F15" s="781">
        <v>17142.440000000002</v>
      </c>
      <c r="G15" s="749">
        <v>0.59249361449156146</v>
      </c>
      <c r="H15" s="735">
        <v>14</v>
      </c>
      <c r="I15" s="772">
        <v>0.63636363636363635</v>
      </c>
      <c r="J15" s="800">
        <v>11790.260000000002</v>
      </c>
      <c r="K15" s="749">
        <v>0.40750638550843854</v>
      </c>
      <c r="L15" s="735">
        <v>8</v>
      </c>
      <c r="M15" s="772">
        <v>0.36363636363636365</v>
      </c>
    </row>
    <row r="16" spans="1:13" ht="14.45" customHeight="1" x14ac:dyDescent="0.2">
      <c r="A16" s="790" t="s">
        <v>2255</v>
      </c>
      <c r="B16" s="781">
        <v>782816.56</v>
      </c>
      <c r="C16" s="731">
        <v>1</v>
      </c>
      <c r="D16" s="794">
        <v>479</v>
      </c>
      <c r="E16" s="797" t="s">
        <v>2255</v>
      </c>
      <c r="F16" s="781">
        <v>598717.16</v>
      </c>
      <c r="G16" s="749">
        <v>0.76482434147790634</v>
      </c>
      <c r="H16" s="735">
        <v>352</v>
      </c>
      <c r="I16" s="772">
        <v>0.73486430062630481</v>
      </c>
      <c r="J16" s="800">
        <v>184099.4</v>
      </c>
      <c r="K16" s="749">
        <v>0.23517565852209357</v>
      </c>
      <c r="L16" s="735">
        <v>127</v>
      </c>
      <c r="M16" s="772">
        <v>0.26513569937369519</v>
      </c>
    </row>
    <row r="17" spans="1:13" ht="14.45" customHeight="1" x14ac:dyDescent="0.2">
      <c r="A17" s="790" t="s">
        <v>2256</v>
      </c>
      <c r="B17" s="781">
        <v>633842.12000000011</v>
      </c>
      <c r="C17" s="731">
        <v>1</v>
      </c>
      <c r="D17" s="794">
        <v>416</v>
      </c>
      <c r="E17" s="797" t="s">
        <v>2256</v>
      </c>
      <c r="F17" s="781">
        <v>506535.58000000007</v>
      </c>
      <c r="G17" s="749">
        <v>0.79915102517958259</v>
      </c>
      <c r="H17" s="735">
        <v>260</v>
      </c>
      <c r="I17" s="772">
        <v>0.625</v>
      </c>
      <c r="J17" s="800">
        <v>127306.53999999998</v>
      </c>
      <c r="K17" s="749">
        <v>0.20084897482041736</v>
      </c>
      <c r="L17" s="735">
        <v>156</v>
      </c>
      <c r="M17" s="772">
        <v>0.375</v>
      </c>
    </row>
    <row r="18" spans="1:13" ht="14.45" customHeight="1" x14ac:dyDescent="0.2">
      <c r="A18" s="790" t="s">
        <v>2257</v>
      </c>
      <c r="B18" s="781">
        <v>2961.61</v>
      </c>
      <c r="C18" s="731">
        <v>1</v>
      </c>
      <c r="D18" s="794">
        <v>12</v>
      </c>
      <c r="E18" s="797" t="s">
        <v>2257</v>
      </c>
      <c r="F18" s="781">
        <v>2772.78</v>
      </c>
      <c r="G18" s="749">
        <v>0.93624076093746311</v>
      </c>
      <c r="H18" s="735">
        <v>10</v>
      </c>
      <c r="I18" s="772">
        <v>0.83333333333333337</v>
      </c>
      <c r="J18" s="800">
        <v>188.83</v>
      </c>
      <c r="K18" s="749">
        <v>6.3759239062536929E-2</v>
      </c>
      <c r="L18" s="735">
        <v>2</v>
      </c>
      <c r="M18" s="772">
        <v>0.16666666666666666</v>
      </c>
    </row>
    <row r="19" spans="1:13" ht="14.45" customHeight="1" x14ac:dyDescent="0.2">
      <c r="A19" s="790" t="s">
        <v>2258</v>
      </c>
      <c r="B19" s="781">
        <v>982188.39000000048</v>
      </c>
      <c r="C19" s="731">
        <v>1</v>
      </c>
      <c r="D19" s="794">
        <v>597</v>
      </c>
      <c r="E19" s="797" t="s">
        <v>2258</v>
      </c>
      <c r="F19" s="781">
        <v>705029.46000000054</v>
      </c>
      <c r="G19" s="749">
        <v>0.71781489903377926</v>
      </c>
      <c r="H19" s="735">
        <v>398</v>
      </c>
      <c r="I19" s="772">
        <v>0.66666666666666663</v>
      </c>
      <c r="J19" s="800">
        <v>277158.92999999993</v>
      </c>
      <c r="K19" s="749">
        <v>0.28218510096622074</v>
      </c>
      <c r="L19" s="735">
        <v>199</v>
      </c>
      <c r="M19" s="772">
        <v>0.33333333333333331</v>
      </c>
    </row>
    <row r="20" spans="1:13" ht="14.45" customHeight="1" x14ac:dyDescent="0.2">
      <c r="A20" s="790" t="s">
        <v>2259</v>
      </c>
      <c r="B20" s="781">
        <v>1165.67</v>
      </c>
      <c r="C20" s="731">
        <v>1</v>
      </c>
      <c r="D20" s="794">
        <v>6</v>
      </c>
      <c r="E20" s="797" t="s">
        <v>2259</v>
      </c>
      <c r="F20" s="781">
        <v>1165.67</v>
      </c>
      <c r="G20" s="749">
        <v>1</v>
      </c>
      <c r="H20" s="735">
        <v>6</v>
      </c>
      <c r="I20" s="772">
        <v>1</v>
      </c>
      <c r="J20" s="800"/>
      <c r="K20" s="749">
        <v>0</v>
      </c>
      <c r="L20" s="735"/>
      <c r="M20" s="772">
        <v>0</v>
      </c>
    </row>
    <row r="21" spans="1:13" ht="14.45" customHeight="1" x14ac:dyDescent="0.2">
      <c r="A21" s="790" t="s">
        <v>2260</v>
      </c>
      <c r="B21" s="781">
        <v>1636.7199999999998</v>
      </c>
      <c r="C21" s="731">
        <v>1</v>
      </c>
      <c r="D21" s="794">
        <v>11</v>
      </c>
      <c r="E21" s="797" t="s">
        <v>2260</v>
      </c>
      <c r="F21" s="781">
        <v>1097.3899999999999</v>
      </c>
      <c r="G21" s="749">
        <v>0.67048120631506913</v>
      </c>
      <c r="H21" s="735">
        <v>7</v>
      </c>
      <c r="I21" s="772">
        <v>0.63636363636363635</v>
      </c>
      <c r="J21" s="800">
        <v>539.32999999999993</v>
      </c>
      <c r="K21" s="749">
        <v>0.32951879368493081</v>
      </c>
      <c r="L21" s="735">
        <v>4</v>
      </c>
      <c r="M21" s="772">
        <v>0.36363636363636365</v>
      </c>
    </row>
    <row r="22" spans="1:13" ht="14.45" customHeight="1" x14ac:dyDescent="0.2">
      <c r="A22" s="790" t="s">
        <v>2261</v>
      </c>
      <c r="B22" s="781">
        <v>585.54999999999995</v>
      </c>
      <c r="C22" s="731">
        <v>1</v>
      </c>
      <c r="D22" s="794">
        <v>3</v>
      </c>
      <c r="E22" s="797" t="s">
        <v>2261</v>
      </c>
      <c r="F22" s="781">
        <v>585.54999999999995</v>
      </c>
      <c r="G22" s="749">
        <v>1</v>
      </c>
      <c r="H22" s="735">
        <v>3</v>
      </c>
      <c r="I22" s="772">
        <v>1</v>
      </c>
      <c r="J22" s="800"/>
      <c r="K22" s="749">
        <v>0</v>
      </c>
      <c r="L22" s="735"/>
      <c r="M22" s="772">
        <v>0</v>
      </c>
    </row>
    <row r="23" spans="1:13" ht="14.45" customHeight="1" x14ac:dyDescent="0.2">
      <c r="A23" s="790" t="s">
        <v>2262</v>
      </c>
      <c r="B23" s="781">
        <v>603.66999999999996</v>
      </c>
      <c r="C23" s="731">
        <v>1</v>
      </c>
      <c r="D23" s="794">
        <v>2</v>
      </c>
      <c r="E23" s="797" t="s">
        <v>2262</v>
      </c>
      <c r="F23" s="781">
        <v>63.75</v>
      </c>
      <c r="G23" s="749">
        <v>0.10560405519571953</v>
      </c>
      <c r="H23" s="735">
        <v>1</v>
      </c>
      <c r="I23" s="772">
        <v>0.5</v>
      </c>
      <c r="J23" s="800">
        <v>539.91999999999996</v>
      </c>
      <c r="K23" s="749">
        <v>0.89439594480428053</v>
      </c>
      <c r="L23" s="735">
        <v>1</v>
      </c>
      <c r="M23" s="772">
        <v>0.5</v>
      </c>
    </row>
    <row r="24" spans="1:13" ht="14.45" customHeight="1" x14ac:dyDescent="0.2">
      <c r="A24" s="790" t="s">
        <v>2263</v>
      </c>
      <c r="B24" s="781">
        <v>230789.80000000008</v>
      </c>
      <c r="C24" s="731">
        <v>1</v>
      </c>
      <c r="D24" s="794">
        <v>94</v>
      </c>
      <c r="E24" s="797" t="s">
        <v>2263</v>
      </c>
      <c r="F24" s="781">
        <v>181931.11000000007</v>
      </c>
      <c r="G24" s="749">
        <v>0.78829787971565479</v>
      </c>
      <c r="H24" s="735">
        <v>62</v>
      </c>
      <c r="I24" s="772">
        <v>0.65957446808510634</v>
      </c>
      <c r="J24" s="800">
        <v>48858.69000000001</v>
      </c>
      <c r="K24" s="749">
        <v>0.21170212028434529</v>
      </c>
      <c r="L24" s="735">
        <v>32</v>
      </c>
      <c r="M24" s="772">
        <v>0.34042553191489361</v>
      </c>
    </row>
    <row r="25" spans="1:13" ht="14.45" customHeight="1" x14ac:dyDescent="0.2">
      <c r="A25" s="790" t="s">
        <v>2264</v>
      </c>
      <c r="B25" s="781">
        <v>58.77</v>
      </c>
      <c r="C25" s="731">
        <v>1</v>
      </c>
      <c r="D25" s="794">
        <v>1</v>
      </c>
      <c r="E25" s="797" t="s">
        <v>2264</v>
      </c>
      <c r="F25" s="781"/>
      <c r="G25" s="749">
        <v>0</v>
      </c>
      <c r="H25" s="735"/>
      <c r="I25" s="772">
        <v>0</v>
      </c>
      <c r="J25" s="800">
        <v>58.77</v>
      </c>
      <c r="K25" s="749">
        <v>1</v>
      </c>
      <c r="L25" s="735">
        <v>1</v>
      </c>
      <c r="M25" s="772">
        <v>1</v>
      </c>
    </row>
    <row r="26" spans="1:13" ht="14.45" customHeight="1" x14ac:dyDescent="0.2">
      <c r="A26" s="790" t="s">
        <v>2265</v>
      </c>
      <c r="B26" s="781">
        <v>715979.13999999978</v>
      </c>
      <c r="C26" s="731">
        <v>1</v>
      </c>
      <c r="D26" s="794">
        <v>397</v>
      </c>
      <c r="E26" s="797" t="s">
        <v>2265</v>
      </c>
      <c r="F26" s="781">
        <v>551009.11999999988</v>
      </c>
      <c r="G26" s="749">
        <v>0.76958823129958798</v>
      </c>
      <c r="H26" s="735">
        <v>250</v>
      </c>
      <c r="I26" s="772">
        <v>0.62972292191435764</v>
      </c>
      <c r="J26" s="800">
        <v>164970.01999999993</v>
      </c>
      <c r="K26" s="749">
        <v>0.23041176870041211</v>
      </c>
      <c r="L26" s="735">
        <v>147</v>
      </c>
      <c r="M26" s="772">
        <v>0.37027707808564231</v>
      </c>
    </row>
    <row r="27" spans="1:13" ht="14.45" customHeight="1" x14ac:dyDescent="0.2">
      <c r="A27" s="790" t="s">
        <v>2266</v>
      </c>
      <c r="B27" s="781">
        <v>14699.74</v>
      </c>
      <c r="C27" s="731">
        <v>1</v>
      </c>
      <c r="D27" s="794">
        <v>9</v>
      </c>
      <c r="E27" s="797" t="s">
        <v>2266</v>
      </c>
      <c r="F27" s="781">
        <v>9417.99</v>
      </c>
      <c r="G27" s="749">
        <v>0.64069092378504655</v>
      </c>
      <c r="H27" s="735">
        <v>6</v>
      </c>
      <c r="I27" s="772">
        <v>0.66666666666666663</v>
      </c>
      <c r="J27" s="800">
        <v>5281.75</v>
      </c>
      <c r="K27" s="749">
        <v>0.35930907621495345</v>
      </c>
      <c r="L27" s="735">
        <v>3</v>
      </c>
      <c r="M27" s="772">
        <v>0.33333333333333331</v>
      </c>
    </row>
    <row r="28" spans="1:13" ht="14.45" customHeight="1" x14ac:dyDescent="0.2">
      <c r="A28" s="790" t="s">
        <v>2267</v>
      </c>
      <c r="B28" s="781">
        <v>392991.36</v>
      </c>
      <c r="C28" s="731">
        <v>1</v>
      </c>
      <c r="D28" s="794">
        <v>189</v>
      </c>
      <c r="E28" s="797" t="s">
        <v>2267</v>
      </c>
      <c r="F28" s="781">
        <v>303912.86</v>
      </c>
      <c r="G28" s="749">
        <v>0.77333216689547579</v>
      </c>
      <c r="H28" s="735">
        <v>128</v>
      </c>
      <c r="I28" s="772">
        <v>0.67724867724867721</v>
      </c>
      <c r="J28" s="800">
        <v>89078.499999999985</v>
      </c>
      <c r="K28" s="749">
        <v>0.22666783310452421</v>
      </c>
      <c r="L28" s="735">
        <v>61</v>
      </c>
      <c r="M28" s="772">
        <v>0.32275132275132273</v>
      </c>
    </row>
    <row r="29" spans="1:13" ht="14.45" customHeight="1" x14ac:dyDescent="0.2">
      <c r="A29" s="790" t="s">
        <v>2268</v>
      </c>
      <c r="B29" s="781">
        <v>1659.25</v>
      </c>
      <c r="C29" s="731">
        <v>1</v>
      </c>
      <c r="D29" s="794">
        <v>12</v>
      </c>
      <c r="E29" s="797" t="s">
        <v>2268</v>
      </c>
      <c r="F29" s="781">
        <v>576.03</v>
      </c>
      <c r="G29" s="749">
        <v>0.34716287479282809</v>
      </c>
      <c r="H29" s="735">
        <v>6</v>
      </c>
      <c r="I29" s="772">
        <v>0.5</v>
      </c>
      <c r="J29" s="800">
        <v>1083.22</v>
      </c>
      <c r="K29" s="749">
        <v>0.65283712520717196</v>
      </c>
      <c r="L29" s="735">
        <v>6</v>
      </c>
      <c r="M29" s="772">
        <v>0.5</v>
      </c>
    </row>
    <row r="30" spans="1:13" ht="14.45" customHeight="1" x14ac:dyDescent="0.2">
      <c r="A30" s="790" t="s">
        <v>2269</v>
      </c>
      <c r="B30" s="781">
        <v>385.65999999999997</v>
      </c>
      <c r="C30" s="731">
        <v>1</v>
      </c>
      <c r="D30" s="794">
        <v>2</v>
      </c>
      <c r="E30" s="797" t="s">
        <v>2269</v>
      </c>
      <c r="F30" s="781">
        <v>385.65999999999997</v>
      </c>
      <c r="G30" s="749">
        <v>1</v>
      </c>
      <c r="H30" s="735">
        <v>2</v>
      </c>
      <c r="I30" s="772">
        <v>1</v>
      </c>
      <c r="J30" s="800"/>
      <c r="K30" s="749">
        <v>0</v>
      </c>
      <c r="L30" s="735"/>
      <c r="M30" s="772">
        <v>0</v>
      </c>
    </row>
    <row r="31" spans="1:13" ht="14.45" customHeight="1" x14ac:dyDescent="0.2">
      <c r="A31" s="790" t="s">
        <v>2270</v>
      </c>
      <c r="B31" s="781">
        <v>347.64</v>
      </c>
      <c r="C31" s="731">
        <v>1</v>
      </c>
      <c r="D31" s="794">
        <v>2</v>
      </c>
      <c r="E31" s="797" t="s">
        <v>2270</v>
      </c>
      <c r="F31" s="781"/>
      <c r="G31" s="749">
        <v>0</v>
      </c>
      <c r="H31" s="735"/>
      <c r="I31" s="772">
        <v>0</v>
      </c>
      <c r="J31" s="800">
        <v>347.64</v>
      </c>
      <c r="K31" s="749">
        <v>1</v>
      </c>
      <c r="L31" s="735">
        <v>2</v>
      </c>
      <c r="M31" s="772">
        <v>1</v>
      </c>
    </row>
    <row r="32" spans="1:13" ht="14.45" customHeight="1" x14ac:dyDescent="0.2">
      <c r="A32" s="790" t="s">
        <v>2271</v>
      </c>
      <c r="B32" s="781">
        <v>5333.1200000000008</v>
      </c>
      <c r="C32" s="731">
        <v>1</v>
      </c>
      <c r="D32" s="794">
        <v>22</v>
      </c>
      <c r="E32" s="797" t="s">
        <v>2271</v>
      </c>
      <c r="F32" s="781">
        <v>5333.1200000000008</v>
      </c>
      <c r="G32" s="749">
        <v>1</v>
      </c>
      <c r="H32" s="735">
        <v>22</v>
      </c>
      <c r="I32" s="772">
        <v>1</v>
      </c>
      <c r="J32" s="800"/>
      <c r="K32" s="749">
        <v>0</v>
      </c>
      <c r="L32" s="735"/>
      <c r="M32" s="772">
        <v>0</v>
      </c>
    </row>
    <row r="33" spans="1:13" ht="14.45" customHeight="1" x14ac:dyDescent="0.2">
      <c r="A33" s="790" t="s">
        <v>2272</v>
      </c>
      <c r="B33" s="781">
        <v>4387.7199999999993</v>
      </c>
      <c r="C33" s="731">
        <v>1</v>
      </c>
      <c r="D33" s="794">
        <v>10</v>
      </c>
      <c r="E33" s="797" t="s">
        <v>2272</v>
      </c>
      <c r="F33" s="781">
        <v>4387.7199999999993</v>
      </c>
      <c r="G33" s="749">
        <v>1</v>
      </c>
      <c r="H33" s="735">
        <v>10</v>
      </c>
      <c r="I33" s="772">
        <v>1</v>
      </c>
      <c r="J33" s="800"/>
      <c r="K33" s="749">
        <v>0</v>
      </c>
      <c r="L33" s="735"/>
      <c r="M33" s="772">
        <v>0</v>
      </c>
    </row>
    <row r="34" spans="1:13" ht="14.45" customHeight="1" x14ac:dyDescent="0.2">
      <c r="A34" s="790" t="s">
        <v>2273</v>
      </c>
      <c r="B34" s="781">
        <v>739422.67999999993</v>
      </c>
      <c r="C34" s="731">
        <v>1</v>
      </c>
      <c r="D34" s="794">
        <v>497</v>
      </c>
      <c r="E34" s="797" t="s">
        <v>2273</v>
      </c>
      <c r="F34" s="781">
        <v>500304.1999999999</v>
      </c>
      <c r="G34" s="749">
        <v>0.67661462588623866</v>
      </c>
      <c r="H34" s="735">
        <v>291</v>
      </c>
      <c r="I34" s="772">
        <v>0.5855130784708249</v>
      </c>
      <c r="J34" s="800">
        <v>239118.48000000004</v>
      </c>
      <c r="K34" s="749">
        <v>0.32338537411376139</v>
      </c>
      <c r="L34" s="735">
        <v>206</v>
      </c>
      <c r="M34" s="772">
        <v>0.41448692152917505</v>
      </c>
    </row>
    <row r="35" spans="1:13" ht="14.45" customHeight="1" x14ac:dyDescent="0.2">
      <c r="A35" s="790" t="s">
        <v>2274</v>
      </c>
      <c r="B35" s="781">
        <v>1515.71</v>
      </c>
      <c r="C35" s="731">
        <v>1</v>
      </c>
      <c r="D35" s="794">
        <v>6</v>
      </c>
      <c r="E35" s="797" t="s">
        <v>2274</v>
      </c>
      <c r="F35" s="781">
        <v>776.54</v>
      </c>
      <c r="G35" s="749">
        <v>0.5123275560628352</v>
      </c>
      <c r="H35" s="735">
        <v>5</v>
      </c>
      <c r="I35" s="772">
        <v>0.83333333333333337</v>
      </c>
      <c r="J35" s="800">
        <v>739.17</v>
      </c>
      <c r="K35" s="749">
        <v>0.48767244393716475</v>
      </c>
      <c r="L35" s="735">
        <v>1</v>
      </c>
      <c r="M35" s="772">
        <v>0.16666666666666666</v>
      </c>
    </row>
    <row r="36" spans="1:13" ht="14.45" customHeight="1" x14ac:dyDescent="0.2">
      <c r="A36" s="790" t="s">
        <v>2275</v>
      </c>
      <c r="B36" s="781">
        <v>5565.58</v>
      </c>
      <c r="C36" s="731">
        <v>1</v>
      </c>
      <c r="D36" s="794">
        <v>20</v>
      </c>
      <c r="E36" s="797" t="s">
        <v>2275</v>
      </c>
      <c r="F36" s="781">
        <v>4699.68</v>
      </c>
      <c r="G36" s="749">
        <v>0.84441873084206864</v>
      </c>
      <c r="H36" s="735">
        <v>15</v>
      </c>
      <c r="I36" s="772">
        <v>0.75</v>
      </c>
      <c r="J36" s="800">
        <v>865.9</v>
      </c>
      <c r="K36" s="749">
        <v>0.15558126915793144</v>
      </c>
      <c r="L36" s="735">
        <v>5</v>
      </c>
      <c r="M36" s="772">
        <v>0.25</v>
      </c>
    </row>
    <row r="37" spans="1:13" ht="14.45" customHeight="1" x14ac:dyDescent="0.2">
      <c r="A37" s="790" t="s">
        <v>2276</v>
      </c>
      <c r="B37" s="781">
        <v>1368.96</v>
      </c>
      <c r="C37" s="731">
        <v>1</v>
      </c>
      <c r="D37" s="794">
        <v>5</v>
      </c>
      <c r="E37" s="797" t="s">
        <v>2276</v>
      </c>
      <c r="F37" s="781"/>
      <c r="G37" s="749">
        <v>0</v>
      </c>
      <c r="H37" s="735"/>
      <c r="I37" s="772">
        <v>0</v>
      </c>
      <c r="J37" s="800">
        <v>1368.96</v>
      </c>
      <c r="K37" s="749">
        <v>1</v>
      </c>
      <c r="L37" s="735">
        <v>5</v>
      </c>
      <c r="M37" s="772">
        <v>1</v>
      </c>
    </row>
    <row r="38" spans="1:13" ht="14.45" customHeight="1" x14ac:dyDescent="0.2">
      <c r="A38" s="790" t="s">
        <v>2277</v>
      </c>
      <c r="B38" s="781">
        <v>128.55000000000001</v>
      </c>
      <c r="C38" s="731">
        <v>1</v>
      </c>
      <c r="D38" s="794">
        <v>1</v>
      </c>
      <c r="E38" s="797" t="s">
        <v>2277</v>
      </c>
      <c r="F38" s="781">
        <v>128.55000000000001</v>
      </c>
      <c r="G38" s="749">
        <v>1</v>
      </c>
      <c r="H38" s="735">
        <v>1</v>
      </c>
      <c r="I38" s="772">
        <v>1</v>
      </c>
      <c r="J38" s="800"/>
      <c r="K38" s="749">
        <v>0</v>
      </c>
      <c r="L38" s="735"/>
      <c r="M38" s="772">
        <v>0</v>
      </c>
    </row>
    <row r="39" spans="1:13" ht="14.45" customHeight="1" x14ac:dyDescent="0.2">
      <c r="A39" s="790" t="s">
        <v>2278</v>
      </c>
      <c r="B39" s="781">
        <v>1525.9699999999998</v>
      </c>
      <c r="C39" s="731">
        <v>1</v>
      </c>
      <c r="D39" s="794">
        <v>7</v>
      </c>
      <c r="E39" s="797" t="s">
        <v>2278</v>
      </c>
      <c r="F39" s="781">
        <v>1282.1299999999999</v>
      </c>
      <c r="G39" s="749">
        <v>0.84020655714070402</v>
      </c>
      <c r="H39" s="735">
        <v>6</v>
      </c>
      <c r="I39" s="772">
        <v>0.8571428571428571</v>
      </c>
      <c r="J39" s="800">
        <v>243.84</v>
      </c>
      <c r="K39" s="749">
        <v>0.15979344285929609</v>
      </c>
      <c r="L39" s="735">
        <v>1</v>
      </c>
      <c r="M39" s="772">
        <v>0.14285714285714285</v>
      </c>
    </row>
    <row r="40" spans="1:13" ht="14.45" customHeight="1" x14ac:dyDescent="0.2">
      <c r="A40" s="790" t="s">
        <v>2279</v>
      </c>
      <c r="B40" s="781">
        <v>803.30000000000007</v>
      </c>
      <c r="C40" s="731">
        <v>1</v>
      </c>
      <c r="D40" s="794">
        <v>6</v>
      </c>
      <c r="E40" s="797" t="s">
        <v>2279</v>
      </c>
      <c r="F40" s="781">
        <v>803.30000000000007</v>
      </c>
      <c r="G40" s="749">
        <v>1</v>
      </c>
      <c r="H40" s="735">
        <v>6</v>
      </c>
      <c r="I40" s="772">
        <v>1</v>
      </c>
      <c r="J40" s="800"/>
      <c r="K40" s="749">
        <v>0</v>
      </c>
      <c r="L40" s="735"/>
      <c r="M40" s="772">
        <v>0</v>
      </c>
    </row>
    <row r="41" spans="1:13" ht="14.45" customHeight="1" x14ac:dyDescent="0.2">
      <c r="A41" s="790" t="s">
        <v>2280</v>
      </c>
      <c r="B41" s="781">
        <v>517.36</v>
      </c>
      <c r="C41" s="731">
        <v>1</v>
      </c>
      <c r="D41" s="794">
        <v>3</v>
      </c>
      <c r="E41" s="797" t="s">
        <v>2280</v>
      </c>
      <c r="F41" s="781">
        <v>478.8</v>
      </c>
      <c r="G41" s="749">
        <v>0.92546775939384562</v>
      </c>
      <c r="H41" s="735">
        <v>2</v>
      </c>
      <c r="I41" s="772">
        <v>0.66666666666666663</v>
      </c>
      <c r="J41" s="800">
        <v>38.56</v>
      </c>
      <c r="K41" s="749">
        <v>7.4532240606154321E-2</v>
      </c>
      <c r="L41" s="735">
        <v>1</v>
      </c>
      <c r="M41" s="772">
        <v>0.33333333333333331</v>
      </c>
    </row>
    <row r="42" spans="1:13" ht="14.45" customHeight="1" x14ac:dyDescent="0.2">
      <c r="A42" s="790" t="s">
        <v>2281</v>
      </c>
      <c r="B42" s="781">
        <v>2584.0299999999997</v>
      </c>
      <c r="C42" s="731">
        <v>1</v>
      </c>
      <c r="D42" s="794">
        <v>13</v>
      </c>
      <c r="E42" s="797" t="s">
        <v>2281</v>
      </c>
      <c r="F42" s="781">
        <v>1361.54</v>
      </c>
      <c r="G42" s="749">
        <v>0.52690564738025492</v>
      </c>
      <c r="H42" s="735">
        <v>6</v>
      </c>
      <c r="I42" s="772">
        <v>0.46153846153846156</v>
      </c>
      <c r="J42" s="800">
        <v>1222.49</v>
      </c>
      <c r="K42" s="749">
        <v>0.4730943526197452</v>
      </c>
      <c r="L42" s="735">
        <v>7</v>
      </c>
      <c r="M42" s="772">
        <v>0.53846153846153844</v>
      </c>
    </row>
    <row r="43" spans="1:13" ht="14.45" customHeight="1" x14ac:dyDescent="0.2">
      <c r="A43" s="790" t="s">
        <v>2282</v>
      </c>
      <c r="B43" s="781">
        <v>2137.3599999999997</v>
      </c>
      <c r="C43" s="731">
        <v>1</v>
      </c>
      <c r="D43" s="794">
        <v>11</v>
      </c>
      <c r="E43" s="797" t="s">
        <v>2282</v>
      </c>
      <c r="F43" s="781">
        <v>618.20000000000005</v>
      </c>
      <c r="G43" s="749">
        <v>0.28923531833663968</v>
      </c>
      <c r="H43" s="735">
        <v>7</v>
      </c>
      <c r="I43" s="772">
        <v>0.63636363636363635</v>
      </c>
      <c r="J43" s="800">
        <v>1519.1599999999999</v>
      </c>
      <c r="K43" s="749">
        <v>0.71076468166336049</v>
      </c>
      <c r="L43" s="735">
        <v>4</v>
      </c>
      <c r="M43" s="772">
        <v>0.36363636363636365</v>
      </c>
    </row>
    <row r="44" spans="1:13" ht="14.45" customHeight="1" x14ac:dyDescent="0.2">
      <c r="A44" s="790" t="s">
        <v>2283</v>
      </c>
      <c r="B44" s="781">
        <v>173.63</v>
      </c>
      <c r="C44" s="731">
        <v>1</v>
      </c>
      <c r="D44" s="794">
        <v>1</v>
      </c>
      <c r="E44" s="797" t="s">
        <v>2283</v>
      </c>
      <c r="F44" s="781">
        <v>121.92</v>
      </c>
      <c r="G44" s="749">
        <v>0.70218280251108678</v>
      </c>
      <c r="H44" s="735">
        <v>1</v>
      </c>
      <c r="I44" s="772">
        <v>1</v>
      </c>
      <c r="J44" s="800">
        <v>51.71</v>
      </c>
      <c r="K44" s="749">
        <v>0.29781719748891322</v>
      </c>
      <c r="L44" s="735"/>
      <c r="M44" s="772">
        <v>0</v>
      </c>
    </row>
    <row r="45" spans="1:13" ht="14.45" customHeight="1" x14ac:dyDescent="0.2">
      <c r="A45" s="790" t="s">
        <v>2284</v>
      </c>
      <c r="B45" s="781">
        <v>3284.15</v>
      </c>
      <c r="C45" s="731">
        <v>1</v>
      </c>
      <c r="D45" s="794">
        <v>7</v>
      </c>
      <c r="E45" s="797" t="s">
        <v>2284</v>
      </c>
      <c r="F45" s="781">
        <v>3035.17</v>
      </c>
      <c r="G45" s="749">
        <v>0.92418738486366336</v>
      </c>
      <c r="H45" s="735">
        <v>6</v>
      </c>
      <c r="I45" s="772">
        <v>0.8571428571428571</v>
      </c>
      <c r="J45" s="800">
        <v>248.98</v>
      </c>
      <c r="K45" s="749">
        <v>7.5812615136336636E-2</v>
      </c>
      <c r="L45" s="735">
        <v>1</v>
      </c>
      <c r="M45" s="772">
        <v>0.14285714285714285</v>
      </c>
    </row>
    <row r="46" spans="1:13" ht="14.45" customHeight="1" x14ac:dyDescent="0.2">
      <c r="A46" s="790" t="s">
        <v>2285</v>
      </c>
      <c r="B46" s="781">
        <v>1429.31</v>
      </c>
      <c r="C46" s="731">
        <v>1</v>
      </c>
      <c r="D46" s="794">
        <v>5</v>
      </c>
      <c r="E46" s="797" t="s">
        <v>2285</v>
      </c>
      <c r="F46" s="781">
        <v>941.63</v>
      </c>
      <c r="G46" s="749">
        <v>0.65880040019310016</v>
      </c>
      <c r="H46" s="735">
        <v>3</v>
      </c>
      <c r="I46" s="772">
        <v>0.6</v>
      </c>
      <c r="J46" s="800">
        <v>487.68</v>
      </c>
      <c r="K46" s="749">
        <v>0.34119959980689984</v>
      </c>
      <c r="L46" s="735">
        <v>2</v>
      </c>
      <c r="M46" s="772">
        <v>0.4</v>
      </c>
    </row>
    <row r="47" spans="1:13" ht="14.45" customHeight="1" thickBot="1" x14ac:dyDescent="0.25">
      <c r="A47" s="791" t="s">
        <v>2286</v>
      </c>
      <c r="B47" s="782">
        <v>3307.1699999999996</v>
      </c>
      <c r="C47" s="738">
        <v>1</v>
      </c>
      <c r="D47" s="795">
        <v>12</v>
      </c>
      <c r="E47" s="798" t="s">
        <v>2286</v>
      </c>
      <c r="F47" s="782">
        <v>3307.1699999999996</v>
      </c>
      <c r="G47" s="750">
        <v>1</v>
      </c>
      <c r="H47" s="742">
        <v>12</v>
      </c>
      <c r="I47" s="773">
        <v>1</v>
      </c>
      <c r="J47" s="801"/>
      <c r="K47" s="750">
        <v>0</v>
      </c>
      <c r="L47" s="742"/>
      <c r="M47" s="773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EFD8C52-198F-4FE5-852D-CF5F2F73FBB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46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3531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705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5242119.7899999917</v>
      </c>
      <c r="N3" s="70">
        <f>SUBTOTAL(9,N7:N1048576)</f>
        <v>10182</v>
      </c>
      <c r="O3" s="70">
        <f>SUBTOTAL(9,O7:O1048576)</f>
        <v>3494</v>
      </c>
      <c r="P3" s="70">
        <f>SUBTOTAL(9,P7:P1048576)</f>
        <v>3861600.889999995</v>
      </c>
      <c r="Q3" s="71">
        <f>IF(M3=0,0,P3/M3)</f>
        <v>0.73664873079903448</v>
      </c>
      <c r="R3" s="70">
        <f>SUBTOTAL(9,R7:R1048576)</f>
        <v>6750</v>
      </c>
      <c r="S3" s="71">
        <f>IF(N3=0,0,R3/N3)</f>
        <v>0.66293459045374192</v>
      </c>
      <c r="T3" s="70">
        <f>SUBTOTAL(9,T7:T1048576)</f>
        <v>2295</v>
      </c>
      <c r="U3" s="72">
        <f>IF(O3=0,0,T3/O3)</f>
        <v>0.65684029765311969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7</v>
      </c>
      <c r="B7" s="808" t="s">
        <v>2233</v>
      </c>
      <c r="C7" s="808" t="s">
        <v>2237</v>
      </c>
      <c r="D7" s="809" t="s">
        <v>3529</v>
      </c>
      <c r="E7" s="810" t="s">
        <v>2245</v>
      </c>
      <c r="F7" s="808" t="s">
        <v>2234</v>
      </c>
      <c r="G7" s="808" t="s">
        <v>2287</v>
      </c>
      <c r="H7" s="808" t="s">
        <v>680</v>
      </c>
      <c r="I7" s="808" t="s">
        <v>2288</v>
      </c>
      <c r="J7" s="808" t="s">
        <v>1970</v>
      </c>
      <c r="K7" s="808" t="s">
        <v>2289</v>
      </c>
      <c r="L7" s="811">
        <v>119.7</v>
      </c>
      <c r="M7" s="811">
        <v>239.4</v>
      </c>
      <c r="N7" s="808">
        <v>2</v>
      </c>
      <c r="O7" s="812">
        <v>1</v>
      </c>
      <c r="P7" s="811"/>
      <c r="Q7" s="813">
        <v>0</v>
      </c>
      <c r="R7" s="808"/>
      <c r="S7" s="813">
        <v>0</v>
      </c>
      <c r="T7" s="812"/>
      <c r="U7" s="231">
        <v>0</v>
      </c>
    </row>
    <row r="8" spans="1:21" ht="14.45" customHeight="1" x14ac:dyDescent="0.2">
      <c r="A8" s="822">
        <v>7</v>
      </c>
      <c r="B8" s="823" t="s">
        <v>2233</v>
      </c>
      <c r="C8" s="823" t="s">
        <v>2237</v>
      </c>
      <c r="D8" s="824" t="s">
        <v>3529</v>
      </c>
      <c r="E8" s="825" t="s">
        <v>2245</v>
      </c>
      <c r="F8" s="823" t="s">
        <v>2234</v>
      </c>
      <c r="G8" s="823" t="s">
        <v>2290</v>
      </c>
      <c r="H8" s="823" t="s">
        <v>329</v>
      </c>
      <c r="I8" s="823" t="s">
        <v>2291</v>
      </c>
      <c r="J8" s="823" t="s">
        <v>2292</v>
      </c>
      <c r="K8" s="823" t="s">
        <v>2293</v>
      </c>
      <c r="L8" s="826">
        <v>176.32</v>
      </c>
      <c r="M8" s="826">
        <v>176.32</v>
      </c>
      <c r="N8" s="823">
        <v>1</v>
      </c>
      <c r="O8" s="827">
        <v>0.5</v>
      </c>
      <c r="P8" s="826">
        <v>176.32</v>
      </c>
      <c r="Q8" s="828">
        <v>1</v>
      </c>
      <c r="R8" s="823">
        <v>1</v>
      </c>
      <c r="S8" s="828">
        <v>1</v>
      </c>
      <c r="T8" s="827">
        <v>0.5</v>
      </c>
      <c r="U8" s="829">
        <v>1</v>
      </c>
    </row>
    <row r="9" spans="1:21" ht="14.45" customHeight="1" x14ac:dyDescent="0.2">
      <c r="A9" s="822">
        <v>7</v>
      </c>
      <c r="B9" s="823" t="s">
        <v>2233</v>
      </c>
      <c r="C9" s="823" t="s">
        <v>2237</v>
      </c>
      <c r="D9" s="824" t="s">
        <v>3529</v>
      </c>
      <c r="E9" s="825" t="s">
        <v>2245</v>
      </c>
      <c r="F9" s="823" t="s">
        <v>2234</v>
      </c>
      <c r="G9" s="823" t="s">
        <v>2294</v>
      </c>
      <c r="H9" s="823" t="s">
        <v>680</v>
      </c>
      <c r="I9" s="823" t="s">
        <v>1869</v>
      </c>
      <c r="J9" s="823" t="s">
        <v>1865</v>
      </c>
      <c r="K9" s="823" t="s">
        <v>1870</v>
      </c>
      <c r="L9" s="826">
        <v>102.93</v>
      </c>
      <c r="M9" s="826">
        <v>102.93</v>
      </c>
      <c r="N9" s="823">
        <v>1</v>
      </c>
      <c r="O9" s="827">
        <v>1</v>
      </c>
      <c r="P9" s="826">
        <v>102.93</v>
      </c>
      <c r="Q9" s="828">
        <v>1</v>
      </c>
      <c r="R9" s="823">
        <v>1</v>
      </c>
      <c r="S9" s="828">
        <v>1</v>
      </c>
      <c r="T9" s="827">
        <v>1</v>
      </c>
      <c r="U9" s="829">
        <v>1</v>
      </c>
    </row>
    <row r="10" spans="1:21" ht="14.45" customHeight="1" x14ac:dyDescent="0.2">
      <c r="A10" s="822">
        <v>7</v>
      </c>
      <c r="B10" s="823" t="s">
        <v>2233</v>
      </c>
      <c r="C10" s="823" t="s">
        <v>2237</v>
      </c>
      <c r="D10" s="824" t="s">
        <v>3529</v>
      </c>
      <c r="E10" s="825" t="s">
        <v>2245</v>
      </c>
      <c r="F10" s="823" t="s">
        <v>2234</v>
      </c>
      <c r="G10" s="823" t="s">
        <v>2295</v>
      </c>
      <c r="H10" s="823" t="s">
        <v>329</v>
      </c>
      <c r="I10" s="823" t="s">
        <v>2296</v>
      </c>
      <c r="J10" s="823" t="s">
        <v>2297</v>
      </c>
      <c r="K10" s="823" t="s">
        <v>2298</v>
      </c>
      <c r="L10" s="826">
        <v>416.24</v>
      </c>
      <c r="M10" s="826">
        <v>416.24</v>
      </c>
      <c r="N10" s="823">
        <v>1</v>
      </c>
      <c r="O10" s="827">
        <v>0.5</v>
      </c>
      <c r="P10" s="826">
        <v>416.24</v>
      </c>
      <c r="Q10" s="828">
        <v>1</v>
      </c>
      <c r="R10" s="823">
        <v>1</v>
      </c>
      <c r="S10" s="828">
        <v>1</v>
      </c>
      <c r="T10" s="827">
        <v>0.5</v>
      </c>
      <c r="U10" s="829">
        <v>1</v>
      </c>
    </row>
    <row r="11" spans="1:21" ht="14.45" customHeight="1" x14ac:dyDescent="0.2">
      <c r="A11" s="822">
        <v>7</v>
      </c>
      <c r="B11" s="823" t="s">
        <v>2233</v>
      </c>
      <c r="C11" s="823" t="s">
        <v>2237</v>
      </c>
      <c r="D11" s="824" t="s">
        <v>3529</v>
      </c>
      <c r="E11" s="825" t="s">
        <v>2247</v>
      </c>
      <c r="F11" s="823" t="s">
        <v>2234</v>
      </c>
      <c r="G11" s="823" t="s">
        <v>2299</v>
      </c>
      <c r="H11" s="823" t="s">
        <v>329</v>
      </c>
      <c r="I11" s="823" t="s">
        <v>2300</v>
      </c>
      <c r="J11" s="823" t="s">
        <v>2301</v>
      </c>
      <c r="K11" s="823" t="s">
        <v>2302</v>
      </c>
      <c r="L11" s="826">
        <v>70.48</v>
      </c>
      <c r="M11" s="826">
        <v>211.44</v>
      </c>
      <c r="N11" s="823">
        <v>3</v>
      </c>
      <c r="O11" s="827">
        <v>0.5</v>
      </c>
      <c r="P11" s="826">
        <v>211.44</v>
      </c>
      <c r="Q11" s="828">
        <v>1</v>
      </c>
      <c r="R11" s="823">
        <v>3</v>
      </c>
      <c r="S11" s="828">
        <v>1</v>
      </c>
      <c r="T11" s="827">
        <v>0.5</v>
      </c>
      <c r="U11" s="829">
        <v>1</v>
      </c>
    </row>
    <row r="12" spans="1:21" ht="14.45" customHeight="1" x14ac:dyDescent="0.2">
      <c r="A12" s="822">
        <v>7</v>
      </c>
      <c r="B12" s="823" t="s">
        <v>2233</v>
      </c>
      <c r="C12" s="823" t="s">
        <v>2237</v>
      </c>
      <c r="D12" s="824" t="s">
        <v>3529</v>
      </c>
      <c r="E12" s="825" t="s">
        <v>2247</v>
      </c>
      <c r="F12" s="823" t="s">
        <v>2234</v>
      </c>
      <c r="G12" s="823" t="s">
        <v>2287</v>
      </c>
      <c r="H12" s="823" t="s">
        <v>680</v>
      </c>
      <c r="I12" s="823" t="s">
        <v>1969</v>
      </c>
      <c r="J12" s="823" t="s">
        <v>1970</v>
      </c>
      <c r="K12" s="823" t="s">
        <v>1971</v>
      </c>
      <c r="L12" s="826">
        <v>119.7</v>
      </c>
      <c r="M12" s="826">
        <v>359.1</v>
      </c>
      <c r="N12" s="823">
        <v>3</v>
      </c>
      <c r="O12" s="827">
        <v>0.5</v>
      </c>
      <c r="P12" s="826">
        <v>359.1</v>
      </c>
      <c r="Q12" s="828">
        <v>1</v>
      </c>
      <c r="R12" s="823">
        <v>3</v>
      </c>
      <c r="S12" s="828">
        <v>1</v>
      </c>
      <c r="T12" s="827">
        <v>0.5</v>
      </c>
      <c r="U12" s="829">
        <v>1</v>
      </c>
    </row>
    <row r="13" spans="1:21" ht="14.45" customHeight="1" x14ac:dyDescent="0.2">
      <c r="A13" s="822">
        <v>7</v>
      </c>
      <c r="B13" s="823" t="s">
        <v>2233</v>
      </c>
      <c r="C13" s="823" t="s">
        <v>2237</v>
      </c>
      <c r="D13" s="824" t="s">
        <v>3529</v>
      </c>
      <c r="E13" s="825" t="s">
        <v>2247</v>
      </c>
      <c r="F13" s="823" t="s">
        <v>2234</v>
      </c>
      <c r="G13" s="823" t="s">
        <v>2303</v>
      </c>
      <c r="H13" s="823" t="s">
        <v>329</v>
      </c>
      <c r="I13" s="823" t="s">
        <v>2304</v>
      </c>
      <c r="J13" s="823" t="s">
        <v>2305</v>
      </c>
      <c r="K13" s="823" t="s">
        <v>2306</v>
      </c>
      <c r="L13" s="826">
        <v>128.55000000000001</v>
      </c>
      <c r="M13" s="826">
        <v>514.20000000000005</v>
      </c>
      <c r="N13" s="823">
        <v>4</v>
      </c>
      <c r="O13" s="827">
        <v>1.5</v>
      </c>
      <c r="P13" s="826">
        <v>514.20000000000005</v>
      </c>
      <c r="Q13" s="828">
        <v>1</v>
      </c>
      <c r="R13" s="823">
        <v>4</v>
      </c>
      <c r="S13" s="828">
        <v>1</v>
      </c>
      <c r="T13" s="827">
        <v>1.5</v>
      </c>
      <c r="U13" s="829">
        <v>1</v>
      </c>
    </row>
    <row r="14" spans="1:21" ht="14.45" customHeight="1" x14ac:dyDescent="0.2">
      <c r="A14" s="822">
        <v>7</v>
      </c>
      <c r="B14" s="823" t="s">
        <v>2233</v>
      </c>
      <c r="C14" s="823" t="s">
        <v>2237</v>
      </c>
      <c r="D14" s="824" t="s">
        <v>3529</v>
      </c>
      <c r="E14" s="825" t="s">
        <v>2247</v>
      </c>
      <c r="F14" s="823" t="s">
        <v>2234</v>
      </c>
      <c r="G14" s="823" t="s">
        <v>2307</v>
      </c>
      <c r="H14" s="823" t="s">
        <v>329</v>
      </c>
      <c r="I14" s="823" t="s">
        <v>2308</v>
      </c>
      <c r="J14" s="823" t="s">
        <v>807</v>
      </c>
      <c r="K14" s="823" t="s">
        <v>808</v>
      </c>
      <c r="L14" s="826">
        <v>117.03</v>
      </c>
      <c r="M14" s="826">
        <v>117.03</v>
      </c>
      <c r="N14" s="823">
        <v>1</v>
      </c>
      <c r="O14" s="827">
        <v>0.5</v>
      </c>
      <c r="P14" s="826">
        <v>117.03</v>
      </c>
      <c r="Q14" s="828">
        <v>1</v>
      </c>
      <c r="R14" s="823">
        <v>1</v>
      </c>
      <c r="S14" s="828">
        <v>1</v>
      </c>
      <c r="T14" s="827">
        <v>0.5</v>
      </c>
      <c r="U14" s="829">
        <v>1</v>
      </c>
    </row>
    <row r="15" spans="1:21" ht="14.45" customHeight="1" x14ac:dyDescent="0.2">
      <c r="A15" s="822">
        <v>7</v>
      </c>
      <c r="B15" s="823" t="s">
        <v>2233</v>
      </c>
      <c r="C15" s="823" t="s">
        <v>2237</v>
      </c>
      <c r="D15" s="824" t="s">
        <v>3529</v>
      </c>
      <c r="E15" s="825" t="s">
        <v>2247</v>
      </c>
      <c r="F15" s="823" t="s">
        <v>2234</v>
      </c>
      <c r="G15" s="823" t="s">
        <v>2309</v>
      </c>
      <c r="H15" s="823" t="s">
        <v>329</v>
      </c>
      <c r="I15" s="823" t="s">
        <v>2310</v>
      </c>
      <c r="J15" s="823" t="s">
        <v>2311</v>
      </c>
      <c r="K15" s="823" t="s">
        <v>2312</v>
      </c>
      <c r="L15" s="826">
        <v>273.33</v>
      </c>
      <c r="M15" s="826">
        <v>546.66</v>
      </c>
      <c r="N15" s="823">
        <v>2</v>
      </c>
      <c r="O15" s="827">
        <v>2</v>
      </c>
      <c r="P15" s="826">
        <v>546.66</v>
      </c>
      <c r="Q15" s="828">
        <v>1</v>
      </c>
      <c r="R15" s="823">
        <v>2</v>
      </c>
      <c r="S15" s="828">
        <v>1</v>
      </c>
      <c r="T15" s="827">
        <v>2</v>
      </c>
      <c r="U15" s="829">
        <v>1</v>
      </c>
    </row>
    <row r="16" spans="1:21" ht="14.45" customHeight="1" x14ac:dyDescent="0.2">
      <c r="A16" s="822">
        <v>7</v>
      </c>
      <c r="B16" s="823" t="s">
        <v>2233</v>
      </c>
      <c r="C16" s="823" t="s">
        <v>2237</v>
      </c>
      <c r="D16" s="824" t="s">
        <v>3529</v>
      </c>
      <c r="E16" s="825" t="s">
        <v>2247</v>
      </c>
      <c r="F16" s="823" t="s">
        <v>2234</v>
      </c>
      <c r="G16" s="823" t="s">
        <v>2313</v>
      </c>
      <c r="H16" s="823" t="s">
        <v>329</v>
      </c>
      <c r="I16" s="823" t="s">
        <v>2314</v>
      </c>
      <c r="J16" s="823" t="s">
        <v>1092</v>
      </c>
      <c r="K16" s="823" t="s">
        <v>2315</v>
      </c>
      <c r="L16" s="826">
        <v>178.94</v>
      </c>
      <c r="M16" s="826">
        <v>536.81999999999994</v>
      </c>
      <c r="N16" s="823">
        <v>3</v>
      </c>
      <c r="O16" s="827">
        <v>0.5</v>
      </c>
      <c r="P16" s="826">
        <v>536.81999999999994</v>
      </c>
      <c r="Q16" s="828">
        <v>1</v>
      </c>
      <c r="R16" s="823">
        <v>3</v>
      </c>
      <c r="S16" s="828">
        <v>1</v>
      </c>
      <c r="T16" s="827">
        <v>0.5</v>
      </c>
      <c r="U16" s="829">
        <v>1</v>
      </c>
    </row>
    <row r="17" spans="1:21" ht="14.45" customHeight="1" x14ac:dyDescent="0.2">
      <c r="A17" s="822">
        <v>7</v>
      </c>
      <c r="B17" s="823" t="s">
        <v>2233</v>
      </c>
      <c r="C17" s="823" t="s">
        <v>2237</v>
      </c>
      <c r="D17" s="824" t="s">
        <v>3529</v>
      </c>
      <c r="E17" s="825" t="s">
        <v>2247</v>
      </c>
      <c r="F17" s="823" t="s">
        <v>2234</v>
      </c>
      <c r="G17" s="823" t="s">
        <v>2316</v>
      </c>
      <c r="H17" s="823" t="s">
        <v>329</v>
      </c>
      <c r="I17" s="823" t="s">
        <v>2317</v>
      </c>
      <c r="J17" s="823" t="s">
        <v>2318</v>
      </c>
      <c r="K17" s="823" t="s">
        <v>2319</v>
      </c>
      <c r="L17" s="826">
        <v>73.989999999999995</v>
      </c>
      <c r="M17" s="826">
        <v>147.97999999999999</v>
      </c>
      <c r="N17" s="823">
        <v>2</v>
      </c>
      <c r="O17" s="827">
        <v>1</v>
      </c>
      <c r="P17" s="826"/>
      <c r="Q17" s="828">
        <v>0</v>
      </c>
      <c r="R17" s="823"/>
      <c r="S17" s="828">
        <v>0</v>
      </c>
      <c r="T17" s="827"/>
      <c r="U17" s="829">
        <v>0</v>
      </c>
    </row>
    <row r="18" spans="1:21" ht="14.45" customHeight="1" x14ac:dyDescent="0.2">
      <c r="A18" s="822">
        <v>7</v>
      </c>
      <c r="B18" s="823" t="s">
        <v>2233</v>
      </c>
      <c r="C18" s="823" t="s">
        <v>2237</v>
      </c>
      <c r="D18" s="824" t="s">
        <v>3529</v>
      </c>
      <c r="E18" s="825" t="s">
        <v>2247</v>
      </c>
      <c r="F18" s="823" t="s">
        <v>2234</v>
      </c>
      <c r="G18" s="823" t="s">
        <v>2320</v>
      </c>
      <c r="H18" s="823" t="s">
        <v>329</v>
      </c>
      <c r="I18" s="823" t="s">
        <v>2321</v>
      </c>
      <c r="J18" s="823" t="s">
        <v>2322</v>
      </c>
      <c r="K18" s="823" t="s">
        <v>2323</v>
      </c>
      <c r="L18" s="826">
        <v>73.150000000000006</v>
      </c>
      <c r="M18" s="826">
        <v>219.45000000000002</v>
      </c>
      <c r="N18" s="823">
        <v>3</v>
      </c>
      <c r="O18" s="827">
        <v>0.5</v>
      </c>
      <c r="P18" s="826">
        <v>219.45000000000002</v>
      </c>
      <c r="Q18" s="828">
        <v>1</v>
      </c>
      <c r="R18" s="823">
        <v>3</v>
      </c>
      <c r="S18" s="828">
        <v>1</v>
      </c>
      <c r="T18" s="827">
        <v>0.5</v>
      </c>
      <c r="U18" s="829">
        <v>1</v>
      </c>
    </row>
    <row r="19" spans="1:21" ht="14.45" customHeight="1" x14ac:dyDescent="0.2">
      <c r="A19" s="822">
        <v>7</v>
      </c>
      <c r="B19" s="823" t="s">
        <v>2233</v>
      </c>
      <c r="C19" s="823" t="s">
        <v>2237</v>
      </c>
      <c r="D19" s="824" t="s">
        <v>3529</v>
      </c>
      <c r="E19" s="825" t="s">
        <v>2247</v>
      </c>
      <c r="F19" s="823" t="s">
        <v>2234</v>
      </c>
      <c r="G19" s="823" t="s">
        <v>2324</v>
      </c>
      <c r="H19" s="823" t="s">
        <v>329</v>
      </c>
      <c r="I19" s="823" t="s">
        <v>2325</v>
      </c>
      <c r="J19" s="823" t="s">
        <v>1185</v>
      </c>
      <c r="K19" s="823" t="s">
        <v>2326</v>
      </c>
      <c r="L19" s="826">
        <v>90.95</v>
      </c>
      <c r="M19" s="826">
        <v>181.9</v>
      </c>
      <c r="N19" s="823">
        <v>2</v>
      </c>
      <c r="O19" s="827">
        <v>1</v>
      </c>
      <c r="P19" s="826">
        <v>181.9</v>
      </c>
      <c r="Q19" s="828">
        <v>1</v>
      </c>
      <c r="R19" s="823">
        <v>2</v>
      </c>
      <c r="S19" s="828">
        <v>1</v>
      </c>
      <c r="T19" s="827">
        <v>1</v>
      </c>
      <c r="U19" s="829">
        <v>1</v>
      </c>
    </row>
    <row r="20" spans="1:21" ht="14.45" customHeight="1" x14ac:dyDescent="0.2">
      <c r="A20" s="822">
        <v>7</v>
      </c>
      <c r="B20" s="823" t="s">
        <v>2233</v>
      </c>
      <c r="C20" s="823" t="s">
        <v>2237</v>
      </c>
      <c r="D20" s="824" t="s">
        <v>3529</v>
      </c>
      <c r="E20" s="825" t="s">
        <v>2247</v>
      </c>
      <c r="F20" s="823" t="s">
        <v>2234</v>
      </c>
      <c r="G20" s="823" t="s">
        <v>2327</v>
      </c>
      <c r="H20" s="823" t="s">
        <v>329</v>
      </c>
      <c r="I20" s="823" t="s">
        <v>2328</v>
      </c>
      <c r="J20" s="823" t="s">
        <v>1049</v>
      </c>
      <c r="K20" s="823" t="s">
        <v>2329</v>
      </c>
      <c r="L20" s="826">
        <v>35.25</v>
      </c>
      <c r="M20" s="826">
        <v>105.75</v>
      </c>
      <c r="N20" s="823">
        <v>3</v>
      </c>
      <c r="O20" s="827">
        <v>0.5</v>
      </c>
      <c r="P20" s="826">
        <v>105.75</v>
      </c>
      <c r="Q20" s="828">
        <v>1</v>
      </c>
      <c r="R20" s="823">
        <v>3</v>
      </c>
      <c r="S20" s="828">
        <v>1</v>
      </c>
      <c r="T20" s="827">
        <v>0.5</v>
      </c>
      <c r="U20" s="829">
        <v>1</v>
      </c>
    </row>
    <row r="21" spans="1:21" ht="14.45" customHeight="1" x14ac:dyDescent="0.2">
      <c r="A21" s="822">
        <v>7</v>
      </c>
      <c r="B21" s="823" t="s">
        <v>2233</v>
      </c>
      <c r="C21" s="823" t="s">
        <v>2237</v>
      </c>
      <c r="D21" s="824" t="s">
        <v>3529</v>
      </c>
      <c r="E21" s="825" t="s">
        <v>2247</v>
      </c>
      <c r="F21" s="823" t="s">
        <v>2234</v>
      </c>
      <c r="G21" s="823" t="s">
        <v>2330</v>
      </c>
      <c r="H21" s="823" t="s">
        <v>329</v>
      </c>
      <c r="I21" s="823" t="s">
        <v>2331</v>
      </c>
      <c r="J21" s="823" t="s">
        <v>2332</v>
      </c>
      <c r="K21" s="823" t="s">
        <v>2333</v>
      </c>
      <c r="L21" s="826">
        <v>218.62</v>
      </c>
      <c r="M21" s="826">
        <v>218.62</v>
      </c>
      <c r="N21" s="823">
        <v>1</v>
      </c>
      <c r="O21" s="827">
        <v>0.5</v>
      </c>
      <c r="P21" s="826">
        <v>218.62</v>
      </c>
      <c r="Q21" s="828">
        <v>1</v>
      </c>
      <c r="R21" s="823">
        <v>1</v>
      </c>
      <c r="S21" s="828">
        <v>1</v>
      </c>
      <c r="T21" s="827">
        <v>0.5</v>
      </c>
      <c r="U21" s="829">
        <v>1</v>
      </c>
    </row>
    <row r="22" spans="1:21" ht="14.45" customHeight="1" x14ac:dyDescent="0.2">
      <c r="A22" s="822">
        <v>7</v>
      </c>
      <c r="B22" s="823" t="s">
        <v>2233</v>
      </c>
      <c r="C22" s="823" t="s">
        <v>2237</v>
      </c>
      <c r="D22" s="824" t="s">
        <v>3529</v>
      </c>
      <c r="E22" s="825" t="s">
        <v>2247</v>
      </c>
      <c r="F22" s="823" t="s">
        <v>2234</v>
      </c>
      <c r="G22" s="823" t="s">
        <v>2334</v>
      </c>
      <c r="H22" s="823" t="s">
        <v>329</v>
      </c>
      <c r="I22" s="823" t="s">
        <v>2335</v>
      </c>
      <c r="J22" s="823" t="s">
        <v>715</v>
      </c>
      <c r="K22" s="823" t="s">
        <v>2336</v>
      </c>
      <c r="L22" s="826">
        <v>127.91</v>
      </c>
      <c r="M22" s="826">
        <v>255.82</v>
      </c>
      <c r="N22" s="823">
        <v>2</v>
      </c>
      <c r="O22" s="827">
        <v>1</v>
      </c>
      <c r="P22" s="826">
        <v>255.82</v>
      </c>
      <c r="Q22" s="828">
        <v>1</v>
      </c>
      <c r="R22" s="823">
        <v>2</v>
      </c>
      <c r="S22" s="828">
        <v>1</v>
      </c>
      <c r="T22" s="827">
        <v>1</v>
      </c>
      <c r="U22" s="829">
        <v>1</v>
      </c>
    </row>
    <row r="23" spans="1:21" ht="14.45" customHeight="1" x14ac:dyDescent="0.2">
      <c r="A23" s="822">
        <v>7</v>
      </c>
      <c r="B23" s="823" t="s">
        <v>2233</v>
      </c>
      <c r="C23" s="823" t="s">
        <v>2237</v>
      </c>
      <c r="D23" s="824" t="s">
        <v>3529</v>
      </c>
      <c r="E23" s="825" t="s">
        <v>2247</v>
      </c>
      <c r="F23" s="823" t="s">
        <v>2234</v>
      </c>
      <c r="G23" s="823" t="s">
        <v>2337</v>
      </c>
      <c r="H23" s="823" t="s">
        <v>329</v>
      </c>
      <c r="I23" s="823" t="s">
        <v>2338</v>
      </c>
      <c r="J23" s="823" t="s">
        <v>801</v>
      </c>
      <c r="K23" s="823" t="s">
        <v>2339</v>
      </c>
      <c r="L23" s="826">
        <v>0</v>
      </c>
      <c r="M23" s="826">
        <v>0</v>
      </c>
      <c r="N23" s="823">
        <v>2</v>
      </c>
      <c r="O23" s="827">
        <v>1</v>
      </c>
      <c r="P23" s="826">
        <v>0</v>
      </c>
      <c r="Q23" s="828"/>
      <c r="R23" s="823">
        <v>2</v>
      </c>
      <c r="S23" s="828">
        <v>1</v>
      </c>
      <c r="T23" s="827">
        <v>1</v>
      </c>
      <c r="U23" s="829">
        <v>1</v>
      </c>
    </row>
    <row r="24" spans="1:21" ht="14.45" customHeight="1" x14ac:dyDescent="0.2">
      <c r="A24" s="822">
        <v>7</v>
      </c>
      <c r="B24" s="823" t="s">
        <v>2233</v>
      </c>
      <c r="C24" s="823" t="s">
        <v>2237</v>
      </c>
      <c r="D24" s="824" t="s">
        <v>3529</v>
      </c>
      <c r="E24" s="825" t="s">
        <v>2247</v>
      </c>
      <c r="F24" s="823" t="s">
        <v>2234</v>
      </c>
      <c r="G24" s="823" t="s">
        <v>2340</v>
      </c>
      <c r="H24" s="823" t="s">
        <v>329</v>
      </c>
      <c r="I24" s="823" t="s">
        <v>2341</v>
      </c>
      <c r="J24" s="823" t="s">
        <v>2342</v>
      </c>
      <c r="K24" s="823" t="s">
        <v>1870</v>
      </c>
      <c r="L24" s="826">
        <v>205.84</v>
      </c>
      <c r="M24" s="826">
        <v>205.84</v>
      </c>
      <c r="N24" s="823">
        <v>1</v>
      </c>
      <c r="O24" s="827">
        <v>0.5</v>
      </c>
      <c r="P24" s="826">
        <v>205.84</v>
      </c>
      <c r="Q24" s="828">
        <v>1</v>
      </c>
      <c r="R24" s="823">
        <v>1</v>
      </c>
      <c r="S24" s="828">
        <v>1</v>
      </c>
      <c r="T24" s="827">
        <v>0.5</v>
      </c>
      <c r="U24" s="829">
        <v>1</v>
      </c>
    </row>
    <row r="25" spans="1:21" ht="14.45" customHeight="1" x14ac:dyDescent="0.2">
      <c r="A25" s="822">
        <v>7</v>
      </c>
      <c r="B25" s="823" t="s">
        <v>2233</v>
      </c>
      <c r="C25" s="823" t="s">
        <v>2237</v>
      </c>
      <c r="D25" s="824" t="s">
        <v>3529</v>
      </c>
      <c r="E25" s="825" t="s">
        <v>2247</v>
      </c>
      <c r="F25" s="823" t="s">
        <v>2234</v>
      </c>
      <c r="G25" s="823" t="s">
        <v>2343</v>
      </c>
      <c r="H25" s="823" t="s">
        <v>329</v>
      </c>
      <c r="I25" s="823" t="s">
        <v>2344</v>
      </c>
      <c r="J25" s="823" t="s">
        <v>2345</v>
      </c>
      <c r="K25" s="823" t="s">
        <v>2346</v>
      </c>
      <c r="L25" s="826">
        <v>0</v>
      </c>
      <c r="M25" s="826">
        <v>0</v>
      </c>
      <c r="N25" s="823">
        <v>2</v>
      </c>
      <c r="O25" s="827">
        <v>0.5</v>
      </c>
      <c r="P25" s="826">
        <v>0</v>
      </c>
      <c r="Q25" s="828"/>
      <c r="R25" s="823">
        <v>2</v>
      </c>
      <c r="S25" s="828">
        <v>1</v>
      </c>
      <c r="T25" s="827">
        <v>0.5</v>
      </c>
      <c r="U25" s="829">
        <v>1</v>
      </c>
    </row>
    <row r="26" spans="1:21" ht="14.45" customHeight="1" x14ac:dyDescent="0.2">
      <c r="A26" s="822">
        <v>7</v>
      </c>
      <c r="B26" s="823" t="s">
        <v>2233</v>
      </c>
      <c r="C26" s="823" t="s">
        <v>2237</v>
      </c>
      <c r="D26" s="824" t="s">
        <v>3529</v>
      </c>
      <c r="E26" s="825" t="s">
        <v>2247</v>
      </c>
      <c r="F26" s="823" t="s">
        <v>2234</v>
      </c>
      <c r="G26" s="823" t="s">
        <v>2347</v>
      </c>
      <c r="H26" s="823" t="s">
        <v>329</v>
      </c>
      <c r="I26" s="823" t="s">
        <v>2348</v>
      </c>
      <c r="J26" s="823" t="s">
        <v>2349</v>
      </c>
      <c r="K26" s="823" t="s">
        <v>2350</v>
      </c>
      <c r="L26" s="826">
        <v>387.73</v>
      </c>
      <c r="M26" s="826">
        <v>775.46</v>
      </c>
      <c r="N26" s="823">
        <v>2</v>
      </c>
      <c r="O26" s="827">
        <v>1</v>
      </c>
      <c r="P26" s="826"/>
      <c r="Q26" s="828">
        <v>0</v>
      </c>
      <c r="R26" s="823"/>
      <c r="S26" s="828">
        <v>0</v>
      </c>
      <c r="T26" s="827"/>
      <c r="U26" s="829">
        <v>0</v>
      </c>
    </row>
    <row r="27" spans="1:21" ht="14.45" customHeight="1" x14ac:dyDescent="0.2">
      <c r="A27" s="822">
        <v>7</v>
      </c>
      <c r="B27" s="823" t="s">
        <v>2233</v>
      </c>
      <c r="C27" s="823" t="s">
        <v>2237</v>
      </c>
      <c r="D27" s="824" t="s">
        <v>3529</v>
      </c>
      <c r="E27" s="825" t="s">
        <v>2247</v>
      </c>
      <c r="F27" s="823" t="s">
        <v>2234</v>
      </c>
      <c r="G27" s="823" t="s">
        <v>2351</v>
      </c>
      <c r="H27" s="823" t="s">
        <v>329</v>
      </c>
      <c r="I27" s="823" t="s">
        <v>2352</v>
      </c>
      <c r="J27" s="823" t="s">
        <v>2353</v>
      </c>
      <c r="K27" s="823" t="s">
        <v>2354</v>
      </c>
      <c r="L27" s="826">
        <v>2185.59</v>
      </c>
      <c r="M27" s="826">
        <v>4371.18</v>
      </c>
      <c r="N27" s="823">
        <v>2</v>
      </c>
      <c r="O27" s="827">
        <v>1.5</v>
      </c>
      <c r="P27" s="826">
        <v>4371.18</v>
      </c>
      <c r="Q27" s="828">
        <v>1</v>
      </c>
      <c r="R27" s="823">
        <v>2</v>
      </c>
      <c r="S27" s="828">
        <v>1</v>
      </c>
      <c r="T27" s="827">
        <v>1.5</v>
      </c>
      <c r="U27" s="829">
        <v>1</v>
      </c>
    </row>
    <row r="28" spans="1:21" ht="14.45" customHeight="1" x14ac:dyDescent="0.2">
      <c r="A28" s="822">
        <v>7</v>
      </c>
      <c r="B28" s="823" t="s">
        <v>2233</v>
      </c>
      <c r="C28" s="823" t="s">
        <v>2237</v>
      </c>
      <c r="D28" s="824" t="s">
        <v>3529</v>
      </c>
      <c r="E28" s="825" t="s">
        <v>2247</v>
      </c>
      <c r="F28" s="823" t="s">
        <v>2234</v>
      </c>
      <c r="G28" s="823" t="s">
        <v>2355</v>
      </c>
      <c r="H28" s="823" t="s">
        <v>329</v>
      </c>
      <c r="I28" s="823" t="s">
        <v>2356</v>
      </c>
      <c r="J28" s="823" t="s">
        <v>2357</v>
      </c>
      <c r="K28" s="823" t="s">
        <v>2358</v>
      </c>
      <c r="L28" s="826">
        <v>239.96</v>
      </c>
      <c r="M28" s="826">
        <v>479.92</v>
      </c>
      <c r="N28" s="823">
        <v>2</v>
      </c>
      <c r="O28" s="827">
        <v>1</v>
      </c>
      <c r="P28" s="826">
        <v>479.92</v>
      </c>
      <c r="Q28" s="828">
        <v>1</v>
      </c>
      <c r="R28" s="823">
        <v>2</v>
      </c>
      <c r="S28" s="828">
        <v>1</v>
      </c>
      <c r="T28" s="827">
        <v>1</v>
      </c>
      <c r="U28" s="829">
        <v>1</v>
      </c>
    </row>
    <row r="29" spans="1:21" ht="14.45" customHeight="1" x14ac:dyDescent="0.2">
      <c r="A29" s="822">
        <v>7</v>
      </c>
      <c r="B29" s="823" t="s">
        <v>2233</v>
      </c>
      <c r="C29" s="823" t="s">
        <v>2237</v>
      </c>
      <c r="D29" s="824" t="s">
        <v>3529</v>
      </c>
      <c r="E29" s="825" t="s">
        <v>2247</v>
      </c>
      <c r="F29" s="823" t="s">
        <v>2234</v>
      </c>
      <c r="G29" s="823" t="s">
        <v>2359</v>
      </c>
      <c r="H29" s="823" t="s">
        <v>329</v>
      </c>
      <c r="I29" s="823" t="s">
        <v>2360</v>
      </c>
      <c r="J29" s="823" t="s">
        <v>1021</v>
      </c>
      <c r="K29" s="823" t="s">
        <v>1022</v>
      </c>
      <c r="L29" s="826">
        <v>121.92</v>
      </c>
      <c r="M29" s="826">
        <v>365.76</v>
      </c>
      <c r="N29" s="823">
        <v>3</v>
      </c>
      <c r="O29" s="827">
        <v>0.5</v>
      </c>
      <c r="P29" s="826">
        <v>365.76</v>
      </c>
      <c r="Q29" s="828">
        <v>1</v>
      </c>
      <c r="R29" s="823">
        <v>3</v>
      </c>
      <c r="S29" s="828">
        <v>1</v>
      </c>
      <c r="T29" s="827">
        <v>0.5</v>
      </c>
      <c r="U29" s="829">
        <v>1</v>
      </c>
    </row>
    <row r="30" spans="1:21" ht="14.45" customHeight="1" x14ac:dyDescent="0.2">
      <c r="A30" s="822">
        <v>7</v>
      </c>
      <c r="B30" s="823" t="s">
        <v>2233</v>
      </c>
      <c r="C30" s="823" t="s">
        <v>2237</v>
      </c>
      <c r="D30" s="824" t="s">
        <v>3529</v>
      </c>
      <c r="E30" s="825" t="s">
        <v>2252</v>
      </c>
      <c r="F30" s="823" t="s">
        <v>2234</v>
      </c>
      <c r="G30" s="823" t="s">
        <v>2361</v>
      </c>
      <c r="H30" s="823" t="s">
        <v>329</v>
      </c>
      <c r="I30" s="823" t="s">
        <v>2362</v>
      </c>
      <c r="J30" s="823" t="s">
        <v>2363</v>
      </c>
      <c r="K30" s="823" t="s">
        <v>2364</v>
      </c>
      <c r="L30" s="826">
        <v>97.96</v>
      </c>
      <c r="M30" s="826">
        <v>97.96</v>
      </c>
      <c r="N30" s="823">
        <v>1</v>
      </c>
      <c r="O30" s="827">
        <v>1</v>
      </c>
      <c r="P30" s="826">
        <v>97.96</v>
      </c>
      <c r="Q30" s="828">
        <v>1</v>
      </c>
      <c r="R30" s="823">
        <v>1</v>
      </c>
      <c r="S30" s="828">
        <v>1</v>
      </c>
      <c r="T30" s="827">
        <v>1</v>
      </c>
      <c r="U30" s="829">
        <v>1</v>
      </c>
    </row>
    <row r="31" spans="1:21" ht="14.45" customHeight="1" x14ac:dyDescent="0.2">
      <c r="A31" s="822">
        <v>7</v>
      </c>
      <c r="B31" s="823" t="s">
        <v>2233</v>
      </c>
      <c r="C31" s="823" t="s">
        <v>2237</v>
      </c>
      <c r="D31" s="824" t="s">
        <v>3529</v>
      </c>
      <c r="E31" s="825" t="s">
        <v>2255</v>
      </c>
      <c r="F31" s="823" t="s">
        <v>2234</v>
      </c>
      <c r="G31" s="823" t="s">
        <v>2365</v>
      </c>
      <c r="H31" s="823" t="s">
        <v>680</v>
      </c>
      <c r="I31" s="823" t="s">
        <v>2047</v>
      </c>
      <c r="J31" s="823" t="s">
        <v>2045</v>
      </c>
      <c r="K31" s="823" t="s">
        <v>2048</v>
      </c>
      <c r="L31" s="826">
        <v>11.71</v>
      </c>
      <c r="M31" s="826">
        <v>11.71</v>
      </c>
      <c r="N31" s="823">
        <v>1</v>
      </c>
      <c r="O31" s="827">
        <v>1</v>
      </c>
      <c r="P31" s="826">
        <v>11.71</v>
      </c>
      <c r="Q31" s="828">
        <v>1</v>
      </c>
      <c r="R31" s="823">
        <v>1</v>
      </c>
      <c r="S31" s="828">
        <v>1</v>
      </c>
      <c r="T31" s="827">
        <v>1</v>
      </c>
      <c r="U31" s="829">
        <v>1</v>
      </c>
    </row>
    <row r="32" spans="1:21" ht="14.45" customHeight="1" x14ac:dyDescent="0.2">
      <c r="A32" s="822">
        <v>7</v>
      </c>
      <c r="B32" s="823" t="s">
        <v>2233</v>
      </c>
      <c r="C32" s="823" t="s">
        <v>2237</v>
      </c>
      <c r="D32" s="824" t="s">
        <v>3529</v>
      </c>
      <c r="E32" s="825" t="s">
        <v>2255</v>
      </c>
      <c r="F32" s="823" t="s">
        <v>2234</v>
      </c>
      <c r="G32" s="823" t="s">
        <v>2366</v>
      </c>
      <c r="H32" s="823" t="s">
        <v>329</v>
      </c>
      <c r="I32" s="823" t="s">
        <v>2367</v>
      </c>
      <c r="J32" s="823" t="s">
        <v>2368</v>
      </c>
      <c r="K32" s="823" t="s">
        <v>763</v>
      </c>
      <c r="L32" s="826">
        <v>46.6</v>
      </c>
      <c r="M32" s="826">
        <v>93.2</v>
      </c>
      <c r="N32" s="823">
        <v>2</v>
      </c>
      <c r="O32" s="827">
        <v>1</v>
      </c>
      <c r="P32" s="826">
        <v>93.2</v>
      </c>
      <c r="Q32" s="828">
        <v>1</v>
      </c>
      <c r="R32" s="823">
        <v>2</v>
      </c>
      <c r="S32" s="828">
        <v>1</v>
      </c>
      <c r="T32" s="827">
        <v>1</v>
      </c>
      <c r="U32" s="829">
        <v>1</v>
      </c>
    </row>
    <row r="33" spans="1:21" ht="14.45" customHeight="1" x14ac:dyDescent="0.2">
      <c r="A33" s="822">
        <v>7</v>
      </c>
      <c r="B33" s="823" t="s">
        <v>2233</v>
      </c>
      <c r="C33" s="823" t="s">
        <v>2237</v>
      </c>
      <c r="D33" s="824" t="s">
        <v>3529</v>
      </c>
      <c r="E33" s="825" t="s">
        <v>2255</v>
      </c>
      <c r="F33" s="823" t="s">
        <v>2234</v>
      </c>
      <c r="G33" s="823" t="s">
        <v>2287</v>
      </c>
      <c r="H33" s="823" t="s">
        <v>680</v>
      </c>
      <c r="I33" s="823" t="s">
        <v>1969</v>
      </c>
      <c r="J33" s="823" t="s">
        <v>1970</v>
      </c>
      <c r="K33" s="823" t="s">
        <v>1971</v>
      </c>
      <c r="L33" s="826">
        <v>119.7</v>
      </c>
      <c r="M33" s="826">
        <v>718.2</v>
      </c>
      <c r="N33" s="823">
        <v>6</v>
      </c>
      <c r="O33" s="827">
        <v>2</v>
      </c>
      <c r="P33" s="826"/>
      <c r="Q33" s="828">
        <v>0</v>
      </c>
      <c r="R33" s="823"/>
      <c r="S33" s="828">
        <v>0</v>
      </c>
      <c r="T33" s="827"/>
      <c r="U33" s="829">
        <v>0</v>
      </c>
    </row>
    <row r="34" spans="1:21" ht="14.45" customHeight="1" x14ac:dyDescent="0.2">
      <c r="A34" s="822">
        <v>7</v>
      </c>
      <c r="B34" s="823" t="s">
        <v>2233</v>
      </c>
      <c r="C34" s="823" t="s">
        <v>2237</v>
      </c>
      <c r="D34" s="824" t="s">
        <v>3529</v>
      </c>
      <c r="E34" s="825" t="s">
        <v>2255</v>
      </c>
      <c r="F34" s="823" t="s">
        <v>2234</v>
      </c>
      <c r="G34" s="823" t="s">
        <v>2369</v>
      </c>
      <c r="H34" s="823" t="s">
        <v>329</v>
      </c>
      <c r="I34" s="823" t="s">
        <v>2370</v>
      </c>
      <c r="J34" s="823" t="s">
        <v>2371</v>
      </c>
      <c r="K34" s="823" t="s">
        <v>2372</v>
      </c>
      <c r="L34" s="826">
        <v>134.44999999999999</v>
      </c>
      <c r="M34" s="826">
        <v>268.89999999999998</v>
      </c>
      <c r="N34" s="823">
        <v>2</v>
      </c>
      <c r="O34" s="827">
        <v>1</v>
      </c>
      <c r="P34" s="826">
        <v>268.89999999999998</v>
      </c>
      <c r="Q34" s="828">
        <v>1</v>
      </c>
      <c r="R34" s="823">
        <v>2</v>
      </c>
      <c r="S34" s="828">
        <v>1</v>
      </c>
      <c r="T34" s="827">
        <v>1</v>
      </c>
      <c r="U34" s="829">
        <v>1</v>
      </c>
    </row>
    <row r="35" spans="1:21" ht="14.45" customHeight="1" x14ac:dyDescent="0.2">
      <c r="A35" s="822">
        <v>7</v>
      </c>
      <c r="B35" s="823" t="s">
        <v>2233</v>
      </c>
      <c r="C35" s="823" t="s">
        <v>2237</v>
      </c>
      <c r="D35" s="824" t="s">
        <v>3529</v>
      </c>
      <c r="E35" s="825" t="s">
        <v>2255</v>
      </c>
      <c r="F35" s="823" t="s">
        <v>2234</v>
      </c>
      <c r="G35" s="823" t="s">
        <v>2369</v>
      </c>
      <c r="H35" s="823" t="s">
        <v>329</v>
      </c>
      <c r="I35" s="823" t="s">
        <v>2373</v>
      </c>
      <c r="J35" s="823" t="s">
        <v>2374</v>
      </c>
      <c r="K35" s="823" t="s">
        <v>2372</v>
      </c>
      <c r="L35" s="826">
        <v>134.44999999999999</v>
      </c>
      <c r="M35" s="826">
        <v>537.79999999999995</v>
      </c>
      <c r="N35" s="823">
        <v>4</v>
      </c>
      <c r="O35" s="827">
        <v>2</v>
      </c>
      <c r="P35" s="826">
        <v>537.79999999999995</v>
      </c>
      <c r="Q35" s="828">
        <v>1</v>
      </c>
      <c r="R35" s="823">
        <v>4</v>
      </c>
      <c r="S35" s="828">
        <v>1</v>
      </c>
      <c r="T35" s="827">
        <v>2</v>
      </c>
      <c r="U35" s="829">
        <v>1</v>
      </c>
    </row>
    <row r="36" spans="1:21" ht="14.45" customHeight="1" x14ac:dyDescent="0.2">
      <c r="A36" s="822">
        <v>7</v>
      </c>
      <c r="B36" s="823" t="s">
        <v>2233</v>
      </c>
      <c r="C36" s="823" t="s">
        <v>2237</v>
      </c>
      <c r="D36" s="824" t="s">
        <v>3529</v>
      </c>
      <c r="E36" s="825" t="s">
        <v>2255</v>
      </c>
      <c r="F36" s="823" t="s">
        <v>2234</v>
      </c>
      <c r="G36" s="823" t="s">
        <v>2375</v>
      </c>
      <c r="H36" s="823" t="s">
        <v>329</v>
      </c>
      <c r="I36" s="823" t="s">
        <v>2376</v>
      </c>
      <c r="J36" s="823" t="s">
        <v>798</v>
      </c>
      <c r="K36" s="823" t="s">
        <v>1442</v>
      </c>
      <c r="L36" s="826">
        <v>132</v>
      </c>
      <c r="M36" s="826">
        <v>792</v>
      </c>
      <c r="N36" s="823">
        <v>6</v>
      </c>
      <c r="O36" s="827">
        <v>1.5</v>
      </c>
      <c r="P36" s="826">
        <v>792</v>
      </c>
      <c r="Q36" s="828">
        <v>1</v>
      </c>
      <c r="R36" s="823">
        <v>6</v>
      </c>
      <c r="S36" s="828">
        <v>1</v>
      </c>
      <c r="T36" s="827">
        <v>1.5</v>
      </c>
      <c r="U36" s="829">
        <v>1</v>
      </c>
    </row>
    <row r="37" spans="1:21" ht="14.45" customHeight="1" x14ac:dyDescent="0.2">
      <c r="A37" s="822">
        <v>7</v>
      </c>
      <c r="B37" s="823" t="s">
        <v>2233</v>
      </c>
      <c r="C37" s="823" t="s">
        <v>2237</v>
      </c>
      <c r="D37" s="824" t="s">
        <v>3529</v>
      </c>
      <c r="E37" s="825" t="s">
        <v>2255</v>
      </c>
      <c r="F37" s="823" t="s">
        <v>2234</v>
      </c>
      <c r="G37" s="823" t="s">
        <v>2377</v>
      </c>
      <c r="H37" s="823" t="s">
        <v>329</v>
      </c>
      <c r="I37" s="823" t="s">
        <v>2378</v>
      </c>
      <c r="J37" s="823" t="s">
        <v>832</v>
      </c>
      <c r="K37" s="823" t="s">
        <v>2379</v>
      </c>
      <c r="L37" s="826">
        <v>46.81</v>
      </c>
      <c r="M37" s="826">
        <v>46.81</v>
      </c>
      <c r="N37" s="823">
        <v>1</v>
      </c>
      <c r="O37" s="827">
        <v>1</v>
      </c>
      <c r="P37" s="826">
        <v>46.81</v>
      </c>
      <c r="Q37" s="828">
        <v>1</v>
      </c>
      <c r="R37" s="823">
        <v>1</v>
      </c>
      <c r="S37" s="828">
        <v>1</v>
      </c>
      <c r="T37" s="827">
        <v>1</v>
      </c>
      <c r="U37" s="829">
        <v>1</v>
      </c>
    </row>
    <row r="38" spans="1:21" ht="14.45" customHeight="1" x14ac:dyDescent="0.2">
      <c r="A38" s="822">
        <v>7</v>
      </c>
      <c r="B38" s="823" t="s">
        <v>2233</v>
      </c>
      <c r="C38" s="823" t="s">
        <v>2237</v>
      </c>
      <c r="D38" s="824" t="s">
        <v>3529</v>
      </c>
      <c r="E38" s="825" t="s">
        <v>2255</v>
      </c>
      <c r="F38" s="823" t="s">
        <v>2234</v>
      </c>
      <c r="G38" s="823" t="s">
        <v>2309</v>
      </c>
      <c r="H38" s="823" t="s">
        <v>329</v>
      </c>
      <c r="I38" s="823" t="s">
        <v>2380</v>
      </c>
      <c r="J38" s="823" t="s">
        <v>2311</v>
      </c>
      <c r="K38" s="823" t="s">
        <v>2381</v>
      </c>
      <c r="L38" s="826">
        <v>182.22</v>
      </c>
      <c r="M38" s="826">
        <v>364.44</v>
      </c>
      <c r="N38" s="823">
        <v>2</v>
      </c>
      <c r="O38" s="827">
        <v>2</v>
      </c>
      <c r="P38" s="826">
        <v>364.44</v>
      </c>
      <c r="Q38" s="828">
        <v>1</v>
      </c>
      <c r="R38" s="823">
        <v>2</v>
      </c>
      <c r="S38" s="828">
        <v>1</v>
      </c>
      <c r="T38" s="827">
        <v>2</v>
      </c>
      <c r="U38" s="829">
        <v>1</v>
      </c>
    </row>
    <row r="39" spans="1:21" ht="14.45" customHeight="1" x14ac:dyDescent="0.2">
      <c r="A39" s="822">
        <v>7</v>
      </c>
      <c r="B39" s="823" t="s">
        <v>2233</v>
      </c>
      <c r="C39" s="823" t="s">
        <v>2237</v>
      </c>
      <c r="D39" s="824" t="s">
        <v>3529</v>
      </c>
      <c r="E39" s="825" t="s">
        <v>2255</v>
      </c>
      <c r="F39" s="823" t="s">
        <v>2234</v>
      </c>
      <c r="G39" s="823" t="s">
        <v>2309</v>
      </c>
      <c r="H39" s="823" t="s">
        <v>329</v>
      </c>
      <c r="I39" s="823" t="s">
        <v>2310</v>
      </c>
      <c r="J39" s="823" t="s">
        <v>2311</v>
      </c>
      <c r="K39" s="823" t="s">
        <v>2312</v>
      </c>
      <c r="L39" s="826">
        <v>273.33</v>
      </c>
      <c r="M39" s="826">
        <v>273.33</v>
      </c>
      <c r="N39" s="823">
        <v>1</v>
      </c>
      <c r="O39" s="827">
        <v>1</v>
      </c>
      <c r="P39" s="826">
        <v>273.33</v>
      </c>
      <c r="Q39" s="828">
        <v>1</v>
      </c>
      <c r="R39" s="823">
        <v>1</v>
      </c>
      <c r="S39" s="828">
        <v>1</v>
      </c>
      <c r="T39" s="827">
        <v>1</v>
      </c>
      <c r="U39" s="829">
        <v>1</v>
      </c>
    </row>
    <row r="40" spans="1:21" ht="14.45" customHeight="1" x14ac:dyDescent="0.2">
      <c r="A40" s="822">
        <v>7</v>
      </c>
      <c r="B40" s="823" t="s">
        <v>2233</v>
      </c>
      <c r="C40" s="823" t="s">
        <v>2237</v>
      </c>
      <c r="D40" s="824" t="s">
        <v>3529</v>
      </c>
      <c r="E40" s="825" t="s">
        <v>2255</v>
      </c>
      <c r="F40" s="823" t="s">
        <v>2234</v>
      </c>
      <c r="G40" s="823" t="s">
        <v>2382</v>
      </c>
      <c r="H40" s="823" t="s">
        <v>329</v>
      </c>
      <c r="I40" s="823" t="s">
        <v>2383</v>
      </c>
      <c r="J40" s="823" t="s">
        <v>1593</v>
      </c>
      <c r="K40" s="823" t="s">
        <v>2384</v>
      </c>
      <c r="L40" s="826">
        <v>24.68</v>
      </c>
      <c r="M40" s="826">
        <v>172.76</v>
      </c>
      <c r="N40" s="823">
        <v>7</v>
      </c>
      <c r="O40" s="827">
        <v>2.5</v>
      </c>
      <c r="P40" s="826">
        <v>172.76</v>
      </c>
      <c r="Q40" s="828">
        <v>1</v>
      </c>
      <c r="R40" s="823">
        <v>7</v>
      </c>
      <c r="S40" s="828">
        <v>1</v>
      </c>
      <c r="T40" s="827">
        <v>2.5</v>
      </c>
      <c r="U40" s="829">
        <v>1</v>
      </c>
    </row>
    <row r="41" spans="1:21" ht="14.45" customHeight="1" x14ac:dyDescent="0.2">
      <c r="A41" s="822">
        <v>7</v>
      </c>
      <c r="B41" s="823" t="s">
        <v>2233</v>
      </c>
      <c r="C41" s="823" t="s">
        <v>2237</v>
      </c>
      <c r="D41" s="824" t="s">
        <v>3529</v>
      </c>
      <c r="E41" s="825" t="s">
        <v>2255</v>
      </c>
      <c r="F41" s="823" t="s">
        <v>2234</v>
      </c>
      <c r="G41" s="823" t="s">
        <v>2385</v>
      </c>
      <c r="H41" s="823" t="s">
        <v>329</v>
      </c>
      <c r="I41" s="823" t="s">
        <v>2386</v>
      </c>
      <c r="J41" s="823" t="s">
        <v>2387</v>
      </c>
      <c r="K41" s="823" t="s">
        <v>2388</v>
      </c>
      <c r="L41" s="826">
        <v>62.8</v>
      </c>
      <c r="M41" s="826">
        <v>62.8</v>
      </c>
      <c r="N41" s="823">
        <v>1</v>
      </c>
      <c r="O41" s="827">
        <v>1</v>
      </c>
      <c r="P41" s="826"/>
      <c r="Q41" s="828">
        <v>0</v>
      </c>
      <c r="R41" s="823"/>
      <c r="S41" s="828">
        <v>0</v>
      </c>
      <c r="T41" s="827"/>
      <c r="U41" s="829">
        <v>0</v>
      </c>
    </row>
    <row r="42" spans="1:21" ht="14.45" customHeight="1" x14ac:dyDescent="0.2">
      <c r="A42" s="822">
        <v>7</v>
      </c>
      <c r="B42" s="823" t="s">
        <v>2233</v>
      </c>
      <c r="C42" s="823" t="s">
        <v>2237</v>
      </c>
      <c r="D42" s="824" t="s">
        <v>3529</v>
      </c>
      <c r="E42" s="825" t="s">
        <v>2255</v>
      </c>
      <c r="F42" s="823" t="s">
        <v>2234</v>
      </c>
      <c r="G42" s="823" t="s">
        <v>2389</v>
      </c>
      <c r="H42" s="823" t="s">
        <v>329</v>
      </c>
      <c r="I42" s="823" t="s">
        <v>2390</v>
      </c>
      <c r="J42" s="823" t="s">
        <v>989</v>
      </c>
      <c r="K42" s="823" t="s">
        <v>2391</v>
      </c>
      <c r="L42" s="826">
        <v>75.05</v>
      </c>
      <c r="M42" s="826">
        <v>150.1</v>
      </c>
      <c r="N42" s="823">
        <v>2</v>
      </c>
      <c r="O42" s="827">
        <v>2</v>
      </c>
      <c r="P42" s="826">
        <v>150.1</v>
      </c>
      <c r="Q42" s="828">
        <v>1</v>
      </c>
      <c r="R42" s="823">
        <v>2</v>
      </c>
      <c r="S42" s="828">
        <v>1</v>
      </c>
      <c r="T42" s="827">
        <v>2</v>
      </c>
      <c r="U42" s="829">
        <v>1</v>
      </c>
    </row>
    <row r="43" spans="1:21" ht="14.45" customHeight="1" x14ac:dyDescent="0.2">
      <c r="A43" s="822">
        <v>7</v>
      </c>
      <c r="B43" s="823" t="s">
        <v>2233</v>
      </c>
      <c r="C43" s="823" t="s">
        <v>2237</v>
      </c>
      <c r="D43" s="824" t="s">
        <v>3529</v>
      </c>
      <c r="E43" s="825" t="s">
        <v>2255</v>
      </c>
      <c r="F43" s="823" t="s">
        <v>2234</v>
      </c>
      <c r="G43" s="823" t="s">
        <v>2392</v>
      </c>
      <c r="H43" s="823" t="s">
        <v>329</v>
      </c>
      <c r="I43" s="823" t="s">
        <v>2393</v>
      </c>
      <c r="J43" s="823" t="s">
        <v>1647</v>
      </c>
      <c r="K43" s="823" t="s">
        <v>1648</v>
      </c>
      <c r="L43" s="826">
        <v>94.7</v>
      </c>
      <c r="M43" s="826">
        <v>284.10000000000002</v>
      </c>
      <c r="N43" s="823">
        <v>3</v>
      </c>
      <c r="O43" s="827">
        <v>1</v>
      </c>
      <c r="P43" s="826">
        <v>284.10000000000002</v>
      </c>
      <c r="Q43" s="828">
        <v>1</v>
      </c>
      <c r="R43" s="823">
        <v>3</v>
      </c>
      <c r="S43" s="828">
        <v>1</v>
      </c>
      <c r="T43" s="827">
        <v>1</v>
      </c>
      <c r="U43" s="829">
        <v>1</v>
      </c>
    </row>
    <row r="44" spans="1:21" ht="14.45" customHeight="1" x14ac:dyDescent="0.2">
      <c r="A44" s="822">
        <v>7</v>
      </c>
      <c r="B44" s="823" t="s">
        <v>2233</v>
      </c>
      <c r="C44" s="823" t="s">
        <v>2237</v>
      </c>
      <c r="D44" s="824" t="s">
        <v>3529</v>
      </c>
      <c r="E44" s="825" t="s">
        <v>2255</v>
      </c>
      <c r="F44" s="823" t="s">
        <v>2234</v>
      </c>
      <c r="G44" s="823" t="s">
        <v>2394</v>
      </c>
      <c r="H44" s="823" t="s">
        <v>329</v>
      </c>
      <c r="I44" s="823" t="s">
        <v>2395</v>
      </c>
      <c r="J44" s="823" t="s">
        <v>2396</v>
      </c>
      <c r="K44" s="823" t="s">
        <v>2397</v>
      </c>
      <c r="L44" s="826">
        <v>0</v>
      </c>
      <c r="M44" s="826">
        <v>0</v>
      </c>
      <c r="N44" s="823">
        <v>4</v>
      </c>
      <c r="O44" s="827">
        <v>1.5</v>
      </c>
      <c r="P44" s="826">
        <v>0</v>
      </c>
      <c r="Q44" s="828"/>
      <c r="R44" s="823">
        <v>4</v>
      </c>
      <c r="S44" s="828">
        <v>1</v>
      </c>
      <c r="T44" s="827">
        <v>1.5</v>
      </c>
      <c r="U44" s="829">
        <v>1</v>
      </c>
    </row>
    <row r="45" spans="1:21" ht="14.45" customHeight="1" x14ac:dyDescent="0.2">
      <c r="A45" s="822">
        <v>7</v>
      </c>
      <c r="B45" s="823" t="s">
        <v>2233</v>
      </c>
      <c r="C45" s="823" t="s">
        <v>2237</v>
      </c>
      <c r="D45" s="824" t="s">
        <v>3529</v>
      </c>
      <c r="E45" s="825" t="s">
        <v>2255</v>
      </c>
      <c r="F45" s="823" t="s">
        <v>2234</v>
      </c>
      <c r="G45" s="823" t="s">
        <v>2398</v>
      </c>
      <c r="H45" s="823" t="s">
        <v>329</v>
      </c>
      <c r="I45" s="823" t="s">
        <v>2399</v>
      </c>
      <c r="J45" s="823" t="s">
        <v>2400</v>
      </c>
      <c r="K45" s="823" t="s">
        <v>2401</v>
      </c>
      <c r="L45" s="826">
        <v>45.89</v>
      </c>
      <c r="M45" s="826">
        <v>45.89</v>
      </c>
      <c r="N45" s="823">
        <v>1</v>
      </c>
      <c r="O45" s="827">
        <v>1</v>
      </c>
      <c r="P45" s="826">
        <v>45.89</v>
      </c>
      <c r="Q45" s="828">
        <v>1</v>
      </c>
      <c r="R45" s="823">
        <v>1</v>
      </c>
      <c r="S45" s="828">
        <v>1</v>
      </c>
      <c r="T45" s="827">
        <v>1</v>
      </c>
      <c r="U45" s="829">
        <v>1</v>
      </c>
    </row>
    <row r="46" spans="1:21" ht="14.45" customHeight="1" x14ac:dyDescent="0.2">
      <c r="A46" s="822">
        <v>7</v>
      </c>
      <c r="B46" s="823" t="s">
        <v>2233</v>
      </c>
      <c r="C46" s="823" t="s">
        <v>2237</v>
      </c>
      <c r="D46" s="824" t="s">
        <v>3529</v>
      </c>
      <c r="E46" s="825" t="s">
        <v>2255</v>
      </c>
      <c r="F46" s="823" t="s">
        <v>2234</v>
      </c>
      <c r="G46" s="823" t="s">
        <v>2402</v>
      </c>
      <c r="H46" s="823" t="s">
        <v>329</v>
      </c>
      <c r="I46" s="823" t="s">
        <v>2403</v>
      </c>
      <c r="J46" s="823" t="s">
        <v>1333</v>
      </c>
      <c r="K46" s="823" t="s">
        <v>2404</v>
      </c>
      <c r="L46" s="826">
        <v>42.14</v>
      </c>
      <c r="M46" s="826">
        <v>84.28</v>
      </c>
      <c r="N46" s="823">
        <v>2</v>
      </c>
      <c r="O46" s="827">
        <v>1</v>
      </c>
      <c r="P46" s="826">
        <v>84.28</v>
      </c>
      <c r="Q46" s="828">
        <v>1</v>
      </c>
      <c r="R46" s="823">
        <v>2</v>
      </c>
      <c r="S46" s="828">
        <v>1</v>
      </c>
      <c r="T46" s="827">
        <v>1</v>
      </c>
      <c r="U46" s="829">
        <v>1</v>
      </c>
    </row>
    <row r="47" spans="1:21" ht="14.45" customHeight="1" x14ac:dyDescent="0.2">
      <c r="A47" s="822">
        <v>7</v>
      </c>
      <c r="B47" s="823" t="s">
        <v>2233</v>
      </c>
      <c r="C47" s="823" t="s">
        <v>2237</v>
      </c>
      <c r="D47" s="824" t="s">
        <v>3529</v>
      </c>
      <c r="E47" s="825" t="s">
        <v>2255</v>
      </c>
      <c r="F47" s="823" t="s">
        <v>2234</v>
      </c>
      <c r="G47" s="823" t="s">
        <v>2405</v>
      </c>
      <c r="H47" s="823" t="s">
        <v>329</v>
      </c>
      <c r="I47" s="823" t="s">
        <v>2406</v>
      </c>
      <c r="J47" s="823" t="s">
        <v>849</v>
      </c>
      <c r="K47" s="823" t="s">
        <v>2407</v>
      </c>
      <c r="L47" s="826">
        <v>25.53</v>
      </c>
      <c r="M47" s="826">
        <v>102.12</v>
      </c>
      <c r="N47" s="823">
        <v>4</v>
      </c>
      <c r="O47" s="827">
        <v>2</v>
      </c>
      <c r="P47" s="826"/>
      <c r="Q47" s="828">
        <v>0</v>
      </c>
      <c r="R47" s="823"/>
      <c r="S47" s="828">
        <v>0</v>
      </c>
      <c r="T47" s="827"/>
      <c r="U47" s="829">
        <v>0</v>
      </c>
    </row>
    <row r="48" spans="1:21" ht="14.45" customHeight="1" x14ac:dyDescent="0.2">
      <c r="A48" s="822">
        <v>7</v>
      </c>
      <c r="B48" s="823" t="s">
        <v>2233</v>
      </c>
      <c r="C48" s="823" t="s">
        <v>2237</v>
      </c>
      <c r="D48" s="824" t="s">
        <v>3529</v>
      </c>
      <c r="E48" s="825" t="s">
        <v>2255</v>
      </c>
      <c r="F48" s="823" t="s">
        <v>2234</v>
      </c>
      <c r="G48" s="823" t="s">
        <v>2408</v>
      </c>
      <c r="H48" s="823" t="s">
        <v>329</v>
      </c>
      <c r="I48" s="823" t="s">
        <v>2409</v>
      </c>
      <c r="J48" s="823" t="s">
        <v>1343</v>
      </c>
      <c r="K48" s="823" t="s">
        <v>2372</v>
      </c>
      <c r="L48" s="826">
        <v>111.72</v>
      </c>
      <c r="M48" s="826">
        <v>670.31999999999994</v>
      </c>
      <c r="N48" s="823">
        <v>6</v>
      </c>
      <c r="O48" s="827">
        <v>3</v>
      </c>
      <c r="P48" s="826">
        <v>670.31999999999994</v>
      </c>
      <c r="Q48" s="828">
        <v>1</v>
      </c>
      <c r="R48" s="823">
        <v>6</v>
      </c>
      <c r="S48" s="828">
        <v>1</v>
      </c>
      <c r="T48" s="827">
        <v>3</v>
      </c>
      <c r="U48" s="829">
        <v>1</v>
      </c>
    </row>
    <row r="49" spans="1:21" ht="14.45" customHeight="1" x14ac:dyDescent="0.2">
      <c r="A49" s="822">
        <v>7</v>
      </c>
      <c r="B49" s="823" t="s">
        <v>2233</v>
      </c>
      <c r="C49" s="823" t="s">
        <v>2237</v>
      </c>
      <c r="D49" s="824" t="s">
        <v>3529</v>
      </c>
      <c r="E49" s="825" t="s">
        <v>2255</v>
      </c>
      <c r="F49" s="823" t="s">
        <v>2234</v>
      </c>
      <c r="G49" s="823" t="s">
        <v>2408</v>
      </c>
      <c r="H49" s="823" t="s">
        <v>329</v>
      </c>
      <c r="I49" s="823" t="s">
        <v>2410</v>
      </c>
      <c r="J49" s="823" t="s">
        <v>1343</v>
      </c>
      <c r="K49" s="823" t="s">
        <v>2411</v>
      </c>
      <c r="L49" s="826">
        <v>83.79</v>
      </c>
      <c r="M49" s="826">
        <v>83.79</v>
      </c>
      <c r="N49" s="823">
        <v>1</v>
      </c>
      <c r="O49" s="827">
        <v>1</v>
      </c>
      <c r="P49" s="826">
        <v>83.79</v>
      </c>
      <c r="Q49" s="828">
        <v>1</v>
      </c>
      <c r="R49" s="823">
        <v>1</v>
      </c>
      <c r="S49" s="828">
        <v>1</v>
      </c>
      <c r="T49" s="827">
        <v>1</v>
      </c>
      <c r="U49" s="829">
        <v>1</v>
      </c>
    </row>
    <row r="50" spans="1:21" ht="14.45" customHeight="1" x14ac:dyDescent="0.2">
      <c r="A50" s="822">
        <v>7</v>
      </c>
      <c r="B50" s="823" t="s">
        <v>2233</v>
      </c>
      <c r="C50" s="823" t="s">
        <v>2237</v>
      </c>
      <c r="D50" s="824" t="s">
        <v>3529</v>
      </c>
      <c r="E50" s="825" t="s">
        <v>2255</v>
      </c>
      <c r="F50" s="823" t="s">
        <v>2234</v>
      </c>
      <c r="G50" s="823" t="s">
        <v>2408</v>
      </c>
      <c r="H50" s="823" t="s">
        <v>329</v>
      </c>
      <c r="I50" s="823" t="s">
        <v>2412</v>
      </c>
      <c r="J50" s="823" t="s">
        <v>1343</v>
      </c>
      <c r="K50" s="823" t="s">
        <v>2372</v>
      </c>
      <c r="L50" s="826">
        <v>111.72</v>
      </c>
      <c r="M50" s="826">
        <v>223.44</v>
      </c>
      <c r="N50" s="823">
        <v>2</v>
      </c>
      <c r="O50" s="827">
        <v>1</v>
      </c>
      <c r="P50" s="826">
        <v>223.44</v>
      </c>
      <c r="Q50" s="828">
        <v>1</v>
      </c>
      <c r="R50" s="823">
        <v>2</v>
      </c>
      <c r="S50" s="828">
        <v>1</v>
      </c>
      <c r="T50" s="827">
        <v>1</v>
      </c>
      <c r="U50" s="829">
        <v>1</v>
      </c>
    </row>
    <row r="51" spans="1:21" ht="14.45" customHeight="1" x14ac:dyDescent="0.2">
      <c r="A51" s="822">
        <v>7</v>
      </c>
      <c r="B51" s="823" t="s">
        <v>2233</v>
      </c>
      <c r="C51" s="823" t="s">
        <v>2237</v>
      </c>
      <c r="D51" s="824" t="s">
        <v>3529</v>
      </c>
      <c r="E51" s="825" t="s">
        <v>2255</v>
      </c>
      <c r="F51" s="823" t="s">
        <v>2234</v>
      </c>
      <c r="G51" s="823" t="s">
        <v>2413</v>
      </c>
      <c r="H51" s="823" t="s">
        <v>329</v>
      </c>
      <c r="I51" s="823" t="s">
        <v>2414</v>
      </c>
      <c r="J51" s="823" t="s">
        <v>2415</v>
      </c>
      <c r="K51" s="823" t="s">
        <v>2416</v>
      </c>
      <c r="L51" s="826">
        <v>52.75</v>
      </c>
      <c r="M51" s="826">
        <v>52.75</v>
      </c>
      <c r="N51" s="823">
        <v>1</v>
      </c>
      <c r="O51" s="827">
        <v>1</v>
      </c>
      <c r="P51" s="826">
        <v>52.75</v>
      </c>
      <c r="Q51" s="828">
        <v>1</v>
      </c>
      <c r="R51" s="823">
        <v>1</v>
      </c>
      <c r="S51" s="828">
        <v>1</v>
      </c>
      <c r="T51" s="827">
        <v>1</v>
      </c>
      <c r="U51" s="829">
        <v>1</v>
      </c>
    </row>
    <row r="52" spans="1:21" ht="14.45" customHeight="1" x14ac:dyDescent="0.2">
      <c r="A52" s="822">
        <v>7</v>
      </c>
      <c r="B52" s="823" t="s">
        <v>2233</v>
      </c>
      <c r="C52" s="823" t="s">
        <v>2237</v>
      </c>
      <c r="D52" s="824" t="s">
        <v>3529</v>
      </c>
      <c r="E52" s="825" t="s">
        <v>2255</v>
      </c>
      <c r="F52" s="823" t="s">
        <v>2234</v>
      </c>
      <c r="G52" s="823" t="s">
        <v>2290</v>
      </c>
      <c r="H52" s="823" t="s">
        <v>329</v>
      </c>
      <c r="I52" s="823" t="s">
        <v>2291</v>
      </c>
      <c r="J52" s="823" t="s">
        <v>2292</v>
      </c>
      <c r="K52" s="823" t="s">
        <v>2293</v>
      </c>
      <c r="L52" s="826">
        <v>176.32</v>
      </c>
      <c r="M52" s="826">
        <v>176.32</v>
      </c>
      <c r="N52" s="823">
        <v>1</v>
      </c>
      <c r="O52" s="827">
        <v>0.5</v>
      </c>
      <c r="P52" s="826"/>
      <c r="Q52" s="828">
        <v>0</v>
      </c>
      <c r="R52" s="823"/>
      <c r="S52" s="828">
        <v>0</v>
      </c>
      <c r="T52" s="827"/>
      <c r="U52" s="829">
        <v>0</v>
      </c>
    </row>
    <row r="53" spans="1:21" ht="14.45" customHeight="1" x14ac:dyDescent="0.2">
      <c r="A53" s="822">
        <v>7</v>
      </c>
      <c r="B53" s="823" t="s">
        <v>2233</v>
      </c>
      <c r="C53" s="823" t="s">
        <v>2237</v>
      </c>
      <c r="D53" s="824" t="s">
        <v>3529</v>
      </c>
      <c r="E53" s="825" t="s">
        <v>2255</v>
      </c>
      <c r="F53" s="823" t="s">
        <v>2234</v>
      </c>
      <c r="G53" s="823" t="s">
        <v>2417</v>
      </c>
      <c r="H53" s="823" t="s">
        <v>329</v>
      </c>
      <c r="I53" s="823" t="s">
        <v>2418</v>
      </c>
      <c r="J53" s="823" t="s">
        <v>2419</v>
      </c>
      <c r="K53" s="823" t="s">
        <v>2103</v>
      </c>
      <c r="L53" s="826">
        <v>38.56</v>
      </c>
      <c r="M53" s="826">
        <v>77.12</v>
      </c>
      <c r="N53" s="823">
        <v>2</v>
      </c>
      <c r="O53" s="827">
        <v>1</v>
      </c>
      <c r="P53" s="826"/>
      <c r="Q53" s="828">
        <v>0</v>
      </c>
      <c r="R53" s="823"/>
      <c r="S53" s="828">
        <v>0</v>
      </c>
      <c r="T53" s="827"/>
      <c r="U53" s="829">
        <v>0</v>
      </c>
    </row>
    <row r="54" spans="1:21" ht="14.45" customHeight="1" x14ac:dyDescent="0.2">
      <c r="A54" s="822">
        <v>7</v>
      </c>
      <c r="B54" s="823" t="s">
        <v>2233</v>
      </c>
      <c r="C54" s="823" t="s">
        <v>2237</v>
      </c>
      <c r="D54" s="824" t="s">
        <v>3529</v>
      </c>
      <c r="E54" s="825" t="s">
        <v>2255</v>
      </c>
      <c r="F54" s="823" t="s">
        <v>2234</v>
      </c>
      <c r="G54" s="823" t="s">
        <v>2420</v>
      </c>
      <c r="H54" s="823" t="s">
        <v>680</v>
      </c>
      <c r="I54" s="823" t="s">
        <v>2421</v>
      </c>
      <c r="J54" s="823" t="s">
        <v>2137</v>
      </c>
      <c r="K54" s="823" t="s">
        <v>2422</v>
      </c>
      <c r="L54" s="826">
        <v>140.96</v>
      </c>
      <c r="M54" s="826">
        <v>422.88</v>
      </c>
      <c r="N54" s="823">
        <v>3</v>
      </c>
      <c r="O54" s="827">
        <v>1.5</v>
      </c>
      <c r="P54" s="826">
        <v>422.88</v>
      </c>
      <c r="Q54" s="828">
        <v>1</v>
      </c>
      <c r="R54" s="823">
        <v>3</v>
      </c>
      <c r="S54" s="828">
        <v>1</v>
      </c>
      <c r="T54" s="827">
        <v>1.5</v>
      </c>
      <c r="U54" s="829">
        <v>1</v>
      </c>
    </row>
    <row r="55" spans="1:21" ht="14.45" customHeight="1" x14ac:dyDescent="0.2">
      <c r="A55" s="822">
        <v>7</v>
      </c>
      <c r="B55" s="823" t="s">
        <v>2233</v>
      </c>
      <c r="C55" s="823" t="s">
        <v>2237</v>
      </c>
      <c r="D55" s="824" t="s">
        <v>3529</v>
      </c>
      <c r="E55" s="825" t="s">
        <v>2255</v>
      </c>
      <c r="F55" s="823" t="s">
        <v>2234</v>
      </c>
      <c r="G55" s="823" t="s">
        <v>2423</v>
      </c>
      <c r="H55" s="823" t="s">
        <v>680</v>
      </c>
      <c r="I55" s="823" t="s">
        <v>2424</v>
      </c>
      <c r="J55" s="823" t="s">
        <v>2425</v>
      </c>
      <c r="K55" s="823" t="s">
        <v>2426</v>
      </c>
      <c r="L55" s="826">
        <v>141.25</v>
      </c>
      <c r="M55" s="826">
        <v>141.25</v>
      </c>
      <c r="N55" s="823">
        <v>1</v>
      </c>
      <c r="O55" s="827">
        <v>1</v>
      </c>
      <c r="P55" s="826"/>
      <c r="Q55" s="828">
        <v>0</v>
      </c>
      <c r="R55" s="823"/>
      <c r="S55" s="828">
        <v>0</v>
      </c>
      <c r="T55" s="827"/>
      <c r="U55" s="829">
        <v>0</v>
      </c>
    </row>
    <row r="56" spans="1:21" ht="14.45" customHeight="1" x14ac:dyDescent="0.2">
      <c r="A56" s="822">
        <v>7</v>
      </c>
      <c r="B56" s="823" t="s">
        <v>2233</v>
      </c>
      <c r="C56" s="823" t="s">
        <v>2237</v>
      </c>
      <c r="D56" s="824" t="s">
        <v>3529</v>
      </c>
      <c r="E56" s="825" t="s">
        <v>2255</v>
      </c>
      <c r="F56" s="823" t="s">
        <v>2234</v>
      </c>
      <c r="G56" s="823" t="s">
        <v>2427</v>
      </c>
      <c r="H56" s="823" t="s">
        <v>329</v>
      </c>
      <c r="I56" s="823" t="s">
        <v>2428</v>
      </c>
      <c r="J56" s="823" t="s">
        <v>928</v>
      </c>
      <c r="K56" s="823" t="s">
        <v>2429</v>
      </c>
      <c r="L56" s="826">
        <v>185.26</v>
      </c>
      <c r="M56" s="826">
        <v>185.26</v>
      </c>
      <c r="N56" s="823">
        <v>1</v>
      </c>
      <c r="O56" s="827">
        <v>0.5</v>
      </c>
      <c r="P56" s="826"/>
      <c r="Q56" s="828">
        <v>0</v>
      </c>
      <c r="R56" s="823"/>
      <c r="S56" s="828">
        <v>0</v>
      </c>
      <c r="T56" s="827"/>
      <c r="U56" s="829">
        <v>0</v>
      </c>
    </row>
    <row r="57" spans="1:21" ht="14.45" customHeight="1" x14ac:dyDescent="0.2">
      <c r="A57" s="822">
        <v>7</v>
      </c>
      <c r="B57" s="823" t="s">
        <v>2233</v>
      </c>
      <c r="C57" s="823" t="s">
        <v>2237</v>
      </c>
      <c r="D57" s="824" t="s">
        <v>3529</v>
      </c>
      <c r="E57" s="825" t="s">
        <v>2255</v>
      </c>
      <c r="F57" s="823" t="s">
        <v>2234</v>
      </c>
      <c r="G57" s="823" t="s">
        <v>2294</v>
      </c>
      <c r="H57" s="823" t="s">
        <v>329</v>
      </c>
      <c r="I57" s="823" t="s">
        <v>2430</v>
      </c>
      <c r="J57" s="823" t="s">
        <v>1865</v>
      </c>
      <c r="K57" s="823" t="s">
        <v>2431</v>
      </c>
      <c r="L57" s="826">
        <v>205.84</v>
      </c>
      <c r="M57" s="826">
        <v>823.36</v>
      </c>
      <c r="N57" s="823">
        <v>4</v>
      </c>
      <c r="O57" s="827">
        <v>1.5</v>
      </c>
      <c r="P57" s="826">
        <v>823.36</v>
      </c>
      <c r="Q57" s="828">
        <v>1</v>
      </c>
      <c r="R57" s="823">
        <v>4</v>
      </c>
      <c r="S57" s="828">
        <v>1</v>
      </c>
      <c r="T57" s="827">
        <v>1.5</v>
      </c>
      <c r="U57" s="829">
        <v>1</v>
      </c>
    </row>
    <row r="58" spans="1:21" ht="14.45" customHeight="1" x14ac:dyDescent="0.2">
      <c r="A58" s="822">
        <v>7</v>
      </c>
      <c r="B58" s="823" t="s">
        <v>2233</v>
      </c>
      <c r="C58" s="823" t="s">
        <v>2237</v>
      </c>
      <c r="D58" s="824" t="s">
        <v>3529</v>
      </c>
      <c r="E58" s="825" t="s">
        <v>2255</v>
      </c>
      <c r="F58" s="823" t="s">
        <v>2234</v>
      </c>
      <c r="G58" s="823" t="s">
        <v>2432</v>
      </c>
      <c r="H58" s="823" t="s">
        <v>329</v>
      </c>
      <c r="I58" s="823" t="s">
        <v>2433</v>
      </c>
      <c r="J58" s="823" t="s">
        <v>2434</v>
      </c>
      <c r="K58" s="823" t="s">
        <v>2435</v>
      </c>
      <c r="L58" s="826">
        <v>87.67</v>
      </c>
      <c r="M58" s="826">
        <v>263.01</v>
      </c>
      <c r="N58" s="823">
        <v>3</v>
      </c>
      <c r="O58" s="827">
        <v>2</v>
      </c>
      <c r="P58" s="826">
        <v>263.01</v>
      </c>
      <c r="Q58" s="828">
        <v>1</v>
      </c>
      <c r="R58" s="823">
        <v>3</v>
      </c>
      <c r="S58" s="828">
        <v>1</v>
      </c>
      <c r="T58" s="827">
        <v>2</v>
      </c>
      <c r="U58" s="829">
        <v>1</v>
      </c>
    </row>
    <row r="59" spans="1:21" ht="14.45" customHeight="1" x14ac:dyDescent="0.2">
      <c r="A59" s="822">
        <v>7</v>
      </c>
      <c r="B59" s="823" t="s">
        <v>2233</v>
      </c>
      <c r="C59" s="823" t="s">
        <v>2237</v>
      </c>
      <c r="D59" s="824" t="s">
        <v>3529</v>
      </c>
      <c r="E59" s="825" t="s">
        <v>2255</v>
      </c>
      <c r="F59" s="823" t="s">
        <v>2234</v>
      </c>
      <c r="G59" s="823" t="s">
        <v>2436</v>
      </c>
      <c r="H59" s="823" t="s">
        <v>329</v>
      </c>
      <c r="I59" s="823" t="s">
        <v>2437</v>
      </c>
      <c r="J59" s="823" t="s">
        <v>1187</v>
      </c>
      <c r="K59" s="823" t="s">
        <v>1498</v>
      </c>
      <c r="L59" s="826">
        <v>42.08</v>
      </c>
      <c r="M59" s="826">
        <v>84.16</v>
      </c>
      <c r="N59" s="823">
        <v>2</v>
      </c>
      <c r="O59" s="827">
        <v>1</v>
      </c>
      <c r="P59" s="826">
        <v>84.16</v>
      </c>
      <c r="Q59" s="828">
        <v>1</v>
      </c>
      <c r="R59" s="823">
        <v>2</v>
      </c>
      <c r="S59" s="828">
        <v>1</v>
      </c>
      <c r="T59" s="827">
        <v>1</v>
      </c>
      <c r="U59" s="829">
        <v>1</v>
      </c>
    </row>
    <row r="60" spans="1:21" ht="14.45" customHeight="1" x14ac:dyDescent="0.2">
      <c r="A60" s="822">
        <v>7</v>
      </c>
      <c r="B60" s="823" t="s">
        <v>2233</v>
      </c>
      <c r="C60" s="823" t="s">
        <v>2237</v>
      </c>
      <c r="D60" s="824" t="s">
        <v>3529</v>
      </c>
      <c r="E60" s="825" t="s">
        <v>2255</v>
      </c>
      <c r="F60" s="823" t="s">
        <v>2234</v>
      </c>
      <c r="G60" s="823" t="s">
        <v>2438</v>
      </c>
      <c r="H60" s="823" t="s">
        <v>329</v>
      </c>
      <c r="I60" s="823" t="s">
        <v>2439</v>
      </c>
      <c r="J60" s="823" t="s">
        <v>1430</v>
      </c>
      <c r="K60" s="823" t="s">
        <v>1431</v>
      </c>
      <c r="L60" s="826">
        <v>59.56</v>
      </c>
      <c r="M60" s="826">
        <v>119.12</v>
      </c>
      <c r="N60" s="823">
        <v>2</v>
      </c>
      <c r="O60" s="827">
        <v>1</v>
      </c>
      <c r="P60" s="826"/>
      <c r="Q60" s="828">
        <v>0</v>
      </c>
      <c r="R60" s="823"/>
      <c r="S60" s="828">
        <v>0</v>
      </c>
      <c r="T60" s="827"/>
      <c r="U60" s="829">
        <v>0</v>
      </c>
    </row>
    <row r="61" spans="1:21" ht="14.45" customHeight="1" x14ac:dyDescent="0.2">
      <c r="A61" s="822">
        <v>7</v>
      </c>
      <c r="B61" s="823" t="s">
        <v>2233</v>
      </c>
      <c r="C61" s="823" t="s">
        <v>2237</v>
      </c>
      <c r="D61" s="824" t="s">
        <v>3529</v>
      </c>
      <c r="E61" s="825" t="s">
        <v>2255</v>
      </c>
      <c r="F61" s="823" t="s">
        <v>2234</v>
      </c>
      <c r="G61" s="823" t="s">
        <v>2440</v>
      </c>
      <c r="H61" s="823" t="s">
        <v>329</v>
      </c>
      <c r="I61" s="823" t="s">
        <v>2441</v>
      </c>
      <c r="J61" s="823" t="s">
        <v>2442</v>
      </c>
      <c r="K61" s="823" t="s">
        <v>2443</v>
      </c>
      <c r="L61" s="826">
        <v>264</v>
      </c>
      <c r="M61" s="826">
        <v>528</v>
      </c>
      <c r="N61" s="823">
        <v>2</v>
      </c>
      <c r="O61" s="827">
        <v>1.5</v>
      </c>
      <c r="P61" s="826">
        <v>528</v>
      </c>
      <c r="Q61" s="828">
        <v>1</v>
      </c>
      <c r="R61" s="823">
        <v>2</v>
      </c>
      <c r="S61" s="828">
        <v>1</v>
      </c>
      <c r="T61" s="827">
        <v>1.5</v>
      </c>
      <c r="U61" s="829">
        <v>1</v>
      </c>
    </row>
    <row r="62" spans="1:21" ht="14.45" customHeight="1" x14ac:dyDescent="0.2">
      <c r="A62" s="822">
        <v>7</v>
      </c>
      <c r="B62" s="823" t="s">
        <v>2233</v>
      </c>
      <c r="C62" s="823" t="s">
        <v>2237</v>
      </c>
      <c r="D62" s="824" t="s">
        <v>3529</v>
      </c>
      <c r="E62" s="825" t="s">
        <v>2255</v>
      </c>
      <c r="F62" s="823" t="s">
        <v>2234</v>
      </c>
      <c r="G62" s="823" t="s">
        <v>2347</v>
      </c>
      <c r="H62" s="823" t="s">
        <v>329</v>
      </c>
      <c r="I62" s="823" t="s">
        <v>2444</v>
      </c>
      <c r="J62" s="823" t="s">
        <v>2445</v>
      </c>
      <c r="K62" s="823" t="s">
        <v>2446</v>
      </c>
      <c r="L62" s="826">
        <v>311.02</v>
      </c>
      <c r="M62" s="826">
        <v>622.04</v>
      </c>
      <c r="N62" s="823">
        <v>2</v>
      </c>
      <c r="O62" s="827">
        <v>2</v>
      </c>
      <c r="P62" s="826">
        <v>622.04</v>
      </c>
      <c r="Q62" s="828">
        <v>1</v>
      </c>
      <c r="R62" s="823">
        <v>2</v>
      </c>
      <c r="S62" s="828">
        <v>1</v>
      </c>
      <c r="T62" s="827">
        <v>2</v>
      </c>
      <c r="U62" s="829">
        <v>1</v>
      </c>
    </row>
    <row r="63" spans="1:21" ht="14.45" customHeight="1" x14ac:dyDescent="0.2">
      <c r="A63" s="822">
        <v>7</v>
      </c>
      <c r="B63" s="823" t="s">
        <v>2233</v>
      </c>
      <c r="C63" s="823" t="s">
        <v>2237</v>
      </c>
      <c r="D63" s="824" t="s">
        <v>3529</v>
      </c>
      <c r="E63" s="825" t="s">
        <v>2255</v>
      </c>
      <c r="F63" s="823" t="s">
        <v>2234</v>
      </c>
      <c r="G63" s="823" t="s">
        <v>2447</v>
      </c>
      <c r="H63" s="823" t="s">
        <v>680</v>
      </c>
      <c r="I63" s="823" t="s">
        <v>2055</v>
      </c>
      <c r="J63" s="823" t="s">
        <v>1208</v>
      </c>
      <c r="K63" s="823" t="s">
        <v>2056</v>
      </c>
      <c r="L63" s="826">
        <v>0</v>
      </c>
      <c r="M63" s="826">
        <v>0</v>
      </c>
      <c r="N63" s="823">
        <v>5</v>
      </c>
      <c r="O63" s="827">
        <v>3</v>
      </c>
      <c r="P63" s="826">
        <v>0</v>
      </c>
      <c r="Q63" s="828"/>
      <c r="R63" s="823">
        <v>5</v>
      </c>
      <c r="S63" s="828">
        <v>1</v>
      </c>
      <c r="T63" s="827">
        <v>3</v>
      </c>
      <c r="U63" s="829">
        <v>1</v>
      </c>
    </row>
    <row r="64" spans="1:21" ht="14.45" customHeight="1" x14ac:dyDescent="0.2">
      <c r="A64" s="822">
        <v>7</v>
      </c>
      <c r="B64" s="823" t="s">
        <v>2233</v>
      </c>
      <c r="C64" s="823" t="s">
        <v>2237</v>
      </c>
      <c r="D64" s="824" t="s">
        <v>3529</v>
      </c>
      <c r="E64" s="825" t="s">
        <v>2255</v>
      </c>
      <c r="F64" s="823" t="s">
        <v>2234</v>
      </c>
      <c r="G64" s="823" t="s">
        <v>2448</v>
      </c>
      <c r="H64" s="823" t="s">
        <v>680</v>
      </c>
      <c r="I64" s="823" t="s">
        <v>2449</v>
      </c>
      <c r="J64" s="823" t="s">
        <v>1512</v>
      </c>
      <c r="K64" s="823" t="s">
        <v>2450</v>
      </c>
      <c r="L64" s="826">
        <v>414.07</v>
      </c>
      <c r="M64" s="826">
        <v>2484.42</v>
      </c>
      <c r="N64" s="823">
        <v>6</v>
      </c>
      <c r="O64" s="827">
        <v>2.5</v>
      </c>
      <c r="P64" s="826">
        <v>1656.28</v>
      </c>
      <c r="Q64" s="828">
        <v>0.66666666666666663</v>
      </c>
      <c r="R64" s="823">
        <v>4</v>
      </c>
      <c r="S64" s="828">
        <v>0.66666666666666663</v>
      </c>
      <c r="T64" s="827">
        <v>1.5</v>
      </c>
      <c r="U64" s="829">
        <v>0.6</v>
      </c>
    </row>
    <row r="65" spans="1:21" ht="14.45" customHeight="1" x14ac:dyDescent="0.2">
      <c r="A65" s="822">
        <v>7</v>
      </c>
      <c r="B65" s="823" t="s">
        <v>2233</v>
      </c>
      <c r="C65" s="823" t="s">
        <v>2237</v>
      </c>
      <c r="D65" s="824" t="s">
        <v>3529</v>
      </c>
      <c r="E65" s="825" t="s">
        <v>2255</v>
      </c>
      <c r="F65" s="823" t="s">
        <v>2234</v>
      </c>
      <c r="G65" s="823" t="s">
        <v>2448</v>
      </c>
      <c r="H65" s="823" t="s">
        <v>329</v>
      </c>
      <c r="I65" s="823" t="s">
        <v>2451</v>
      </c>
      <c r="J65" s="823" t="s">
        <v>1512</v>
      </c>
      <c r="K65" s="823" t="s">
        <v>2452</v>
      </c>
      <c r="L65" s="826">
        <v>414.07</v>
      </c>
      <c r="M65" s="826">
        <v>828.14</v>
      </c>
      <c r="N65" s="823">
        <v>2</v>
      </c>
      <c r="O65" s="827">
        <v>1</v>
      </c>
      <c r="P65" s="826">
        <v>828.14</v>
      </c>
      <c r="Q65" s="828">
        <v>1</v>
      </c>
      <c r="R65" s="823">
        <v>2</v>
      </c>
      <c r="S65" s="828">
        <v>1</v>
      </c>
      <c r="T65" s="827">
        <v>1</v>
      </c>
      <c r="U65" s="829">
        <v>1</v>
      </c>
    </row>
    <row r="66" spans="1:21" ht="14.45" customHeight="1" x14ac:dyDescent="0.2">
      <c r="A66" s="822">
        <v>7</v>
      </c>
      <c r="B66" s="823" t="s">
        <v>2233</v>
      </c>
      <c r="C66" s="823" t="s">
        <v>2237</v>
      </c>
      <c r="D66" s="824" t="s">
        <v>3529</v>
      </c>
      <c r="E66" s="825" t="s">
        <v>2255</v>
      </c>
      <c r="F66" s="823" t="s">
        <v>2234</v>
      </c>
      <c r="G66" s="823" t="s">
        <v>2453</v>
      </c>
      <c r="H66" s="823" t="s">
        <v>329</v>
      </c>
      <c r="I66" s="823" t="s">
        <v>2454</v>
      </c>
      <c r="J66" s="823" t="s">
        <v>2455</v>
      </c>
      <c r="K66" s="823" t="s">
        <v>2456</v>
      </c>
      <c r="L66" s="826">
        <v>0</v>
      </c>
      <c r="M66" s="826">
        <v>0</v>
      </c>
      <c r="N66" s="823">
        <v>1</v>
      </c>
      <c r="O66" s="827">
        <v>1</v>
      </c>
      <c r="P66" s="826"/>
      <c r="Q66" s="828"/>
      <c r="R66" s="823"/>
      <c r="S66" s="828">
        <v>0</v>
      </c>
      <c r="T66" s="827"/>
      <c r="U66" s="829">
        <v>0</v>
      </c>
    </row>
    <row r="67" spans="1:21" ht="14.45" customHeight="1" x14ac:dyDescent="0.2">
      <c r="A67" s="822">
        <v>7</v>
      </c>
      <c r="B67" s="823" t="s">
        <v>2233</v>
      </c>
      <c r="C67" s="823" t="s">
        <v>2237</v>
      </c>
      <c r="D67" s="824" t="s">
        <v>3529</v>
      </c>
      <c r="E67" s="825" t="s">
        <v>2255</v>
      </c>
      <c r="F67" s="823" t="s">
        <v>2234</v>
      </c>
      <c r="G67" s="823" t="s">
        <v>2457</v>
      </c>
      <c r="H67" s="823" t="s">
        <v>329</v>
      </c>
      <c r="I67" s="823" t="s">
        <v>2458</v>
      </c>
      <c r="J67" s="823" t="s">
        <v>2459</v>
      </c>
      <c r="K67" s="823" t="s">
        <v>2460</v>
      </c>
      <c r="L67" s="826">
        <v>299.83999999999997</v>
      </c>
      <c r="M67" s="826">
        <v>1199.3599999999999</v>
      </c>
      <c r="N67" s="823">
        <v>4</v>
      </c>
      <c r="O67" s="827">
        <v>1.5</v>
      </c>
      <c r="P67" s="826">
        <v>1199.3599999999999</v>
      </c>
      <c r="Q67" s="828">
        <v>1</v>
      </c>
      <c r="R67" s="823">
        <v>4</v>
      </c>
      <c r="S67" s="828">
        <v>1</v>
      </c>
      <c r="T67" s="827">
        <v>1.5</v>
      </c>
      <c r="U67" s="829">
        <v>1</v>
      </c>
    </row>
    <row r="68" spans="1:21" ht="14.45" customHeight="1" x14ac:dyDescent="0.2">
      <c r="A68" s="822">
        <v>7</v>
      </c>
      <c r="B68" s="823" t="s">
        <v>2233</v>
      </c>
      <c r="C68" s="823" t="s">
        <v>2237</v>
      </c>
      <c r="D68" s="824" t="s">
        <v>3529</v>
      </c>
      <c r="E68" s="825" t="s">
        <v>2255</v>
      </c>
      <c r="F68" s="823" t="s">
        <v>2234</v>
      </c>
      <c r="G68" s="823" t="s">
        <v>2461</v>
      </c>
      <c r="H68" s="823" t="s">
        <v>680</v>
      </c>
      <c r="I68" s="823" t="s">
        <v>1954</v>
      </c>
      <c r="J68" s="823" t="s">
        <v>1295</v>
      </c>
      <c r="K68" s="823" t="s">
        <v>1955</v>
      </c>
      <c r="L68" s="826">
        <v>154.36000000000001</v>
      </c>
      <c r="M68" s="826">
        <v>1234.8800000000001</v>
      </c>
      <c r="N68" s="823">
        <v>8</v>
      </c>
      <c r="O68" s="827">
        <v>4</v>
      </c>
      <c r="P68" s="826">
        <v>1234.8800000000001</v>
      </c>
      <c r="Q68" s="828">
        <v>1</v>
      </c>
      <c r="R68" s="823">
        <v>8</v>
      </c>
      <c r="S68" s="828">
        <v>1</v>
      </c>
      <c r="T68" s="827">
        <v>4</v>
      </c>
      <c r="U68" s="829">
        <v>1</v>
      </c>
    </row>
    <row r="69" spans="1:21" ht="14.45" customHeight="1" x14ac:dyDescent="0.2">
      <c r="A69" s="822">
        <v>7</v>
      </c>
      <c r="B69" s="823" t="s">
        <v>2233</v>
      </c>
      <c r="C69" s="823" t="s">
        <v>2237</v>
      </c>
      <c r="D69" s="824" t="s">
        <v>3529</v>
      </c>
      <c r="E69" s="825" t="s">
        <v>2255</v>
      </c>
      <c r="F69" s="823" t="s">
        <v>2234</v>
      </c>
      <c r="G69" s="823" t="s">
        <v>2359</v>
      </c>
      <c r="H69" s="823" t="s">
        <v>329</v>
      </c>
      <c r="I69" s="823" t="s">
        <v>2360</v>
      </c>
      <c r="J69" s="823" t="s">
        <v>1021</v>
      </c>
      <c r="K69" s="823" t="s">
        <v>1022</v>
      </c>
      <c r="L69" s="826">
        <v>121.92</v>
      </c>
      <c r="M69" s="826">
        <v>365.76</v>
      </c>
      <c r="N69" s="823">
        <v>3</v>
      </c>
      <c r="O69" s="827">
        <v>1</v>
      </c>
      <c r="P69" s="826">
        <v>365.76</v>
      </c>
      <c r="Q69" s="828">
        <v>1</v>
      </c>
      <c r="R69" s="823">
        <v>3</v>
      </c>
      <c r="S69" s="828">
        <v>1</v>
      </c>
      <c r="T69" s="827">
        <v>1</v>
      </c>
      <c r="U69" s="829">
        <v>1</v>
      </c>
    </row>
    <row r="70" spans="1:21" ht="14.45" customHeight="1" x14ac:dyDescent="0.2">
      <c r="A70" s="822">
        <v>7</v>
      </c>
      <c r="B70" s="823" t="s">
        <v>2233</v>
      </c>
      <c r="C70" s="823" t="s">
        <v>2237</v>
      </c>
      <c r="D70" s="824" t="s">
        <v>3529</v>
      </c>
      <c r="E70" s="825" t="s">
        <v>2255</v>
      </c>
      <c r="F70" s="823" t="s">
        <v>2235</v>
      </c>
      <c r="G70" s="823" t="s">
        <v>2462</v>
      </c>
      <c r="H70" s="823" t="s">
        <v>329</v>
      </c>
      <c r="I70" s="823" t="s">
        <v>2463</v>
      </c>
      <c r="J70" s="823" t="s">
        <v>2464</v>
      </c>
      <c r="K70" s="823"/>
      <c r="L70" s="826">
        <v>0</v>
      </c>
      <c r="M70" s="826">
        <v>0</v>
      </c>
      <c r="N70" s="823">
        <v>1</v>
      </c>
      <c r="O70" s="827">
        <v>1</v>
      </c>
      <c r="P70" s="826">
        <v>0</v>
      </c>
      <c r="Q70" s="828"/>
      <c r="R70" s="823">
        <v>1</v>
      </c>
      <c r="S70" s="828">
        <v>1</v>
      </c>
      <c r="T70" s="827">
        <v>1</v>
      </c>
      <c r="U70" s="829">
        <v>1</v>
      </c>
    </row>
    <row r="71" spans="1:21" ht="14.45" customHeight="1" x14ac:dyDescent="0.2">
      <c r="A71" s="822">
        <v>7</v>
      </c>
      <c r="B71" s="823" t="s">
        <v>2233</v>
      </c>
      <c r="C71" s="823" t="s">
        <v>2237</v>
      </c>
      <c r="D71" s="824" t="s">
        <v>3529</v>
      </c>
      <c r="E71" s="825" t="s">
        <v>2257</v>
      </c>
      <c r="F71" s="823" t="s">
        <v>2234</v>
      </c>
      <c r="G71" s="823" t="s">
        <v>2369</v>
      </c>
      <c r="H71" s="823" t="s">
        <v>329</v>
      </c>
      <c r="I71" s="823" t="s">
        <v>2373</v>
      </c>
      <c r="J71" s="823" t="s">
        <v>2374</v>
      </c>
      <c r="K71" s="823" t="s">
        <v>2372</v>
      </c>
      <c r="L71" s="826">
        <v>134.44999999999999</v>
      </c>
      <c r="M71" s="826">
        <v>134.44999999999999</v>
      </c>
      <c r="N71" s="823">
        <v>1</v>
      </c>
      <c r="O71" s="827">
        <v>1</v>
      </c>
      <c r="P71" s="826">
        <v>134.44999999999999</v>
      </c>
      <c r="Q71" s="828">
        <v>1</v>
      </c>
      <c r="R71" s="823">
        <v>1</v>
      </c>
      <c r="S71" s="828">
        <v>1</v>
      </c>
      <c r="T71" s="827">
        <v>1</v>
      </c>
      <c r="U71" s="829">
        <v>1</v>
      </c>
    </row>
    <row r="72" spans="1:21" ht="14.45" customHeight="1" x14ac:dyDescent="0.2">
      <c r="A72" s="822">
        <v>7</v>
      </c>
      <c r="B72" s="823" t="s">
        <v>2233</v>
      </c>
      <c r="C72" s="823" t="s">
        <v>2237</v>
      </c>
      <c r="D72" s="824" t="s">
        <v>3529</v>
      </c>
      <c r="E72" s="825" t="s">
        <v>2257</v>
      </c>
      <c r="F72" s="823" t="s">
        <v>2234</v>
      </c>
      <c r="G72" s="823" t="s">
        <v>2465</v>
      </c>
      <c r="H72" s="823" t="s">
        <v>329</v>
      </c>
      <c r="I72" s="823" t="s">
        <v>2466</v>
      </c>
      <c r="J72" s="823" t="s">
        <v>2467</v>
      </c>
      <c r="K72" s="823" t="s">
        <v>2293</v>
      </c>
      <c r="L72" s="826">
        <v>176.32</v>
      </c>
      <c r="M72" s="826">
        <v>176.32</v>
      </c>
      <c r="N72" s="823">
        <v>1</v>
      </c>
      <c r="O72" s="827">
        <v>1</v>
      </c>
      <c r="P72" s="826">
        <v>176.32</v>
      </c>
      <c r="Q72" s="828">
        <v>1</v>
      </c>
      <c r="R72" s="823">
        <v>1</v>
      </c>
      <c r="S72" s="828">
        <v>1</v>
      </c>
      <c r="T72" s="827">
        <v>1</v>
      </c>
      <c r="U72" s="829">
        <v>1</v>
      </c>
    </row>
    <row r="73" spans="1:21" ht="14.45" customHeight="1" x14ac:dyDescent="0.2">
      <c r="A73" s="822">
        <v>7</v>
      </c>
      <c r="B73" s="823" t="s">
        <v>2233</v>
      </c>
      <c r="C73" s="823" t="s">
        <v>2237</v>
      </c>
      <c r="D73" s="824" t="s">
        <v>3529</v>
      </c>
      <c r="E73" s="825" t="s">
        <v>2257</v>
      </c>
      <c r="F73" s="823" t="s">
        <v>2234</v>
      </c>
      <c r="G73" s="823" t="s">
        <v>2468</v>
      </c>
      <c r="H73" s="823" t="s">
        <v>329</v>
      </c>
      <c r="I73" s="823" t="s">
        <v>2469</v>
      </c>
      <c r="J73" s="823" t="s">
        <v>2470</v>
      </c>
      <c r="K73" s="823" t="s">
        <v>2471</v>
      </c>
      <c r="L73" s="826">
        <v>79.64</v>
      </c>
      <c r="M73" s="826">
        <v>159.28</v>
      </c>
      <c r="N73" s="823">
        <v>2</v>
      </c>
      <c r="O73" s="827">
        <v>0.5</v>
      </c>
      <c r="P73" s="826">
        <v>159.28</v>
      </c>
      <c r="Q73" s="828">
        <v>1</v>
      </c>
      <c r="R73" s="823">
        <v>2</v>
      </c>
      <c r="S73" s="828">
        <v>1</v>
      </c>
      <c r="T73" s="827">
        <v>0.5</v>
      </c>
      <c r="U73" s="829">
        <v>1</v>
      </c>
    </row>
    <row r="74" spans="1:21" ht="14.45" customHeight="1" x14ac:dyDescent="0.2">
      <c r="A74" s="822">
        <v>7</v>
      </c>
      <c r="B74" s="823" t="s">
        <v>2233</v>
      </c>
      <c r="C74" s="823" t="s">
        <v>2237</v>
      </c>
      <c r="D74" s="824" t="s">
        <v>3529</v>
      </c>
      <c r="E74" s="825" t="s">
        <v>2257</v>
      </c>
      <c r="F74" s="823" t="s">
        <v>2234</v>
      </c>
      <c r="G74" s="823" t="s">
        <v>2413</v>
      </c>
      <c r="H74" s="823" t="s">
        <v>329</v>
      </c>
      <c r="I74" s="823" t="s">
        <v>2472</v>
      </c>
      <c r="J74" s="823" t="s">
        <v>2473</v>
      </c>
      <c r="K74" s="823" t="s">
        <v>2474</v>
      </c>
      <c r="L74" s="826">
        <v>26.37</v>
      </c>
      <c r="M74" s="826">
        <v>26.37</v>
      </c>
      <c r="N74" s="823">
        <v>1</v>
      </c>
      <c r="O74" s="827">
        <v>0.5</v>
      </c>
      <c r="P74" s="826">
        <v>26.37</v>
      </c>
      <c r="Q74" s="828">
        <v>1</v>
      </c>
      <c r="R74" s="823">
        <v>1</v>
      </c>
      <c r="S74" s="828">
        <v>1</v>
      </c>
      <c r="T74" s="827">
        <v>0.5</v>
      </c>
      <c r="U74" s="829">
        <v>1</v>
      </c>
    </row>
    <row r="75" spans="1:21" ht="14.45" customHeight="1" x14ac:dyDescent="0.2">
      <c r="A75" s="822">
        <v>7</v>
      </c>
      <c r="B75" s="823" t="s">
        <v>2233</v>
      </c>
      <c r="C75" s="823" t="s">
        <v>2237</v>
      </c>
      <c r="D75" s="824" t="s">
        <v>3529</v>
      </c>
      <c r="E75" s="825" t="s">
        <v>2257</v>
      </c>
      <c r="F75" s="823" t="s">
        <v>2234</v>
      </c>
      <c r="G75" s="823" t="s">
        <v>2290</v>
      </c>
      <c r="H75" s="823" t="s">
        <v>329</v>
      </c>
      <c r="I75" s="823" t="s">
        <v>2475</v>
      </c>
      <c r="J75" s="823" t="s">
        <v>2476</v>
      </c>
      <c r="K75" s="823" t="s">
        <v>2477</v>
      </c>
      <c r="L75" s="826">
        <v>97.96</v>
      </c>
      <c r="M75" s="826">
        <v>97.96</v>
      </c>
      <c r="N75" s="823">
        <v>1</v>
      </c>
      <c r="O75" s="827">
        <v>1</v>
      </c>
      <c r="P75" s="826">
        <v>97.96</v>
      </c>
      <c r="Q75" s="828">
        <v>1</v>
      </c>
      <c r="R75" s="823">
        <v>1</v>
      </c>
      <c r="S75" s="828">
        <v>1</v>
      </c>
      <c r="T75" s="827">
        <v>1</v>
      </c>
      <c r="U75" s="829">
        <v>1</v>
      </c>
    </row>
    <row r="76" spans="1:21" ht="14.45" customHeight="1" x14ac:dyDescent="0.2">
      <c r="A76" s="822">
        <v>7</v>
      </c>
      <c r="B76" s="823" t="s">
        <v>2233</v>
      </c>
      <c r="C76" s="823" t="s">
        <v>2237</v>
      </c>
      <c r="D76" s="824" t="s">
        <v>3529</v>
      </c>
      <c r="E76" s="825" t="s">
        <v>2257</v>
      </c>
      <c r="F76" s="823" t="s">
        <v>2234</v>
      </c>
      <c r="G76" s="823" t="s">
        <v>2290</v>
      </c>
      <c r="H76" s="823" t="s">
        <v>329</v>
      </c>
      <c r="I76" s="823" t="s">
        <v>2478</v>
      </c>
      <c r="J76" s="823" t="s">
        <v>2476</v>
      </c>
      <c r="K76" s="823" t="s">
        <v>2479</v>
      </c>
      <c r="L76" s="826">
        <v>176.32</v>
      </c>
      <c r="M76" s="826">
        <v>176.32</v>
      </c>
      <c r="N76" s="823">
        <v>1</v>
      </c>
      <c r="O76" s="827">
        <v>0.5</v>
      </c>
      <c r="P76" s="826">
        <v>176.32</v>
      </c>
      <c r="Q76" s="828">
        <v>1</v>
      </c>
      <c r="R76" s="823">
        <v>1</v>
      </c>
      <c r="S76" s="828">
        <v>1</v>
      </c>
      <c r="T76" s="827">
        <v>0.5</v>
      </c>
      <c r="U76" s="829">
        <v>1</v>
      </c>
    </row>
    <row r="77" spans="1:21" ht="14.45" customHeight="1" x14ac:dyDescent="0.2">
      <c r="A77" s="822">
        <v>7</v>
      </c>
      <c r="B77" s="823" t="s">
        <v>2233</v>
      </c>
      <c r="C77" s="823" t="s">
        <v>2237</v>
      </c>
      <c r="D77" s="824" t="s">
        <v>3529</v>
      </c>
      <c r="E77" s="825" t="s">
        <v>2257</v>
      </c>
      <c r="F77" s="823" t="s">
        <v>2234</v>
      </c>
      <c r="G77" s="823" t="s">
        <v>2290</v>
      </c>
      <c r="H77" s="823" t="s">
        <v>329</v>
      </c>
      <c r="I77" s="823" t="s">
        <v>2480</v>
      </c>
      <c r="J77" s="823" t="s">
        <v>2476</v>
      </c>
      <c r="K77" s="823" t="s">
        <v>2481</v>
      </c>
      <c r="L77" s="826">
        <v>54.85</v>
      </c>
      <c r="M77" s="826">
        <v>54.85</v>
      </c>
      <c r="N77" s="823">
        <v>1</v>
      </c>
      <c r="O77" s="827">
        <v>1</v>
      </c>
      <c r="P77" s="826">
        <v>54.85</v>
      </c>
      <c r="Q77" s="828">
        <v>1</v>
      </c>
      <c r="R77" s="823">
        <v>1</v>
      </c>
      <c r="S77" s="828">
        <v>1</v>
      </c>
      <c r="T77" s="827">
        <v>1</v>
      </c>
      <c r="U77" s="829">
        <v>1</v>
      </c>
    </row>
    <row r="78" spans="1:21" ht="14.45" customHeight="1" x14ac:dyDescent="0.2">
      <c r="A78" s="822">
        <v>7</v>
      </c>
      <c r="B78" s="823" t="s">
        <v>2233</v>
      </c>
      <c r="C78" s="823" t="s">
        <v>2237</v>
      </c>
      <c r="D78" s="824" t="s">
        <v>3529</v>
      </c>
      <c r="E78" s="825" t="s">
        <v>2257</v>
      </c>
      <c r="F78" s="823" t="s">
        <v>2234</v>
      </c>
      <c r="G78" s="823" t="s">
        <v>2482</v>
      </c>
      <c r="H78" s="823" t="s">
        <v>329</v>
      </c>
      <c r="I78" s="823" t="s">
        <v>2483</v>
      </c>
      <c r="J78" s="823" t="s">
        <v>2484</v>
      </c>
      <c r="K78" s="823" t="s">
        <v>2485</v>
      </c>
      <c r="L78" s="826">
        <v>54.18</v>
      </c>
      <c r="M78" s="826">
        <v>108.36</v>
      </c>
      <c r="N78" s="823">
        <v>2</v>
      </c>
      <c r="O78" s="827">
        <v>0.5</v>
      </c>
      <c r="P78" s="826">
        <v>108.36</v>
      </c>
      <c r="Q78" s="828">
        <v>1</v>
      </c>
      <c r="R78" s="823">
        <v>2</v>
      </c>
      <c r="S78" s="828">
        <v>1</v>
      </c>
      <c r="T78" s="827">
        <v>0.5</v>
      </c>
      <c r="U78" s="829">
        <v>1</v>
      </c>
    </row>
    <row r="79" spans="1:21" ht="14.45" customHeight="1" x14ac:dyDescent="0.2">
      <c r="A79" s="822">
        <v>7</v>
      </c>
      <c r="B79" s="823" t="s">
        <v>2233</v>
      </c>
      <c r="C79" s="823" t="s">
        <v>2237</v>
      </c>
      <c r="D79" s="824" t="s">
        <v>3529</v>
      </c>
      <c r="E79" s="825" t="s">
        <v>2257</v>
      </c>
      <c r="F79" s="823" t="s">
        <v>2234</v>
      </c>
      <c r="G79" s="823" t="s">
        <v>2486</v>
      </c>
      <c r="H79" s="823" t="s">
        <v>329</v>
      </c>
      <c r="I79" s="823" t="s">
        <v>2487</v>
      </c>
      <c r="J79" s="823" t="s">
        <v>2488</v>
      </c>
      <c r="K79" s="823" t="s">
        <v>2489</v>
      </c>
      <c r="L79" s="826">
        <v>420.75</v>
      </c>
      <c r="M79" s="826">
        <v>841.5</v>
      </c>
      <c r="N79" s="823">
        <v>2</v>
      </c>
      <c r="O79" s="827">
        <v>1</v>
      </c>
      <c r="P79" s="826">
        <v>841.5</v>
      </c>
      <c r="Q79" s="828">
        <v>1</v>
      </c>
      <c r="R79" s="823">
        <v>2</v>
      </c>
      <c r="S79" s="828">
        <v>1</v>
      </c>
      <c r="T79" s="827">
        <v>1</v>
      </c>
      <c r="U79" s="829">
        <v>1</v>
      </c>
    </row>
    <row r="80" spans="1:21" ht="14.45" customHeight="1" x14ac:dyDescent="0.2">
      <c r="A80" s="822">
        <v>7</v>
      </c>
      <c r="B80" s="823" t="s">
        <v>2233</v>
      </c>
      <c r="C80" s="823" t="s">
        <v>2237</v>
      </c>
      <c r="D80" s="824" t="s">
        <v>3529</v>
      </c>
      <c r="E80" s="825" t="s">
        <v>2257</v>
      </c>
      <c r="F80" s="823" t="s">
        <v>2234</v>
      </c>
      <c r="G80" s="823" t="s">
        <v>2490</v>
      </c>
      <c r="H80" s="823" t="s">
        <v>680</v>
      </c>
      <c r="I80" s="823" t="s">
        <v>2121</v>
      </c>
      <c r="J80" s="823" t="s">
        <v>1102</v>
      </c>
      <c r="K80" s="823" t="s">
        <v>2122</v>
      </c>
      <c r="L80" s="826">
        <v>34.47</v>
      </c>
      <c r="M80" s="826">
        <v>34.47</v>
      </c>
      <c r="N80" s="823">
        <v>1</v>
      </c>
      <c r="O80" s="827">
        <v>1</v>
      </c>
      <c r="P80" s="826"/>
      <c r="Q80" s="828">
        <v>0</v>
      </c>
      <c r="R80" s="823"/>
      <c r="S80" s="828">
        <v>0</v>
      </c>
      <c r="T80" s="827"/>
      <c r="U80" s="829">
        <v>0</v>
      </c>
    </row>
    <row r="81" spans="1:21" ht="14.45" customHeight="1" x14ac:dyDescent="0.2">
      <c r="A81" s="822">
        <v>7</v>
      </c>
      <c r="B81" s="823" t="s">
        <v>2233</v>
      </c>
      <c r="C81" s="823" t="s">
        <v>2237</v>
      </c>
      <c r="D81" s="824" t="s">
        <v>3529</v>
      </c>
      <c r="E81" s="825" t="s">
        <v>2257</v>
      </c>
      <c r="F81" s="823" t="s">
        <v>2234</v>
      </c>
      <c r="G81" s="823" t="s">
        <v>2491</v>
      </c>
      <c r="H81" s="823" t="s">
        <v>329</v>
      </c>
      <c r="I81" s="823" t="s">
        <v>2492</v>
      </c>
      <c r="J81" s="823" t="s">
        <v>2493</v>
      </c>
      <c r="K81" s="823" t="s">
        <v>2077</v>
      </c>
      <c r="L81" s="826">
        <v>279.52999999999997</v>
      </c>
      <c r="M81" s="826">
        <v>279.52999999999997</v>
      </c>
      <c r="N81" s="823">
        <v>1</v>
      </c>
      <c r="O81" s="827">
        <v>0.5</v>
      </c>
      <c r="P81" s="826">
        <v>279.52999999999997</v>
      </c>
      <c r="Q81" s="828">
        <v>1</v>
      </c>
      <c r="R81" s="823">
        <v>1</v>
      </c>
      <c r="S81" s="828">
        <v>1</v>
      </c>
      <c r="T81" s="827">
        <v>0.5</v>
      </c>
      <c r="U81" s="829">
        <v>1</v>
      </c>
    </row>
    <row r="82" spans="1:21" ht="14.45" customHeight="1" x14ac:dyDescent="0.2">
      <c r="A82" s="822">
        <v>7</v>
      </c>
      <c r="B82" s="823" t="s">
        <v>2233</v>
      </c>
      <c r="C82" s="823" t="s">
        <v>2237</v>
      </c>
      <c r="D82" s="824" t="s">
        <v>3529</v>
      </c>
      <c r="E82" s="825" t="s">
        <v>2257</v>
      </c>
      <c r="F82" s="823" t="s">
        <v>2234</v>
      </c>
      <c r="G82" s="823" t="s">
        <v>2494</v>
      </c>
      <c r="H82" s="823" t="s">
        <v>329</v>
      </c>
      <c r="I82" s="823" t="s">
        <v>2495</v>
      </c>
      <c r="J82" s="823" t="s">
        <v>2496</v>
      </c>
      <c r="K82" s="823" t="s">
        <v>2497</v>
      </c>
      <c r="L82" s="826">
        <v>118.5</v>
      </c>
      <c r="M82" s="826">
        <v>474</v>
      </c>
      <c r="N82" s="823">
        <v>4</v>
      </c>
      <c r="O82" s="827">
        <v>2</v>
      </c>
      <c r="P82" s="826">
        <v>474</v>
      </c>
      <c r="Q82" s="828">
        <v>1</v>
      </c>
      <c r="R82" s="823">
        <v>4</v>
      </c>
      <c r="S82" s="828">
        <v>1</v>
      </c>
      <c r="T82" s="827">
        <v>2</v>
      </c>
      <c r="U82" s="829">
        <v>1</v>
      </c>
    </row>
    <row r="83" spans="1:21" ht="14.45" customHeight="1" x14ac:dyDescent="0.2">
      <c r="A83" s="822">
        <v>7</v>
      </c>
      <c r="B83" s="823" t="s">
        <v>2233</v>
      </c>
      <c r="C83" s="823" t="s">
        <v>2237</v>
      </c>
      <c r="D83" s="824" t="s">
        <v>3529</v>
      </c>
      <c r="E83" s="825" t="s">
        <v>2257</v>
      </c>
      <c r="F83" s="823" t="s">
        <v>2234</v>
      </c>
      <c r="G83" s="823" t="s">
        <v>2461</v>
      </c>
      <c r="H83" s="823" t="s">
        <v>680</v>
      </c>
      <c r="I83" s="823" t="s">
        <v>1954</v>
      </c>
      <c r="J83" s="823" t="s">
        <v>1295</v>
      </c>
      <c r="K83" s="823" t="s">
        <v>1955</v>
      </c>
      <c r="L83" s="826">
        <v>154.36000000000001</v>
      </c>
      <c r="M83" s="826">
        <v>154.36000000000001</v>
      </c>
      <c r="N83" s="823">
        <v>1</v>
      </c>
      <c r="O83" s="827">
        <v>1</v>
      </c>
      <c r="P83" s="826"/>
      <c r="Q83" s="828">
        <v>0</v>
      </c>
      <c r="R83" s="823"/>
      <c r="S83" s="828">
        <v>0</v>
      </c>
      <c r="T83" s="827"/>
      <c r="U83" s="829">
        <v>0</v>
      </c>
    </row>
    <row r="84" spans="1:21" ht="14.45" customHeight="1" x14ac:dyDescent="0.2">
      <c r="A84" s="822">
        <v>7</v>
      </c>
      <c r="B84" s="823" t="s">
        <v>2233</v>
      </c>
      <c r="C84" s="823" t="s">
        <v>2237</v>
      </c>
      <c r="D84" s="824" t="s">
        <v>3529</v>
      </c>
      <c r="E84" s="825" t="s">
        <v>2257</v>
      </c>
      <c r="F84" s="823" t="s">
        <v>2234</v>
      </c>
      <c r="G84" s="823" t="s">
        <v>2359</v>
      </c>
      <c r="H84" s="823" t="s">
        <v>329</v>
      </c>
      <c r="I84" s="823" t="s">
        <v>2360</v>
      </c>
      <c r="J84" s="823" t="s">
        <v>1021</v>
      </c>
      <c r="K84" s="823" t="s">
        <v>1022</v>
      </c>
      <c r="L84" s="826">
        <v>121.92</v>
      </c>
      <c r="M84" s="826">
        <v>243.84</v>
      </c>
      <c r="N84" s="823">
        <v>2</v>
      </c>
      <c r="O84" s="827">
        <v>0.5</v>
      </c>
      <c r="P84" s="826">
        <v>243.84</v>
      </c>
      <c r="Q84" s="828">
        <v>1</v>
      </c>
      <c r="R84" s="823">
        <v>2</v>
      </c>
      <c r="S84" s="828">
        <v>1</v>
      </c>
      <c r="T84" s="827">
        <v>0.5</v>
      </c>
      <c r="U84" s="829">
        <v>1</v>
      </c>
    </row>
    <row r="85" spans="1:21" ht="14.45" customHeight="1" x14ac:dyDescent="0.2">
      <c r="A85" s="822">
        <v>7</v>
      </c>
      <c r="B85" s="823" t="s">
        <v>2233</v>
      </c>
      <c r="C85" s="823" t="s">
        <v>2237</v>
      </c>
      <c r="D85" s="824" t="s">
        <v>3529</v>
      </c>
      <c r="E85" s="825" t="s">
        <v>2258</v>
      </c>
      <c r="F85" s="823" t="s">
        <v>2234</v>
      </c>
      <c r="G85" s="823" t="s">
        <v>2465</v>
      </c>
      <c r="H85" s="823" t="s">
        <v>329</v>
      </c>
      <c r="I85" s="823" t="s">
        <v>2498</v>
      </c>
      <c r="J85" s="823" t="s">
        <v>2499</v>
      </c>
      <c r="K85" s="823" t="s">
        <v>2500</v>
      </c>
      <c r="L85" s="826">
        <v>58.77</v>
      </c>
      <c r="M85" s="826">
        <v>117.54</v>
      </c>
      <c r="N85" s="823">
        <v>2</v>
      </c>
      <c r="O85" s="827">
        <v>1</v>
      </c>
      <c r="P85" s="826"/>
      <c r="Q85" s="828">
        <v>0</v>
      </c>
      <c r="R85" s="823"/>
      <c r="S85" s="828">
        <v>0</v>
      </c>
      <c r="T85" s="827"/>
      <c r="U85" s="829">
        <v>0</v>
      </c>
    </row>
    <row r="86" spans="1:21" ht="14.45" customHeight="1" x14ac:dyDescent="0.2">
      <c r="A86" s="822">
        <v>7</v>
      </c>
      <c r="B86" s="823" t="s">
        <v>2233</v>
      </c>
      <c r="C86" s="823" t="s">
        <v>2237</v>
      </c>
      <c r="D86" s="824" t="s">
        <v>3529</v>
      </c>
      <c r="E86" s="825" t="s">
        <v>2261</v>
      </c>
      <c r="F86" s="823" t="s">
        <v>2234</v>
      </c>
      <c r="G86" s="823" t="s">
        <v>2309</v>
      </c>
      <c r="H86" s="823" t="s">
        <v>329</v>
      </c>
      <c r="I86" s="823" t="s">
        <v>2380</v>
      </c>
      <c r="J86" s="823" t="s">
        <v>2311</v>
      </c>
      <c r="K86" s="823" t="s">
        <v>2381</v>
      </c>
      <c r="L86" s="826">
        <v>182.22</v>
      </c>
      <c r="M86" s="826">
        <v>182.22</v>
      </c>
      <c r="N86" s="823">
        <v>1</v>
      </c>
      <c r="O86" s="827">
        <v>1</v>
      </c>
      <c r="P86" s="826">
        <v>182.22</v>
      </c>
      <c r="Q86" s="828">
        <v>1</v>
      </c>
      <c r="R86" s="823">
        <v>1</v>
      </c>
      <c r="S86" s="828">
        <v>1</v>
      </c>
      <c r="T86" s="827">
        <v>1</v>
      </c>
      <c r="U86" s="829">
        <v>1</v>
      </c>
    </row>
    <row r="87" spans="1:21" ht="14.45" customHeight="1" x14ac:dyDescent="0.2">
      <c r="A87" s="822">
        <v>7</v>
      </c>
      <c r="B87" s="823" t="s">
        <v>2233</v>
      </c>
      <c r="C87" s="823" t="s">
        <v>2237</v>
      </c>
      <c r="D87" s="824" t="s">
        <v>3529</v>
      </c>
      <c r="E87" s="825" t="s">
        <v>2261</v>
      </c>
      <c r="F87" s="823" t="s">
        <v>2234</v>
      </c>
      <c r="G87" s="823" t="s">
        <v>2427</v>
      </c>
      <c r="H87" s="823" t="s">
        <v>329</v>
      </c>
      <c r="I87" s="823" t="s">
        <v>2428</v>
      </c>
      <c r="J87" s="823" t="s">
        <v>928</v>
      </c>
      <c r="K87" s="823" t="s">
        <v>2429</v>
      </c>
      <c r="L87" s="826">
        <v>185.26</v>
      </c>
      <c r="M87" s="826">
        <v>185.26</v>
      </c>
      <c r="N87" s="823">
        <v>1</v>
      </c>
      <c r="O87" s="827">
        <v>1</v>
      </c>
      <c r="P87" s="826">
        <v>185.26</v>
      </c>
      <c r="Q87" s="828">
        <v>1</v>
      </c>
      <c r="R87" s="823">
        <v>1</v>
      </c>
      <c r="S87" s="828">
        <v>1</v>
      </c>
      <c r="T87" s="827">
        <v>1</v>
      </c>
      <c r="U87" s="829">
        <v>1</v>
      </c>
    </row>
    <row r="88" spans="1:21" ht="14.45" customHeight="1" x14ac:dyDescent="0.2">
      <c r="A88" s="822">
        <v>7</v>
      </c>
      <c r="B88" s="823" t="s">
        <v>2233</v>
      </c>
      <c r="C88" s="823" t="s">
        <v>2237</v>
      </c>
      <c r="D88" s="824" t="s">
        <v>3529</v>
      </c>
      <c r="E88" s="825" t="s">
        <v>2262</v>
      </c>
      <c r="F88" s="823" t="s">
        <v>2234</v>
      </c>
      <c r="G88" s="823" t="s">
        <v>2369</v>
      </c>
      <c r="H88" s="823" t="s">
        <v>329</v>
      </c>
      <c r="I88" s="823" t="s">
        <v>2501</v>
      </c>
      <c r="J88" s="823" t="s">
        <v>2371</v>
      </c>
      <c r="K88" s="823" t="s">
        <v>2502</v>
      </c>
      <c r="L88" s="826">
        <v>31.21</v>
      </c>
      <c r="M88" s="826">
        <v>62.42</v>
      </c>
      <c r="N88" s="823">
        <v>2</v>
      </c>
      <c r="O88" s="827">
        <v>0.5</v>
      </c>
      <c r="P88" s="826"/>
      <c r="Q88" s="828">
        <v>0</v>
      </c>
      <c r="R88" s="823"/>
      <c r="S88" s="828">
        <v>0</v>
      </c>
      <c r="T88" s="827"/>
      <c r="U88" s="829">
        <v>0</v>
      </c>
    </row>
    <row r="89" spans="1:21" ht="14.45" customHeight="1" x14ac:dyDescent="0.2">
      <c r="A89" s="822">
        <v>7</v>
      </c>
      <c r="B89" s="823" t="s">
        <v>2233</v>
      </c>
      <c r="C89" s="823" t="s">
        <v>2237</v>
      </c>
      <c r="D89" s="824" t="s">
        <v>3529</v>
      </c>
      <c r="E89" s="825" t="s">
        <v>2262</v>
      </c>
      <c r="F89" s="823" t="s">
        <v>2234</v>
      </c>
      <c r="G89" s="823" t="s">
        <v>2503</v>
      </c>
      <c r="H89" s="823" t="s">
        <v>329</v>
      </c>
      <c r="I89" s="823" t="s">
        <v>2504</v>
      </c>
      <c r="J89" s="823" t="s">
        <v>876</v>
      </c>
      <c r="K89" s="823" t="s">
        <v>2505</v>
      </c>
      <c r="L89" s="826">
        <v>477.5</v>
      </c>
      <c r="M89" s="826">
        <v>477.5</v>
      </c>
      <c r="N89" s="823">
        <v>1</v>
      </c>
      <c r="O89" s="827">
        <v>0.5</v>
      </c>
      <c r="P89" s="826"/>
      <c r="Q89" s="828">
        <v>0</v>
      </c>
      <c r="R89" s="823"/>
      <c r="S89" s="828">
        <v>0</v>
      </c>
      <c r="T89" s="827"/>
      <c r="U89" s="829">
        <v>0</v>
      </c>
    </row>
    <row r="90" spans="1:21" ht="14.45" customHeight="1" x14ac:dyDescent="0.2">
      <c r="A90" s="822">
        <v>7</v>
      </c>
      <c r="B90" s="823" t="s">
        <v>2233</v>
      </c>
      <c r="C90" s="823" t="s">
        <v>2237</v>
      </c>
      <c r="D90" s="824" t="s">
        <v>3529</v>
      </c>
      <c r="E90" s="825" t="s">
        <v>2262</v>
      </c>
      <c r="F90" s="823" t="s">
        <v>2234</v>
      </c>
      <c r="G90" s="823" t="s">
        <v>2506</v>
      </c>
      <c r="H90" s="823" t="s">
        <v>680</v>
      </c>
      <c r="I90" s="823" t="s">
        <v>2230</v>
      </c>
      <c r="J90" s="823" t="s">
        <v>1743</v>
      </c>
      <c r="K90" s="823" t="s">
        <v>1744</v>
      </c>
      <c r="L90" s="826">
        <v>63.75</v>
      </c>
      <c r="M90" s="826">
        <v>63.75</v>
      </c>
      <c r="N90" s="823">
        <v>1</v>
      </c>
      <c r="O90" s="827">
        <v>1</v>
      </c>
      <c r="P90" s="826">
        <v>63.75</v>
      </c>
      <c r="Q90" s="828">
        <v>1</v>
      </c>
      <c r="R90" s="823">
        <v>1</v>
      </c>
      <c r="S90" s="828">
        <v>1</v>
      </c>
      <c r="T90" s="827">
        <v>1</v>
      </c>
      <c r="U90" s="829">
        <v>1</v>
      </c>
    </row>
    <row r="91" spans="1:21" ht="14.45" customHeight="1" x14ac:dyDescent="0.2">
      <c r="A91" s="822">
        <v>7</v>
      </c>
      <c r="B91" s="823" t="s">
        <v>2233</v>
      </c>
      <c r="C91" s="823" t="s">
        <v>2237</v>
      </c>
      <c r="D91" s="824" t="s">
        <v>3529</v>
      </c>
      <c r="E91" s="825" t="s">
        <v>2269</v>
      </c>
      <c r="F91" s="823" t="s">
        <v>2234</v>
      </c>
      <c r="G91" s="823" t="s">
        <v>2287</v>
      </c>
      <c r="H91" s="823" t="s">
        <v>680</v>
      </c>
      <c r="I91" s="823" t="s">
        <v>1969</v>
      </c>
      <c r="J91" s="823" t="s">
        <v>1970</v>
      </c>
      <c r="K91" s="823" t="s">
        <v>1971</v>
      </c>
      <c r="L91" s="826">
        <v>119.7</v>
      </c>
      <c r="M91" s="826">
        <v>119.7</v>
      </c>
      <c r="N91" s="823">
        <v>1</v>
      </c>
      <c r="O91" s="827">
        <v>1</v>
      </c>
      <c r="P91" s="826">
        <v>119.7</v>
      </c>
      <c r="Q91" s="828">
        <v>1</v>
      </c>
      <c r="R91" s="823">
        <v>1</v>
      </c>
      <c r="S91" s="828">
        <v>1</v>
      </c>
      <c r="T91" s="827">
        <v>1</v>
      </c>
      <c r="U91" s="829">
        <v>1</v>
      </c>
    </row>
    <row r="92" spans="1:21" ht="14.45" customHeight="1" x14ac:dyDescent="0.2">
      <c r="A92" s="822">
        <v>7</v>
      </c>
      <c r="B92" s="823" t="s">
        <v>2233</v>
      </c>
      <c r="C92" s="823" t="s">
        <v>2237</v>
      </c>
      <c r="D92" s="824" t="s">
        <v>3529</v>
      </c>
      <c r="E92" s="825" t="s">
        <v>2269</v>
      </c>
      <c r="F92" s="823" t="s">
        <v>2234</v>
      </c>
      <c r="G92" s="823" t="s">
        <v>2507</v>
      </c>
      <c r="H92" s="823" t="s">
        <v>329</v>
      </c>
      <c r="I92" s="823" t="s">
        <v>2508</v>
      </c>
      <c r="J92" s="823" t="s">
        <v>2509</v>
      </c>
      <c r="K92" s="823" t="s">
        <v>2510</v>
      </c>
      <c r="L92" s="826">
        <v>132.97999999999999</v>
      </c>
      <c r="M92" s="826">
        <v>265.95999999999998</v>
      </c>
      <c r="N92" s="823">
        <v>2</v>
      </c>
      <c r="O92" s="827">
        <v>1</v>
      </c>
      <c r="P92" s="826">
        <v>265.95999999999998</v>
      </c>
      <c r="Q92" s="828">
        <v>1</v>
      </c>
      <c r="R92" s="823">
        <v>2</v>
      </c>
      <c r="S92" s="828">
        <v>1</v>
      </c>
      <c r="T92" s="827">
        <v>1</v>
      </c>
      <c r="U92" s="829">
        <v>1</v>
      </c>
    </row>
    <row r="93" spans="1:21" ht="14.45" customHeight="1" x14ac:dyDescent="0.2">
      <c r="A93" s="822">
        <v>7</v>
      </c>
      <c r="B93" s="823" t="s">
        <v>2233</v>
      </c>
      <c r="C93" s="823" t="s">
        <v>2237</v>
      </c>
      <c r="D93" s="824" t="s">
        <v>3529</v>
      </c>
      <c r="E93" s="825" t="s">
        <v>2271</v>
      </c>
      <c r="F93" s="823" t="s">
        <v>2234</v>
      </c>
      <c r="G93" s="823" t="s">
        <v>2365</v>
      </c>
      <c r="H93" s="823" t="s">
        <v>680</v>
      </c>
      <c r="I93" s="823" t="s">
        <v>2044</v>
      </c>
      <c r="J93" s="823" t="s">
        <v>2045</v>
      </c>
      <c r="K93" s="823" t="s">
        <v>2046</v>
      </c>
      <c r="L93" s="826">
        <v>23.4</v>
      </c>
      <c r="M93" s="826">
        <v>140.4</v>
      </c>
      <c r="N93" s="823">
        <v>6</v>
      </c>
      <c r="O93" s="827">
        <v>6</v>
      </c>
      <c r="P93" s="826">
        <v>140.4</v>
      </c>
      <c r="Q93" s="828">
        <v>1</v>
      </c>
      <c r="R93" s="823">
        <v>6</v>
      </c>
      <c r="S93" s="828">
        <v>1</v>
      </c>
      <c r="T93" s="827">
        <v>6</v>
      </c>
      <c r="U93" s="829">
        <v>1</v>
      </c>
    </row>
    <row r="94" spans="1:21" ht="14.45" customHeight="1" x14ac:dyDescent="0.2">
      <c r="A94" s="822">
        <v>7</v>
      </c>
      <c r="B94" s="823" t="s">
        <v>2233</v>
      </c>
      <c r="C94" s="823" t="s">
        <v>2237</v>
      </c>
      <c r="D94" s="824" t="s">
        <v>3529</v>
      </c>
      <c r="E94" s="825" t="s">
        <v>2271</v>
      </c>
      <c r="F94" s="823" t="s">
        <v>2234</v>
      </c>
      <c r="G94" s="823" t="s">
        <v>2511</v>
      </c>
      <c r="H94" s="823" t="s">
        <v>329</v>
      </c>
      <c r="I94" s="823" t="s">
        <v>2512</v>
      </c>
      <c r="J94" s="823" t="s">
        <v>2513</v>
      </c>
      <c r="K94" s="823" t="s">
        <v>2514</v>
      </c>
      <c r="L94" s="826">
        <v>300.51</v>
      </c>
      <c r="M94" s="826">
        <v>4808.1600000000008</v>
      </c>
      <c r="N94" s="823">
        <v>16</v>
      </c>
      <c r="O94" s="827">
        <v>15</v>
      </c>
      <c r="P94" s="826">
        <v>4808.1600000000008</v>
      </c>
      <c r="Q94" s="828">
        <v>1</v>
      </c>
      <c r="R94" s="823">
        <v>16</v>
      </c>
      <c r="S94" s="828">
        <v>1</v>
      </c>
      <c r="T94" s="827">
        <v>15</v>
      </c>
      <c r="U94" s="829">
        <v>1</v>
      </c>
    </row>
    <row r="95" spans="1:21" ht="14.45" customHeight="1" x14ac:dyDescent="0.2">
      <c r="A95" s="822">
        <v>7</v>
      </c>
      <c r="B95" s="823" t="s">
        <v>2233</v>
      </c>
      <c r="C95" s="823" t="s">
        <v>2237</v>
      </c>
      <c r="D95" s="824" t="s">
        <v>3529</v>
      </c>
      <c r="E95" s="825" t="s">
        <v>2271</v>
      </c>
      <c r="F95" s="823" t="s">
        <v>2234</v>
      </c>
      <c r="G95" s="823" t="s">
        <v>2515</v>
      </c>
      <c r="H95" s="823" t="s">
        <v>329</v>
      </c>
      <c r="I95" s="823" t="s">
        <v>2516</v>
      </c>
      <c r="J95" s="823" t="s">
        <v>2517</v>
      </c>
      <c r="K95" s="823" t="s">
        <v>2056</v>
      </c>
      <c r="L95" s="826">
        <v>192.28</v>
      </c>
      <c r="M95" s="826">
        <v>384.56</v>
      </c>
      <c r="N95" s="823">
        <v>2</v>
      </c>
      <c r="O95" s="827">
        <v>1</v>
      </c>
      <c r="P95" s="826">
        <v>384.56</v>
      </c>
      <c r="Q95" s="828">
        <v>1</v>
      </c>
      <c r="R95" s="823">
        <v>2</v>
      </c>
      <c r="S95" s="828">
        <v>1</v>
      </c>
      <c r="T95" s="827">
        <v>1</v>
      </c>
      <c r="U95" s="829">
        <v>1</v>
      </c>
    </row>
    <row r="96" spans="1:21" ht="14.45" customHeight="1" x14ac:dyDescent="0.2">
      <c r="A96" s="822">
        <v>7</v>
      </c>
      <c r="B96" s="823" t="s">
        <v>2233</v>
      </c>
      <c r="C96" s="823" t="s">
        <v>2237</v>
      </c>
      <c r="D96" s="824" t="s">
        <v>3529</v>
      </c>
      <c r="E96" s="825" t="s">
        <v>2274</v>
      </c>
      <c r="F96" s="823" t="s">
        <v>2234</v>
      </c>
      <c r="G96" s="823" t="s">
        <v>2518</v>
      </c>
      <c r="H96" s="823" t="s">
        <v>329</v>
      </c>
      <c r="I96" s="823" t="s">
        <v>2519</v>
      </c>
      <c r="J96" s="823" t="s">
        <v>2520</v>
      </c>
      <c r="K96" s="823" t="s">
        <v>1531</v>
      </c>
      <c r="L96" s="826">
        <v>0</v>
      </c>
      <c r="M96" s="826">
        <v>0</v>
      </c>
      <c r="N96" s="823">
        <v>1</v>
      </c>
      <c r="O96" s="827">
        <v>0.5</v>
      </c>
      <c r="P96" s="826"/>
      <c r="Q96" s="828"/>
      <c r="R96" s="823"/>
      <c r="S96" s="828">
        <v>0</v>
      </c>
      <c r="T96" s="827"/>
      <c r="U96" s="829">
        <v>0</v>
      </c>
    </row>
    <row r="97" spans="1:21" ht="14.45" customHeight="1" x14ac:dyDescent="0.2">
      <c r="A97" s="822">
        <v>7</v>
      </c>
      <c r="B97" s="823" t="s">
        <v>2233</v>
      </c>
      <c r="C97" s="823" t="s">
        <v>2237</v>
      </c>
      <c r="D97" s="824" t="s">
        <v>3529</v>
      </c>
      <c r="E97" s="825" t="s">
        <v>2274</v>
      </c>
      <c r="F97" s="823" t="s">
        <v>2234</v>
      </c>
      <c r="G97" s="823" t="s">
        <v>2521</v>
      </c>
      <c r="H97" s="823" t="s">
        <v>680</v>
      </c>
      <c r="I97" s="823" t="s">
        <v>2197</v>
      </c>
      <c r="J97" s="823" t="s">
        <v>2068</v>
      </c>
      <c r="K97" s="823" t="s">
        <v>2115</v>
      </c>
      <c r="L97" s="826">
        <v>246.39</v>
      </c>
      <c r="M97" s="826">
        <v>739.17</v>
      </c>
      <c r="N97" s="823">
        <v>3</v>
      </c>
      <c r="O97" s="827">
        <v>0.5</v>
      </c>
      <c r="P97" s="826"/>
      <c r="Q97" s="828">
        <v>0</v>
      </c>
      <c r="R97" s="823"/>
      <c r="S97" s="828">
        <v>0</v>
      </c>
      <c r="T97" s="827"/>
      <c r="U97" s="829">
        <v>0</v>
      </c>
    </row>
    <row r="98" spans="1:21" ht="14.45" customHeight="1" x14ac:dyDescent="0.2">
      <c r="A98" s="822">
        <v>7</v>
      </c>
      <c r="B98" s="823" t="s">
        <v>2233</v>
      </c>
      <c r="C98" s="823" t="s">
        <v>2237</v>
      </c>
      <c r="D98" s="824" t="s">
        <v>3529</v>
      </c>
      <c r="E98" s="825" t="s">
        <v>2274</v>
      </c>
      <c r="F98" s="823" t="s">
        <v>2234</v>
      </c>
      <c r="G98" s="823" t="s">
        <v>2522</v>
      </c>
      <c r="H98" s="823" t="s">
        <v>329</v>
      </c>
      <c r="I98" s="823" t="s">
        <v>2523</v>
      </c>
      <c r="J98" s="823" t="s">
        <v>2524</v>
      </c>
      <c r="K98" s="823" t="s">
        <v>2525</v>
      </c>
      <c r="L98" s="826">
        <v>113.81</v>
      </c>
      <c r="M98" s="826">
        <v>682.86</v>
      </c>
      <c r="N98" s="823">
        <v>6</v>
      </c>
      <c r="O98" s="827">
        <v>1.5</v>
      </c>
      <c r="P98" s="826">
        <v>682.86</v>
      </c>
      <c r="Q98" s="828">
        <v>1</v>
      </c>
      <c r="R98" s="823">
        <v>6</v>
      </c>
      <c r="S98" s="828">
        <v>1</v>
      </c>
      <c r="T98" s="827">
        <v>1.5</v>
      </c>
      <c r="U98" s="829">
        <v>1</v>
      </c>
    </row>
    <row r="99" spans="1:21" ht="14.45" customHeight="1" x14ac:dyDescent="0.2">
      <c r="A99" s="822">
        <v>7</v>
      </c>
      <c r="B99" s="823" t="s">
        <v>2233</v>
      </c>
      <c r="C99" s="823" t="s">
        <v>2237</v>
      </c>
      <c r="D99" s="824" t="s">
        <v>3529</v>
      </c>
      <c r="E99" s="825" t="s">
        <v>2274</v>
      </c>
      <c r="F99" s="823" t="s">
        <v>2234</v>
      </c>
      <c r="G99" s="823" t="s">
        <v>2526</v>
      </c>
      <c r="H99" s="823" t="s">
        <v>329</v>
      </c>
      <c r="I99" s="823" t="s">
        <v>2527</v>
      </c>
      <c r="J99" s="823" t="s">
        <v>2528</v>
      </c>
      <c r="K99" s="823" t="s">
        <v>2529</v>
      </c>
      <c r="L99" s="826">
        <v>93.68</v>
      </c>
      <c r="M99" s="826">
        <v>93.68</v>
      </c>
      <c r="N99" s="823">
        <v>1</v>
      </c>
      <c r="O99" s="827">
        <v>1</v>
      </c>
      <c r="P99" s="826">
        <v>93.68</v>
      </c>
      <c r="Q99" s="828">
        <v>1</v>
      </c>
      <c r="R99" s="823">
        <v>1</v>
      </c>
      <c r="S99" s="828">
        <v>1</v>
      </c>
      <c r="T99" s="827">
        <v>1</v>
      </c>
      <c r="U99" s="829">
        <v>1</v>
      </c>
    </row>
    <row r="100" spans="1:21" ht="14.45" customHeight="1" x14ac:dyDescent="0.2">
      <c r="A100" s="822">
        <v>7</v>
      </c>
      <c r="B100" s="823" t="s">
        <v>2233</v>
      </c>
      <c r="C100" s="823" t="s">
        <v>2237</v>
      </c>
      <c r="D100" s="824" t="s">
        <v>3529</v>
      </c>
      <c r="E100" s="825" t="s">
        <v>2274</v>
      </c>
      <c r="F100" s="823" t="s">
        <v>2234</v>
      </c>
      <c r="G100" s="823" t="s">
        <v>2447</v>
      </c>
      <c r="H100" s="823" t="s">
        <v>680</v>
      </c>
      <c r="I100" s="823" t="s">
        <v>2055</v>
      </c>
      <c r="J100" s="823" t="s">
        <v>1208</v>
      </c>
      <c r="K100" s="823" t="s">
        <v>2056</v>
      </c>
      <c r="L100" s="826">
        <v>0</v>
      </c>
      <c r="M100" s="826">
        <v>0</v>
      </c>
      <c r="N100" s="823">
        <v>2</v>
      </c>
      <c r="O100" s="827">
        <v>1.5</v>
      </c>
      <c r="P100" s="826">
        <v>0</v>
      </c>
      <c r="Q100" s="828"/>
      <c r="R100" s="823">
        <v>2</v>
      </c>
      <c r="S100" s="828">
        <v>1</v>
      </c>
      <c r="T100" s="827">
        <v>1.5</v>
      </c>
      <c r="U100" s="829">
        <v>1</v>
      </c>
    </row>
    <row r="101" spans="1:21" ht="14.45" customHeight="1" x14ac:dyDescent="0.2">
      <c r="A101" s="822">
        <v>7</v>
      </c>
      <c r="B101" s="823" t="s">
        <v>2233</v>
      </c>
      <c r="C101" s="823" t="s">
        <v>2237</v>
      </c>
      <c r="D101" s="824" t="s">
        <v>3529</v>
      </c>
      <c r="E101" s="825" t="s">
        <v>2274</v>
      </c>
      <c r="F101" s="823" t="s">
        <v>2235</v>
      </c>
      <c r="G101" s="823" t="s">
        <v>2462</v>
      </c>
      <c r="H101" s="823" t="s">
        <v>329</v>
      </c>
      <c r="I101" s="823" t="s">
        <v>2530</v>
      </c>
      <c r="J101" s="823" t="s">
        <v>2464</v>
      </c>
      <c r="K101" s="823"/>
      <c r="L101" s="826">
        <v>0</v>
      </c>
      <c r="M101" s="826">
        <v>0</v>
      </c>
      <c r="N101" s="823">
        <v>1</v>
      </c>
      <c r="O101" s="827">
        <v>1</v>
      </c>
      <c r="P101" s="826">
        <v>0</v>
      </c>
      <c r="Q101" s="828"/>
      <c r="R101" s="823">
        <v>1</v>
      </c>
      <c r="S101" s="828">
        <v>1</v>
      </c>
      <c r="T101" s="827">
        <v>1</v>
      </c>
      <c r="U101" s="829">
        <v>1</v>
      </c>
    </row>
    <row r="102" spans="1:21" ht="14.45" customHeight="1" x14ac:dyDescent="0.2">
      <c r="A102" s="822">
        <v>7</v>
      </c>
      <c r="B102" s="823" t="s">
        <v>2233</v>
      </c>
      <c r="C102" s="823" t="s">
        <v>2237</v>
      </c>
      <c r="D102" s="824" t="s">
        <v>3529</v>
      </c>
      <c r="E102" s="825" t="s">
        <v>2275</v>
      </c>
      <c r="F102" s="823" t="s">
        <v>2234</v>
      </c>
      <c r="G102" s="823" t="s">
        <v>2531</v>
      </c>
      <c r="H102" s="823" t="s">
        <v>329</v>
      </c>
      <c r="I102" s="823" t="s">
        <v>2532</v>
      </c>
      <c r="J102" s="823" t="s">
        <v>2533</v>
      </c>
      <c r="K102" s="823" t="s">
        <v>2534</v>
      </c>
      <c r="L102" s="826">
        <v>70.48</v>
      </c>
      <c r="M102" s="826">
        <v>140.96</v>
      </c>
      <c r="N102" s="823">
        <v>2</v>
      </c>
      <c r="O102" s="827">
        <v>1</v>
      </c>
      <c r="P102" s="826"/>
      <c r="Q102" s="828">
        <v>0</v>
      </c>
      <c r="R102" s="823"/>
      <c r="S102" s="828">
        <v>0</v>
      </c>
      <c r="T102" s="827"/>
      <c r="U102" s="829">
        <v>0</v>
      </c>
    </row>
    <row r="103" spans="1:21" ht="14.45" customHeight="1" x14ac:dyDescent="0.2">
      <c r="A103" s="822">
        <v>7</v>
      </c>
      <c r="B103" s="823" t="s">
        <v>2233</v>
      </c>
      <c r="C103" s="823" t="s">
        <v>2237</v>
      </c>
      <c r="D103" s="824" t="s">
        <v>3529</v>
      </c>
      <c r="E103" s="825" t="s">
        <v>2275</v>
      </c>
      <c r="F103" s="823" t="s">
        <v>2234</v>
      </c>
      <c r="G103" s="823" t="s">
        <v>2535</v>
      </c>
      <c r="H103" s="823" t="s">
        <v>329</v>
      </c>
      <c r="I103" s="823" t="s">
        <v>2536</v>
      </c>
      <c r="J103" s="823" t="s">
        <v>2537</v>
      </c>
      <c r="K103" s="823" t="s">
        <v>2538</v>
      </c>
      <c r="L103" s="826">
        <v>119.84</v>
      </c>
      <c r="M103" s="826">
        <v>359.52</v>
      </c>
      <c r="N103" s="823">
        <v>3</v>
      </c>
      <c r="O103" s="827">
        <v>2</v>
      </c>
      <c r="P103" s="826"/>
      <c r="Q103" s="828">
        <v>0</v>
      </c>
      <c r="R103" s="823"/>
      <c r="S103" s="828">
        <v>0</v>
      </c>
      <c r="T103" s="827"/>
      <c r="U103" s="829">
        <v>0</v>
      </c>
    </row>
    <row r="104" spans="1:21" ht="14.45" customHeight="1" x14ac:dyDescent="0.2">
      <c r="A104" s="822">
        <v>7</v>
      </c>
      <c r="B104" s="823" t="s">
        <v>2233</v>
      </c>
      <c r="C104" s="823" t="s">
        <v>2237</v>
      </c>
      <c r="D104" s="824" t="s">
        <v>3529</v>
      </c>
      <c r="E104" s="825" t="s">
        <v>2275</v>
      </c>
      <c r="F104" s="823" t="s">
        <v>2234</v>
      </c>
      <c r="G104" s="823" t="s">
        <v>2294</v>
      </c>
      <c r="H104" s="823" t="s">
        <v>329</v>
      </c>
      <c r="I104" s="823" t="s">
        <v>2539</v>
      </c>
      <c r="J104" s="823" t="s">
        <v>1865</v>
      </c>
      <c r="K104" s="823" t="s">
        <v>2540</v>
      </c>
      <c r="L104" s="826">
        <v>57.64</v>
      </c>
      <c r="M104" s="826">
        <v>115.28</v>
      </c>
      <c r="N104" s="823">
        <v>2</v>
      </c>
      <c r="O104" s="827">
        <v>1</v>
      </c>
      <c r="P104" s="826"/>
      <c r="Q104" s="828">
        <v>0</v>
      </c>
      <c r="R104" s="823"/>
      <c r="S104" s="828">
        <v>0</v>
      </c>
      <c r="T104" s="827"/>
      <c r="U104" s="829">
        <v>0</v>
      </c>
    </row>
    <row r="105" spans="1:21" ht="14.45" customHeight="1" x14ac:dyDescent="0.2">
      <c r="A105" s="822">
        <v>7</v>
      </c>
      <c r="B105" s="823" t="s">
        <v>2233</v>
      </c>
      <c r="C105" s="823" t="s">
        <v>2237</v>
      </c>
      <c r="D105" s="824" t="s">
        <v>3529</v>
      </c>
      <c r="E105" s="825" t="s">
        <v>2275</v>
      </c>
      <c r="F105" s="823" t="s">
        <v>2234</v>
      </c>
      <c r="G105" s="823" t="s">
        <v>2494</v>
      </c>
      <c r="H105" s="823" t="s">
        <v>329</v>
      </c>
      <c r="I105" s="823" t="s">
        <v>2541</v>
      </c>
      <c r="J105" s="823" t="s">
        <v>2496</v>
      </c>
      <c r="K105" s="823" t="s">
        <v>2542</v>
      </c>
      <c r="L105" s="826">
        <v>83.38</v>
      </c>
      <c r="M105" s="826">
        <v>250.14</v>
      </c>
      <c r="N105" s="823">
        <v>3</v>
      </c>
      <c r="O105" s="827">
        <v>1</v>
      </c>
      <c r="P105" s="826"/>
      <c r="Q105" s="828">
        <v>0</v>
      </c>
      <c r="R105" s="823"/>
      <c r="S105" s="828">
        <v>0</v>
      </c>
      <c r="T105" s="827"/>
      <c r="U105" s="829">
        <v>0</v>
      </c>
    </row>
    <row r="106" spans="1:21" ht="14.45" customHeight="1" x14ac:dyDescent="0.2">
      <c r="A106" s="822">
        <v>7</v>
      </c>
      <c r="B106" s="823" t="s">
        <v>2233</v>
      </c>
      <c r="C106" s="823" t="s">
        <v>2237</v>
      </c>
      <c r="D106" s="824" t="s">
        <v>3529</v>
      </c>
      <c r="E106" s="825" t="s">
        <v>2284</v>
      </c>
      <c r="F106" s="823" t="s">
        <v>2234</v>
      </c>
      <c r="G106" s="823" t="s">
        <v>2307</v>
      </c>
      <c r="H106" s="823" t="s">
        <v>329</v>
      </c>
      <c r="I106" s="823" t="s">
        <v>2543</v>
      </c>
      <c r="J106" s="823" t="s">
        <v>2544</v>
      </c>
      <c r="K106" s="823" t="s">
        <v>763</v>
      </c>
      <c r="L106" s="826">
        <v>70.23</v>
      </c>
      <c r="M106" s="826">
        <v>140.46</v>
      </c>
      <c r="N106" s="823">
        <v>2</v>
      </c>
      <c r="O106" s="827">
        <v>1</v>
      </c>
      <c r="P106" s="826">
        <v>140.46</v>
      </c>
      <c r="Q106" s="828">
        <v>1</v>
      </c>
      <c r="R106" s="823">
        <v>2</v>
      </c>
      <c r="S106" s="828">
        <v>1</v>
      </c>
      <c r="T106" s="827">
        <v>1</v>
      </c>
      <c r="U106" s="829">
        <v>1</v>
      </c>
    </row>
    <row r="107" spans="1:21" ht="14.45" customHeight="1" x14ac:dyDescent="0.2">
      <c r="A107" s="822">
        <v>7</v>
      </c>
      <c r="B107" s="823" t="s">
        <v>2233</v>
      </c>
      <c r="C107" s="823" t="s">
        <v>2237</v>
      </c>
      <c r="D107" s="824" t="s">
        <v>3529</v>
      </c>
      <c r="E107" s="825" t="s">
        <v>2284</v>
      </c>
      <c r="F107" s="823" t="s">
        <v>2234</v>
      </c>
      <c r="G107" s="823" t="s">
        <v>2307</v>
      </c>
      <c r="H107" s="823" t="s">
        <v>329</v>
      </c>
      <c r="I107" s="823" t="s">
        <v>2545</v>
      </c>
      <c r="J107" s="823" t="s">
        <v>807</v>
      </c>
      <c r="K107" s="823" t="s">
        <v>2122</v>
      </c>
      <c r="L107" s="826">
        <v>35.11</v>
      </c>
      <c r="M107" s="826">
        <v>70.22</v>
      </c>
      <c r="N107" s="823">
        <v>2</v>
      </c>
      <c r="O107" s="827">
        <v>1</v>
      </c>
      <c r="P107" s="826">
        <v>70.22</v>
      </c>
      <c r="Q107" s="828">
        <v>1</v>
      </c>
      <c r="R107" s="823">
        <v>2</v>
      </c>
      <c r="S107" s="828">
        <v>1</v>
      </c>
      <c r="T107" s="827">
        <v>1</v>
      </c>
      <c r="U107" s="829">
        <v>1</v>
      </c>
    </row>
    <row r="108" spans="1:21" ht="14.45" customHeight="1" x14ac:dyDescent="0.2">
      <c r="A108" s="822">
        <v>7</v>
      </c>
      <c r="B108" s="823" t="s">
        <v>2233</v>
      </c>
      <c r="C108" s="823" t="s">
        <v>2237</v>
      </c>
      <c r="D108" s="824" t="s">
        <v>3529</v>
      </c>
      <c r="E108" s="825" t="s">
        <v>2284</v>
      </c>
      <c r="F108" s="823" t="s">
        <v>2234</v>
      </c>
      <c r="G108" s="823" t="s">
        <v>2546</v>
      </c>
      <c r="H108" s="823" t="s">
        <v>329</v>
      </c>
      <c r="I108" s="823" t="s">
        <v>2547</v>
      </c>
      <c r="J108" s="823" t="s">
        <v>2548</v>
      </c>
      <c r="K108" s="823" t="s">
        <v>2549</v>
      </c>
      <c r="L108" s="826">
        <v>124.49</v>
      </c>
      <c r="M108" s="826">
        <v>497.96</v>
      </c>
      <c r="N108" s="823">
        <v>4</v>
      </c>
      <c r="O108" s="827">
        <v>2</v>
      </c>
      <c r="P108" s="826">
        <v>248.98</v>
      </c>
      <c r="Q108" s="828">
        <v>0.5</v>
      </c>
      <c r="R108" s="823">
        <v>2</v>
      </c>
      <c r="S108" s="828">
        <v>0.5</v>
      </c>
      <c r="T108" s="827">
        <v>1</v>
      </c>
      <c r="U108" s="829">
        <v>0.5</v>
      </c>
    </row>
    <row r="109" spans="1:21" ht="14.45" customHeight="1" x14ac:dyDescent="0.2">
      <c r="A109" s="822">
        <v>7</v>
      </c>
      <c r="B109" s="823" t="s">
        <v>2233</v>
      </c>
      <c r="C109" s="823" t="s">
        <v>2237</v>
      </c>
      <c r="D109" s="824" t="s">
        <v>3529</v>
      </c>
      <c r="E109" s="825" t="s">
        <v>2284</v>
      </c>
      <c r="F109" s="823" t="s">
        <v>2234</v>
      </c>
      <c r="G109" s="823" t="s">
        <v>2550</v>
      </c>
      <c r="H109" s="823" t="s">
        <v>329</v>
      </c>
      <c r="I109" s="823" t="s">
        <v>2551</v>
      </c>
      <c r="J109" s="823" t="s">
        <v>2552</v>
      </c>
      <c r="K109" s="823" t="s">
        <v>2553</v>
      </c>
      <c r="L109" s="826">
        <v>159.71</v>
      </c>
      <c r="M109" s="826">
        <v>319.42</v>
      </c>
      <c r="N109" s="823">
        <v>2</v>
      </c>
      <c r="O109" s="827">
        <v>1</v>
      </c>
      <c r="P109" s="826">
        <v>319.42</v>
      </c>
      <c r="Q109" s="828">
        <v>1</v>
      </c>
      <c r="R109" s="823">
        <v>2</v>
      </c>
      <c r="S109" s="828">
        <v>1</v>
      </c>
      <c r="T109" s="827">
        <v>1</v>
      </c>
      <c r="U109" s="829">
        <v>1</v>
      </c>
    </row>
    <row r="110" spans="1:21" ht="14.45" customHeight="1" x14ac:dyDescent="0.2">
      <c r="A110" s="822">
        <v>7</v>
      </c>
      <c r="B110" s="823" t="s">
        <v>2233</v>
      </c>
      <c r="C110" s="823" t="s">
        <v>2237</v>
      </c>
      <c r="D110" s="824" t="s">
        <v>3529</v>
      </c>
      <c r="E110" s="825" t="s">
        <v>2284</v>
      </c>
      <c r="F110" s="823" t="s">
        <v>2234</v>
      </c>
      <c r="G110" s="823" t="s">
        <v>2327</v>
      </c>
      <c r="H110" s="823" t="s">
        <v>329</v>
      </c>
      <c r="I110" s="823" t="s">
        <v>2554</v>
      </c>
      <c r="J110" s="823" t="s">
        <v>2555</v>
      </c>
      <c r="K110" s="823" t="s">
        <v>783</v>
      </c>
      <c r="L110" s="826">
        <v>35.25</v>
      </c>
      <c r="M110" s="826">
        <v>70.5</v>
      </c>
      <c r="N110" s="823">
        <v>2</v>
      </c>
      <c r="O110" s="827">
        <v>1</v>
      </c>
      <c r="P110" s="826">
        <v>70.5</v>
      </c>
      <c r="Q110" s="828">
        <v>1</v>
      </c>
      <c r="R110" s="823">
        <v>2</v>
      </c>
      <c r="S110" s="828">
        <v>1</v>
      </c>
      <c r="T110" s="827">
        <v>1</v>
      </c>
      <c r="U110" s="829">
        <v>1</v>
      </c>
    </row>
    <row r="111" spans="1:21" ht="14.45" customHeight="1" x14ac:dyDescent="0.2">
      <c r="A111" s="822">
        <v>7</v>
      </c>
      <c r="B111" s="823" t="s">
        <v>2233</v>
      </c>
      <c r="C111" s="823" t="s">
        <v>2237</v>
      </c>
      <c r="D111" s="824" t="s">
        <v>3529</v>
      </c>
      <c r="E111" s="825" t="s">
        <v>2284</v>
      </c>
      <c r="F111" s="823" t="s">
        <v>2234</v>
      </c>
      <c r="G111" s="823" t="s">
        <v>2351</v>
      </c>
      <c r="H111" s="823" t="s">
        <v>329</v>
      </c>
      <c r="I111" s="823" t="s">
        <v>2352</v>
      </c>
      <c r="J111" s="823" t="s">
        <v>2353</v>
      </c>
      <c r="K111" s="823" t="s">
        <v>2354</v>
      </c>
      <c r="L111" s="826">
        <v>2185.59</v>
      </c>
      <c r="M111" s="826">
        <v>2185.59</v>
      </c>
      <c r="N111" s="823">
        <v>1</v>
      </c>
      <c r="O111" s="827">
        <v>1</v>
      </c>
      <c r="P111" s="826">
        <v>2185.59</v>
      </c>
      <c r="Q111" s="828">
        <v>1</v>
      </c>
      <c r="R111" s="823">
        <v>1</v>
      </c>
      <c r="S111" s="828">
        <v>1</v>
      </c>
      <c r="T111" s="827">
        <v>1</v>
      </c>
      <c r="U111" s="829">
        <v>1</v>
      </c>
    </row>
    <row r="112" spans="1:21" ht="14.45" customHeight="1" x14ac:dyDescent="0.2">
      <c r="A112" s="822">
        <v>7</v>
      </c>
      <c r="B112" s="823" t="s">
        <v>2233</v>
      </c>
      <c r="C112" s="823" t="s">
        <v>2237</v>
      </c>
      <c r="D112" s="824" t="s">
        <v>3529</v>
      </c>
      <c r="E112" s="825" t="s">
        <v>2286</v>
      </c>
      <c r="F112" s="823" t="s">
        <v>2234</v>
      </c>
      <c r="G112" s="823" t="s">
        <v>2556</v>
      </c>
      <c r="H112" s="823" t="s">
        <v>329</v>
      </c>
      <c r="I112" s="823" t="s">
        <v>2557</v>
      </c>
      <c r="J112" s="823" t="s">
        <v>2558</v>
      </c>
      <c r="K112" s="823" t="s">
        <v>2077</v>
      </c>
      <c r="L112" s="826">
        <v>176.32</v>
      </c>
      <c r="M112" s="826">
        <v>176.32</v>
      </c>
      <c r="N112" s="823">
        <v>1</v>
      </c>
      <c r="O112" s="827">
        <v>1</v>
      </c>
      <c r="P112" s="826">
        <v>176.32</v>
      </c>
      <c r="Q112" s="828">
        <v>1</v>
      </c>
      <c r="R112" s="823">
        <v>1</v>
      </c>
      <c r="S112" s="828">
        <v>1</v>
      </c>
      <c r="T112" s="827">
        <v>1</v>
      </c>
      <c r="U112" s="829">
        <v>1</v>
      </c>
    </row>
    <row r="113" spans="1:21" ht="14.45" customHeight="1" x14ac:dyDescent="0.2">
      <c r="A113" s="822">
        <v>7</v>
      </c>
      <c r="B113" s="823" t="s">
        <v>2233</v>
      </c>
      <c r="C113" s="823" t="s">
        <v>2237</v>
      </c>
      <c r="D113" s="824" t="s">
        <v>3529</v>
      </c>
      <c r="E113" s="825" t="s">
        <v>2286</v>
      </c>
      <c r="F113" s="823" t="s">
        <v>2234</v>
      </c>
      <c r="G113" s="823" t="s">
        <v>2559</v>
      </c>
      <c r="H113" s="823" t="s">
        <v>329</v>
      </c>
      <c r="I113" s="823" t="s">
        <v>2560</v>
      </c>
      <c r="J113" s="823" t="s">
        <v>2561</v>
      </c>
      <c r="K113" s="823" t="s">
        <v>2042</v>
      </c>
      <c r="L113" s="826">
        <v>339.47</v>
      </c>
      <c r="M113" s="826">
        <v>339.47</v>
      </c>
      <c r="N113" s="823">
        <v>1</v>
      </c>
      <c r="O113" s="827">
        <v>1</v>
      </c>
      <c r="P113" s="826">
        <v>339.47</v>
      </c>
      <c r="Q113" s="828">
        <v>1</v>
      </c>
      <c r="R113" s="823">
        <v>1</v>
      </c>
      <c r="S113" s="828">
        <v>1</v>
      </c>
      <c r="T113" s="827">
        <v>1</v>
      </c>
      <c r="U113" s="829">
        <v>1</v>
      </c>
    </row>
    <row r="114" spans="1:21" ht="14.45" customHeight="1" x14ac:dyDescent="0.2">
      <c r="A114" s="822">
        <v>7</v>
      </c>
      <c r="B114" s="823" t="s">
        <v>2233</v>
      </c>
      <c r="C114" s="823" t="s">
        <v>2237</v>
      </c>
      <c r="D114" s="824" t="s">
        <v>3529</v>
      </c>
      <c r="E114" s="825" t="s">
        <v>2286</v>
      </c>
      <c r="F114" s="823" t="s">
        <v>2234</v>
      </c>
      <c r="G114" s="823" t="s">
        <v>2316</v>
      </c>
      <c r="H114" s="823" t="s">
        <v>329</v>
      </c>
      <c r="I114" s="823" t="s">
        <v>2317</v>
      </c>
      <c r="J114" s="823" t="s">
        <v>2318</v>
      </c>
      <c r="K114" s="823" t="s">
        <v>2319</v>
      </c>
      <c r="L114" s="826">
        <v>73.989999999999995</v>
      </c>
      <c r="M114" s="826">
        <v>73.989999999999995</v>
      </c>
      <c r="N114" s="823">
        <v>1</v>
      </c>
      <c r="O114" s="827">
        <v>1</v>
      </c>
      <c r="P114" s="826">
        <v>73.989999999999995</v>
      </c>
      <c r="Q114" s="828">
        <v>1</v>
      </c>
      <c r="R114" s="823">
        <v>1</v>
      </c>
      <c r="S114" s="828">
        <v>1</v>
      </c>
      <c r="T114" s="827">
        <v>1</v>
      </c>
      <c r="U114" s="829">
        <v>1</v>
      </c>
    </row>
    <row r="115" spans="1:21" ht="14.45" customHeight="1" x14ac:dyDescent="0.2">
      <c r="A115" s="822">
        <v>7</v>
      </c>
      <c r="B115" s="823" t="s">
        <v>2233</v>
      </c>
      <c r="C115" s="823" t="s">
        <v>2237</v>
      </c>
      <c r="D115" s="824" t="s">
        <v>3529</v>
      </c>
      <c r="E115" s="825" t="s">
        <v>2286</v>
      </c>
      <c r="F115" s="823" t="s">
        <v>2234</v>
      </c>
      <c r="G115" s="823" t="s">
        <v>2327</v>
      </c>
      <c r="H115" s="823" t="s">
        <v>329</v>
      </c>
      <c r="I115" s="823" t="s">
        <v>2328</v>
      </c>
      <c r="J115" s="823" t="s">
        <v>1049</v>
      </c>
      <c r="K115" s="823" t="s">
        <v>2329</v>
      </c>
      <c r="L115" s="826">
        <v>35.25</v>
      </c>
      <c r="M115" s="826">
        <v>70.5</v>
      </c>
      <c r="N115" s="823">
        <v>2</v>
      </c>
      <c r="O115" s="827">
        <v>1</v>
      </c>
      <c r="P115" s="826">
        <v>70.5</v>
      </c>
      <c r="Q115" s="828">
        <v>1</v>
      </c>
      <c r="R115" s="823">
        <v>2</v>
      </c>
      <c r="S115" s="828">
        <v>1</v>
      </c>
      <c r="T115" s="827">
        <v>1</v>
      </c>
      <c r="U115" s="829">
        <v>1</v>
      </c>
    </row>
    <row r="116" spans="1:21" ht="14.45" customHeight="1" x14ac:dyDescent="0.2">
      <c r="A116" s="822">
        <v>7</v>
      </c>
      <c r="B116" s="823" t="s">
        <v>2233</v>
      </c>
      <c r="C116" s="823" t="s">
        <v>2237</v>
      </c>
      <c r="D116" s="824" t="s">
        <v>3529</v>
      </c>
      <c r="E116" s="825" t="s">
        <v>2286</v>
      </c>
      <c r="F116" s="823" t="s">
        <v>2234</v>
      </c>
      <c r="G116" s="823" t="s">
        <v>2427</v>
      </c>
      <c r="H116" s="823" t="s">
        <v>329</v>
      </c>
      <c r="I116" s="823" t="s">
        <v>2562</v>
      </c>
      <c r="J116" s="823" t="s">
        <v>928</v>
      </c>
      <c r="K116" s="823" t="s">
        <v>2563</v>
      </c>
      <c r="L116" s="826">
        <v>301.2</v>
      </c>
      <c r="M116" s="826">
        <v>301.2</v>
      </c>
      <c r="N116" s="823">
        <v>1</v>
      </c>
      <c r="O116" s="827">
        <v>1</v>
      </c>
      <c r="P116" s="826">
        <v>301.2</v>
      </c>
      <c r="Q116" s="828">
        <v>1</v>
      </c>
      <c r="R116" s="823">
        <v>1</v>
      </c>
      <c r="S116" s="828">
        <v>1</v>
      </c>
      <c r="T116" s="827">
        <v>1</v>
      </c>
      <c r="U116" s="829">
        <v>1</v>
      </c>
    </row>
    <row r="117" spans="1:21" ht="14.45" customHeight="1" x14ac:dyDescent="0.2">
      <c r="A117" s="822">
        <v>7</v>
      </c>
      <c r="B117" s="823" t="s">
        <v>2233</v>
      </c>
      <c r="C117" s="823" t="s">
        <v>2237</v>
      </c>
      <c r="D117" s="824" t="s">
        <v>3529</v>
      </c>
      <c r="E117" s="825" t="s">
        <v>2286</v>
      </c>
      <c r="F117" s="823" t="s">
        <v>2234</v>
      </c>
      <c r="G117" s="823" t="s">
        <v>2427</v>
      </c>
      <c r="H117" s="823" t="s">
        <v>329</v>
      </c>
      <c r="I117" s="823" t="s">
        <v>2428</v>
      </c>
      <c r="J117" s="823" t="s">
        <v>928</v>
      </c>
      <c r="K117" s="823" t="s">
        <v>2429</v>
      </c>
      <c r="L117" s="826">
        <v>87.98</v>
      </c>
      <c r="M117" s="826">
        <v>87.98</v>
      </c>
      <c r="N117" s="823">
        <v>1</v>
      </c>
      <c r="O117" s="827">
        <v>1</v>
      </c>
      <c r="P117" s="826">
        <v>87.98</v>
      </c>
      <c r="Q117" s="828">
        <v>1</v>
      </c>
      <c r="R117" s="823">
        <v>1</v>
      </c>
      <c r="S117" s="828">
        <v>1</v>
      </c>
      <c r="T117" s="827">
        <v>1</v>
      </c>
      <c r="U117" s="829">
        <v>1</v>
      </c>
    </row>
    <row r="118" spans="1:21" ht="14.45" customHeight="1" x14ac:dyDescent="0.2">
      <c r="A118" s="822">
        <v>7</v>
      </c>
      <c r="B118" s="823" t="s">
        <v>2233</v>
      </c>
      <c r="C118" s="823" t="s">
        <v>2237</v>
      </c>
      <c r="D118" s="824" t="s">
        <v>3529</v>
      </c>
      <c r="E118" s="825" t="s">
        <v>2286</v>
      </c>
      <c r="F118" s="823" t="s">
        <v>2234</v>
      </c>
      <c r="G118" s="823" t="s">
        <v>2334</v>
      </c>
      <c r="H118" s="823" t="s">
        <v>329</v>
      </c>
      <c r="I118" s="823" t="s">
        <v>2335</v>
      </c>
      <c r="J118" s="823" t="s">
        <v>715</v>
      </c>
      <c r="K118" s="823" t="s">
        <v>2336</v>
      </c>
      <c r="L118" s="826">
        <v>127.91</v>
      </c>
      <c r="M118" s="826">
        <v>127.91</v>
      </c>
      <c r="N118" s="823">
        <v>1</v>
      </c>
      <c r="O118" s="827">
        <v>1</v>
      </c>
      <c r="P118" s="826">
        <v>127.91</v>
      </c>
      <c r="Q118" s="828">
        <v>1</v>
      </c>
      <c r="R118" s="823">
        <v>1</v>
      </c>
      <c r="S118" s="828">
        <v>1</v>
      </c>
      <c r="T118" s="827">
        <v>1</v>
      </c>
      <c r="U118" s="829">
        <v>1</v>
      </c>
    </row>
    <row r="119" spans="1:21" ht="14.45" customHeight="1" x14ac:dyDescent="0.2">
      <c r="A119" s="822">
        <v>7</v>
      </c>
      <c r="B119" s="823" t="s">
        <v>2233</v>
      </c>
      <c r="C119" s="823" t="s">
        <v>2237</v>
      </c>
      <c r="D119" s="824" t="s">
        <v>3529</v>
      </c>
      <c r="E119" s="825" t="s">
        <v>2286</v>
      </c>
      <c r="F119" s="823" t="s">
        <v>2234</v>
      </c>
      <c r="G119" s="823" t="s">
        <v>2461</v>
      </c>
      <c r="H119" s="823" t="s">
        <v>680</v>
      </c>
      <c r="I119" s="823" t="s">
        <v>1954</v>
      </c>
      <c r="J119" s="823" t="s">
        <v>1295</v>
      </c>
      <c r="K119" s="823" t="s">
        <v>1955</v>
      </c>
      <c r="L119" s="826">
        <v>154.36000000000001</v>
      </c>
      <c r="M119" s="826">
        <v>617.44000000000005</v>
      </c>
      <c r="N119" s="823">
        <v>4</v>
      </c>
      <c r="O119" s="827">
        <v>2</v>
      </c>
      <c r="P119" s="826">
        <v>617.44000000000005</v>
      </c>
      <c r="Q119" s="828">
        <v>1</v>
      </c>
      <c r="R119" s="823">
        <v>4</v>
      </c>
      <c r="S119" s="828">
        <v>1</v>
      </c>
      <c r="T119" s="827">
        <v>2</v>
      </c>
      <c r="U119" s="829">
        <v>1</v>
      </c>
    </row>
    <row r="120" spans="1:21" ht="14.45" customHeight="1" x14ac:dyDescent="0.2">
      <c r="A120" s="822">
        <v>7</v>
      </c>
      <c r="B120" s="823" t="s">
        <v>2233</v>
      </c>
      <c r="C120" s="823" t="s">
        <v>2237</v>
      </c>
      <c r="D120" s="824" t="s">
        <v>3529</v>
      </c>
      <c r="E120" s="825" t="s">
        <v>2286</v>
      </c>
      <c r="F120" s="823" t="s">
        <v>2234</v>
      </c>
      <c r="G120" s="823" t="s">
        <v>2461</v>
      </c>
      <c r="H120" s="823" t="s">
        <v>329</v>
      </c>
      <c r="I120" s="823" t="s">
        <v>2564</v>
      </c>
      <c r="J120" s="823" t="s">
        <v>1295</v>
      </c>
      <c r="K120" s="823" t="s">
        <v>2565</v>
      </c>
      <c r="L120" s="826">
        <v>225.06</v>
      </c>
      <c r="M120" s="826">
        <v>450.12</v>
      </c>
      <c r="N120" s="823">
        <v>2</v>
      </c>
      <c r="O120" s="827">
        <v>2</v>
      </c>
      <c r="P120" s="826">
        <v>450.12</v>
      </c>
      <c r="Q120" s="828">
        <v>1</v>
      </c>
      <c r="R120" s="823">
        <v>2</v>
      </c>
      <c r="S120" s="828">
        <v>1</v>
      </c>
      <c r="T120" s="827">
        <v>2</v>
      </c>
      <c r="U120" s="829">
        <v>1</v>
      </c>
    </row>
    <row r="121" spans="1:21" ht="14.45" customHeight="1" x14ac:dyDescent="0.2">
      <c r="A121" s="822">
        <v>7</v>
      </c>
      <c r="B121" s="823" t="s">
        <v>2233</v>
      </c>
      <c r="C121" s="823" t="s">
        <v>2237</v>
      </c>
      <c r="D121" s="824" t="s">
        <v>3529</v>
      </c>
      <c r="E121" s="825" t="s">
        <v>2286</v>
      </c>
      <c r="F121" s="823" t="s">
        <v>2234</v>
      </c>
      <c r="G121" s="823" t="s">
        <v>2566</v>
      </c>
      <c r="H121" s="823" t="s">
        <v>329</v>
      </c>
      <c r="I121" s="823" t="s">
        <v>2567</v>
      </c>
      <c r="J121" s="823" t="s">
        <v>2568</v>
      </c>
      <c r="K121" s="823" t="s">
        <v>2569</v>
      </c>
      <c r="L121" s="826">
        <v>531.12</v>
      </c>
      <c r="M121" s="826">
        <v>1062.24</v>
      </c>
      <c r="N121" s="823">
        <v>2</v>
      </c>
      <c r="O121" s="827">
        <v>1</v>
      </c>
      <c r="P121" s="826">
        <v>1062.24</v>
      </c>
      <c r="Q121" s="828">
        <v>1</v>
      </c>
      <c r="R121" s="823">
        <v>2</v>
      </c>
      <c r="S121" s="828">
        <v>1</v>
      </c>
      <c r="T121" s="827">
        <v>1</v>
      </c>
      <c r="U121" s="829">
        <v>1</v>
      </c>
    </row>
    <row r="122" spans="1:21" ht="14.45" customHeight="1" x14ac:dyDescent="0.2">
      <c r="A122" s="822">
        <v>7</v>
      </c>
      <c r="B122" s="823" t="s">
        <v>2233</v>
      </c>
      <c r="C122" s="823" t="s">
        <v>2237</v>
      </c>
      <c r="D122" s="824" t="s">
        <v>3529</v>
      </c>
      <c r="E122" s="825" t="s">
        <v>2244</v>
      </c>
      <c r="F122" s="823" t="s">
        <v>2234</v>
      </c>
      <c r="G122" s="823" t="s">
        <v>2324</v>
      </c>
      <c r="H122" s="823" t="s">
        <v>329</v>
      </c>
      <c r="I122" s="823" t="s">
        <v>2325</v>
      </c>
      <c r="J122" s="823" t="s">
        <v>1185</v>
      </c>
      <c r="K122" s="823" t="s">
        <v>2326</v>
      </c>
      <c r="L122" s="826">
        <v>90.95</v>
      </c>
      <c r="M122" s="826">
        <v>181.9</v>
      </c>
      <c r="N122" s="823">
        <v>2</v>
      </c>
      <c r="O122" s="827">
        <v>1</v>
      </c>
      <c r="P122" s="826">
        <v>181.9</v>
      </c>
      <c r="Q122" s="828">
        <v>1</v>
      </c>
      <c r="R122" s="823">
        <v>2</v>
      </c>
      <c r="S122" s="828">
        <v>1</v>
      </c>
      <c r="T122" s="827">
        <v>1</v>
      </c>
      <c r="U122" s="829">
        <v>1</v>
      </c>
    </row>
    <row r="123" spans="1:21" ht="14.45" customHeight="1" x14ac:dyDescent="0.2">
      <c r="A123" s="822">
        <v>7</v>
      </c>
      <c r="B123" s="823" t="s">
        <v>2233</v>
      </c>
      <c r="C123" s="823" t="s">
        <v>2237</v>
      </c>
      <c r="D123" s="824" t="s">
        <v>3529</v>
      </c>
      <c r="E123" s="825" t="s">
        <v>2259</v>
      </c>
      <c r="F123" s="823" t="s">
        <v>2234</v>
      </c>
      <c r="G123" s="823" t="s">
        <v>2287</v>
      </c>
      <c r="H123" s="823" t="s">
        <v>680</v>
      </c>
      <c r="I123" s="823" t="s">
        <v>1969</v>
      </c>
      <c r="J123" s="823" t="s">
        <v>1970</v>
      </c>
      <c r="K123" s="823" t="s">
        <v>1971</v>
      </c>
      <c r="L123" s="826">
        <v>119.7</v>
      </c>
      <c r="M123" s="826">
        <v>239.4</v>
      </c>
      <c r="N123" s="823">
        <v>2</v>
      </c>
      <c r="O123" s="827">
        <v>1</v>
      </c>
      <c r="P123" s="826">
        <v>239.4</v>
      </c>
      <c r="Q123" s="828">
        <v>1</v>
      </c>
      <c r="R123" s="823">
        <v>2</v>
      </c>
      <c r="S123" s="828">
        <v>1</v>
      </c>
      <c r="T123" s="827">
        <v>1</v>
      </c>
      <c r="U123" s="829">
        <v>1</v>
      </c>
    </row>
    <row r="124" spans="1:21" ht="14.45" customHeight="1" x14ac:dyDescent="0.2">
      <c r="A124" s="822">
        <v>7</v>
      </c>
      <c r="B124" s="823" t="s">
        <v>2233</v>
      </c>
      <c r="C124" s="823" t="s">
        <v>2237</v>
      </c>
      <c r="D124" s="824" t="s">
        <v>3529</v>
      </c>
      <c r="E124" s="825" t="s">
        <v>2259</v>
      </c>
      <c r="F124" s="823" t="s">
        <v>2234</v>
      </c>
      <c r="G124" s="823" t="s">
        <v>2408</v>
      </c>
      <c r="H124" s="823" t="s">
        <v>329</v>
      </c>
      <c r="I124" s="823" t="s">
        <v>2570</v>
      </c>
      <c r="J124" s="823" t="s">
        <v>2571</v>
      </c>
      <c r="K124" s="823" t="s">
        <v>2572</v>
      </c>
      <c r="L124" s="826">
        <v>167.58</v>
      </c>
      <c r="M124" s="826">
        <v>167.58</v>
      </c>
      <c r="N124" s="823">
        <v>1</v>
      </c>
      <c r="O124" s="827">
        <v>1</v>
      </c>
      <c r="P124" s="826">
        <v>167.58</v>
      </c>
      <c r="Q124" s="828">
        <v>1</v>
      </c>
      <c r="R124" s="823">
        <v>1</v>
      </c>
      <c r="S124" s="828">
        <v>1</v>
      </c>
      <c r="T124" s="827">
        <v>1</v>
      </c>
      <c r="U124" s="829">
        <v>1</v>
      </c>
    </row>
    <row r="125" spans="1:21" ht="14.45" customHeight="1" x14ac:dyDescent="0.2">
      <c r="A125" s="822">
        <v>7</v>
      </c>
      <c r="B125" s="823" t="s">
        <v>2233</v>
      </c>
      <c r="C125" s="823" t="s">
        <v>2237</v>
      </c>
      <c r="D125" s="824" t="s">
        <v>3529</v>
      </c>
      <c r="E125" s="825" t="s">
        <v>2259</v>
      </c>
      <c r="F125" s="823" t="s">
        <v>2234</v>
      </c>
      <c r="G125" s="823" t="s">
        <v>2423</v>
      </c>
      <c r="H125" s="823" t="s">
        <v>680</v>
      </c>
      <c r="I125" s="823" t="s">
        <v>2424</v>
      </c>
      <c r="J125" s="823" t="s">
        <v>2425</v>
      </c>
      <c r="K125" s="823" t="s">
        <v>2426</v>
      </c>
      <c r="L125" s="826">
        <v>141.25</v>
      </c>
      <c r="M125" s="826">
        <v>141.25</v>
      </c>
      <c r="N125" s="823">
        <v>1</v>
      </c>
      <c r="O125" s="827">
        <v>1</v>
      </c>
      <c r="P125" s="826">
        <v>141.25</v>
      </c>
      <c r="Q125" s="828">
        <v>1</v>
      </c>
      <c r="R125" s="823">
        <v>1</v>
      </c>
      <c r="S125" s="828">
        <v>1</v>
      </c>
      <c r="T125" s="827">
        <v>1</v>
      </c>
      <c r="U125" s="829">
        <v>1</v>
      </c>
    </row>
    <row r="126" spans="1:21" ht="14.45" customHeight="1" x14ac:dyDescent="0.2">
      <c r="A126" s="822">
        <v>7</v>
      </c>
      <c r="B126" s="823" t="s">
        <v>2233</v>
      </c>
      <c r="C126" s="823" t="s">
        <v>2237</v>
      </c>
      <c r="D126" s="824" t="s">
        <v>3529</v>
      </c>
      <c r="E126" s="825" t="s">
        <v>2259</v>
      </c>
      <c r="F126" s="823" t="s">
        <v>2234</v>
      </c>
      <c r="G126" s="823" t="s">
        <v>2461</v>
      </c>
      <c r="H126" s="823" t="s">
        <v>680</v>
      </c>
      <c r="I126" s="823" t="s">
        <v>1954</v>
      </c>
      <c r="J126" s="823" t="s">
        <v>1295</v>
      </c>
      <c r="K126" s="823" t="s">
        <v>1955</v>
      </c>
      <c r="L126" s="826">
        <v>154.36000000000001</v>
      </c>
      <c r="M126" s="826">
        <v>463.08000000000004</v>
      </c>
      <c r="N126" s="823">
        <v>3</v>
      </c>
      <c r="O126" s="827">
        <v>2</v>
      </c>
      <c r="P126" s="826">
        <v>463.08000000000004</v>
      </c>
      <c r="Q126" s="828">
        <v>1</v>
      </c>
      <c r="R126" s="823">
        <v>3</v>
      </c>
      <c r="S126" s="828">
        <v>1</v>
      </c>
      <c r="T126" s="827">
        <v>2</v>
      </c>
      <c r="U126" s="829">
        <v>1</v>
      </c>
    </row>
    <row r="127" spans="1:21" ht="14.45" customHeight="1" x14ac:dyDescent="0.2">
      <c r="A127" s="822">
        <v>7</v>
      </c>
      <c r="B127" s="823" t="s">
        <v>2233</v>
      </c>
      <c r="C127" s="823" t="s">
        <v>2237</v>
      </c>
      <c r="D127" s="824" t="s">
        <v>3529</v>
      </c>
      <c r="E127" s="825" t="s">
        <v>2259</v>
      </c>
      <c r="F127" s="823" t="s">
        <v>2234</v>
      </c>
      <c r="G127" s="823" t="s">
        <v>2461</v>
      </c>
      <c r="H127" s="823" t="s">
        <v>329</v>
      </c>
      <c r="I127" s="823" t="s">
        <v>2573</v>
      </c>
      <c r="J127" s="823" t="s">
        <v>1295</v>
      </c>
      <c r="K127" s="823" t="s">
        <v>1955</v>
      </c>
      <c r="L127" s="826">
        <v>154.36000000000001</v>
      </c>
      <c r="M127" s="826">
        <v>154.36000000000001</v>
      </c>
      <c r="N127" s="823">
        <v>1</v>
      </c>
      <c r="O127" s="827">
        <v>1</v>
      </c>
      <c r="P127" s="826">
        <v>154.36000000000001</v>
      </c>
      <c r="Q127" s="828">
        <v>1</v>
      </c>
      <c r="R127" s="823">
        <v>1</v>
      </c>
      <c r="S127" s="828">
        <v>1</v>
      </c>
      <c r="T127" s="827">
        <v>1</v>
      </c>
      <c r="U127" s="829">
        <v>1</v>
      </c>
    </row>
    <row r="128" spans="1:21" ht="14.45" customHeight="1" x14ac:dyDescent="0.2">
      <c r="A128" s="822">
        <v>7</v>
      </c>
      <c r="B128" s="823" t="s">
        <v>2233</v>
      </c>
      <c r="C128" s="823" t="s">
        <v>2237</v>
      </c>
      <c r="D128" s="824" t="s">
        <v>3529</v>
      </c>
      <c r="E128" s="825" t="s">
        <v>2253</v>
      </c>
      <c r="F128" s="823" t="s">
        <v>2234</v>
      </c>
      <c r="G128" s="823" t="s">
        <v>2574</v>
      </c>
      <c r="H128" s="823" t="s">
        <v>680</v>
      </c>
      <c r="I128" s="823" t="s">
        <v>2575</v>
      </c>
      <c r="J128" s="823" t="s">
        <v>1915</v>
      </c>
      <c r="K128" s="823" t="s">
        <v>2576</v>
      </c>
      <c r="L128" s="826">
        <v>93.27</v>
      </c>
      <c r="M128" s="826">
        <v>93.27</v>
      </c>
      <c r="N128" s="823">
        <v>1</v>
      </c>
      <c r="O128" s="827">
        <v>1</v>
      </c>
      <c r="P128" s="826"/>
      <c r="Q128" s="828">
        <v>0</v>
      </c>
      <c r="R128" s="823"/>
      <c r="S128" s="828">
        <v>0</v>
      </c>
      <c r="T128" s="827"/>
      <c r="U128" s="829">
        <v>0</v>
      </c>
    </row>
    <row r="129" spans="1:21" ht="14.45" customHeight="1" x14ac:dyDescent="0.2">
      <c r="A129" s="822">
        <v>7</v>
      </c>
      <c r="B129" s="823" t="s">
        <v>2233</v>
      </c>
      <c r="C129" s="823" t="s">
        <v>2237</v>
      </c>
      <c r="D129" s="824" t="s">
        <v>3529</v>
      </c>
      <c r="E129" s="825" t="s">
        <v>2253</v>
      </c>
      <c r="F129" s="823" t="s">
        <v>2234</v>
      </c>
      <c r="G129" s="823" t="s">
        <v>2465</v>
      </c>
      <c r="H129" s="823" t="s">
        <v>680</v>
      </c>
      <c r="I129" s="823" t="s">
        <v>2577</v>
      </c>
      <c r="J129" s="823" t="s">
        <v>2578</v>
      </c>
      <c r="K129" s="823" t="s">
        <v>2293</v>
      </c>
      <c r="L129" s="826">
        <v>176.32</v>
      </c>
      <c r="M129" s="826">
        <v>176.32</v>
      </c>
      <c r="N129" s="823">
        <v>1</v>
      </c>
      <c r="O129" s="827">
        <v>1</v>
      </c>
      <c r="P129" s="826">
        <v>176.32</v>
      </c>
      <c r="Q129" s="828">
        <v>1</v>
      </c>
      <c r="R129" s="823">
        <v>1</v>
      </c>
      <c r="S129" s="828">
        <v>1</v>
      </c>
      <c r="T129" s="827">
        <v>1</v>
      </c>
      <c r="U129" s="829">
        <v>1</v>
      </c>
    </row>
    <row r="130" spans="1:21" ht="14.45" customHeight="1" x14ac:dyDescent="0.2">
      <c r="A130" s="822">
        <v>7</v>
      </c>
      <c r="B130" s="823" t="s">
        <v>2233</v>
      </c>
      <c r="C130" s="823" t="s">
        <v>2237</v>
      </c>
      <c r="D130" s="824" t="s">
        <v>3529</v>
      </c>
      <c r="E130" s="825" t="s">
        <v>2253</v>
      </c>
      <c r="F130" s="823" t="s">
        <v>2234</v>
      </c>
      <c r="G130" s="823" t="s">
        <v>2579</v>
      </c>
      <c r="H130" s="823" t="s">
        <v>329</v>
      </c>
      <c r="I130" s="823" t="s">
        <v>2580</v>
      </c>
      <c r="J130" s="823" t="s">
        <v>1452</v>
      </c>
      <c r="K130" s="823" t="s">
        <v>2581</v>
      </c>
      <c r="L130" s="826">
        <v>38.47</v>
      </c>
      <c r="M130" s="826">
        <v>38.47</v>
      </c>
      <c r="N130" s="823">
        <v>1</v>
      </c>
      <c r="O130" s="827">
        <v>0.5</v>
      </c>
      <c r="P130" s="826">
        <v>38.47</v>
      </c>
      <c r="Q130" s="828">
        <v>1</v>
      </c>
      <c r="R130" s="823">
        <v>1</v>
      </c>
      <c r="S130" s="828">
        <v>1</v>
      </c>
      <c r="T130" s="827">
        <v>0.5</v>
      </c>
      <c r="U130" s="829">
        <v>1</v>
      </c>
    </row>
    <row r="131" spans="1:21" ht="14.45" customHeight="1" x14ac:dyDescent="0.2">
      <c r="A131" s="822">
        <v>7</v>
      </c>
      <c r="B131" s="823" t="s">
        <v>2233</v>
      </c>
      <c r="C131" s="823" t="s">
        <v>2237</v>
      </c>
      <c r="D131" s="824" t="s">
        <v>3529</v>
      </c>
      <c r="E131" s="825" t="s">
        <v>2253</v>
      </c>
      <c r="F131" s="823" t="s">
        <v>2234</v>
      </c>
      <c r="G131" s="823" t="s">
        <v>2582</v>
      </c>
      <c r="H131" s="823" t="s">
        <v>680</v>
      </c>
      <c r="I131" s="823" t="s">
        <v>2583</v>
      </c>
      <c r="J131" s="823" t="s">
        <v>2584</v>
      </c>
      <c r="K131" s="823" t="s">
        <v>2585</v>
      </c>
      <c r="L131" s="826">
        <v>120.15</v>
      </c>
      <c r="M131" s="826">
        <v>120.15</v>
      </c>
      <c r="N131" s="823">
        <v>1</v>
      </c>
      <c r="O131" s="827">
        <v>0.5</v>
      </c>
      <c r="P131" s="826">
        <v>120.15</v>
      </c>
      <c r="Q131" s="828">
        <v>1</v>
      </c>
      <c r="R131" s="823">
        <v>1</v>
      </c>
      <c r="S131" s="828">
        <v>1</v>
      </c>
      <c r="T131" s="827">
        <v>0.5</v>
      </c>
      <c r="U131" s="829">
        <v>1</v>
      </c>
    </row>
    <row r="132" spans="1:21" ht="14.45" customHeight="1" x14ac:dyDescent="0.2">
      <c r="A132" s="822">
        <v>7</v>
      </c>
      <c r="B132" s="823" t="s">
        <v>2233</v>
      </c>
      <c r="C132" s="823" t="s">
        <v>2237</v>
      </c>
      <c r="D132" s="824" t="s">
        <v>3529</v>
      </c>
      <c r="E132" s="825" t="s">
        <v>2253</v>
      </c>
      <c r="F132" s="823" t="s">
        <v>2234</v>
      </c>
      <c r="G132" s="823" t="s">
        <v>2586</v>
      </c>
      <c r="H132" s="823" t="s">
        <v>329</v>
      </c>
      <c r="I132" s="823" t="s">
        <v>2587</v>
      </c>
      <c r="J132" s="823" t="s">
        <v>2588</v>
      </c>
      <c r="K132" s="823" t="s">
        <v>2589</v>
      </c>
      <c r="L132" s="826">
        <v>121.07</v>
      </c>
      <c r="M132" s="826">
        <v>121.07</v>
      </c>
      <c r="N132" s="823">
        <v>1</v>
      </c>
      <c r="O132" s="827">
        <v>0.5</v>
      </c>
      <c r="P132" s="826">
        <v>121.07</v>
      </c>
      <c r="Q132" s="828">
        <v>1</v>
      </c>
      <c r="R132" s="823">
        <v>1</v>
      </c>
      <c r="S132" s="828">
        <v>1</v>
      </c>
      <c r="T132" s="827">
        <v>0.5</v>
      </c>
      <c r="U132" s="829">
        <v>1</v>
      </c>
    </row>
    <row r="133" spans="1:21" ht="14.45" customHeight="1" x14ac:dyDescent="0.2">
      <c r="A133" s="822">
        <v>7</v>
      </c>
      <c r="B133" s="823" t="s">
        <v>2233</v>
      </c>
      <c r="C133" s="823" t="s">
        <v>2237</v>
      </c>
      <c r="D133" s="824" t="s">
        <v>3529</v>
      </c>
      <c r="E133" s="825" t="s">
        <v>2253</v>
      </c>
      <c r="F133" s="823" t="s">
        <v>2234</v>
      </c>
      <c r="G133" s="823" t="s">
        <v>2405</v>
      </c>
      <c r="H133" s="823" t="s">
        <v>329</v>
      </c>
      <c r="I133" s="823" t="s">
        <v>2406</v>
      </c>
      <c r="J133" s="823" t="s">
        <v>849</v>
      </c>
      <c r="K133" s="823" t="s">
        <v>2407</v>
      </c>
      <c r="L133" s="826">
        <v>25.53</v>
      </c>
      <c r="M133" s="826">
        <v>25.53</v>
      </c>
      <c r="N133" s="823">
        <v>1</v>
      </c>
      <c r="O133" s="827">
        <v>1</v>
      </c>
      <c r="P133" s="826">
        <v>25.53</v>
      </c>
      <c r="Q133" s="828">
        <v>1</v>
      </c>
      <c r="R133" s="823">
        <v>1</v>
      </c>
      <c r="S133" s="828">
        <v>1</v>
      </c>
      <c r="T133" s="827">
        <v>1</v>
      </c>
      <c r="U133" s="829">
        <v>1</v>
      </c>
    </row>
    <row r="134" spans="1:21" ht="14.45" customHeight="1" x14ac:dyDescent="0.2">
      <c r="A134" s="822">
        <v>7</v>
      </c>
      <c r="B134" s="823" t="s">
        <v>2233</v>
      </c>
      <c r="C134" s="823" t="s">
        <v>2237</v>
      </c>
      <c r="D134" s="824" t="s">
        <v>3529</v>
      </c>
      <c r="E134" s="825" t="s">
        <v>2253</v>
      </c>
      <c r="F134" s="823" t="s">
        <v>2234</v>
      </c>
      <c r="G134" s="823" t="s">
        <v>2408</v>
      </c>
      <c r="H134" s="823" t="s">
        <v>329</v>
      </c>
      <c r="I134" s="823" t="s">
        <v>2412</v>
      </c>
      <c r="J134" s="823" t="s">
        <v>1343</v>
      </c>
      <c r="K134" s="823" t="s">
        <v>2372</v>
      </c>
      <c r="L134" s="826">
        <v>111.72</v>
      </c>
      <c r="M134" s="826">
        <v>111.72</v>
      </c>
      <c r="N134" s="823">
        <v>1</v>
      </c>
      <c r="O134" s="827">
        <v>1</v>
      </c>
      <c r="P134" s="826">
        <v>111.72</v>
      </c>
      <c r="Q134" s="828">
        <v>1</v>
      </c>
      <c r="R134" s="823">
        <v>1</v>
      </c>
      <c r="S134" s="828">
        <v>1</v>
      </c>
      <c r="T134" s="827">
        <v>1</v>
      </c>
      <c r="U134" s="829">
        <v>1</v>
      </c>
    </row>
    <row r="135" spans="1:21" ht="14.45" customHeight="1" x14ac:dyDescent="0.2">
      <c r="A135" s="822">
        <v>7</v>
      </c>
      <c r="B135" s="823" t="s">
        <v>2233</v>
      </c>
      <c r="C135" s="823" t="s">
        <v>2237</v>
      </c>
      <c r="D135" s="824" t="s">
        <v>3529</v>
      </c>
      <c r="E135" s="825" t="s">
        <v>2253</v>
      </c>
      <c r="F135" s="823" t="s">
        <v>2234</v>
      </c>
      <c r="G135" s="823" t="s">
        <v>2507</v>
      </c>
      <c r="H135" s="823" t="s">
        <v>329</v>
      </c>
      <c r="I135" s="823" t="s">
        <v>2508</v>
      </c>
      <c r="J135" s="823" t="s">
        <v>2509</v>
      </c>
      <c r="K135" s="823" t="s">
        <v>2510</v>
      </c>
      <c r="L135" s="826">
        <v>132.97999999999999</v>
      </c>
      <c r="M135" s="826">
        <v>265.95999999999998</v>
      </c>
      <c r="N135" s="823">
        <v>2</v>
      </c>
      <c r="O135" s="827">
        <v>1</v>
      </c>
      <c r="P135" s="826">
        <v>265.95999999999998</v>
      </c>
      <c r="Q135" s="828">
        <v>1</v>
      </c>
      <c r="R135" s="823">
        <v>2</v>
      </c>
      <c r="S135" s="828">
        <v>1</v>
      </c>
      <c r="T135" s="827">
        <v>1</v>
      </c>
      <c r="U135" s="829">
        <v>1</v>
      </c>
    </row>
    <row r="136" spans="1:21" ht="14.45" customHeight="1" x14ac:dyDescent="0.2">
      <c r="A136" s="822">
        <v>7</v>
      </c>
      <c r="B136" s="823" t="s">
        <v>2233</v>
      </c>
      <c r="C136" s="823" t="s">
        <v>2237</v>
      </c>
      <c r="D136" s="824" t="s">
        <v>3529</v>
      </c>
      <c r="E136" s="825" t="s">
        <v>2253</v>
      </c>
      <c r="F136" s="823" t="s">
        <v>2234</v>
      </c>
      <c r="G136" s="823" t="s">
        <v>2590</v>
      </c>
      <c r="H136" s="823" t="s">
        <v>680</v>
      </c>
      <c r="I136" s="823" t="s">
        <v>2591</v>
      </c>
      <c r="J136" s="823" t="s">
        <v>2592</v>
      </c>
      <c r="K136" s="823" t="s">
        <v>2593</v>
      </c>
      <c r="L136" s="826">
        <v>31.09</v>
      </c>
      <c r="M136" s="826">
        <v>31.09</v>
      </c>
      <c r="N136" s="823">
        <v>1</v>
      </c>
      <c r="O136" s="827">
        <v>1</v>
      </c>
      <c r="P136" s="826">
        <v>31.09</v>
      </c>
      <c r="Q136" s="828">
        <v>1</v>
      </c>
      <c r="R136" s="823">
        <v>1</v>
      </c>
      <c r="S136" s="828">
        <v>1</v>
      </c>
      <c r="T136" s="827">
        <v>1</v>
      </c>
      <c r="U136" s="829">
        <v>1</v>
      </c>
    </row>
    <row r="137" spans="1:21" ht="14.45" customHeight="1" x14ac:dyDescent="0.2">
      <c r="A137" s="822">
        <v>7</v>
      </c>
      <c r="B137" s="823" t="s">
        <v>2233</v>
      </c>
      <c r="C137" s="823" t="s">
        <v>2237</v>
      </c>
      <c r="D137" s="824" t="s">
        <v>3529</v>
      </c>
      <c r="E137" s="825" t="s">
        <v>2253</v>
      </c>
      <c r="F137" s="823" t="s">
        <v>2234</v>
      </c>
      <c r="G137" s="823" t="s">
        <v>2491</v>
      </c>
      <c r="H137" s="823" t="s">
        <v>329</v>
      </c>
      <c r="I137" s="823" t="s">
        <v>2594</v>
      </c>
      <c r="J137" s="823" t="s">
        <v>2595</v>
      </c>
      <c r="K137" s="823" t="s">
        <v>2596</v>
      </c>
      <c r="L137" s="826">
        <v>183.79</v>
      </c>
      <c r="M137" s="826">
        <v>183.79</v>
      </c>
      <c r="N137" s="823">
        <v>1</v>
      </c>
      <c r="O137" s="827">
        <v>1</v>
      </c>
      <c r="P137" s="826"/>
      <c r="Q137" s="828">
        <v>0</v>
      </c>
      <c r="R137" s="823"/>
      <c r="S137" s="828">
        <v>0</v>
      </c>
      <c r="T137" s="827"/>
      <c r="U137" s="829">
        <v>0</v>
      </c>
    </row>
    <row r="138" spans="1:21" ht="14.45" customHeight="1" x14ac:dyDescent="0.2">
      <c r="A138" s="822">
        <v>7</v>
      </c>
      <c r="B138" s="823" t="s">
        <v>2233</v>
      </c>
      <c r="C138" s="823" t="s">
        <v>2237</v>
      </c>
      <c r="D138" s="824" t="s">
        <v>3529</v>
      </c>
      <c r="E138" s="825" t="s">
        <v>2253</v>
      </c>
      <c r="F138" s="823" t="s">
        <v>2234</v>
      </c>
      <c r="G138" s="823" t="s">
        <v>2436</v>
      </c>
      <c r="H138" s="823" t="s">
        <v>329</v>
      </c>
      <c r="I138" s="823" t="s">
        <v>2437</v>
      </c>
      <c r="J138" s="823" t="s">
        <v>1187</v>
      </c>
      <c r="K138" s="823" t="s">
        <v>1498</v>
      </c>
      <c r="L138" s="826">
        <v>42.08</v>
      </c>
      <c r="M138" s="826">
        <v>84.16</v>
      </c>
      <c r="N138" s="823">
        <v>2</v>
      </c>
      <c r="O138" s="827">
        <v>0.5</v>
      </c>
      <c r="P138" s="826">
        <v>84.16</v>
      </c>
      <c r="Q138" s="828">
        <v>1</v>
      </c>
      <c r="R138" s="823">
        <v>2</v>
      </c>
      <c r="S138" s="828">
        <v>1</v>
      </c>
      <c r="T138" s="827">
        <v>0.5</v>
      </c>
      <c r="U138" s="829">
        <v>1</v>
      </c>
    </row>
    <row r="139" spans="1:21" ht="14.45" customHeight="1" x14ac:dyDescent="0.2">
      <c r="A139" s="822">
        <v>7</v>
      </c>
      <c r="B139" s="823" t="s">
        <v>2233</v>
      </c>
      <c r="C139" s="823" t="s">
        <v>2237</v>
      </c>
      <c r="D139" s="824" t="s">
        <v>3529</v>
      </c>
      <c r="E139" s="825" t="s">
        <v>2253</v>
      </c>
      <c r="F139" s="823" t="s">
        <v>2234</v>
      </c>
      <c r="G139" s="823" t="s">
        <v>2438</v>
      </c>
      <c r="H139" s="823" t="s">
        <v>329</v>
      </c>
      <c r="I139" s="823" t="s">
        <v>2597</v>
      </c>
      <c r="J139" s="823" t="s">
        <v>1430</v>
      </c>
      <c r="K139" s="823" t="s">
        <v>2598</v>
      </c>
      <c r="L139" s="826">
        <v>42.54</v>
      </c>
      <c r="M139" s="826">
        <v>42.54</v>
      </c>
      <c r="N139" s="823">
        <v>1</v>
      </c>
      <c r="O139" s="827">
        <v>1</v>
      </c>
      <c r="P139" s="826"/>
      <c r="Q139" s="828">
        <v>0</v>
      </c>
      <c r="R139" s="823"/>
      <c r="S139" s="828">
        <v>0</v>
      </c>
      <c r="T139" s="827"/>
      <c r="U139" s="829">
        <v>0</v>
      </c>
    </row>
    <row r="140" spans="1:21" ht="14.45" customHeight="1" x14ac:dyDescent="0.2">
      <c r="A140" s="822">
        <v>7</v>
      </c>
      <c r="B140" s="823" t="s">
        <v>2233</v>
      </c>
      <c r="C140" s="823" t="s">
        <v>2237</v>
      </c>
      <c r="D140" s="824" t="s">
        <v>3529</v>
      </c>
      <c r="E140" s="825" t="s">
        <v>2253</v>
      </c>
      <c r="F140" s="823" t="s">
        <v>2234</v>
      </c>
      <c r="G140" s="823" t="s">
        <v>2599</v>
      </c>
      <c r="H140" s="823" t="s">
        <v>329</v>
      </c>
      <c r="I140" s="823" t="s">
        <v>2600</v>
      </c>
      <c r="J140" s="823" t="s">
        <v>2601</v>
      </c>
      <c r="K140" s="823" t="s">
        <v>1368</v>
      </c>
      <c r="L140" s="826">
        <v>61.97</v>
      </c>
      <c r="M140" s="826">
        <v>247.88</v>
      </c>
      <c r="N140" s="823">
        <v>4</v>
      </c>
      <c r="O140" s="827">
        <v>3</v>
      </c>
      <c r="P140" s="826">
        <v>185.91</v>
      </c>
      <c r="Q140" s="828">
        <v>0.75</v>
      </c>
      <c r="R140" s="823">
        <v>3</v>
      </c>
      <c r="S140" s="828">
        <v>0.75</v>
      </c>
      <c r="T140" s="827">
        <v>2</v>
      </c>
      <c r="U140" s="829">
        <v>0.66666666666666663</v>
      </c>
    </row>
    <row r="141" spans="1:21" ht="14.45" customHeight="1" x14ac:dyDescent="0.2">
      <c r="A141" s="822">
        <v>7</v>
      </c>
      <c r="B141" s="823" t="s">
        <v>2233</v>
      </c>
      <c r="C141" s="823" t="s">
        <v>2237</v>
      </c>
      <c r="D141" s="824" t="s">
        <v>3529</v>
      </c>
      <c r="E141" s="825" t="s">
        <v>2253</v>
      </c>
      <c r="F141" s="823" t="s">
        <v>2234</v>
      </c>
      <c r="G141" s="823" t="s">
        <v>2602</v>
      </c>
      <c r="H141" s="823" t="s">
        <v>680</v>
      </c>
      <c r="I141" s="823" t="s">
        <v>2603</v>
      </c>
      <c r="J141" s="823" t="s">
        <v>2604</v>
      </c>
      <c r="K141" s="823" t="s">
        <v>2605</v>
      </c>
      <c r="L141" s="826">
        <v>1771.84</v>
      </c>
      <c r="M141" s="826">
        <v>1771.84</v>
      </c>
      <c r="N141" s="823">
        <v>1</v>
      </c>
      <c r="O141" s="827">
        <v>1</v>
      </c>
      <c r="P141" s="826">
        <v>1771.84</v>
      </c>
      <c r="Q141" s="828">
        <v>1</v>
      </c>
      <c r="R141" s="823">
        <v>1</v>
      </c>
      <c r="S141" s="828">
        <v>1</v>
      </c>
      <c r="T141" s="827">
        <v>1</v>
      </c>
      <c r="U141" s="829">
        <v>1</v>
      </c>
    </row>
    <row r="142" spans="1:21" ht="14.45" customHeight="1" x14ac:dyDescent="0.2">
      <c r="A142" s="822">
        <v>7</v>
      </c>
      <c r="B142" s="823" t="s">
        <v>2233</v>
      </c>
      <c r="C142" s="823" t="s">
        <v>2237</v>
      </c>
      <c r="D142" s="824" t="s">
        <v>3529</v>
      </c>
      <c r="E142" s="825" t="s">
        <v>2253</v>
      </c>
      <c r="F142" s="823" t="s">
        <v>2234</v>
      </c>
      <c r="G142" s="823" t="s">
        <v>2461</v>
      </c>
      <c r="H142" s="823" t="s">
        <v>680</v>
      </c>
      <c r="I142" s="823" t="s">
        <v>1954</v>
      </c>
      <c r="J142" s="823" t="s">
        <v>1295</v>
      </c>
      <c r="K142" s="823" t="s">
        <v>1955</v>
      </c>
      <c r="L142" s="826">
        <v>154.36000000000001</v>
      </c>
      <c r="M142" s="826">
        <v>154.36000000000001</v>
      </c>
      <c r="N142" s="823">
        <v>1</v>
      </c>
      <c r="O142" s="827">
        <v>1</v>
      </c>
      <c r="P142" s="826">
        <v>154.36000000000001</v>
      </c>
      <c r="Q142" s="828">
        <v>1</v>
      </c>
      <c r="R142" s="823">
        <v>1</v>
      </c>
      <c r="S142" s="828">
        <v>1</v>
      </c>
      <c r="T142" s="827">
        <v>1</v>
      </c>
      <c r="U142" s="829">
        <v>1</v>
      </c>
    </row>
    <row r="143" spans="1:21" ht="14.45" customHeight="1" x14ac:dyDescent="0.2">
      <c r="A143" s="822">
        <v>7</v>
      </c>
      <c r="B143" s="823" t="s">
        <v>2233</v>
      </c>
      <c r="C143" s="823" t="s">
        <v>2237</v>
      </c>
      <c r="D143" s="824" t="s">
        <v>3529</v>
      </c>
      <c r="E143" s="825" t="s">
        <v>2253</v>
      </c>
      <c r="F143" s="823" t="s">
        <v>2234</v>
      </c>
      <c r="G143" s="823" t="s">
        <v>2606</v>
      </c>
      <c r="H143" s="823" t="s">
        <v>329</v>
      </c>
      <c r="I143" s="823" t="s">
        <v>2607</v>
      </c>
      <c r="J143" s="823" t="s">
        <v>885</v>
      </c>
      <c r="K143" s="823" t="s">
        <v>2608</v>
      </c>
      <c r="L143" s="826">
        <v>74.08</v>
      </c>
      <c r="M143" s="826">
        <v>148.16</v>
      </c>
      <c r="N143" s="823">
        <v>2</v>
      </c>
      <c r="O143" s="827">
        <v>1</v>
      </c>
      <c r="P143" s="826">
        <v>148.16</v>
      </c>
      <c r="Q143" s="828">
        <v>1</v>
      </c>
      <c r="R143" s="823">
        <v>2</v>
      </c>
      <c r="S143" s="828">
        <v>1</v>
      </c>
      <c r="T143" s="827">
        <v>1</v>
      </c>
      <c r="U143" s="829">
        <v>1</v>
      </c>
    </row>
    <row r="144" spans="1:21" ht="14.45" customHeight="1" x14ac:dyDescent="0.2">
      <c r="A144" s="822">
        <v>7</v>
      </c>
      <c r="B144" s="823" t="s">
        <v>2233</v>
      </c>
      <c r="C144" s="823" t="s">
        <v>2237</v>
      </c>
      <c r="D144" s="824" t="s">
        <v>3529</v>
      </c>
      <c r="E144" s="825" t="s">
        <v>2276</v>
      </c>
      <c r="F144" s="823" t="s">
        <v>2234</v>
      </c>
      <c r="G144" s="823" t="s">
        <v>2369</v>
      </c>
      <c r="H144" s="823" t="s">
        <v>680</v>
      </c>
      <c r="I144" s="823" t="s">
        <v>2609</v>
      </c>
      <c r="J144" s="823" t="s">
        <v>2374</v>
      </c>
      <c r="K144" s="823" t="s">
        <v>795</v>
      </c>
      <c r="L144" s="826">
        <v>96.04</v>
      </c>
      <c r="M144" s="826">
        <v>192.08</v>
      </c>
      <c r="N144" s="823">
        <v>2</v>
      </c>
      <c r="O144" s="827">
        <v>1</v>
      </c>
      <c r="P144" s="826"/>
      <c r="Q144" s="828">
        <v>0</v>
      </c>
      <c r="R144" s="823"/>
      <c r="S144" s="828">
        <v>0</v>
      </c>
      <c r="T144" s="827"/>
      <c r="U144" s="829">
        <v>0</v>
      </c>
    </row>
    <row r="145" spans="1:21" ht="14.45" customHeight="1" x14ac:dyDescent="0.2">
      <c r="A145" s="822">
        <v>7</v>
      </c>
      <c r="B145" s="823" t="s">
        <v>2233</v>
      </c>
      <c r="C145" s="823" t="s">
        <v>2237</v>
      </c>
      <c r="D145" s="824" t="s">
        <v>3529</v>
      </c>
      <c r="E145" s="825" t="s">
        <v>2276</v>
      </c>
      <c r="F145" s="823" t="s">
        <v>2234</v>
      </c>
      <c r="G145" s="823" t="s">
        <v>2556</v>
      </c>
      <c r="H145" s="823" t="s">
        <v>680</v>
      </c>
      <c r="I145" s="823" t="s">
        <v>2073</v>
      </c>
      <c r="J145" s="823" t="s">
        <v>1202</v>
      </c>
      <c r="K145" s="823" t="s">
        <v>2074</v>
      </c>
      <c r="L145" s="826">
        <v>117.55</v>
      </c>
      <c r="M145" s="826">
        <v>117.55</v>
      </c>
      <c r="N145" s="823">
        <v>1</v>
      </c>
      <c r="O145" s="827">
        <v>1</v>
      </c>
      <c r="P145" s="826"/>
      <c r="Q145" s="828">
        <v>0</v>
      </c>
      <c r="R145" s="823"/>
      <c r="S145" s="828">
        <v>0</v>
      </c>
      <c r="T145" s="827"/>
      <c r="U145" s="829">
        <v>0</v>
      </c>
    </row>
    <row r="146" spans="1:21" ht="14.45" customHeight="1" x14ac:dyDescent="0.2">
      <c r="A146" s="822">
        <v>7</v>
      </c>
      <c r="B146" s="823" t="s">
        <v>2233</v>
      </c>
      <c r="C146" s="823" t="s">
        <v>2237</v>
      </c>
      <c r="D146" s="824" t="s">
        <v>3529</v>
      </c>
      <c r="E146" s="825" t="s">
        <v>2276</v>
      </c>
      <c r="F146" s="823" t="s">
        <v>2234</v>
      </c>
      <c r="G146" s="823" t="s">
        <v>2402</v>
      </c>
      <c r="H146" s="823" t="s">
        <v>329</v>
      </c>
      <c r="I146" s="823" t="s">
        <v>2610</v>
      </c>
      <c r="J146" s="823" t="s">
        <v>2611</v>
      </c>
      <c r="K146" s="823" t="s">
        <v>2612</v>
      </c>
      <c r="L146" s="826">
        <v>89.91</v>
      </c>
      <c r="M146" s="826">
        <v>89.91</v>
      </c>
      <c r="N146" s="823">
        <v>1</v>
      </c>
      <c r="O146" s="827">
        <v>1</v>
      </c>
      <c r="P146" s="826"/>
      <c r="Q146" s="828">
        <v>0</v>
      </c>
      <c r="R146" s="823"/>
      <c r="S146" s="828">
        <v>0</v>
      </c>
      <c r="T146" s="827"/>
      <c r="U146" s="829">
        <v>0</v>
      </c>
    </row>
    <row r="147" spans="1:21" ht="14.45" customHeight="1" x14ac:dyDescent="0.2">
      <c r="A147" s="822">
        <v>7</v>
      </c>
      <c r="B147" s="823" t="s">
        <v>2233</v>
      </c>
      <c r="C147" s="823" t="s">
        <v>2237</v>
      </c>
      <c r="D147" s="824" t="s">
        <v>3529</v>
      </c>
      <c r="E147" s="825" t="s">
        <v>2276</v>
      </c>
      <c r="F147" s="823" t="s">
        <v>2234</v>
      </c>
      <c r="G147" s="823" t="s">
        <v>2423</v>
      </c>
      <c r="H147" s="823" t="s">
        <v>329</v>
      </c>
      <c r="I147" s="823" t="s">
        <v>2613</v>
      </c>
      <c r="J147" s="823" t="s">
        <v>2425</v>
      </c>
      <c r="K147" s="823" t="s">
        <v>2614</v>
      </c>
      <c r="L147" s="826">
        <v>423.75</v>
      </c>
      <c r="M147" s="826">
        <v>847.5</v>
      </c>
      <c r="N147" s="823">
        <v>2</v>
      </c>
      <c r="O147" s="827">
        <v>1</v>
      </c>
      <c r="P147" s="826"/>
      <c r="Q147" s="828">
        <v>0</v>
      </c>
      <c r="R147" s="823"/>
      <c r="S147" s="828">
        <v>0</v>
      </c>
      <c r="T147" s="827"/>
      <c r="U147" s="829">
        <v>0</v>
      </c>
    </row>
    <row r="148" spans="1:21" ht="14.45" customHeight="1" x14ac:dyDescent="0.2">
      <c r="A148" s="822">
        <v>7</v>
      </c>
      <c r="B148" s="823" t="s">
        <v>2233</v>
      </c>
      <c r="C148" s="823" t="s">
        <v>2237</v>
      </c>
      <c r="D148" s="824" t="s">
        <v>3529</v>
      </c>
      <c r="E148" s="825" t="s">
        <v>2276</v>
      </c>
      <c r="F148" s="823" t="s">
        <v>2234</v>
      </c>
      <c r="G148" s="823" t="s">
        <v>2359</v>
      </c>
      <c r="H148" s="823" t="s">
        <v>329</v>
      </c>
      <c r="I148" s="823" t="s">
        <v>2360</v>
      </c>
      <c r="J148" s="823" t="s">
        <v>1021</v>
      </c>
      <c r="K148" s="823" t="s">
        <v>1022</v>
      </c>
      <c r="L148" s="826">
        <v>121.92</v>
      </c>
      <c r="M148" s="826">
        <v>121.92</v>
      </c>
      <c r="N148" s="823">
        <v>1</v>
      </c>
      <c r="O148" s="827">
        <v>1</v>
      </c>
      <c r="P148" s="826"/>
      <c r="Q148" s="828">
        <v>0</v>
      </c>
      <c r="R148" s="823"/>
      <c r="S148" s="828">
        <v>0</v>
      </c>
      <c r="T148" s="827"/>
      <c r="U148" s="829">
        <v>0</v>
      </c>
    </row>
    <row r="149" spans="1:21" ht="14.45" customHeight="1" x14ac:dyDescent="0.2">
      <c r="A149" s="822">
        <v>7</v>
      </c>
      <c r="B149" s="823" t="s">
        <v>2233</v>
      </c>
      <c r="C149" s="823" t="s">
        <v>2237</v>
      </c>
      <c r="D149" s="824" t="s">
        <v>3529</v>
      </c>
      <c r="E149" s="825" t="s">
        <v>2251</v>
      </c>
      <c r="F149" s="823" t="s">
        <v>2234</v>
      </c>
      <c r="G149" s="823" t="s">
        <v>2366</v>
      </c>
      <c r="H149" s="823" t="s">
        <v>329</v>
      </c>
      <c r="I149" s="823" t="s">
        <v>2615</v>
      </c>
      <c r="J149" s="823" t="s">
        <v>2368</v>
      </c>
      <c r="K149" s="823" t="s">
        <v>2596</v>
      </c>
      <c r="L149" s="826">
        <v>91.9</v>
      </c>
      <c r="M149" s="826">
        <v>91.9</v>
      </c>
      <c r="N149" s="823">
        <v>1</v>
      </c>
      <c r="O149" s="827">
        <v>0.5</v>
      </c>
      <c r="P149" s="826">
        <v>91.9</v>
      </c>
      <c r="Q149" s="828">
        <v>1</v>
      </c>
      <c r="R149" s="823">
        <v>1</v>
      </c>
      <c r="S149" s="828">
        <v>1</v>
      </c>
      <c r="T149" s="827">
        <v>0.5</v>
      </c>
      <c r="U149" s="829">
        <v>1</v>
      </c>
    </row>
    <row r="150" spans="1:21" ht="14.45" customHeight="1" x14ac:dyDescent="0.2">
      <c r="A150" s="822">
        <v>7</v>
      </c>
      <c r="B150" s="823" t="s">
        <v>2233</v>
      </c>
      <c r="C150" s="823" t="s">
        <v>2237</v>
      </c>
      <c r="D150" s="824" t="s">
        <v>3529</v>
      </c>
      <c r="E150" s="825" t="s">
        <v>2251</v>
      </c>
      <c r="F150" s="823" t="s">
        <v>2234</v>
      </c>
      <c r="G150" s="823" t="s">
        <v>2287</v>
      </c>
      <c r="H150" s="823" t="s">
        <v>329</v>
      </c>
      <c r="I150" s="823" t="s">
        <v>2616</v>
      </c>
      <c r="J150" s="823" t="s">
        <v>2617</v>
      </c>
      <c r="K150" s="823" t="s">
        <v>1971</v>
      </c>
      <c r="L150" s="826">
        <v>119.7</v>
      </c>
      <c r="M150" s="826">
        <v>119.7</v>
      </c>
      <c r="N150" s="823">
        <v>1</v>
      </c>
      <c r="O150" s="827">
        <v>1</v>
      </c>
      <c r="P150" s="826">
        <v>119.7</v>
      </c>
      <c r="Q150" s="828">
        <v>1</v>
      </c>
      <c r="R150" s="823">
        <v>1</v>
      </c>
      <c r="S150" s="828">
        <v>1</v>
      </c>
      <c r="T150" s="827">
        <v>1</v>
      </c>
      <c r="U150" s="829">
        <v>1</v>
      </c>
    </row>
    <row r="151" spans="1:21" ht="14.45" customHeight="1" x14ac:dyDescent="0.2">
      <c r="A151" s="822">
        <v>7</v>
      </c>
      <c r="B151" s="823" t="s">
        <v>2233</v>
      </c>
      <c r="C151" s="823" t="s">
        <v>2237</v>
      </c>
      <c r="D151" s="824" t="s">
        <v>3529</v>
      </c>
      <c r="E151" s="825" t="s">
        <v>2251</v>
      </c>
      <c r="F151" s="823" t="s">
        <v>2234</v>
      </c>
      <c r="G151" s="823" t="s">
        <v>2618</v>
      </c>
      <c r="H151" s="823" t="s">
        <v>329</v>
      </c>
      <c r="I151" s="823" t="s">
        <v>2619</v>
      </c>
      <c r="J151" s="823" t="s">
        <v>2620</v>
      </c>
      <c r="K151" s="823" t="s">
        <v>2621</v>
      </c>
      <c r="L151" s="826">
        <v>86.02</v>
      </c>
      <c r="M151" s="826">
        <v>86.02</v>
      </c>
      <c r="N151" s="823">
        <v>1</v>
      </c>
      <c r="O151" s="827">
        <v>1</v>
      </c>
      <c r="P151" s="826">
        <v>86.02</v>
      </c>
      <c r="Q151" s="828">
        <v>1</v>
      </c>
      <c r="R151" s="823">
        <v>1</v>
      </c>
      <c r="S151" s="828">
        <v>1</v>
      </c>
      <c r="T151" s="827">
        <v>1</v>
      </c>
      <c r="U151" s="829">
        <v>1</v>
      </c>
    </row>
    <row r="152" spans="1:21" ht="14.45" customHeight="1" x14ac:dyDescent="0.2">
      <c r="A152" s="822">
        <v>7</v>
      </c>
      <c r="B152" s="823" t="s">
        <v>2233</v>
      </c>
      <c r="C152" s="823" t="s">
        <v>2237</v>
      </c>
      <c r="D152" s="824" t="s">
        <v>3529</v>
      </c>
      <c r="E152" s="825" t="s">
        <v>2251</v>
      </c>
      <c r="F152" s="823" t="s">
        <v>2234</v>
      </c>
      <c r="G152" s="823" t="s">
        <v>2622</v>
      </c>
      <c r="H152" s="823" t="s">
        <v>680</v>
      </c>
      <c r="I152" s="823" t="s">
        <v>2116</v>
      </c>
      <c r="J152" s="823" t="s">
        <v>2114</v>
      </c>
      <c r="K152" s="823" t="s">
        <v>2117</v>
      </c>
      <c r="L152" s="826">
        <v>229.38</v>
      </c>
      <c r="M152" s="826">
        <v>458.76</v>
      </c>
      <c r="N152" s="823">
        <v>2</v>
      </c>
      <c r="O152" s="827">
        <v>1.5</v>
      </c>
      <c r="P152" s="826">
        <v>458.76</v>
      </c>
      <c r="Q152" s="828">
        <v>1</v>
      </c>
      <c r="R152" s="823">
        <v>2</v>
      </c>
      <c r="S152" s="828">
        <v>1</v>
      </c>
      <c r="T152" s="827">
        <v>1.5</v>
      </c>
      <c r="U152" s="829">
        <v>1</v>
      </c>
    </row>
    <row r="153" spans="1:21" ht="14.45" customHeight="1" x14ac:dyDescent="0.2">
      <c r="A153" s="822">
        <v>7</v>
      </c>
      <c r="B153" s="823" t="s">
        <v>2233</v>
      </c>
      <c r="C153" s="823" t="s">
        <v>2237</v>
      </c>
      <c r="D153" s="824" t="s">
        <v>3529</v>
      </c>
      <c r="E153" s="825" t="s">
        <v>2251</v>
      </c>
      <c r="F153" s="823" t="s">
        <v>2234</v>
      </c>
      <c r="G153" s="823" t="s">
        <v>2307</v>
      </c>
      <c r="H153" s="823" t="s">
        <v>329</v>
      </c>
      <c r="I153" s="823" t="s">
        <v>2623</v>
      </c>
      <c r="J153" s="823" t="s">
        <v>2624</v>
      </c>
      <c r="K153" s="823" t="s">
        <v>2479</v>
      </c>
      <c r="L153" s="826">
        <v>0</v>
      </c>
      <c r="M153" s="826">
        <v>0</v>
      </c>
      <c r="N153" s="823">
        <v>1</v>
      </c>
      <c r="O153" s="827">
        <v>1</v>
      </c>
      <c r="P153" s="826">
        <v>0</v>
      </c>
      <c r="Q153" s="828"/>
      <c r="R153" s="823">
        <v>1</v>
      </c>
      <c r="S153" s="828">
        <v>1</v>
      </c>
      <c r="T153" s="827">
        <v>1</v>
      </c>
      <c r="U153" s="829">
        <v>1</v>
      </c>
    </row>
    <row r="154" spans="1:21" ht="14.45" customHeight="1" x14ac:dyDescent="0.2">
      <c r="A154" s="822">
        <v>7</v>
      </c>
      <c r="B154" s="823" t="s">
        <v>2233</v>
      </c>
      <c r="C154" s="823" t="s">
        <v>2237</v>
      </c>
      <c r="D154" s="824" t="s">
        <v>3529</v>
      </c>
      <c r="E154" s="825" t="s">
        <v>2251</v>
      </c>
      <c r="F154" s="823" t="s">
        <v>2234</v>
      </c>
      <c r="G154" s="823" t="s">
        <v>2369</v>
      </c>
      <c r="H154" s="823" t="s">
        <v>329</v>
      </c>
      <c r="I154" s="823" t="s">
        <v>2625</v>
      </c>
      <c r="J154" s="823" t="s">
        <v>2371</v>
      </c>
      <c r="K154" s="823" t="s">
        <v>795</v>
      </c>
      <c r="L154" s="826">
        <v>96.04</v>
      </c>
      <c r="M154" s="826">
        <v>96.04</v>
      </c>
      <c r="N154" s="823">
        <v>1</v>
      </c>
      <c r="O154" s="827">
        <v>1</v>
      </c>
      <c r="P154" s="826">
        <v>96.04</v>
      </c>
      <c r="Q154" s="828">
        <v>1</v>
      </c>
      <c r="R154" s="823">
        <v>1</v>
      </c>
      <c r="S154" s="828">
        <v>1</v>
      </c>
      <c r="T154" s="827">
        <v>1</v>
      </c>
      <c r="U154" s="829">
        <v>1</v>
      </c>
    </row>
    <row r="155" spans="1:21" ht="14.45" customHeight="1" x14ac:dyDescent="0.2">
      <c r="A155" s="822">
        <v>7</v>
      </c>
      <c r="B155" s="823" t="s">
        <v>2233</v>
      </c>
      <c r="C155" s="823" t="s">
        <v>2237</v>
      </c>
      <c r="D155" s="824" t="s">
        <v>3529</v>
      </c>
      <c r="E155" s="825" t="s">
        <v>2251</v>
      </c>
      <c r="F155" s="823" t="s">
        <v>2234</v>
      </c>
      <c r="G155" s="823" t="s">
        <v>2369</v>
      </c>
      <c r="H155" s="823" t="s">
        <v>329</v>
      </c>
      <c r="I155" s="823" t="s">
        <v>2370</v>
      </c>
      <c r="J155" s="823" t="s">
        <v>2371</v>
      </c>
      <c r="K155" s="823" t="s">
        <v>2372</v>
      </c>
      <c r="L155" s="826">
        <v>134.44999999999999</v>
      </c>
      <c r="M155" s="826">
        <v>134.44999999999999</v>
      </c>
      <c r="N155" s="823">
        <v>1</v>
      </c>
      <c r="O155" s="827">
        <v>1</v>
      </c>
      <c r="P155" s="826">
        <v>134.44999999999999</v>
      </c>
      <c r="Q155" s="828">
        <v>1</v>
      </c>
      <c r="R155" s="823">
        <v>1</v>
      </c>
      <c r="S155" s="828">
        <v>1</v>
      </c>
      <c r="T155" s="827">
        <v>1</v>
      </c>
      <c r="U155" s="829">
        <v>1</v>
      </c>
    </row>
    <row r="156" spans="1:21" ht="14.45" customHeight="1" x14ac:dyDescent="0.2">
      <c r="A156" s="822">
        <v>7</v>
      </c>
      <c r="B156" s="823" t="s">
        <v>2233</v>
      </c>
      <c r="C156" s="823" t="s">
        <v>2237</v>
      </c>
      <c r="D156" s="824" t="s">
        <v>3529</v>
      </c>
      <c r="E156" s="825" t="s">
        <v>2251</v>
      </c>
      <c r="F156" s="823" t="s">
        <v>2234</v>
      </c>
      <c r="G156" s="823" t="s">
        <v>2626</v>
      </c>
      <c r="H156" s="823" t="s">
        <v>680</v>
      </c>
      <c r="I156" s="823" t="s">
        <v>2627</v>
      </c>
      <c r="J156" s="823" t="s">
        <v>2628</v>
      </c>
      <c r="K156" s="823" t="s">
        <v>2629</v>
      </c>
      <c r="L156" s="826">
        <v>45.35</v>
      </c>
      <c r="M156" s="826">
        <v>136.05000000000001</v>
      </c>
      <c r="N156" s="823">
        <v>3</v>
      </c>
      <c r="O156" s="827">
        <v>1</v>
      </c>
      <c r="P156" s="826">
        <v>136.05000000000001</v>
      </c>
      <c r="Q156" s="828">
        <v>1</v>
      </c>
      <c r="R156" s="823">
        <v>3</v>
      </c>
      <c r="S156" s="828">
        <v>1</v>
      </c>
      <c r="T156" s="827">
        <v>1</v>
      </c>
      <c r="U156" s="829">
        <v>1</v>
      </c>
    </row>
    <row r="157" spans="1:21" ht="14.45" customHeight="1" x14ac:dyDescent="0.2">
      <c r="A157" s="822">
        <v>7</v>
      </c>
      <c r="B157" s="823" t="s">
        <v>2233</v>
      </c>
      <c r="C157" s="823" t="s">
        <v>2237</v>
      </c>
      <c r="D157" s="824" t="s">
        <v>3529</v>
      </c>
      <c r="E157" s="825" t="s">
        <v>2251</v>
      </c>
      <c r="F157" s="823" t="s">
        <v>2234</v>
      </c>
      <c r="G157" s="823" t="s">
        <v>2468</v>
      </c>
      <c r="H157" s="823" t="s">
        <v>329</v>
      </c>
      <c r="I157" s="823" t="s">
        <v>2630</v>
      </c>
      <c r="J157" s="823" t="s">
        <v>2470</v>
      </c>
      <c r="K157" s="823" t="s">
        <v>2631</v>
      </c>
      <c r="L157" s="826">
        <v>79.64</v>
      </c>
      <c r="M157" s="826">
        <v>79.64</v>
      </c>
      <c r="N157" s="823">
        <v>1</v>
      </c>
      <c r="O157" s="827">
        <v>1</v>
      </c>
      <c r="P157" s="826">
        <v>79.64</v>
      </c>
      <c r="Q157" s="828">
        <v>1</v>
      </c>
      <c r="R157" s="823">
        <v>1</v>
      </c>
      <c r="S157" s="828">
        <v>1</v>
      </c>
      <c r="T157" s="827">
        <v>1</v>
      </c>
      <c r="U157" s="829">
        <v>1</v>
      </c>
    </row>
    <row r="158" spans="1:21" ht="14.45" customHeight="1" x14ac:dyDescent="0.2">
      <c r="A158" s="822">
        <v>7</v>
      </c>
      <c r="B158" s="823" t="s">
        <v>2233</v>
      </c>
      <c r="C158" s="823" t="s">
        <v>2237</v>
      </c>
      <c r="D158" s="824" t="s">
        <v>3529</v>
      </c>
      <c r="E158" s="825" t="s">
        <v>2251</v>
      </c>
      <c r="F158" s="823" t="s">
        <v>2234</v>
      </c>
      <c r="G158" s="823" t="s">
        <v>2402</v>
      </c>
      <c r="H158" s="823" t="s">
        <v>329</v>
      </c>
      <c r="I158" s="823" t="s">
        <v>2403</v>
      </c>
      <c r="J158" s="823" t="s">
        <v>1333</v>
      </c>
      <c r="K158" s="823" t="s">
        <v>2404</v>
      </c>
      <c r="L158" s="826">
        <v>42.14</v>
      </c>
      <c r="M158" s="826">
        <v>42.14</v>
      </c>
      <c r="N158" s="823">
        <v>1</v>
      </c>
      <c r="O158" s="827">
        <v>1</v>
      </c>
      <c r="P158" s="826">
        <v>42.14</v>
      </c>
      <c r="Q158" s="828">
        <v>1</v>
      </c>
      <c r="R158" s="823">
        <v>1</v>
      </c>
      <c r="S158" s="828">
        <v>1</v>
      </c>
      <c r="T158" s="827">
        <v>1</v>
      </c>
      <c r="U158" s="829">
        <v>1</v>
      </c>
    </row>
    <row r="159" spans="1:21" ht="14.45" customHeight="1" x14ac:dyDescent="0.2">
      <c r="A159" s="822">
        <v>7</v>
      </c>
      <c r="B159" s="823" t="s">
        <v>2233</v>
      </c>
      <c r="C159" s="823" t="s">
        <v>2237</v>
      </c>
      <c r="D159" s="824" t="s">
        <v>3529</v>
      </c>
      <c r="E159" s="825" t="s">
        <v>2251</v>
      </c>
      <c r="F159" s="823" t="s">
        <v>2234</v>
      </c>
      <c r="G159" s="823" t="s">
        <v>2413</v>
      </c>
      <c r="H159" s="823" t="s">
        <v>329</v>
      </c>
      <c r="I159" s="823" t="s">
        <v>2632</v>
      </c>
      <c r="J159" s="823" t="s">
        <v>1404</v>
      </c>
      <c r="K159" s="823" t="s">
        <v>2633</v>
      </c>
      <c r="L159" s="826">
        <v>31.65</v>
      </c>
      <c r="M159" s="826">
        <v>31.65</v>
      </c>
      <c r="N159" s="823">
        <v>1</v>
      </c>
      <c r="O159" s="827">
        <v>1</v>
      </c>
      <c r="P159" s="826">
        <v>31.65</v>
      </c>
      <c r="Q159" s="828">
        <v>1</v>
      </c>
      <c r="R159" s="823">
        <v>1</v>
      </c>
      <c r="S159" s="828">
        <v>1</v>
      </c>
      <c r="T159" s="827">
        <v>1</v>
      </c>
      <c r="U159" s="829">
        <v>1</v>
      </c>
    </row>
    <row r="160" spans="1:21" ht="14.45" customHeight="1" x14ac:dyDescent="0.2">
      <c r="A160" s="822">
        <v>7</v>
      </c>
      <c r="B160" s="823" t="s">
        <v>2233</v>
      </c>
      <c r="C160" s="823" t="s">
        <v>2237</v>
      </c>
      <c r="D160" s="824" t="s">
        <v>3529</v>
      </c>
      <c r="E160" s="825" t="s">
        <v>2251</v>
      </c>
      <c r="F160" s="823" t="s">
        <v>2234</v>
      </c>
      <c r="G160" s="823" t="s">
        <v>2327</v>
      </c>
      <c r="H160" s="823" t="s">
        <v>329</v>
      </c>
      <c r="I160" s="823" t="s">
        <v>2634</v>
      </c>
      <c r="J160" s="823" t="s">
        <v>2555</v>
      </c>
      <c r="K160" s="823" t="s">
        <v>2635</v>
      </c>
      <c r="L160" s="826">
        <v>35.25</v>
      </c>
      <c r="M160" s="826">
        <v>105.75</v>
      </c>
      <c r="N160" s="823">
        <v>3</v>
      </c>
      <c r="O160" s="827">
        <v>2.5</v>
      </c>
      <c r="P160" s="826">
        <v>105.75</v>
      </c>
      <c r="Q160" s="828">
        <v>1</v>
      </c>
      <c r="R160" s="823">
        <v>3</v>
      </c>
      <c r="S160" s="828">
        <v>1</v>
      </c>
      <c r="T160" s="827">
        <v>2.5</v>
      </c>
      <c r="U160" s="829">
        <v>1</v>
      </c>
    </row>
    <row r="161" spans="1:21" ht="14.45" customHeight="1" x14ac:dyDescent="0.2">
      <c r="A161" s="822">
        <v>7</v>
      </c>
      <c r="B161" s="823" t="s">
        <v>2233</v>
      </c>
      <c r="C161" s="823" t="s">
        <v>2237</v>
      </c>
      <c r="D161" s="824" t="s">
        <v>3529</v>
      </c>
      <c r="E161" s="825" t="s">
        <v>2251</v>
      </c>
      <c r="F161" s="823" t="s">
        <v>2234</v>
      </c>
      <c r="G161" s="823" t="s">
        <v>2427</v>
      </c>
      <c r="H161" s="823" t="s">
        <v>329</v>
      </c>
      <c r="I161" s="823" t="s">
        <v>2636</v>
      </c>
      <c r="J161" s="823" t="s">
        <v>928</v>
      </c>
      <c r="K161" s="823" t="s">
        <v>2429</v>
      </c>
      <c r="L161" s="826">
        <v>301.2</v>
      </c>
      <c r="M161" s="826">
        <v>301.2</v>
      </c>
      <c r="N161" s="823">
        <v>1</v>
      </c>
      <c r="O161" s="827">
        <v>1</v>
      </c>
      <c r="P161" s="826">
        <v>301.2</v>
      </c>
      <c r="Q161" s="828">
        <v>1</v>
      </c>
      <c r="R161" s="823">
        <v>1</v>
      </c>
      <c r="S161" s="828">
        <v>1</v>
      </c>
      <c r="T161" s="827">
        <v>1</v>
      </c>
      <c r="U161" s="829">
        <v>1</v>
      </c>
    </row>
    <row r="162" spans="1:21" ht="14.45" customHeight="1" x14ac:dyDescent="0.2">
      <c r="A162" s="822">
        <v>7</v>
      </c>
      <c r="B162" s="823" t="s">
        <v>2233</v>
      </c>
      <c r="C162" s="823" t="s">
        <v>2237</v>
      </c>
      <c r="D162" s="824" t="s">
        <v>3529</v>
      </c>
      <c r="E162" s="825" t="s">
        <v>2251</v>
      </c>
      <c r="F162" s="823" t="s">
        <v>2234</v>
      </c>
      <c r="G162" s="823" t="s">
        <v>2294</v>
      </c>
      <c r="H162" s="823" t="s">
        <v>680</v>
      </c>
      <c r="I162" s="823" t="s">
        <v>1867</v>
      </c>
      <c r="J162" s="823" t="s">
        <v>1865</v>
      </c>
      <c r="K162" s="823" t="s">
        <v>1868</v>
      </c>
      <c r="L162" s="826">
        <v>28.81</v>
      </c>
      <c r="M162" s="826">
        <v>28.81</v>
      </c>
      <c r="N162" s="823">
        <v>1</v>
      </c>
      <c r="O162" s="827">
        <v>1</v>
      </c>
      <c r="P162" s="826">
        <v>28.81</v>
      </c>
      <c r="Q162" s="828">
        <v>1</v>
      </c>
      <c r="R162" s="823">
        <v>1</v>
      </c>
      <c r="S162" s="828">
        <v>1</v>
      </c>
      <c r="T162" s="827">
        <v>1</v>
      </c>
      <c r="U162" s="829">
        <v>1</v>
      </c>
    </row>
    <row r="163" spans="1:21" ht="14.45" customHeight="1" x14ac:dyDescent="0.2">
      <c r="A163" s="822">
        <v>7</v>
      </c>
      <c r="B163" s="823" t="s">
        <v>2233</v>
      </c>
      <c r="C163" s="823" t="s">
        <v>2237</v>
      </c>
      <c r="D163" s="824" t="s">
        <v>3529</v>
      </c>
      <c r="E163" s="825" t="s">
        <v>2251</v>
      </c>
      <c r="F163" s="823" t="s">
        <v>2234</v>
      </c>
      <c r="G163" s="823" t="s">
        <v>2491</v>
      </c>
      <c r="H163" s="823" t="s">
        <v>329</v>
      </c>
      <c r="I163" s="823" t="s">
        <v>2637</v>
      </c>
      <c r="J163" s="823" t="s">
        <v>2595</v>
      </c>
      <c r="K163" s="823" t="s">
        <v>2638</v>
      </c>
      <c r="L163" s="826">
        <v>282.76</v>
      </c>
      <c r="M163" s="826">
        <v>282.76</v>
      </c>
      <c r="N163" s="823">
        <v>1</v>
      </c>
      <c r="O163" s="827">
        <v>0.5</v>
      </c>
      <c r="P163" s="826">
        <v>282.76</v>
      </c>
      <c r="Q163" s="828">
        <v>1</v>
      </c>
      <c r="R163" s="823">
        <v>1</v>
      </c>
      <c r="S163" s="828">
        <v>1</v>
      </c>
      <c r="T163" s="827">
        <v>0.5</v>
      </c>
      <c r="U163" s="829">
        <v>1</v>
      </c>
    </row>
    <row r="164" spans="1:21" ht="14.45" customHeight="1" x14ac:dyDescent="0.2">
      <c r="A164" s="822">
        <v>7</v>
      </c>
      <c r="B164" s="823" t="s">
        <v>2233</v>
      </c>
      <c r="C164" s="823" t="s">
        <v>2237</v>
      </c>
      <c r="D164" s="824" t="s">
        <v>3529</v>
      </c>
      <c r="E164" s="825" t="s">
        <v>2251</v>
      </c>
      <c r="F164" s="823" t="s">
        <v>2234</v>
      </c>
      <c r="G164" s="823" t="s">
        <v>2639</v>
      </c>
      <c r="H164" s="823" t="s">
        <v>680</v>
      </c>
      <c r="I164" s="823" t="s">
        <v>2021</v>
      </c>
      <c r="J164" s="823" t="s">
        <v>695</v>
      </c>
      <c r="K164" s="823" t="s">
        <v>1057</v>
      </c>
      <c r="L164" s="826">
        <v>0</v>
      </c>
      <c r="M164" s="826">
        <v>0</v>
      </c>
      <c r="N164" s="823">
        <v>1</v>
      </c>
      <c r="O164" s="827">
        <v>0.5</v>
      </c>
      <c r="P164" s="826">
        <v>0</v>
      </c>
      <c r="Q164" s="828"/>
      <c r="R164" s="823">
        <v>1</v>
      </c>
      <c r="S164" s="828">
        <v>1</v>
      </c>
      <c r="T164" s="827">
        <v>0.5</v>
      </c>
      <c r="U164" s="829">
        <v>1</v>
      </c>
    </row>
    <row r="165" spans="1:21" ht="14.45" customHeight="1" x14ac:dyDescent="0.2">
      <c r="A165" s="822">
        <v>7</v>
      </c>
      <c r="B165" s="823" t="s">
        <v>2233</v>
      </c>
      <c r="C165" s="823" t="s">
        <v>2237</v>
      </c>
      <c r="D165" s="824" t="s">
        <v>3529</v>
      </c>
      <c r="E165" s="825" t="s">
        <v>2251</v>
      </c>
      <c r="F165" s="823" t="s">
        <v>2234</v>
      </c>
      <c r="G165" s="823" t="s">
        <v>2436</v>
      </c>
      <c r="H165" s="823" t="s">
        <v>329</v>
      </c>
      <c r="I165" s="823" t="s">
        <v>2640</v>
      </c>
      <c r="J165" s="823" t="s">
        <v>1187</v>
      </c>
      <c r="K165" s="823" t="s">
        <v>2641</v>
      </c>
      <c r="L165" s="826">
        <v>210.38</v>
      </c>
      <c r="M165" s="826">
        <v>210.38</v>
      </c>
      <c r="N165" s="823">
        <v>1</v>
      </c>
      <c r="O165" s="827">
        <v>0.5</v>
      </c>
      <c r="P165" s="826">
        <v>210.38</v>
      </c>
      <c r="Q165" s="828">
        <v>1</v>
      </c>
      <c r="R165" s="823">
        <v>1</v>
      </c>
      <c r="S165" s="828">
        <v>1</v>
      </c>
      <c r="T165" s="827">
        <v>0.5</v>
      </c>
      <c r="U165" s="829">
        <v>1</v>
      </c>
    </row>
    <row r="166" spans="1:21" ht="14.45" customHeight="1" x14ac:dyDescent="0.2">
      <c r="A166" s="822">
        <v>7</v>
      </c>
      <c r="B166" s="823" t="s">
        <v>2233</v>
      </c>
      <c r="C166" s="823" t="s">
        <v>2237</v>
      </c>
      <c r="D166" s="824" t="s">
        <v>3529</v>
      </c>
      <c r="E166" s="825" t="s">
        <v>2251</v>
      </c>
      <c r="F166" s="823" t="s">
        <v>2234</v>
      </c>
      <c r="G166" s="823" t="s">
        <v>2642</v>
      </c>
      <c r="H166" s="823" t="s">
        <v>329</v>
      </c>
      <c r="I166" s="823" t="s">
        <v>2643</v>
      </c>
      <c r="J166" s="823" t="s">
        <v>2644</v>
      </c>
      <c r="K166" s="823" t="s">
        <v>2645</v>
      </c>
      <c r="L166" s="826">
        <v>263.68</v>
      </c>
      <c r="M166" s="826">
        <v>263.68</v>
      </c>
      <c r="N166" s="823">
        <v>1</v>
      </c>
      <c r="O166" s="827">
        <v>1</v>
      </c>
      <c r="P166" s="826">
        <v>263.68</v>
      </c>
      <c r="Q166" s="828">
        <v>1</v>
      </c>
      <c r="R166" s="823">
        <v>1</v>
      </c>
      <c r="S166" s="828">
        <v>1</v>
      </c>
      <c r="T166" s="827">
        <v>1</v>
      </c>
      <c r="U166" s="829">
        <v>1</v>
      </c>
    </row>
    <row r="167" spans="1:21" ht="14.45" customHeight="1" x14ac:dyDescent="0.2">
      <c r="A167" s="822">
        <v>7</v>
      </c>
      <c r="B167" s="823" t="s">
        <v>2233</v>
      </c>
      <c r="C167" s="823" t="s">
        <v>2237</v>
      </c>
      <c r="D167" s="824" t="s">
        <v>3529</v>
      </c>
      <c r="E167" s="825" t="s">
        <v>2251</v>
      </c>
      <c r="F167" s="823" t="s">
        <v>2234</v>
      </c>
      <c r="G167" s="823" t="s">
        <v>2646</v>
      </c>
      <c r="H167" s="823" t="s">
        <v>680</v>
      </c>
      <c r="I167" s="823" t="s">
        <v>2647</v>
      </c>
      <c r="J167" s="823" t="s">
        <v>2648</v>
      </c>
      <c r="K167" s="823" t="s">
        <v>2649</v>
      </c>
      <c r="L167" s="826">
        <v>131.32</v>
      </c>
      <c r="M167" s="826">
        <v>525.28</v>
      </c>
      <c r="N167" s="823">
        <v>4</v>
      </c>
      <c r="O167" s="827">
        <v>2</v>
      </c>
      <c r="P167" s="826">
        <v>525.28</v>
      </c>
      <c r="Q167" s="828">
        <v>1</v>
      </c>
      <c r="R167" s="823">
        <v>4</v>
      </c>
      <c r="S167" s="828">
        <v>1</v>
      </c>
      <c r="T167" s="827">
        <v>2</v>
      </c>
      <c r="U167" s="829">
        <v>1</v>
      </c>
    </row>
    <row r="168" spans="1:21" ht="14.45" customHeight="1" x14ac:dyDescent="0.2">
      <c r="A168" s="822">
        <v>7</v>
      </c>
      <c r="B168" s="823" t="s">
        <v>2233</v>
      </c>
      <c r="C168" s="823" t="s">
        <v>2237</v>
      </c>
      <c r="D168" s="824" t="s">
        <v>3529</v>
      </c>
      <c r="E168" s="825" t="s">
        <v>2251</v>
      </c>
      <c r="F168" s="823" t="s">
        <v>2234</v>
      </c>
      <c r="G168" s="823" t="s">
        <v>2650</v>
      </c>
      <c r="H168" s="823" t="s">
        <v>329</v>
      </c>
      <c r="I168" s="823" t="s">
        <v>2651</v>
      </c>
      <c r="J168" s="823" t="s">
        <v>2652</v>
      </c>
      <c r="K168" s="823" t="s">
        <v>2653</v>
      </c>
      <c r="L168" s="826">
        <v>0</v>
      </c>
      <c r="M168" s="826">
        <v>0</v>
      </c>
      <c r="N168" s="823">
        <v>11</v>
      </c>
      <c r="O168" s="827">
        <v>2.5</v>
      </c>
      <c r="P168" s="826">
        <v>0</v>
      </c>
      <c r="Q168" s="828"/>
      <c r="R168" s="823">
        <v>11</v>
      </c>
      <c r="S168" s="828">
        <v>1</v>
      </c>
      <c r="T168" s="827">
        <v>2.5</v>
      </c>
      <c r="U168" s="829">
        <v>1</v>
      </c>
    </row>
    <row r="169" spans="1:21" ht="14.45" customHeight="1" x14ac:dyDescent="0.2">
      <c r="A169" s="822">
        <v>7</v>
      </c>
      <c r="B169" s="823" t="s">
        <v>2233</v>
      </c>
      <c r="C169" s="823" t="s">
        <v>2237</v>
      </c>
      <c r="D169" s="824" t="s">
        <v>3529</v>
      </c>
      <c r="E169" s="825" t="s">
        <v>2251</v>
      </c>
      <c r="F169" s="823" t="s">
        <v>2234</v>
      </c>
      <c r="G169" s="823" t="s">
        <v>2461</v>
      </c>
      <c r="H169" s="823" t="s">
        <v>329</v>
      </c>
      <c r="I169" s="823" t="s">
        <v>2564</v>
      </c>
      <c r="J169" s="823" t="s">
        <v>1295</v>
      </c>
      <c r="K169" s="823" t="s">
        <v>2565</v>
      </c>
      <c r="L169" s="826">
        <v>225.06</v>
      </c>
      <c r="M169" s="826">
        <v>450.12</v>
      </c>
      <c r="N169" s="823">
        <v>2</v>
      </c>
      <c r="O169" s="827">
        <v>2</v>
      </c>
      <c r="P169" s="826">
        <v>450.12</v>
      </c>
      <c r="Q169" s="828">
        <v>1</v>
      </c>
      <c r="R169" s="823">
        <v>2</v>
      </c>
      <c r="S169" s="828">
        <v>1</v>
      </c>
      <c r="T169" s="827">
        <v>2</v>
      </c>
      <c r="U169" s="829">
        <v>1</v>
      </c>
    </row>
    <row r="170" spans="1:21" ht="14.45" customHeight="1" x14ac:dyDescent="0.2">
      <c r="A170" s="822">
        <v>7</v>
      </c>
      <c r="B170" s="823" t="s">
        <v>2233</v>
      </c>
      <c r="C170" s="823" t="s">
        <v>2237</v>
      </c>
      <c r="D170" s="824" t="s">
        <v>3529</v>
      </c>
      <c r="E170" s="825" t="s">
        <v>2251</v>
      </c>
      <c r="F170" s="823" t="s">
        <v>2234</v>
      </c>
      <c r="G170" s="823" t="s">
        <v>2606</v>
      </c>
      <c r="H170" s="823" t="s">
        <v>329</v>
      </c>
      <c r="I170" s="823" t="s">
        <v>2654</v>
      </c>
      <c r="J170" s="823" t="s">
        <v>885</v>
      </c>
      <c r="K170" s="823" t="s">
        <v>2128</v>
      </c>
      <c r="L170" s="826">
        <v>49.08</v>
      </c>
      <c r="M170" s="826">
        <v>98.16</v>
      </c>
      <c r="N170" s="823">
        <v>2</v>
      </c>
      <c r="O170" s="827">
        <v>2</v>
      </c>
      <c r="P170" s="826"/>
      <c r="Q170" s="828">
        <v>0</v>
      </c>
      <c r="R170" s="823"/>
      <c r="S170" s="828">
        <v>0</v>
      </c>
      <c r="T170" s="827"/>
      <c r="U170" s="829">
        <v>0</v>
      </c>
    </row>
    <row r="171" spans="1:21" ht="14.45" customHeight="1" x14ac:dyDescent="0.2">
      <c r="A171" s="822">
        <v>7</v>
      </c>
      <c r="B171" s="823" t="s">
        <v>2233</v>
      </c>
      <c r="C171" s="823" t="s">
        <v>2237</v>
      </c>
      <c r="D171" s="824" t="s">
        <v>3529</v>
      </c>
      <c r="E171" s="825" t="s">
        <v>2251</v>
      </c>
      <c r="F171" s="823" t="s">
        <v>2234</v>
      </c>
      <c r="G171" s="823" t="s">
        <v>2606</v>
      </c>
      <c r="H171" s="823" t="s">
        <v>329</v>
      </c>
      <c r="I171" s="823" t="s">
        <v>2655</v>
      </c>
      <c r="J171" s="823" t="s">
        <v>885</v>
      </c>
      <c r="K171" s="823" t="s">
        <v>886</v>
      </c>
      <c r="L171" s="826">
        <v>84.18</v>
      </c>
      <c r="M171" s="826">
        <v>168.36</v>
      </c>
      <c r="N171" s="823">
        <v>2</v>
      </c>
      <c r="O171" s="827">
        <v>1.5</v>
      </c>
      <c r="P171" s="826">
        <v>84.18</v>
      </c>
      <c r="Q171" s="828">
        <v>0.5</v>
      </c>
      <c r="R171" s="823">
        <v>1</v>
      </c>
      <c r="S171" s="828">
        <v>0.5</v>
      </c>
      <c r="T171" s="827">
        <v>0.5</v>
      </c>
      <c r="U171" s="829">
        <v>0.33333333333333331</v>
      </c>
    </row>
    <row r="172" spans="1:21" ht="14.45" customHeight="1" x14ac:dyDescent="0.2">
      <c r="A172" s="822">
        <v>7</v>
      </c>
      <c r="B172" s="823" t="s">
        <v>2233</v>
      </c>
      <c r="C172" s="823" t="s">
        <v>2237</v>
      </c>
      <c r="D172" s="824" t="s">
        <v>3529</v>
      </c>
      <c r="E172" s="825" t="s">
        <v>2251</v>
      </c>
      <c r="F172" s="823" t="s">
        <v>2234</v>
      </c>
      <c r="G172" s="823" t="s">
        <v>2359</v>
      </c>
      <c r="H172" s="823" t="s">
        <v>329</v>
      </c>
      <c r="I172" s="823" t="s">
        <v>2360</v>
      </c>
      <c r="J172" s="823" t="s">
        <v>1021</v>
      </c>
      <c r="K172" s="823" t="s">
        <v>1022</v>
      </c>
      <c r="L172" s="826">
        <v>121.92</v>
      </c>
      <c r="M172" s="826">
        <v>243.84</v>
      </c>
      <c r="N172" s="823">
        <v>2</v>
      </c>
      <c r="O172" s="827">
        <v>1</v>
      </c>
      <c r="P172" s="826">
        <v>243.84</v>
      </c>
      <c r="Q172" s="828">
        <v>1</v>
      </c>
      <c r="R172" s="823">
        <v>2</v>
      </c>
      <c r="S172" s="828">
        <v>1</v>
      </c>
      <c r="T172" s="827">
        <v>1</v>
      </c>
      <c r="U172" s="829">
        <v>1</v>
      </c>
    </row>
    <row r="173" spans="1:21" ht="14.45" customHeight="1" x14ac:dyDescent="0.2">
      <c r="A173" s="822">
        <v>7</v>
      </c>
      <c r="B173" s="823" t="s">
        <v>2233</v>
      </c>
      <c r="C173" s="823" t="s">
        <v>2237</v>
      </c>
      <c r="D173" s="824" t="s">
        <v>3529</v>
      </c>
      <c r="E173" s="825" t="s">
        <v>2251</v>
      </c>
      <c r="F173" s="823" t="s">
        <v>2235</v>
      </c>
      <c r="G173" s="823" t="s">
        <v>2462</v>
      </c>
      <c r="H173" s="823" t="s">
        <v>329</v>
      </c>
      <c r="I173" s="823" t="s">
        <v>2656</v>
      </c>
      <c r="J173" s="823" t="s">
        <v>2464</v>
      </c>
      <c r="K173" s="823"/>
      <c r="L173" s="826">
        <v>0</v>
      </c>
      <c r="M173" s="826">
        <v>0</v>
      </c>
      <c r="N173" s="823">
        <v>1</v>
      </c>
      <c r="O173" s="827">
        <v>1</v>
      </c>
      <c r="P173" s="826">
        <v>0</v>
      </c>
      <c r="Q173" s="828"/>
      <c r="R173" s="823">
        <v>1</v>
      </c>
      <c r="S173" s="828">
        <v>1</v>
      </c>
      <c r="T173" s="827">
        <v>1</v>
      </c>
      <c r="U173" s="829">
        <v>1</v>
      </c>
    </row>
    <row r="174" spans="1:21" ht="14.45" customHeight="1" x14ac:dyDescent="0.2">
      <c r="A174" s="822">
        <v>7</v>
      </c>
      <c r="B174" s="823" t="s">
        <v>2233</v>
      </c>
      <c r="C174" s="823" t="s">
        <v>2237</v>
      </c>
      <c r="D174" s="824" t="s">
        <v>3529</v>
      </c>
      <c r="E174" s="825" t="s">
        <v>2265</v>
      </c>
      <c r="F174" s="823" t="s">
        <v>2234</v>
      </c>
      <c r="G174" s="823" t="s">
        <v>2375</v>
      </c>
      <c r="H174" s="823" t="s">
        <v>329</v>
      </c>
      <c r="I174" s="823" t="s">
        <v>2657</v>
      </c>
      <c r="J174" s="823" t="s">
        <v>798</v>
      </c>
      <c r="K174" s="823" t="s">
        <v>763</v>
      </c>
      <c r="L174" s="826">
        <v>65.989999999999995</v>
      </c>
      <c r="M174" s="826">
        <v>131.97999999999999</v>
      </c>
      <c r="N174" s="823">
        <v>2</v>
      </c>
      <c r="O174" s="827">
        <v>1</v>
      </c>
      <c r="P174" s="826">
        <v>131.97999999999999</v>
      </c>
      <c r="Q174" s="828">
        <v>1</v>
      </c>
      <c r="R174" s="823">
        <v>2</v>
      </c>
      <c r="S174" s="828">
        <v>1</v>
      </c>
      <c r="T174" s="827">
        <v>1</v>
      </c>
      <c r="U174" s="829">
        <v>1</v>
      </c>
    </row>
    <row r="175" spans="1:21" ht="14.45" customHeight="1" x14ac:dyDescent="0.2">
      <c r="A175" s="822">
        <v>7</v>
      </c>
      <c r="B175" s="823" t="s">
        <v>2233</v>
      </c>
      <c r="C175" s="823" t="s">
        <v>2237</v>
      </c>
      <c r="D175" s="824" t="s">
        <v>3529</v>
      </c>
      <c r="E175" s="825" t="s">
        <v>2265</v>
      </c>
      <c r="F175" s="823" t="s">
        <v>2234</v>
      </c>
      <c r="G175" s="823" t="s">
        <v>2579</v>
      </c>
      <c r="H175" s="823" t="s">
        <v>329</v>
      </c>
      <c r="I175" s="823" t="s">
        <v>2580</v>
      </c>
      <c r="J175" s="823" t="s">
        <v>1452</v>
      </c>
      <c r="K175" s="823" t="s">
        <v>2581</v>
      </c>
      <c r="L175" s="826">
        <v>38.47</v>
      </c>
      <c r="M175" s="826">
        <v>38.47</v>
      </c>
      <c r="N175" s="823">
        <v>1</v>
      </c>
      <c r="O175" s="827">
        <v>0.5</v>
      </c>
      <c r="P175" s="826">
        <v>38.47</v>
      </c>
      <c r="Q175" s="828">
        <v>1</v>
      </c>
      <c r="R175" s="823">
        <v>1</v>
      </c>
      <c r="S175" s="828">
        <v>1</v>
      </c>
      <c r="T175" s="827">
        <v>0.5</v>
      </c>
      <c r="U175" s="829">
        <v>1</v>
      </c>
    </row>
    <row r="176" spans="1:21" ht="14.45" customHeight="1" x14ac:dyDescent="0.2">
      <c r="A176" s="822">
        <v>7</v>
      </c>
      <c r="B176" s="823" t="s">
        <v>2233</v>
      </c>
      <c r="C176" s="823" t="s">
        <v>2237</v>
      </c>
      <c r="D176" s="824" t="s">
        <v>3529</v>
      </c>
      <c r="E176" s="825" t="s">
        <v>2265</v>
      </c>
      <c r="F176" s="823" t="s">
        <v>2234</v>
      </c>
      <c r="G176" s="823" t="s">
        <v>2531</v>
      </c>
      <c r="H176" s="823" t="s">
        <v>329</v>
      </c>
      <c r="I176" s="823" t="s">
        <v>2658</v>
      </c>
      <c r="J176" s="823" t="s">
        <v>2659</v>
      </c>
      <c r="K176" s="823" t="s">
        <v>2660</v>
      </c>
      <c r="L176" s="826">
        <v>117.47</v>
      </c>
      <c r="M176" s="826">
        <v>234.94</v>
      </c>
      <c r="N176" s="823">
        <v>2</v>
      </c>
      <c r="O176" s="827">
        <v>1</v>
      </c>
      <c r="P176" s="826">
        <v>234.94</v>
      </c>
      <c r="Q176" s="828">
        <v>1</v>
      </c>
      <c r="R176" s="823">
        <v>2</v>
      </c>
      <c r="S176" s="828">
        <v>1</v>
      </c>
      <c r="T176" s="827">
        <v>1</v>
      </c>
      <c r="U176" s="829">
        <v>1</v>
      </c>
    </row>
    <row r="177" spans="1:21" ht="14.45" customHeight="1" x14ac:dyDescent="0.2">
      <c r="A177" s="822">
        <v>7</v>
      </c>
      <c r="B177" s="823" t="s">
        <v>2233</v>
      </c>
      <c r="C177" s="823" t="s">
        <v>2237</v>
      </c>
      <c r="D177" s="824" t="s">
        <v>3529</v>
      </c>
      <c r="E177" s="825" t="s">
        <v>2265</v>
      </c>
      <c r="F177" s="823" t="s">
        <v>2234</v>
      </c>
      <c r="G177" s="823" t="s">
        <v>2559</v>
      </c>
      <c r="H177" s="823" t="s">
        <v>680</v>
      </c>
      <c r="I177" s="823" t="s">
        <v>2041</v>
      </c>
      <c r="J177" s="823" t="s">
        <v>2039</v>
      </c>
      <c r="K177" s="823" t="s">
        <v>2042</v>
      </c>
      <c r="L177" s="826">
        <v>339.47</v>
      </c>
      <c r="M177" s="826">
        <v>339.47</v>
      </c>
      <c r="N177" s="823">
        <v>1</v>
      </c>
      <c r="O177" s="827">
        <v>1</v>
      </c>
      <c r="P177" s="826"/>
      <c r="Q177" s="828">
        <v>0</v>
      </c>
      <c r="R177" s="823"/>
      <c r="S177" s="828">
        <v>0</v>
      </c>
      <c r="T177" s="827"/>
      <c r="U177" s="829">
        <v>0</v>
      </c>
    </row>
    <row r="178" spans="1:21" ht="14.45" customHeight="1" x14ac:dyDescent="0.2">
      <c r="A178" s="822">
        <v>7</v>
      </c>
      <c r="B178" s="823" t="s">
        <v>2233</v>
      </c>
      <c r="C178" s="823" t="s">
        <v>2237</v>
      </c>
      <c r="D178" s="824" t="s">
        <v>3529</v>
      </c>
      <c r="E178" s="825" t="s">
        <v>2265</v>
      </c>
      <c r="F178" s="823" t="s">
        <v>2234</v>
      </c>
      <c r="G178" s="823" t="s">
        <v>2661</v>
      </c>
      <c r="H178" s="823" t="s">
        <v>329</v>
      </c>
      <c r="I178" s="823" t="s">
        <v>2662</v>
      </c>
      <c r="J178" s="823" t="s">
        <v>2663</v>
      </c>
      <c r="K178" s="823" t="s">
        <v>2664</v>
      </c>
      <c r="L178" s="826">
        <v>38.47</v>
      </c>
      <c r="M178" s="826">
        <v>38.47</v>
      </c>
      <c r="N178" s="823">
        <v>1</v>
      </c>
      <c r="O178" s="827">
        <v>0.5</v>
      </c>
      <c r="P178" s="826">
        <v>38.47</v>
      </c>
      <c r="Q178" s="828">
        <v>1</v>
      </c>
      <c r="R178" s="823">
        <v>1</v>
      </c>
      <c r="S178" s="828">
        <v>1</v>
      </c>
      <c r="T178" s="827">
        <v>0.5</v>
      </c>
      <c r="U178" s="829">
        <v>1</v>
      </c>
    </row>
    <row r="179" spans="1:21" ht="14.45" customHeight="1" x14ac:dyDescent="0.2">
      <c r="A179" s="822">
        <v>7</v>
      </c>
      <c r="B179" s="823" t="s">
        <v>2233</v>
      </c>
      <c r="C179" s="823" t="s">
        <v>2237</v>
      </c>
      <c r="D179" s="824" t="s">
        <v>3529</v>
      </c>
      <c r="E179" s="825" t="s">
        <v>2265</v>
      </c>
      <c r="F179" s="823" t="s">
        <v>2234</v>
      </c>
      <c r="G179" s="823" t="s">
        <v>2405</v>
      </c>
      <c r="H179" s="823" t="s">
        <v>329</v>
      </c>
      <c r="I179" s="823" t="s">
        <v>2406</v>
      </c>
      <c r="J179" s="823" t="s">
        <v>849</v>
      </c>
      <c r="K179" s="823" t="s">
        <v>2407</v>
      </c>
      <c r="L179" s="826">
        <v>25.53</v>
      </c>
      <c r="M179" s="826">
        <v>25.53</v>
      </c>
      <c r="N179" s="823">
        <v>1</v>
      </c>
      <c r="O179" s="827">
        <v>1</v>
      </c>
      <c r="P179" s="826">
        <v>25.53</v>
      </c>
      <c r="Q179" s="828">
        <v>1</v>
      </c>
      <c r="R179" s="823">
        <v>1</v>
      </c>
      <c r="S179" s="828">
        <v>1</v>
      </c>
      <c r="T179" s="827">
        <v>1</v>
      </c>
      <c r="U179" s="829">
        <v>1</v>
      </c>
    </row>
    <row r="180" spans="1:21" ht="14.45" customHeight="1" x14ac:dyDescent="0.2">
      <c r="A180" s="822">
        <v>7</v>
      </c>
      <c r="B180" s="823" t="s">
        <v>2233</v>
      </c>
      <c r="C180" s="823" t="s">
        <v>2237</v>
      </c>
      <c r="D180" s="824" t="s">
        <v>3529</v>
      </c>
      <c r="E180" s="825" t="s">
        <v>2265</v>
      </c>
      <c r="F180" s="823" t="s">
        <v>2234</v>
      </c>
      <c r="G180" s="823" t="s">
        <v>2665</v>
      </c>
      <c r="H180" s="823" t="s">
        <v>329</v>
      </c>
      <c r="I180" s="823" t="s">
        <v>2666</v>
      </c>
      <c r="J180" s="823" t="s">
        <v>822</v>
      </c>
      <c r="K180" s="823" t="s">
        <v>2667</v>
      </c>
      <c r="L180" s="826">
        <v>53.57</v>
      </c>
      <c r="M180" s="826">
        <v>53.57</v>
      </c>
      <c r="N180" s="823">
        <v>1</v>
      </c>
      <c r="O180" s="827">
        <v>0.5</v>
      </c>
      <c r="P180" s="826">
        <v>53.57</v>
      </c>
      <c r="Q180" s="828">
        <v>1</v>
      </c>
      <c r="R180" s="823">
        <v>1</v>
      </c>
      <c r="S180" s="828">
        <v>1</v>
      </c>
      <c r="T180" s="827">
        <v>0.5</v>
      </c>
      <c r="U180" s="829">
        <v>1</v>
      </c>
    </row>
    <row r="181" spans="1:21" ht="14.45" customHeight="1" x14ac:dyDescent="0.2">
      <c r="A181" s="822">
        <v>7</v>
      </c>
      <c r="B181" s="823" t="s">
        <v>2233</v>
      </c>
      <c r="C181" s="823" t="s">
        <v>2237</v>
      </c>
      <c r="D181" s="824" t="s">
        <v>3529</v>
      </c>
      <c r="E181" s="825" t="s">
        <v>2265</v>
      </c>
      <c r="F181" s="823" t="s">
        <v>2234</v>
      </c>
      <c r="G181" s="823" t="s">
        <v>2668</v>
      </c>
      <c r="H181" s="823" t="s">
        <v>329</v>
      </c>
      <c r="I181" s="823" t="s">
        <v>2669</v>
      </c>
      <c r="J181" s="823" t="s">
        <v>2670</v>
      </c>
      <c r="K181" s="823" t="s">
        <v>2671</v>
      </c>
      <c r="L181" s="826">
        <v>34.19</v>
      </c>
      <c r="M181" s="826">
        <v>102.57</v>
      </c>
      <c r="N181" s="823">
        <v>3</v>
      </c>
      <c r="O181" s="827">
        <v>1</v>
      </c>
      <c r="P181" s="826"/>
      <c r="Q181" s="828">
        <v>0</v>
      </c>
      <c r="R181" s="823"/>
      <c r="S181" s="828">
        <v>0</v>
      </c>
      <c r="T181" s="827"/>
      <c r="U181" s="829">
        <v>0</v>
      </c>
    </row>
    <row r="182" spans="1:21" ht="14.45" customHeight="1" x14ac:dyDescent="0.2">
      <c r="A182" s="822">
        <v>7</v>
      </c>
      <c r="B182" s="823" t="s">
        <v>2233</v>
      </c>
      <c r="C182" s="823" t="s">
        <v>2237</v>
      </c>
      <c r="D182" s="824" t="s">
        <v>3529</v>
      </c>
      <c r="E182" s="825" t="s">
        <v>2265</v>
      </c>
      <c r="F182" s="823" t="s">
        <v>2234</v>
      </c>
      <c r="G182" s="823" t="s">
        <v>2423</v>
      </c>
      <c r="H182" s="823" t="s">
        <v>329</v>
      </c>
      <c r="I182" s="823" t="s">
        <v>2672</v>
      </c>
      <c r="J182" s="823" t="s">
        <v>2673</v>
      </c>
      <c r="K182" s="823" t="s">
        <v>2674</v>
      </c>
      <c r="L182" s="826">
        <v>141.25</v>
      </c>
      <c r="M182" s="826">
        <v>141.25</v>
      </c>
      <c r="N182" s="823">
        <v>1</v>
      </c>
      <c r="O182" s="827">
        <v>0.5</v>
      </c>
      <c r="P182" s="826">
        <v>141.25</v>
      </c>
      <c r="Q182" s="828">
        <v>1</v>
      </c>
      <c r="R182" s="823">
        <v>1</v>
      </c>
      <c r="S182" s="828">
        <v>1</v>
      </c>
      <c r="T182" s="827">
        <v>0.5</v>
      </c>
      <c r="U182" s="829">
        <v>1</v>
      </c>
    </row>
    <row r="183" spans="1:21" ht="14.45" customHeight="1" x14ac:dyDescent="0.2">
      <c r="A183" s="822">
        <v>7</v>
      </c>
      <c r="B183" s="823" t="s">
        <v>2233</v>
      </c>
      <c r="C183" s="823" t="s">
        <v>2237</v>
      </c>
      <c r="D183" s="824" t="s">
        <v>3529</v>
      </c>
      <c r="E183" s="825" t="s">
        <v>2265</v>
      </c>
      <c r="F183" s="823" t="s">
        <v>2234</v>
      </c>
      <c r="G183" s="823" t="s">
        <v>2675</v>
      </c>
      <c r="H183" s="823" t="s">
        <v>329</v>
      </c>
      <c r="I183" s="823" t="s">
        <v>2676</v>
      </c>
      <c r="J183" s="823" t="s">
        <v>1066</v>
      </c>
      <c r="K183" s="823" t="s">
        <v>2677</v>
      </c>
      <c r="L183" s="826">
        <v>60.88</v>
      </c>
      <c r="M183" s="826">
        <v>60.88</v>
      </c>
      <c r="N183" s="823">
        <v>1</v>
      </c>
      <c r="O183" s="827">
        <v>0.5</v>
      </c>
      <c r="P183" s="826">
        <v>60.88</v>
      </c>
      <c r="Q183" s="828">
        <v>1</v>
      </c>
      <c r="R183" s="823">
        <v>1</v>
      </c>
      <c r="S183" s="828">
        <v>1</v>
      </c>
      <c r="T183" s="827">
        <v>0.5</v>
      </c>
      <c r="U183" s="829">
        <v>1</v>
      </c>
    </row>
    <row r="184" spans="1:21" ht="14.45" customHeight="1" x14ac:dyDescent="0.2">
      <c r="A184" s="822">
        <v>7</v>
      </c>
      <c r="B184" s="823" t="s">
        <v>2233</v>
      </c>
      <c r="C184" s="823" t="s">
        <v>2237</v>
      </c>
      <c r="D184" s="824" t="s">
        <v>3529</v>
      </c>
      <c r="E184" s="825" t="s">
        <v>2265</v>
      </c>
      <c r="F184" s="823" t="s">
        <v>2234</v>
      </c>
      <c r="G184" s="823" t="s">
        <v>2334</v>
      </c>
      <c r="H184" s="823" t="s">
        <v>329</v>
      </c>
      <c r="I184" s="823" t="s">
        <v>2335</v>
      </c>
      <c r="J184" s="823" t="s">
        <v>715</v>
      </c>
      <c r="K184" s="823" t="s">
        <v>2336</v>
      </c>
      <c r="L184" s="826">
        <v>127.91</v>
      </c>
      <c r="M184" s="826">
        <v>127.91</v>
      </c>
      <c r="N184" s="823">
        <v>1</v>
      </c>
      <c r="O184" s="827">
        <v>0.5</v>
      </c>
      <c r="P184" s="826">
        <v>127.91</v>
      </c>
      <c r="Q184" s="828">
        <v>1</v>
      </c>
      <c r="R184" s="823">
        <v>1</v>
      </c>
      <c r="S184" s="828">
        <v>1</v>
      </c>
      <c r="T184" s="827">
        <v>0.5</v>
      </c>
      <c r="U184" s="829">
        <v>1</v>
      </c>
    </row>
    <row r="185" spans="1:21" ht="14.45" customHeight="1" x14ac:dyDescent="0.2">
      <c r="A185" s="822">
        <v>7</v>
      </c>
      <c r="B185" s="823" t="s">
        <v>2233</v>
      </c>
      <c r="C185" s="823" t="s">
        <v>2237</v>
      </c>
      <c r="D185" s="824" t="s">
        <v>3529</v>
      </c>
      <c r="E185" s="825" t="s">
        <v>2265</v>
      </c>
      <c r="F185" s="823" t="s">
        <v>2234</v>
      </c>
      <c r="G185" s="823" t="s">
        <v>2678</v>
      </c>
      <c r="H185" s="823" t="s">
        <v>329</v>
      </c>
      <c r="I185" s="823" t="s">
        <v>2679</v>
      </c>
      <c r="J185" s="823" t="s">
        <v>2680</v>
      </c>
      <c r="K185" s="823" t="s">
        <v>2681</v>
      </c>
      <c r="L185" s="826">
        <v>161.46</v>
      </c>
      <c r="M185" s="826">
        <v>161.46</v>
      </c>
      <c r="N185" s="823">
        <v>1</v>
      </c>
      <c r="O185" s="827">
        <v>1</v>
      </c>
      <c r="P185" s="826"/>
      <c r="Q185" s="828">
        <v>0</v>
      </c>
      <c r="R185" s="823"/>
      <c r="S185" s="828">
        <v>0</v>
      </c>
      <c r="T185" s="827"/>
      <c r="U185" s="829">
        <v>0</v>
      </c>
    </row>
    <row r="186" spans="1:21" ht="14.45" customHeight="1" x14ac:dyDescent="0.2">
      <c r="A186" s="822">
        <v>7</v>
      </c>
      <c r="B186" s="823" t="s">
        <v>2233</v>
      </c>
      <c r="C186" s="823" t="s">
        <v>2237</v>
      </c>
      <c r="D186" s="824" t="s">
        <v>3529</v>
      </c>
      <c r="E186" s="825" t="s">
        <v>2265</v>
      </c>
      <c r="F186" s="823" t="s">
        <v>2234</v>
      </c>
      <c r="G186" s="823" t="s">
        <v>2447</v>
      </c>
      <c r="H186" s="823" t="s">
        <v>680</v>
      </c>
      <c r="I186" s="823" t="s">
        <v>2055</v>
      </c>
      <c r="J186" s="823" t="s">
        <v>1208</v>
      </c>
      <c r="K186" s="823" t="s">
        <v>2056</v>
      </c>
      <c r="L186" s="826">
        <v>0</v>
      </c>
      <c r="M186" s="826">
        <v>0</v>
      </c>
      <c r="N186" s="823">
        <v>1</v>
      </c>
      <c r="O186" s="827">
        <v>1</v>
      </c>
      <c r="P186" s="826">
        <v>0</v>
      </c>
      <c r="Q186" s="828"/>
      <c r="R186" s="823">
        <v>1</v>
      </c>
      <c r="S186" s="828">
        <v>1</v>
      </c>
      <c r="T186" s="827">
        <v>1</v>
      </c>
      <c r="U186" s="829">
        <v>1</v>
      </c>
    </row>
    <row r="187" spans="1:21" ht="14.45" customHeight="1" x14ac:dyDescent="0.2">
      <c r="A187" s="822">
        <v>7</v>
      </c>
      <c r="B187" s="823" t="s">
        <v>2233</v>
      </c>
      <c r="C187" s="823" t="s">
        <v>2237</v>
      </c>
      <c r="D187" s="824" t="s">
        <v>3529</v>
      </c>
      <c r="E187" s="825" t="s">
        <v>2265</v>
      </c>
      <c r="F187" s="823" t="s">
        <v>2234</v>
      </c>
      <c r="G187" s="823" t="s">
        <v>2457</v>
      </c>
      <c r="H187" s="823" t="s">
        <v>329</v>
      </c>
      <c r="I187" s="823" t="s">
        <v>2682</v>
      </c>
      <c r="J187" s="823" t="s">
        <v>1200</v>
      </c>
      <c r="K187" s="823" t="s">
        <v>2683</v>
      </c>
      <c r="L187" s="826">
        <v>50.32</v>
      </c>
      <c r="M187" s="826">
        <v>100.64</v>
      </c>
      <c r="N187" s="823">
        <v>2</v>
      </c>
      <c r="O187" s="827">
        <v>1</v>
      </c>
      <c r="P187" s="826"/>
      <c r="Q187" s="828">
        <v>0</v>
      </c>
      <c r="R187" s="823"/>
      <c r="S187" s="828">
        <v>0</v>
      </c>
      <c r="T187" s="827"/>
      <c r="U187" s="829">
        <v>0</v>
      </c>
    </row>
    <row r="188" spans="1:21" ht="14.45" customHeight="1" x14ac:dyDescent="0.2">
      <c r="A188" s="822">
        <v>7</v>
      </c>
      <c r="B188" s="823" t="s">
        <v>2233</v>
      </c>
      <c r="C188" s="823" t="s">
        <v>2237</v>
      </c>
      <c r="D188" s="824" t="s">
        <v>3529</v>
      </c>
      <c r="E188" s="825" t="s">
        <v>2282</v>
      </c>
      <c r="F188" s="823" t="s">
        <v>2234</v>
      </c>
      <c r="G188" s="823" t="s">
        <v>2287</v>
      </c>
      <c r="H188" s="823" t="s">
        <v>680</v>
      </c>
      <c r="I188" s="823" t="s">
        <v>1969</v>
      </c>
      <c r="J188" s="823" t="s">
        <v>1970</v>
      </c>
      <c r="K188" s="823" t="s">
        <v>1971</v>
      </c>
      <c r="L188" s="826">
        <v>119.7</v>
      </c>
      <c r="M188" s="826">
        <v>239.4</v>
      </c>
      <c r="N188" s="823">
        <v>2</v>
      </c>
      <c r="O188" s="827">
        <v>1</v>
      </c>
      <c r="P188" s="826">
        <v>239.4</v>
      </c>
      <c r="Q188" s="828">
        <v>1</v>
      </c>
      <c r="R188" s="823">
        <v>2</v>
      </c>
      <c r="S188" s="828">
        <v>1</v>
      </c>
      <c r="T188" s="827">
        <v>1</v>
      </c>
      <c r="U188" s="829">
        <v>1</v>
      </c>
    </row>
    <row r="189" spans="1:21" ht="14.45" customHeight="1" x14ac:dyDescent="0.2">
      <c r="A189" s="822">
        <v>7</v>
      </c>
      <c r="B189" s="823" t="s">
        <v>2233</v>
      </c>
      <c r="C189" s="823" t="s">
        <v>2237</v>
      </c>
      <c r="D189" s="824" t="s">
        <v>3529</v>
      </c>
      <c r="E189" s="825" t="s">
        <v>2282</v>
      </c>
      <c r="F189" s="823" t="s">
        <v>2234</v>
      </c>
      <c r="G189" s="823" t="s">
        <v>2518</v>
      </c>
      <c r="H189" s="823" t="s">
        <v>329</v>
      </c>
      <c r="I189" s="823" t="s">
        <v>2519</v>
      </c>
      <c r="J189" s="823" t="s">
        <v>2520</v>
      </c>
      <c r="K189" s="823" t="s">
        <v>1531</v>
      </c>
      <c r="L189" s="826">
        <v>0</v>
      </c>
      <c r="M189" s="826">
        <v>0</v>
      </c>
      <c r="N189" s="823">
        <v>1</v>
      </c>
      <c r="O189" s="827">
        <v>1</v>
      </c>
      <c r="P189" s="826">
        <v>0</v>
      </c>
      <c r="Q189" s="828"/>
      <c r="R189" s="823">
        <v>1</v>
      </c>
      <c r="S189" s="828">
        <v>1</v>
      </c>
      <c r="T189" s="827">
        <v>1</v>
      </c>
      <c r="U189" s="829">
        <v>1</v>
      </c>
    </row>
    <row r="190" spans="1:21" ht="14.45" customHeight="1" x14ac:dyDescent="0.2">
      <c r="A190" s="822">
        <v>7</v>
      </c>
      <c r="B190" s="823" t="s">
        <v>2233</v>
      </c>
      <c r="C190" s="823" t="s">
        <v>2237</v>
      </c>
      <c r="D190" s="824" t="s">
        <v>3529</v>
      </c>
      <c r="E190" s="825" t="s">
        <v>2282</v>
      </c>
      <c r="F190" s="823" t="s">
        <v>2234</v>
      </c>
      <c r="G190" s="823" t="s">
        <v>2684</v>
      </c>
      <c r="H190" s="823" t="s">
        <v>329</v>
      </c>
      <c r="I190" s="823" t="s">
        <v>2685</v>
      </c>
      <c r="J190" s="823" t="s">
        <v>1331</v>
      </c>
      <c r="K190" s="823" t="s">
        <v>2686</v>
      </c>
      <c r="L190" s="826">
        <v>46.75</v>
      </c>
      <c r="M190" s="826">
        <v>46.75</v>
      </c>
      <c r="N190" s="823">
        <v>1</v>
      </c>
      <c r="O190" s="827">
        <v>1</v>
      </c>
      <c r="P190" s="826"/>
      <c r="Q190" s="828">
        <v>0</v>
      </c>
      <c r="R190" s="823"/>
      <c r="S190" s="828">
        <v>0</v>
      </c>
      <c r="T190" s="827"/>
      <c r="U190" s="829">
        <v>0</v>
      </c>
    </row>
    <row r="191" spans="1:21" ht="14.45" customHeight="1" x14ac:dyDescent="0.2">
      <c r="A191" s="822">
        <v>7</v>
      </c>
      <c r="B191" s="823" t="s">
        <v>2233</v>
      </c>
      <c r="C191" s="823" t="s">
        <v>2237</v>
      </c>
      <c r="D191" s="824" t="s">
        <v>3529</v>
      </c>
      <c r="E191" s="825" t="s">
        <v>2282</v>
      </c>
      <c r="F191" s="823" t="s">
        <v>2234</v>
      </c>
      <c r="G191" s="823" t="s">
        <v>2687</v>
      </c>
      <c r="H191" s="823" t="s">
        <v>329</v>
      </c>
      <c r="I191" s="823" t="s">
        <v>2688</v>
      </c>
      <c r="J191" s="823" t="s">
        <v>2689</v>
      </c>
      <c r="K191" s="823" t="s">
        <v>2690</v>
      </c>
      <c r="L191" s="826">
        <v>422.19</v>
      </c>
      <c r="M191" s="826">
        <v>1266.57</v>
      </c>
      <c r="N191" s="823">
        <v>3</v>
      </c>
      <c r="O191" s="827">
        <v>2</v>
      </c>
      <c r="P191" s="826"/>
      <c r="Q191" s="828">
        <v>0</v>
      </c>
      <c r="R191" s="823"/>
      <c r="S191" s="828">
        <v>0</v>
      </c>
      <c r="T191" s="827"/>
      <c r="U191" s="829">
        <v>0</v>
      </c>
    </row>
    <row r="192" spans="1:21" ht="14.45" customHeight="1" x14ac:dyDescent="0.2">
      <c r="A192" s="822">
        <v>7</v>
      </c>
      <c r="B192" s="823" t="s">
        <v>2233</v>
      </c>
      <c r="C192" s="823" t="s">
        <v>2237</v>
      </c>
      <c r="D192" s="824" t="s">
        <v>3529</v>
      </c>
      <c r="E192" s="825" t="s">
        <v>2282</v>
      </c>
      <c r="F192" s="823" t="s">
        <v>2234</v>
      </c>
      <c r="G192" s="823" t="s">
        <v>2392</v>
      </c>
      <c r="H192" s="823" t="s">
        <v>329</v>
      </c>
      <c r="I192" s="823" t="s">
        <v>2393</v>
      </c>
      <c r="J192" s="823" t="s">
        <v>1647</v>
      </c>
      <c r="K192" s="823" t="s">
        <v>1648</v>
      </c>
      <c r="L192" s="826">
        <v>94.7</v>
      </c>
      <c r="M192" s="826">
        <v>378.8</v>
      </c>
      <c r="N192" s="823">
        <v>4</v>
      </c>
      <c r="O192" s="827">
        <v>2</v>
      </c>
      <c r="P192" s="826">
        <v>378.8</v>
      </c>
      <c r="Q192" s="828">
        <v>1</v>
      </c>
      <c r="R192" s="823">
        <v>4</v>
      </c>
      <c r="S192" s="828">
        <v>1</v>
      </c>
      <c r="T192" s="827">
        <v>2</v>
      </c>
      <c r="U192" s="829">
        <v>1</v>
      </c>
    </row>
    <row r="193" spans="1:21" ht="14.45" customHeight="1" x14ac:dyDescent="0.2">
      <c r="A193" s="822">
        <v>7</v>
      </c>
      <c r="B193" s="823" t="s">
        <v>2233</v>
      </c>
      <c r="C193" s="823" t="s">
        <v>2237</v>
      </c>
      <c r="D193" s="824" t="s">
        <v>3529</v>
      </c>
      <c r="E193" s="825" t="s">
        <v>2282</v>
      </c>
      <c r="F193" s="823" t="s">
        <v>2234</v>
      </c>
      <c r="G193" s="823" t="s">
        <v>2427</v>
      </c>
      <c r="H193" s="823" t="s">
        <v>329</v>
      </c>
      <c r="I193" s="823" t="s">
        <v>2691</v>
      </c>
      <c r="J193" s="823" t="s">
        <v>2692</v>
      </c>
      <c r="K193" s="823" t="s">
        <v>2693</v>
      </c>
      <c r="L193" s="826">
        <v>205.84</v>
      </c>
      <c r="M193" s="826">
        <v>205.84</v>
      </c>
      <c r="N193" s="823">
        <v>1</v>
      </c>
      <c r="O193" s="827">
        <v>1</v>
      </c>
      <c r="P193" s="826"/>
      <c r="Q193" s="828">
        <v>0</v>
      </c>
      <c r="R193" s="823"/>
      <c r="S193" s="828">
        <v>0</v>
      </c>
      <c r="T193" s="827"/>
      <c r="U193" s="829">
        <v>0</v>
      </c>
    </row>
    <row r="194" spans="1:21" ht="14.45" customHeight="1" x14ac:dyDescent="0.2">
      <c r="A194" s="822">
        <v>7</v>
      </c>
      <c r="B194" s="823" t="s">
        <v>2233</v>
      </c>
      <c r="C194" s="823" t="s">
        <v>2237</v>
      </c>
      <c r="D194" s="824" t="s">
        <v>3529</v>
      </c>
      <c r="E194" s="825" t="s">
        <v>2282</v>
      </c>
      <c r="F194" s="823" t="s">
        <v>2235</v>
      </c>
      <c r="G194" s="823" t="s">
        <v>2462</v>
      </c>
      <c r="H194" s="823" t="s">
        <v>329</v>
      </c>
      <c r="I194" s="823" t="s">
        <v>2694</v>
      </c>
      <c r="J194" s="823" t="s">
        <v>2464</v>
      </c>
      <c r="K194" s="823"/>
      <c r="L194" s="826">
        <v>0</v>
      </c>
      <c r="M194" s="826">
        <v>0</v>
      </c>
      <c r="N194" s="823">
        <v>2</v>
      </c>
      <c r="O194" s="827">
        <v>2</v>
      </c>
      <c r="P194" s="826">
        <v>0</v>
      </c>
      <c r="Q194" s="828"/>
      <c r="R194" s="823">
        <v>2</v>
      </c>
      <c r="S194" s="828">
        <v>1</v>
      </c>
      <c r="T194" s="827">
        <v>2</v>
      </c>
      <c r="U194" s="829">
        <v>1</v>
      </c>
    </row>
    <row r="195" spans="1:21" ht="14.45" customHeight="1" x14ac:dyDescent="0.2">
      <c r="A195" s="822">
        <v>7</v>
      </c>
      <c r="B195" s="823" t="s">
        <v>2233</v>
      </c>
      <c r="C195" s="823" t="s">
        <v>2237</v>
      </c>
      <c r="D195" s="824" t="s">
        <v>3529</v>
      </c>
      <c r="E195" s="825" t="s">
        <v>2282</v>
      </c>
      <c r="F195" s="823" t="s">
        <v>2235</v>
      </c>
      <c r="G195" s="823" t="s">
        <v>2462</v>
      </c>
      <c r="H195" s="823" t="s">
        <v>329</v>
      </c>
      <c r="I195" s="823" t="s">
        <v>2695</v>
      </c>
      <c r="J195" s="823" t="s">
        <v>2464</v>
      </c>
      <c r="K195" s="823"/>
      <c r="L195" s="826">
        <v>0</v>
      </c>
      <c r="M195" s="826">
        <v>0</v>
      </c>
      <c r="N195" s="823">
        <v>1</v>
      </c>
      <c r="O195" s="827">
        <v>1</v>
      </c>
      <c r="P195" s="826">
        <v>0</v>
      </c>
      <c r="Q195" s="828"/>
      <c r="R195" s="823">
        <v>1</v>
      </c>
      <c r="S195" s="828">
        <v>1</v>
      </c>
      <c r="T195" s="827">
        <v>1</v>
      </c>
      <c r="U195" s="829">
        <v>1</v>
      </c>
    </row>
    <row r="196" spans="1:21" ht="14.45" customHeight="1" x14ac:dyDescent="0.2">
      <c r="A196" s="822">
        <v>7</v>
      </c>
      <c r="B196" s="823" t="s">
        <v>2233</v>
      </c>
      <c r="C196" s="823" t="s">
        <v>2237</v>
      </c>
      <c r="D196" s="824" t="s">
        <v>3529</v>
      </c>
      <c r="E196" s="825" t="s">
        <v>2256</v>
      </c>
      <c r="F196" s="823" t="s">
        <v>2234</v>
      </c>
      <c r="G196" s="823" t="s">
        <v>2294</v>
      </c>
      <c r="H196" s="823" t="s">
        <v>329</v>
      </c>
      <c r="I196" s="823" t="s">
        <v>2430</v>
      </c>
      <c r="J196" s="823" t="s">
        <v>1865</v>
      </c>
      <c r="K196" s="823" t="s">
        <v>2431</v>
      </c>
      <c r="L196" s="826">
        <v>205.84</v>
      </c>
      <c r="M196" s="826">
        <v>205.84</v>
      </c>
      <c r="N196" s="823">
        <v>1</v>
      </c>
      <c r="O196" s="827">
        <v>1</v>
      </c>
      <c r="P196" s="826"/>
      <c r="Q196" s="828">
        <v>0</v>
      </c>
      <c r="R196" s="823"/>
      <c r="S196" s="828">
        <v>0</v>
      </c>
      <c r="T196" s="827"/>
      <c r="U196" s="829">
        <v>0</v>
      </c>
    </row>
    <row r="197" spans="1:21" ht="14.45" customHeight="1" x14ac:dyDescent="0.2">
      <c r="A197" s="822">
        <v>7</v>
      </c>
      <c r="B197" s="823" t="s">
        <v>2233</v>
      </c>
      <c r="C197" s="823" t="s">
        <v>2237</v>
      </c>
      <c r="D197" s="824" t="s">
        <v>3529</v>
      </c>
      <c r="E197" s="825" t="s">
        <v>2256</v>
      </c>
      <c r="F197" s="823" t="s">
        <v>2234</v>
      </c>
      <c r="G197" s="823" t="s">
        <v>2678</v>
      </c>
      <c r="H197" s="823" t="s">
        <v>329</v>
      </c>
      <c r="I197" s="823" t="s">
        <v>2679</v>
      </c>
      <c r="J197" s="823" t="s">
        <v>2680</v>
      </c>
      <c r="K197" s="823" t="s">
        <v>2681</v>
      </c>
      <c r="L197" s="826">
        <v>161.46</v>
      </c>
      <c r="M197" s="826">
        <v>484.38</v>
      </c>
      <c r="N197" s="823">
        <v>3</v>
      </c>
      <c r="O197" s="827">
        <v>1</v>
      </c>
      <c r="P197" s="826"/>
      <c r="Q197" s="828">
        <v>0</v>
      </c>
      <c r="R197" s="823"/>
      <c r="S197" s="828">
        <v>0</v>
      </c>
      <c r="T197" s="827"/>
      <c r="U197" s="829">
        <v>0</v>
      </c>
    </row>
    <row r="198" spans="1:21" ht="14.45" customHeight="1" x14ac:dyDescent="0.2">
      <c r="A198" s="822">
        <v>7</v>
      </c>
      <c r="B198" s="823" t="s">
        <v>2233</v>
      </c>
      <c r="C198" s="823" t="s">
        <v>2237</v>
      </c>
      <c r="D198" s="824" t="s">
        <v>3529</v>
      </c>
      <c r="E198" s="825" t="s">
        <v>2281</v>
      </c>
      <c r="F198" s="823" t="s">
        <v>2234</v>
      </c>
      <c r="G198" s="823" t="s">
        <v>2696</v>
      </c>
      <c r="H198" s="823" t="s">
        <v>329</v>
      </c>
      <c r="I198" s="823" t="s">
        <v>2697</v>
      </c>
      <c r="J198" s="823" t="s">
        <v>2698</v>
      </c>
      <c r="K198" s="823" t="s">
        <v>1211</v>
      </c>
      <c r="L198" s="826">
        <v>329.56</v>
      </c>
      <c r="M198" s="826">
        <v>329.56</v>
      </c>
      <c r="N198" s="823">
        <v>1</v>
      </c>
      <c r="O198" s="827">
        <v>1</v>
      </c>
      <c r="P198" s="826"/>
      <c r="Q198" s="828">
        <v>0</v>
      </c>
      <c r="R198" s="823"/>
      <c r="S198" s="828">
        <v>0</v>
      </c>
      <c r="T198" s="827"/>
      <c r="U198" s="829">
        <v>0</v>
      </c>
    </row>
    <row r="199" spans="1:21" ht="14.45" customHeight="1" x14ac:dyDescent="0.2">
      <c r="A199" s="822">
        <v>7</v>
      </c>
      <c r="B199" s="823" t="s">
        <v>2233</v>
      </c>
      <c r="C199" s="823" t="s">
        <v>2237</v>
      </c>
      <c r="D199" s="824" t="s">
        <v>3529</v>
      </c>
      <c r="E199" s="825" t="s">
        <v>2281</v>
      </c>
      <c r="F199" s="823" t="s">
        <v>2234</v>
      </c>
      <c r="G199" s="823" t="s">
        <v>2287</v>
      </c>
      <c r="H199" s="823" t="s">
        <v>680</v>
      </c>
      <c r="I199" s="823" t="s">
        <v>1969</v>
      </c>
      <c r="J199" s="823" t="s">
        <v>1970</v>
      </c>
      <c r="K199" s="823" t="s">
        <v>1971</v>
      </c>
      <c r="L199" s="826">
        <v>119.7</v>
      </c>
      <c r="M199" s="826">
        <v>239.4</v>
      </c>
      <c r="N199" s="823">
        <v>2</v>
      </c>
      <c r="O199" s="827">
        <v>1</v>
      </c>
      <c r="P199" s="826"/>
      <c r="Q199" s="828">
        <v>0</v>
      </c>
      <c r="R199" s="823"/>
      <c r="S199" s="828">
        <v>0</v>
      </c>
      <c r="T199" s="827"/>
      <c r="U199" s="829">
        <v>0</v>
      </c>
    </row>
    <row r="200" spans="1:21" ht="14.45" customHeight="1" x14ac:dyDescent="0.2">
      <c r="A200" s="822">
        <v>7</v>
      </c>
      <c r="B200" s="823" t="s">
        <v>2233</v>
      </c>
      <c r="C200" s="823" t="s">
        <v>2237</v>
      </c>
      <c r="D200" s="824" t="s">
        <v>3529</v>
      </c>
      <c r="E200" s="825" t="s">
        <v>2281</v>
      </c>
      <c r="F200" s="823" t="s">
        <v>2234</v>
      </c>
      <c r="G200" s="823" t="s">
        <v>2699</v>
      </c>
      <c r="H200" s="823" t="s">
        <v>329</v>
      </c>
      <c r="I200" s="823" t="s">
        <v>2700</v>
      </c>
      <c r="J200" s="823" t="s">
        <v>2701</v>
      </c>
      <c r="K200" s="823" t="s">
        <v>2702</v>
      </c>
      <c r="L200" s="826">
        <v>58.86</v>
      </c>
      <c r="M200" s="826">
        <v>117.72</v>
      </c>
      <c r="N200" s="823">
        <v>2</v>
      </c>
      <c r="O200" s="827">
        <v>1</v>
      </c>
      <c r="P200" s="826"/>
      <c r="Q200" s="828">
        <v>0</v>
      </c>
      <c r="R200" s="823"/>
      <c r="S200" s="828">
        <v>0</v>
      </c>
      <c r="T200" s="827"/>
      <c r="U200" s="829">
        <v>0</v>
      </c>
    </row>
    <row r="201" spans="1:21" ht="14.45" customHeight="1" x14ac:dyDescent="0.2">
      <c r="A201" s="822">
        <v>7</v>
      </c>
      <c r="B201" s="823" t="s">
        <v>2233</v>
      </c>
      <c r="C201" s="823" t="s">
        <v>2237</v>
      </c>
      <c r="D201" s="824" t="s">
        <v>3529</v>
      </c>
      <c r="E201" s="825" t="s">
        <v>2281</v>
      </c>
      <c r="F201" s="823" t="s">
        <v>2234</v>
      </c>
      <c r="G201" s="823" t="s">
        <v>2402</v>
      </c>
      <c r="H201" s="823" t="s">
        <v>329</v>
      </c>
      <c r="I201" s="823" t="s">
        <v>2403</v>
      </c>
      <c r="J201" s="823" t="s">
        <v>1333</v>
      </c>
      <c r="K201" s="823" t="s">
        <v>2404</v>
      </c>
      <c r="L201" s="826">
        <v>42.14</v>
      </c>
      <c r="M201" s="826">
        <v>126.42</v>
      </c>
      <c r="N201" s="823">
        <v>3</v>
      </c>
      <c r="O201" s="827">
        <v>0.5</v>
      </c>
      <c r="P201" s="826">
        <v>84.28</v>
      </c>
      <c r="Q201" s="828">
        <v>0.66666666666666663</v>
      </c>
      <c r="R201" s="823">
        <v>2</v>
      </c>
      <c r="S201" s="828">
        <v>0.66666666666666663</v>
      </c>
      <c r="T201" s="827">
        <v>0.5</v>
      </c>
      <c r="U201" s="829">
        <v>1</v>
      </c>
    </row>
    <row r="202" spans="1:21" ht="14.45" customHeight="1" x14ac:dyDescent="0.2">
      <c r="A202" s="822">
        <v>7</v>
      </c>
      <c r="B202" s="823" t="s">
        <v>2233</v>
      </c>
      <c r="C202" s="823" t="s">
        <v>2237</v>
      </c>
      <c r="D202" s="824" t="s">
        <v>3529</v>
      </c>
      <c r="E202" s="825" t="s">
        <v>2281</v>
      </c>
      <c r="F202" s="823" t="s">
        <v>2234</v>
      </c>
      <c r="G202" s="823" t="s">
        <v>2482</v>
      </c>
      <c r="H202" s="823" t="s">
        <v>329</v>
      </c>
      <c r="I202" s="823" t="s">
        <v>2483</v>
      </c>
      <c r="J202" s="823" t="s">
        <v>2484</v>
      </c>
      <c r="K202" s="823" t="s">
        <v>2485</v>
      </c>
      <c r="L202" s="826">
        <v>54.18</v>
      </c>
      <c r="M202" s="826">
        <v>54.18</v>
      </c>
      <c r="N202" s="823">
        <v>1</v>
      </c>
      <c r="O202" s="827">
        <v>0.5</v>
      </c>
      <c r="P202" s="826">
        <v>54.18</v>
      </c>
      <c r="Q202" s="828">
        <v>1</v>
      </c>
      <c r="R202" s="823">
        <v>1</v>
      </c>
      <c r="S202" s="828">
        <v>1</v>
      </c>
      <c r="T202" s="827">
        <v>0.5</v>
      </c>
      <c r="U202" s="829">
        <v>1</v>
      </c>
    </row>
    <row r="203" spans="1:21" ht="14.45" customHeight="1" x14ac:dyDescent="0.2">
      <c r="A203" s="822">
        <v>7</v>
      </c>
      <c r="B203" s="823" t="s">
        <v>2233</v>
      </c>
      <c r="C203" s="823" t="s">
        <v>2237</v>
      </c>
      <c r="D203" s="824" t="s">
        <v>3529</v>
      </c>
      <c r="E203" s="825" t="s">
        <v>2281</v>
      </c>
      <c r="F203" s="823" t="s">
        <v>2234</v>
      </c>
      <c r="G203" s="823" t="s">
        <v>2703</v>
      </c>
      <c r="H203" s="823" t="s">
        <v>329</v>
      </c>
      <c r="I203" s="823" t="s">
        <v>2704</v>
      </c>
      <c r="J203" s="823" t="s">
        <v>2705</v>
      </c>
      <c r="K203" s="823" t="s">
        <v>2706</v>
      </c>
      <c r="L203" s="826">
        <v>0</v>
      </c>
      <c r="M203" s="826">
        <v>0</v>
      </c>
      <c r="N203" s="823">
        <v>2</v>
      </c>
      <c r="O203" s="827">
        <v>2</v>
      </c>
      <c r="P203" s="826">
        <v>0</v>
      </c>
      <c r="Q203" s="828"/>
      <c r="R203" s="823">
        <v>1</v>
      </c>
      <c r="S203" s="828">
        <v>0.5</v>
      </c>
      <c r="T203" s="827">
        <v>1</v>
      </c>
      <c r="U203" s="829">
        <v>0.5</v>
      </c>
    </row>
    <row r="204" spans="1:21" ht="14.45" customHeight="1" x14ac:dyDescent="0.2">
      <c r="A204" s="822">
        <v>7</v>
      </c>
      <c r="B204" s="823" t="s">
        <v>2233</v>
      </c>
      <c r="C204" s="823" t="s">
        <v>2237</v>
      </c>
      <c r="D204" s="824" t="s">
        <v>3529</v>
      </c>
      <c r="E204" s="825" t="s">
        <v>2281</v>
      </c>
      <c r="F204" s="823" t="s">
        <v>2234</v>
      </c>
      <c r="G204" s="823" t="s">
        <v>2334</v>
      </c>
      <c r="H204" s="823" t="s">
        <v>329</v>
      </c>
      <c r="I204" s="823" t="s">
        <v>2335</v>
      </c>
      <c r="J204" s="823" t="s">
        <v>715</v>
      </c>
      <c r="K204" s="823" t="s">
        <v>2336</v>
      </c>
      <c r="L204" s="826">
        <v>127.91</v>
      </c>
      <c r="M204" s="826">
        <v>127.91</v>
      </c>
      <c r="N204" s="823">
        <v>1</v>
      </c>
      <c r="O204" s="827">
        <v>1</v>
      </c>
      <c r="P204" s="826"/>
      <c r="Q204" s="828">
        <v>0</v>
      </c>
      <c r="R204" s="823"/>
      <c r="S204" s="828">
        <v>0</v>
      </c>
      <c r="T204" s="827"/>
      <c r="U204" s="829">
        <v>0</v>
      </c>
    </row>
    <row r="205" spans="1:21" ht="14.45" customHeight="1" x14ac:dyDescent="0.2">
      <c r="A205" s="822">
        <v>7</v>
      </c>
      <c r="B205" s="823" t="s">
        <v>2233</v>
      </c>
      <c r="C205" s="823" t="s">
        <v>2237</v>
      </c>
      <c r="D205" s="824" t="s">
        <v>3529</v>
      </c>
      <c r="E205" s="825" t="s">
        <v>2281</v>
      </c>
      <c r="F205" s="823" t="s">
        <v>2234</v>
      </c>
      <c r="G205" s="823" t="s">
        <v>2707</v>
      </c>
      <c r="H205" s="823" t="s">
        <v>329</v>
      </c>
      <c r="I205" s="823" t="s">
        <v>2708</v>
      </c>
      <c r="J205" s="823" t="s">
        <v>2709</v>
      </c>
      <c r="K205" s="823" t="s">
        <v>2710</v>
      </c>
      <c r="L205" s="826">
        <v>33.18</v>
      </c>
      <c r="M205" s="826">
        <v>33.18</v>
      </c>
      <c r="N205" s="823">
        <v>1</v>
      </c>
      <c r="O205" s="827">
        <v>1</v>
      </c>
      <c r="P205" s="826">
        <v>33.18</v>
      </c>
      <c r="Q205" s="828">
        <v>1</v>
      </c>
      <c r="R205" s="823">
        <v>1</v>
      </c>
      <c r="S205" s="828">
        <v>1</v>
      </c>
      <c r="T205" s="827">
        <v>1</v>
      </c>
      <c r="U205" s="829">
        <v>1</v>
      </c>
    </row>
    <row r="206" spans="1:21" ht="14.45" customHeight="1" x14ac:dyDescent="0.2">
      <c r="A206" s="822">
        <v>7</v>
      </c>
      <c r="B206" s="823" t="s">
        <v>2233</v>
      </c>
      <c r="C206" s="823" t="s">
        <v>2237</v>
      </c>
      <c r="D206" s="824" t="s">
        <v>3529</v>
      </c>
      <c r="E206" s="825" t="s">
        <v>2281</v>
      </c>
      <c r="F206" s="823" t="s">
        <v>2234</v>
      </c>
      <c r="G206" s="823" t="s">
        <v>2359</v>
      </c>
      <c r="H206" s="823" t="s">
        <v>329</v>
      </c>
      <c r="I206" s="823" t="s">
        <v>2360</v>
      </c>
      <c r="J206" s="823" t="s">
        <v>1021</v>
      </c>
      <c r="K206" s="823" t="s">
        <v>1022</v>
      </c>
      <c r="L206" s="826">
        <v>121.92</v>
      </c>
      <c r="M206" s="826">
        <v>1341.12</v>
      </c>
      <c r="N206" s="823">
        <v>11</v>
      </c>
      <c r="O206" s="827">
        <v>4</v>
      </c>
      <c r="P206" s="826">
        <v>975.36</v>
      </c>
      <c r="Q206" s="828">
        <v>0.72727272727272729</v>
      </c>
      <c r="R206" s="823">
        <v>8</v>
      </c>
      <c r="S206" s="828">
        <v>0.72727272727272729</v>
      </c>
      <c r="T206" s="827">
        <v>2</v>
      </c>
      <c r="U206" s="829">
        <v>0.5</v>
      </c>
    </row>
    <row r="207" spans="1:21" ht="14.45" customHeight="1" x14ac:dyDescent="0.2">
      <c r="A207" s="822">
        <v>7</v>
      </c>
      <c r="B207" s="823" t="s">
        <v>2233</v>
      </c>
      <c r="C207" s="823" t="s">
        <v>2237</v>
      </c>
      <c r="D207" s="824" t="s">
        <v>3529</v>
      </c>
      <c r="E207" s="825" t="s">
        <v>2281</v>
      </c>
      <c r="F207" s="823" t="s">
        <v>2234</v>
      </c>
      <c r="G207" s="823" t="s">
        <v>2359</v>
      </c>
      <c r="H207" s="823" t="s">
        <v>329</v>
      </c>
      <c r="I207" s="823" t="s">
        <v>2711</v>
      </c>
      <c r="J207" s="823" t="s">
        <v>1021</v>
      </c>
      <c r="K207" s="823" t="s">
        <v>1022</v>
      </c>
      <c r="L207" s="826">
        <v>107.27</v>
      </c>
      <c r="M207" s="826">
        <v>214.54</v>
      </c>
      <c r="N207" s="823">
        <v>2</v>
      </c>
      <c r="O207" s="827">
        <v>1</v>
      </c>
      <c r="P207" s="826">
        <v>214.54</v>
      </c>
      <c r="Q207" s="828">
        <v>1</v>
      </c>
      <c r="R207" s="823">
        <v>2</v>
      </c>
      <c r="S207" s="828">
        <v>1</v>
      </c>
      <c r="T207" s="827">
        <v>1</v>
      </c>
      <c r="U207" s="829">
        <v>1</v>
      </c>
    </row>
    <row r="208" spans="1:21" ht="14.45" customHeight="1" x14ac:dyDescent="0.2">
      <c r="A208" s="822">
        <v>7</v>
      </c>
      <c r="B208" s="823" t="s">
        <v>2233</v>
      </c>
      <c r="C208" s="823" t="s">
        <v>2237</v>
      </c>
      <c r="D208" s="824" t="s">
        <v>3529</v>
      </c>
      <c r="E208" s="825" t="s">
        <v>2277</v>
      </c>
      <c r="F208" s="823" t="s">
        <v>2234</v>
      </c>
      <c r="G208" s="823" t="s">
        <v>2668</v>
      </c>
      <c r="H208" s="823" t="s">
        <v>329</v>
      </c>
      <c r="I208" s="823" t="s">
        <v>2712</v>
      </c>
      <c r="J208" s="823" t="s">
        <v>2713</v>
      </c>
      <c r="K208" s="823" t="s">
        <v>2714</v>
      </c>
      <c r="L208" s="826">
        <v>128.55000000000001</v>
      </c>
      <c r="M208" s="826">
        <v>128.55000000000001</v>
      </c>
      <c r="N208" s="823">
        <v>1</v>
      </c>
      <c r="O208" s="827">
        <v>1</v>
      </c>
      <c r="P208" s="826">
        <v>128.55000000000001</v>
      </c>
      <c r="Q208" s="828">
        <v>1</v>
      </c>
      <c r="R208" s="823">
        <v>1</v>
      </c>
      <c r="S208" s="828">
        <v>1</v>
      </c>
      <c r="T208" s="827">
        <v>1</v>
      </c>
      <c r="U208" s="829">
        <v>1</v>
      </c>
    </row>
    <row r="209" spans="1:21" ht="14.45" customHeight="1" x14ac:dyDescent="0.2">
      <c r="A209" s="822">
        <v>7</v>
      </c>
      <c r="B209" s="823" t="s">
        <v>2233</v>
      </c>
      <c r="C209" s="823" t="s">
        <v>2237</v>
      </c>
      <c r="D209" s="824" t="s">
        <v>3529</v>
      </c>
      <c r="E209" s="825" t="s">
        <v>2270</v>
      </c>
      <c r="F209" s="823" t="s">
        <v>2234</v>
      </c>
      <c r="G209" s="823" t="s">
        <v>2715</v>
      </c>
      <c r="H209" s="823" t="s">
        <v>680</v>
      </c>
      <c r="I209" s="823" t="s">
        <v>2716</v>
      </c>
      <c r="J209" s="823" t="s">
        <v>2717</v>
      </c>
      <c r="K209" s="823" t="s">
        <v>2718</v>
      </c>
      <c r="L209" s="826">
        <v>103.8</v>
      </c>
      <c r="M209" s="826">
        <v>103.8</v>
      </c>
      <c r="N209" s="823">
        <v>1</v>
      </c>
      <c r="O209" s="827">
        <v>0.5</v>
      </c>
      <c r="P209" s="826"/>
      <c r="Q209" s="828">
        <v>0</v>
      </c>
      <c r="R209" s="823"/>
      <c r="S209" s="828">
        <v>0</v>
      </c>
      <c r="T209" s="827"/>
      <c r="U209" s="829">
        <v>0</v>
      </c>
    </row>
    <row r="210" spans="1:21" ht="14.45" customHeight="1" x14ac:dyDescent="0.2">
      <c r="A210" s="822">
        <v>7</v>
      </c>
      <c r="B210" s="823" t="s">
        <v>2233</v>
      </c>
      <c r="C210" s="823" t="s">
        <v>2237</v>
      </c>
      <c r="D210" s="824" t="s">
        <v>3529</v>
      </c>
      <c r="E210" s="825" t="s">
        <v>2270</v>
      </c>
      <c r="F210" s="823" t="s">
        <v>2234</v>
      </c>
      <c r="G210" s="823" t="s">
        <v>2639</v>
      </c>
      <c r="H210" s="823" t="s">
        <v>680</v>
      </c>
      <c r="I210" s="823" t="s">
        <v>2021</v>
      </c>
      <c r="J210" s="823" t="s">
        <v>695</v>
      </c>
      <c r="K210" s="823" t="s">
        <v>1057</v>
      </c>
      <c r="L210" s="826">
        <v>0</v>
      </c>
      <c r="M210" s="826">
        <v>0</v>
      </c>
      <c r="N210" s="823">
        <v>1</v>
      </c>
      <c r="O210" s="827">
        <v>0.5</v>
      </c>
      <c r="P210" s="826"/>
      <c r="Q210" s="828"/>
      <c r="R210" s="823"/>
      <c r="S210" s="828">
        <v>0</v>
      </c>
      <c r="T210" s="827"/>
      <c r="U210" s="829">
        <v>0</v>
      </c>
    </row>
    <row r="211" spans="1:21" ht="14.45" customHeight="1" x14ac:dyDescent="0.2">
      <c r="A211" s="822">
        <v>7</v>
      </c>
      <c r="B211" s="823" t="s">
        <v>2233</v>
      </c>
      <c r="C211" s="823" t="s">
        <v>2237</v>
      </c>
      <c r="D211" s="824" t="s">
        <v>3529</v>
      </c>
      <c r="E211" s="825" t="s">
        <v>2270</v>
      </c>
      <c r="F211" s="823" t="s">
        <v>2234</v>
      </c>
      <c r="G211" s="823" t="s">
        <v>2359</v>
      </c>
      <c r="H211" s="823" t="s">
        <v>329</v>
      </c>
      <c r="I211" s="823" t="s">
        <v>2360</v>
      </c>
      <c r="J211" s="823" t="s">
        <v>1021</v>
      </c>
      <c r="K211" s="823" t="s">
        <v>1022</v>
      </c>
      <c r="L211" s="826">
        <v>121.92</v>
      </c>
      <c r="M211" s="826">
        <v>243.84</v>
      </c>
      <c r="N211" s="823">
        <v>2</v>
      </c>
      <c r="O211" s="827">
        <v>1</v>
      </c>
      <c r="P211" s="826"/>
      <c r="Q211" s="828">
        <v>0</v>
      </c>
      <c r="R211" s="823"/>
      <c r="S211" s="828">
        <v>0</v>
      </c>
      <c r="T211" s="827"/>
      <c r="U211" s="829">
        <v>0</v>
      </c>
    </row>
    <row r="212" spans="1:21" ht="14.45" customHeight="1" x14ac:dyDescent="0.2">
      <c r="A212" s="822">
        <v>7</v>
      </c>
      <c r="B212" s="823" t="s">
        <v>2233</v>
      </c>
      <c r="C212" s="823" t="s">
        <v>2237</v>
      </c>
      <c r="D212" s="824" t="s">
        <v>3529</v>
      </c>
      <c r="E212" s="825" t="s">
        <v>2266</v>
      </c>
      <c r="F212" s="823" t="s">
        <v>2234</v>
      </c>
      <c r="G212" s="823" t="s">
        <v>2366</v>
      </c>
      <c r="H212" s="823" t="s">
        <v>329</v>
      </c>
      <c r="I212" s="823" t="s">
        <v>2719</v>
      </c>
      <c r="J212" s="823" t="s">
        <v>2368</v>
      </c>
      <c r="K212" s="823" t="s">
        <v>2638</v>
      </c>
      <c r="L212" s="826">
        <v>310.58999999999997</v>
      </c>
      <c r="M212" s="826">
        <v>310.58999999999997</v>
      </c>
      <c r="N212" s="823">
        <v>1</v>
      </c>
      <c r="O212" s="827">
        <v>1</v>
      </c>
      <c r="P212" s="826">
        <v>310.58999999999997</v>
      </c>
      <c r="Q212" s="828">
        <v>1</v>
      </c>
      <c r="R212" s="823">
        <v>1</v>
      </c>
      <c r="S212" s="828">
        <v>1</v>
      </c>
      <c r="T212" s="827">
        <v>1</v>
      </c>
      <c r="U212" s="829">
        <v>1</v>
      </c>
    </row>
    <row r="213" spans="1:21" ht="14.45" customHeight="1" x14ac:dyDescent="0.2">
      <c r="A213" s="822">
        <v>7</v>
      </c>
      <c r="B213" s="823" t="s">
        <v>2233</v>
      </c>
      <c r="C213" s="823" t="s">
        <v>2237</v>
      </c>
      <c r="D213" s="824" t="s">
        <v>3529</v>
      </c>
      <c r="E213" s="825" t="s">
        <v>2266</v>
      </c>
      <c r="F213" s="823" t="s">
        <v>2234</v>
      </c>
      <c r="G213" s="823" t="s">
        <v>2626</v>
      </c>
      <c r="H213" s="823" t="s">
        <v>680</v>
      </c>
      <c r="I213" s="823" t="s">
        <v>2720</v>
      </c>
      <c r="J213" s="823" t="s">
        <v>2628</v>
      </c>
      <c r="K213" s="823" t="s">
        <v>2721</v>
      </c>
      <c r="L213" s="826">
        <v>846.47</v>
      </c>
      <c r="M213" s="826">
        <v>846.47</v>
      </c>
      <c r="N213" s="823">
        <v>1</v>
      </c>
      <c r="O213" s="827">
        <v>1</v>
      </c>
      <c r="P213" s="826"/>
      <c r="Q213" s="828">
        <v>0</v>
      </c>
      <c r="R213" s="823"/>
      <c r="S213" s="828">
        <v>0</v>
      </c>
      <c r="T213" s="827"/>
      <c r="U213" s="829">
        <v>0</v>
      </c>
    </row>
    <row r="214" spans="1:21" ht="14.45" customHeight="1" x14ac:dyDescent="0.2">
      <c r="A214" s="822">
        <v>7</v>
      </c>
      <c r="B214" s="823" t="s">
        <v>2233</v>
      </c>
      <c r="C214" s="823" t="s">
        <v>2237</v>
      </c>
      <c r="D214" s="824" t="s">
        <v>3529</v>
      </c>
      <c r="E214" s="825" t="s">
        <v>2266</v>
      </c>
      <c r="F214" s="823" t="s">
        <v>2234</v>
      </c>
      <c r="G214" s="823" t="s">
        <v>2626</v>
      </c>
      <c r="H214" s="823" t="s">
        <v>680</v>
      </c>
      <c r="I214" s="823" t="s">
        <v>2720</v>
      </c>
      <c r="J214" s="823" t="s">
        <v>2628</v>
      </c>
      <c r="K214" s="823" t="s">
        <v>2721</v>
      </c>
      <c r="L214" s="826">
        <v>3231.81</v>
      </c>
      <c r="M214" s="826">
        <v>3231.81</v>
      </c>
      <c r="N214" s="823">
        <v>1</v>
      </c>
      <c r="O214" s="827">
        <v>1</v>
      </c>
      <c r="P214" s="826">
        <v>3231.81</v>
      </c>
      <c r="Q214" s="828">
        <v>1</v>
      </c>
      <c r="R214" s="823">
        <v>1</v>
      </c>
      <c r="S214" s="828">
        <v>1</v>
      </c>
      <c r="T214" s="827">
        <v>1</v>
      </c>
      <c r="U214" s="829">
        <v>1</v>
      </c>
    </row>
    <row r="215" spans="1:21" ht="14.45" customHeight="1" x14ac:dyDescent="0.2">
      <c r="A215" s="822">
        <v>7</v>
      </c>
      <c r="B215" s="823" t="s">
        <v>2233</v>
      </c>
      <c r="C215" s="823" t="s">
        <v>2237</v>
      </c>
      <c r="D215" s="824" t="s">
        <v>3529</v>
      </c>
      <c r="E215" s="825" t="s">
        <v>2266</v>
      </c>
      <c r="F215" s="823" t="s">
        <v>2234</v>
      </c>
      <c r="G215" s="823" t="s">
        <v>2316</v>
      </c>
      <c r="H215" s="823" t="s">
        <v>329</v>
      </c>
      <c r="I215" s="823" t="s">
        <v>2722</v>
      </c>
      <c r="J215" s="823" t="s">
        <v>2318</v>
      </c>
      <c r="K215" s="823" t="s">
        <v>2723</v>
      </c>
      <c r="L215" s="826">
        <v>38.5</v>
      </c>
      <c r="M215" s="826">
        <v>38.5</v>
      </c>
      <c r="N215" s="823">
        <v>1</v>
      </c>
      <c r="O215" s="827">
        <v>1</v>
      </c>
      <c r="P215" s="826">
        <v>38.5</v>
      </c>
      <c r="Q215" s="828">
        <v>1</v>
      </c>
      <c r="R215" s="823">
        <v>1</v>
      </c>
      <c r="S215" s="828">
        <v>1</v>
      </c>
      <c r="T215" s="827">
        <v>1</v>
      </c>
      <c r="U215" s="829">
        <v>1</v>
      </c>
    </row>
    <row r="216" spans="1:21" ht="14.45" customHeight="1" x14ac:dyDescent="0.2">
      <c r="A216" s="822">
        <v>7</v>
      </c>
      <c r="B216" s="823" t="s">
        <v>2233</v>
      </c>
      <c r="C216" s="823" t="s">
        <v>2237</v>
      </c>
      <c r="D216" s="824" t="s">
        <v>3529</v>
      </c>
      <c r="E216" s="825" t="s">
        <v>2266</v>
      </c>
      <c r="F216" s="823" t="s">
        <v>2234</v>
      </c>
      <c r="G216" s="823" t="s">
        <v>2724</v>
      </c>
      <c r="H216" s="823" t="s">
        <v>329</v>
      </c>
      <c r="I216" s="823" t="s">
        <v>2725</v>
      </c>
      <c r="J216" s="823" t="s">
        <v>2726</v>
      </c>
      <c r="K216" s="823" t="s">
        <v>2727</v>
      </c>
      <c r="L216" s="826">
        <v>5788.01</v>
      </c>
      <c r="M216" s="826">
        <v>5788.01</v>
      </c>
      <c r="N216" s="823">
        <v>1</v>
      </c>
      <c r="O216" s="827">
        <v>1</v>
      </c>
      <c r="P216" s="826">
        <v>5788.01</v>
      </c>
      <c r="Q216" s="828">
        <v>1</v>
      </c>
      <c r="R216" s="823">
        <v>1</v>
      </c>
      <c r="S216" s="828">
        <v>1</v>
      </c>
      <c r="T216" s="827">
        <v>1</v>
      </c>
      <c r="U216" s="829">
        <v>1</v>
      </c>
    </row>
    <row r="217" spans="1:21" ht="14.45" customHeight="1" x14ac:dyDescent="0.2">
      <c r="A217" s="822">
        <v>7</v>
      </c>
      <c r="B217" s="823" t="s">
        <v>2233</v>
      </c>
      <c r="C217" s="823" t="s">
        <v>2237</v>
      </c>
      <c r="D217" s="824" t="s">
        <v>3529</v>
      </c>
      <c r="E217" s="825" t="s">
        <v>2266</v>
      </c>
      <c r="F217" s="823" t="s">
        <v>2234</v>
      </c>
      <c r="G217" s="823" t="s">
        <v>2724</v>
      </c>
      <c r="H217" s="823" t="s">
        <v>329</v>
      </c>
      <c r="I217" s="823" t="s">
        <v>2728</v>
      </c>
      <c r="J217" s="823" t="s">
        <v>2726</v>
      </c>
      <c r="K217" s="823" t="s">
        <v>2729</v>
      </c>
      <c r="L217" s="826">
        <v>4341</v>
      </c>
      <c r="M217" s="826">
        <v>4341</v>
      </c>
      <c r="N217" s="823">
        <v>1</v>
      </c>
      <c r="O217" s="827">
        <v>1</v>
      </c>
      <c r="P217" s="826"/>
      <c r="Q217" s="828">
        <v>0</v>
      </c>
      <c r="R217" s="823"/>
      <c r="S217" s="828">
        <v>0</v>
      </c>
      <c r="T217" s="827"/>
      <c r="U217" s="829">
        <v>0</v>
      </c>
    </row>
    <row r="218" spans="1:21" ht="14.45" customHeight="1" x14ac:dyDescent="0.2">
      <c r="A218" s="822">
        <v>7</v>
      </c>
      <c r="B218" s="823" t="s">
        <v>2233</v>
      </c>
      <c r="C218" s="823" t="s">
        <v>2237</v>
      </c>
      <c r="D218" s="824" t="s">
        <v>3529</v>
      </c>
      <c r="E218" s="825" t="s">
        <v>2266</v>
      </c>
      <c r="F218" s="823" t="s">
        <v>2234</v>
      </c>
      <c r="G218" s="823" t="s">
        <v>2639</v>
      </c>
      <c r="H218" s="823" t="s">
        <v>680</v>
      </c>
      <c r="I218" s="823" t="s">
        <v>2021</v>
      </c>
      <c r="J218" s="823" t="s">
        <v>695</v>
      </c>
      <c r="K218" s="823" t="s">
        <v>1057</v>
      </c>
      <c r="L218" s="826">
        <v>0</v>
      </c>
      <c r="M218" s="826">
        <v>0</v>
      </c>
      <c r="N218" s="823">
        <v>1</v>
      </c>
      <c r="O218" s="827">
        <v>1</v>
      </c>
      <c r="P218" s="826">
        <v>0</v>
      </c>
      <c r="Q218" s="828"/>
      <c r="R218" s="823">
        <v>1</v>
      </c>
      <c r="S218" s="828">
        <v>1</v>
      </c>
      <c r="T218" s="827">
        <v>1</v>
      </c>
      <c r="U218" s="829">
        <v>1</v>
      </c>
    </row>
    <row r="219" spans="1:21" ht="14.45" customHeight="1" x14ac:dyDescent="0.2">
      <c r="A219" s="822">
        <v>7</v>
      </c>
      <c r="B219" s="823" t="s">
        <v>2233</v>
      </c>
      <c r="C219" s="823" t="s">
        <v>2237</v>
      </c>
      <c r="D219" s="824" t="s">
        <v>3529</v>
      </c>
      <c r="E219" s="825" t="s">
        <v>2266</v>
      </c>
      <c r="F219" s="823" t="s">
        <v>2234</v>
      </c>
      <c r="G219" s="823" t="s">
        <v>2606</v>
      </c>
      <c r="H219" s="823" t="s">
        <v>329</v>
      </c>
      <c r="I219" s="823" t="s">
        <v>2730</v>
      </c>
      <c r="J219" s="823" t="s">
        <v>885</v>
      </c>
      <c r="K219" s="823" t="s">
        <v>2731</v>
      </c>
      <c r="L219" s="826">
        <v>94.28</v>
      </c>
      <c r="M219" s="826">
        <v>94.28</v>
      </c>
      <c r="N219" s="823">
        <v>1</v>
      </c>
      <c r="O219" s="827">
        <v>1</v>
      </c>
      <c r="P219" s="826"/>
      <c r="Q219" s="828">
        <v>0</v>
      </c>
      <c r="R219" s="823"/>
      <c r="S219" s="828">
        <v>0</v>
      </c>
      <c r="T219" s="827"/>
      <c r="U219" s="829">
        <v>0</v>
      </c>
    </row>
    <row r="220" spans="1:21" ht="14.45" customHeight="1" x14ac:dyDescent="0.2">
      <c r="A220" s="822">
        <v>7</v>
      </c>
      <c r="B220" s="823" t="s">
        <v>2233</v>
      </c>
      <c r="C220" s="823" t="s">
        <v>2237</v>
      </c>
      <c r="D220" s="824" t="s">
        <v>3529</v>
      </c>
      <c r="E220" s="825" t="s">
        <v>2266</v>
      </c>
      <c r="F220" s="823" t="s">
        <v>2234</v>
      </c>
      <c r="G220" s="823" t="s">
        <v>2606</v>
      </c>
      <c r="H220" s="823" t="s">
        <v>329</v>
      </c>
      <c r="I220" s="823" t="s">
        <v>2654</v>
      </c>
      <c r="J220" s="823" t="s">
        <v>885</v>
      </c>
      <c r="K220" s="823" t="s">
        <v>2128</v>
      </c>
      <c r="L220" s="826">
        <v>49.08</v>
      </c>
      <c r="M220" s="826">
        <v>49.08</v>
      </c>
      <c r="N220" s="823">
        <v>1</v>
      </c>
      <c r="O220" s="827">
        <v>1</v>
      </c>
      <c r="P220" s="826">
        <v>49.08</v>
      </c>
      <c r="Q220" s="828">
        <v>1</v>
      </c>
      <c r="R220" s="823">
        <v>1</v>
      </c>
      <c r="S220" s="828">
        <v>1</v>
      </c>
      <c r="T220" s="827">
        <v>1</v>
      </c>
      <c r="U220" s="829">
        <v>1</v>
      </c>
    </row>
    <row r="221" spans="1:21" ht="14.45" customHeight="1" x14ac:dyDescent="0.2">
      <c r="A221" s="822">
        <v>7</v>
      </c>
      <c r="B221" s="823" t="s">
        <v>2233</v>
      </c>
      <c r="C221" s="823" t="s">
        <v>2237</v>
      </c>
      <c r="D221" s="824" t="s">
        <v>3529</v>
      </c>
      <c r="E221" s="825" t="s">
        <v>2280</v>
      </c>
      <c r="F221" s="823" t="s">
        <v>2234</v>
      </c>
      <c r="G221" s="823" t="s">
        <v>2287</v>
      </c>
      <c r="H221" s="823" t="s">
        <v>680</v>
      </c>
      <c r="I221" s="823" t="s">
        <v>1969</v>
      </c>
      <c r="J221" s="823" t="s">
        <v>1970</v>
      </c>
      <c r="K221" s="823" t="s">
        <v>1971</v>
      </c>
      <c r="L221" s="826">
        <v>119.7</v>
      </c>
      <c r="M221" s="826">
        <v>478.8</v>
      </c>
      <c r="N221" s="823">
        <v>4</v>
      </c>
      <c r="O221" s="827">
        <v>2</v>
      </c>
      <c r="P221" s="826">
        <v>478.8</v>
      </c>
      <c r="Q221" s="828">
        <v>1</v>
      </c>
      <c r="R221" s="823">
        <v>4</v>
      </c>
      <c r="S221" s="828">
        <v>1</v>
      </c>
      <c r="T221" s="827">
        <v>2</v>
      </c>
      <c r="U221" s="829">
        <v>1</v>
      </c>
    </row>
    <row r="222" spans="1:21" ht="14.45" customHeight="1" x14ac:dyDescent="0.2">
      <c r="A222" s="822">
        <v>7</v>
      </c>
      <c r="B222" s="823" t="s">
        <v>2233</v>
      </c>
      <c r="C222" s="823" t="s">
        <v>2237</v>
      </c>
      <c r="D222" s="824" t="s">
        <v>3529</v>
      </c>
      <c r="E222" s="825" t="s">
        <v>2280</v>
      </c>
      <c r="F222" s="823" t="s">
        <v>2234</v>
      </c>
      <c r="G222" s="823" t="s">
        <v>2732</v>
      </c>
      <c r="H222" s="823" t="s">
        <v>329</v>
      </c>
      <c r="I222" s="823" t="s">
        <v>2733</v>
      </c>
      <c r="J222" s="823" t="s">
        <v>2734</v>
      </c>
      <c r="K222" s="823" t="s">
        <v>2735</v>
      </c>
      <c r="L222" s="826">
        <v>38.56</v>
      </c>
      <c r="M222" s="826">
        <v>38.56</v>
      </c>
      <c r="N222" s="823">
        <v>1</v>
      </c>
      <c r="O222" s="827">
        <v>1</v>
      </c>
      <c r="P222" s="826"/>
      <c r="Q222" s="828">
        <v>0</v>
      </c>
      <c r="R222" s="823"/>
      <c r="S222" s="828">
        <v>0</v>
      </c>
      <c r="T222" s="827"/>
      <c r="U222" s="829">
        <v>0</v>
      </c>
    </row>
    <row r="223" spans="1:21" ht="14.45" customHeight="1" x14ac:dyDescent="0.2">
      <c r="A223" s="822">
        <v>7</v>
      </c>
      <c r="B223" s="823" t="s">
        <v>2233</v>
      </c>
      <c r="C223" s="823" t="s">
        <v>2237</v>
      </c>
      <c r="D223" s="824" t="s">
        <v>3529</v>
      </c>
      <c r="E223" s="825" t="s">
        <v>2272</v>
      </c>
      <c r="F223" s="823" t="s">
        <v>2234</v>
      </c>
      <c r="G223" s="823" t="s">
        <v>2736</v>
      </c>
      <c r="H223" s="823" t="s">
        <v>680</v>
      </c>
      <c r="I223" s="823" t="s">
        <v>2104</v>
      </c>
      <c r="J223" s="823" t="s">
        <v>818</v>
      </c>
      <c r="K223" s="823" t="s">
        <v>2105</v>
      </c>
      <c r="L223" s="826">
        <v>160.03</v>
      </c>
      <c r="M223" s="826">
        <v>480.09000000000003</v>
      </c>
      <c r="N223" s="823">
        <v>3</v>
      </c>
      <c r="O223" s="827">
        <v>3</v>
      </c>
      <c r="P223" s="826">
        <v>480.09000000000003</v>
      </c>
      <c r="Q223" s="828">
        <v>1</v>
      </c>
      <c r="R223" s="823">
        <v>3</v>
      </c>
      <c r="S223" s="828">
        <v>1</v>
      </c>
      <c r="T223" s="827">
        <v>3</v>
      </c>
      <c r="U223" s="829">
        <v>1</v>
      </c>
    </row>
    <row r="224" spans="1:21" ht="14.45" customHeight="1" x14ac:dyDescent="0.2">
      <c r="A224" s="822">
        <v>7</v>
      </c>
      <c r="B224" s="823" t="s">
        <v>2233</v>
      </c>
      <c r="C224" s="823" t="s">
        <v>2237</v>
      </c>
      <c r="D224" s="824" t="s">
        <v>3529</v>
      </c>
      <c r="E224" s="825" t="s">
        <v>2272</v>
      </c>
      <c r="F224" s="823" t="s">
        <v>2234</v>
      </c>
      <c r="G224" s="823" t="s">
        <v>2361</v>
      </c>
      <c r="H224" s="823" t="s">
        <v>329</v>
      </c>
      <c r="I224" s="823" t="s">
        <v>2737</v>
      </c>
      <c r="J224" s="823" t="s">
        <v>2363</v>
      </c>
      <c r="K224" s="823" t="s">
        <v>2738</v>
      </c>
      <c r="L224" s="826">
        <v>29.39</v>
      </c>
      <c r="M224" s="826">
        <v>29.39</v>
      </c>
      <c r="N224" s="823">
        <v>1</v>
      </c>
      <c r="O224" s="827">
        <v>1</v>
      </c>
      <c r="P224" s="826">
        <v>29.39</v>
      </c>
      <c r="Q224" s="828">
        <v>1</v>
      </c>
      <c r="R224" s="823">
        <v>1</v>
      </c>
      <c r="S224" s="828">
        <v>1</v>
      </c>
      <c r="T224" s="827">
        <v>1</v>
      </c>
      <c r="U224" s="829">
        <v>1</v>
      </c>
    </row>
    <row r="225" spans="1:21" ht="14.45" customHeight="1" x14ac:dyDescent="0.2">
      <c r="A225" s="822">
        <v>7</v>
      </c>
      <c r="B225" s="823" t="s">
        <v>2233</v>
      </c>
      <c r="C225" s="823" t="s">
        <v>2237</v>
      </c>
      <c r="D225" s="824" t="s">
        <v>3529</v>
      </c>
      <c r="E225" s="825" t="s">
        <v>2272</v>
      </c>
      <c r="F225" s="823" t="s">
        <v>2234</v>
      </c>
      <c r="G225" s="823" t="s">
        <v>2369</v>
      </c>
      <c r="H225" s="823" t="s">
        <v>329</v>
      </c>
      <c r="I225" s="823" t="s">
        <v>2625</v>
      </c>
      <c r="J225" s="823" t="s">
        <v>2371</v>
      </c>
      <c r="K225" s="823" t="s">
        <v>795</v>
      </c>
      <c r="L225" s="826">
        <v>96.04</v>
      </c>
      <c r="M225" s="826">
        <v>96.04</v>
      </c>
      <c r="N225" s="823">
        <v>1</v>
      </c>
      <c r="O225" s="827">
        <v>1</v>
      </c>
      <c r="P225" s="826">
        <v>96.04</v>
      </c>
      <c r="Q225" s="828">
        <v>1</v>
      </c>
      <c r="R225" s="823">
        <v>1</v>
      </c>
      <c r="S225" s="828">
        <v>1</v>
      </c>
      <c r="T225" s="827">
        <v>1</v>
      </c>
      <c r="U225" s="829">
        <v>1</v>
      </c>
    </row>
    <row r="226" spans="1:21" ht="14.45" customHeight="1" x14ac:dyDescent="0.2">
      <c r="A226" s="822">
        <v>7</v>
      </c>
      <c r="B226" s="823" t="s">
        <v>2233</v>
      </c>
      <c r="C226" s="823" t="s">
        <v>2237</v>
      </c>
      <c r="D226" s="824" t="s">
        <v>3529</v>
      </c>
      <c r="E226" s="825" t="s">
        <v>2272</v>
      </c>
      <c r="F226" s="823" t="s">
        <v>2234</v>
      </c>
      <c r="G226" s="823" t="s">
        <v>2436</v>
      </c>
      <c r="H226" s="823" t="s">
        <v>329</v>
      </c>
      <c r="I226" s="823" t="s">
        <v>2437</v>
      </c>
      <c r="J226" s="823" t="s">
        <v>1187</v>
      </c>
      <c r="K226" s="823" t="s">
        <v>1498</v>
      </c>
      <c r="L226" s="826">
        <v>42.08</v>
      </c>
      <c r="M226" s="826">
        <v>84.16</v>
      </c>
      <c r="N226" s="823">
        <v>2</v>
      </c>
      <c r="O226" s="827">
        <v>2</v>
      </c>
      <c r="P226" s="826">
        <v>84.16</v>
      </c>
      <c r="Q226" s="828">
        <v>1</v>
      </c>
      <c r="R226" s="823">
        <v>2</v>
      </c>
      <c r="S226" s="828">
        <v>1</v>
      </c>
      <c r="T226" s="827">
        <v>2</v>
      </c>
      <c r="U226" s="829">
        <v>1</v>
      </c>
    </row>
    <row r="227" spans="1:21" ht="14.45" customHeight="1" x14ac:dyDescent="0.2">
      <c r="A227" s="822">
        <v>7</v>
      </c>
      <c r="B227" s="823" t="s">
        <v>2233</v>
      </c>
      <c r="C227" s="823" t="s">
        <v>2237</v>
      </c>
      <c r="D227" s="824" t="s">
        <v>3529</v>
      </c>
      <c r="E227" s="825" t="s">
        <v>2272</v>
      </c>
      <c r="F227" s="823" t="s">
        <v>2234</v>
      </c>
      <c r="G227" s="823" t="s">
        <v>2602</v>
      </c>
      <c r="H227" s="823" t="s">
        <v>680</v>
      </c>
      <c r="I227" s="823" t="s">
        <v>2603</v>
      </c>
      <c r="J227" s="823" t="s">
        <v>2604</v>
      </c>
      <c r="K227" s="823" t="s">
        <v>2605</v>
      </c>
      <c r="L227" s="826">
        <v>1771.84</v>
      </c>
      <c r="M227" s="826">
        <v>3543.68</v>
      </c>
      <c r="N227" s="823">
        <v>2</v>
      </c>
      <c r="O227" s="827">
        <v>1</v>
      </c>
      <c r="P227" s="826">
        <v>3543.68</v>
      </c>
      <c r="Q227" s="828">
        <v>1</v>
      </c>
      <c r="R227" s="823">
        <v>2</v>
      </c>
      <c r="S227" s="828">
        <v>1</v>
      </c>
      <c r="T227" s="827">
        <v>1</v>
      </c>
      <c r="U227" s="829">
        <v>1</v>
      </c>
    </row>
    <row r="228" spans="1:21" ht="14.45" customHeight="1" x14ac:dyDescent="0.2">
      <c r="A228" s="822">
        <v>7</v>
      </c>
      <c r="B228" s="823" t="s">
        <v>2233</v>
      </c>
      <c r="C228" s="823" t="s">
        <v>2237</v>
      </c>
      <c r="D228" s="824" t="s">
        <v>3529</v>
      </c>
      <c r="E228" s="825" t="s">
        <v>2272</v>
      </c>
      <c r="F228" s="823" t="s">
        <v>2234</v>
      </c>
      <c r="G228" s="823" t="s">
        <v>2461</v>
      </c>
      <c r="H228" s="823" t="s">
        <v>680</v>
      </c>
      <c r="I228" s="823" t="s">
        <v>1954</v>
      </c>
      <c r="J228" s="823" t="s">
        <v>1295</v>
      </c>
      <c r="K228" s="823" t="s">
        <v>1955</v>
      </c>
      <c r="L228" s="826">
        <v>154.36000000000001</v>
      </c>
      <c r="M228" s="826">
        <v>154.36000000000001</v>
      </c>
      <c r="N228" s="823">
        <v>1</v>
      </c>
      <c r="O228" s="827">
        <v>1</v>
      </c>
      <c r="P228" s="826">
        <v>154.36000000000001</v>
      </c>
      <c r="Q228" s="828">
        <v>1</v>
      </c>
      <c r="R228" s="823">
        <v>1</v>
      </c>
      <c r="S228" s="828">
        <v>1</v>
      </c>
      <c r="T228" s="827">
        <v>1</v>
      </c>
      <c r="U228" s="829">
        <v>1</v>
      </c>
    </row>
    <row r="229" spans="1:21" ht="14.45" customHeight="1" x14ac:dyDescent="0.2">
      <c r="A229" s="822">
        <v>7</v>
      </c>
      <c r="B229" s="823" t="s">
        <v>2233</v>
      </c>
      <c r="C229" s="823" t="s">
        <v>2237</v>
      </c>
      <c r="D229" s="824" t="s">
        <v>3529</v>
      </c>
      <c r="E229" s="825" t="s">
        <v>2272</v>
      </c>
      <c r="F229" s="823" t="s">
        <v>2235</v>
      </c>
      <c r="G229" s="823" t="s">
        <v>2462</v>
      </c>
      <c r="H229" s="823" t="s">
        <v>329</v>
      </c>
      <c r="I229" s="823" t="s">
        <v>2739</v>
      </c>
      <c r="J229" s="823" t="s">
        <v>2464</v>
      </c>
      <c r="K229" s="823"/>
      <c r="L229" s="826">
        <v>0</v>
      </c>
      <c r="M229" s="826">
        <v>0</v>
      </c>
      <c r="N229" s="823">
        <v>1</v>
      </c>
      <c r="O229" s="827">
        <v>1</v>
      </c>
      <c r="P229" s="826">
        <v>0</v>
      </c>
      <c r="Q229" s="828"/>
      <c r="R229" s="823">
        <v>1</v>
      </c>
      <c r="S229" s="828">
        <v>1</v>
      </c>
      <c r="T229" s="827">
        <v>1</v>
      </c>
      <c r="U229" s="829">
        <v>1</v>
      </c>
    </row>
    <row r="230" spans="1:21" ht="14.45" customHeight="1" x14ac:dyDescent="0.2">
      <c r="A230" s="822">
        <v>7</v>
      </c>
      <c r="B230" s="823" t="s">
        <v>2233</v>
      </c>
      <c r="C230" s="823" t="s">
        <v>2237</v>
      </c>
      <c r="D230" s="824" t="s">
        <v>3529</v>
      </c>
      <c r="E230" s="825" t="s">
        <v>2285</v>
      </c>
      <c r="F230" s="823" t="s">
        <v>2234</v>
      </c>
      <c r="G230" s="823" t="s">
        <v>2361</v>
      </c>
      <c r="H230" s="823" t="s">
        <v>329</v>
      </c>
      <c r="I230" s="823" t="s">
        <v>2737</v>
      </c>
      <c r="J230" s="823" t="s">
        <v>2363</v>
      </c>
      <c r="K230" s="823" t="s">
        <v>2738</v>
      </c>
      <c r="L230" s="826">
        <v>29.39</v>
      </c>
      <c r="M230" s="826">
        <v>29.39</v>
      </c>
      <c r="N230" s="823">
        <v>1</v>
      </c>
      <c r="O230" s="827">
        <v>0.5</v>
      </c>
      <c r="P230" s="826">
        <v>29.39</v>
      </c>
      <c r="Q230" s="828">
        <v>1</v>
      </c>
      <c r="R230" s="823">
        <v>1</v>
      </c>
      <c r="S230" s="828">
        <v>1</v>
      </c>
      <c r="T230" s="827">
        <v>0.5</v>
      </c>
      <c r="U230" s="829">
        <v>1</v>
      </c>
    </row>
    <row r="231" spans="1:21" ht="14.45" customHeight="1" x14ac:dyDescent="0.2">
      <c r="A231" s="822">
        <v>7</v>
      </c>
      <c r="B231" s="823" t="s">
        <v>2233</v>
      </c>
      <c r="C231" s="823" t="s">
        <v>2237</v>
      </c>
      <c r="D231" s="824" t="s">
        <v>3529</v>
      </c>
      <c r="E231" s="825" t="s">
        <v>2285</v>
      </c>
      <c r="F231" s="823" t="s">
        <v>2234</v>
      </c>
      <c r="G231" s="823" t="s">
        <v>2740</v>
      </c>
      <c r="H231" s="823" t="s">
        <v>329</v>
      </c>
      <c r="I231" s="823" t="s">
        <v>2741</v>
      </c>
      <c r="J231" s="823" t="s">
        <v>2742</v>
      </c>
      <c r="K231" s="823" t="s">
        <v>2743</v>
      </c>
      <c r="L231" s="826">
        <v>370.51</v>
      </c>
      <c r="M231" s="826">
        <v>370.51</v>
      </c>
      <c r="N231" s="823">
        <v>1</v>
      </c>
      <c r="O231" s="827">
        <v>1</v>
      </c>
      <c r="P231" s="826">
        <v>370.51</v>
      </c>
      <c r="Q231" s="828">
        <v>1</v>
      </c>
      <c r="R231" s="823">
        <v>1</v>
      </c>
      <c r="S231" s="828">
        <v>1</v>
      </c>
      <c r="T231" s="827">
        <v>1</v>
      </c>
      <c r="U231" s="829">
        <v>1</v>
      </c>
    </row>
    <row r="232" spans="1:21" ht="14.45" customHeight="1" x14ac:dyDescent="0.2">
      <c r="A232" s="822">
        <v>7</v>
      </c>
      <c r="B232" s="823" t="s">
        <v>2233</v>
      </c>
      <c r="C232" s="823" t="s">
        <v>2237</v>
      </c>
      <c r="D232" s="824" t="s">
        <v>3529</v>
      </c>
      <c r="E232" s="825" t="s">
        <v>2285</v>
      </c>
      <c r="F232" s="823" t="s">
        <v>2234</v>
      </c>
      <c r="G232" s="823" t="s">
        <v>2740</v>
      </c>
      <c r="H232" s="823" t="s">
        <v>329</v>
      </c>
      <c r="I232" s="823" t="s">
        <v>2744</v>
      </c>
      <c r="J232" s="823" t="s">
        <v>2742</v>
      </c>
      <c r="K232" s="823" t="s">
        <v>2745</v>
      </c>
      <c r="L232" s="826">
        <v>175.97</v>
      </c>
      <c r="M232" s="826">
        <v>175.97</v>
      </c>
      <c r="N232" s="823">
        <v>1</v>
      </c>
      <c r="O232" s="827">
        <v>0.5</v>
      </c>
      <c r="P232" s="826">
        <v>175.97</v>
      </c>
      <c r="Q232" s="828">
        <v>1</v>
      </c>
      <c r="R232" s="823">
        <v>1</v>
      </c>
      <c r="S232" s="828">
        <v>1</v>
      </c>
      <c r="T232" s="827">
        <v>0.5</v>
      </c>
      <c r="U232" s="829">
        <v>1</v>
      </c>
    </row>
    <row r="233" spans="1:21" ht="14.45" customHeight="1" x14ac:dyDescent="0.2">
      <c r="A233" s="822">
        <v>7</v>
      </c>
      <c r="B233" s="823" t="s">
        <v>2233</v>
      </c>
      <c r="C233" s="823" t="s">
        <v>2237</v>
      </c>
      <c r="D233" s="824" t="s">
        <v>3529</v>
      </c>
      <c r="E233" s="825" t="s">
        <v>2285</v>
      </c>
      <c r="F233" s="823" t="s">
        <v>2234</v>
      </c>
      <c r="G233" s="823" t="s">
        <v>2359</v>
      </c>
      <c r="H233" s="823" t="s">
        <v>329</v>
      </c>
      <c r="I233" s="823" t="s">
        <v>2360</v>
      </c>
      <c r="J233" s="823" t="s">
        <v>1021</v>
      </c>
      <c r="K233" s="823" t="s">
        <v>1022</v>
      </c>
      <c r="L233" s="826">
        <v>121.92</v>
      </c>
      <c r="M233" s="826">
        <v>853.44</v>
      </c>
      <c r="N233" s="823">
        <v>7</v>
      </c>
      <c r="O233" s="827">
        <v>3</v>
      </c>
      <c r="P233" s="826">
        <v>365.76</v>
      </c>
      <c r="Q233" s="828">
        <v>0.42857142857142855</v>
      </c>
      <c r="R233" s="823">
        <v>3</v>
      </c>
      <c r="S233" s="828">
        <v>0.42857142857142855</v>
      </c>
      <c r="T233" s="827">
        <v>1</v>
      </c>
      <c r="U233" s="829">
        <v>0.33333333333333331</v>
      </c>
    </row>
    <row r="234" spans="1:21" ht="14.45" customHeight="1" x14ac:dyDescent="0.2">
      <c r="A234" s="822">
        <v>7</v>
      </c>
      <c r="B234" s="823" t="s">
        <v>2233</v>
      </c>
      <c r="C234" s="823" t="s">
        <v>2237</v>
      </c>
      <c r="D234" s="824" t="s">
        <v>3529</v>
      </c>
      <c r="E234" s="825" t="s">
        <v>2248</v>
      </c>
      <c r="F234" s="823" t="s">
        <v>2234</v>
      </c>
      <c r="G234" s="823" t="s">
        <v>2746</v>
      </c>
      <c r="H234" s="823" t="s">
        <v>329</v>
      </c>
      <c r="I234" s="823" t="s">
        <v>2747</v>
      </c>
      <c r="J234" s="823" t="s">
        <v>1552</v>
      </c>
      <c r="K234" s="823" t="s">
        <v>1553</v>
      </c>
      <c r="L234" s="826">
        <v>80.53</v>
      </c>
      <c r="M234" s="826">
        <v>322.12</v>
      </c>
      <c r="N234" s="823">
        <v>4</v>
      </c>
      <c r="O234" s="827">
        <v>2</v>
      </c>
      <c r="P234" s="826">
        <v>322.12</v>
      </c>
      <c r="Q234" s="828">
        <v>1</v>
      </c>
      <c r="R234" s="823">
        <v>4</v>
      </c>
      <c r="S234" s="828">
        <v>1</v>
      </c>
      <c r="T234" s="827">
        <v>2</v>
      </c>
      <c r="U234" s="829">
        <v>1</v>
      </c>
    </row>
    <row r="235" spans="1:21" ht="14.45" customHeight="1" x14ac:dyDescent="0.2">
      <c r="A235" s="822">
        <v>7</v>
      </c>
      <c r="B235" s="823" t="s">
        <v>2233</v>
      </c>
      <c r="C235" s="823" t="s">
        <v>2237</v>
      </c>
      <c r="D235" s="824" t="s">
        <v>3529</v>
      </c>
      <c r="E235" s="825" t="s">
        <v>2249</v>
      </c>
      <c r="F235" s="823" t="s">
        <v>2234</v>
      </c>
      <c r="G235" s="823" t="s">
        <v>2748</v>
      </c>
      <c r="H235" s="823" t="s">
        <v>329</v>
      </c>
      <c r="I235" s="823" t="s">
        <v>2749</v>
      </c>
      <c r="J235" s="823" t="s">
        <v>2750</v>
      </c>
      <c r="K235" s="823" t="s">
        <v>2751</v>
      </c>
      <c r="L235" s="826">
        <v>199.15</v>
      </c>
      <c r="M235" s="826">
        <v>199.15</v>
      </c>
      <c r="N235" s="823">
        <v>1</v>
      </c>
      <c r="O235" s="827">
        <v>0.5</v>
      </c>
      <c r="P235" s="826">
        <v>199.15</v>
      </c>
      <c r="Q235" s="828">
        <v>1</v>
      </c>
      <c r="R235" s="823">
        <v>1</v>
      </c>
      <c r="S235" s="828">
        <v>1</v>
      </c>
      <c r="T235" s="827">
        <v>0.5</v>
      </c>
      <c r="U235" s="829">
        <v>1</v>
      </c>
    </row>
    <row r="236" spans="1:21" ht="14.45" customHeight="1" x14ac:dyDescent="0.2">
      <c r="A236" s="822">
        <v>7</v>
      </c>
      <c r="B236" s="823" t="s">
        <v>2233</v>
      </c>
      <c r="C236" s="823" t="s">
        <v>2237</v>
      </c>
      <c r="D236" s="824" t="s">
        <v>3529</v>
      </c>
      <c r="E236" s="825" t="s">
        <v>2249</v>
      </c>
      <c r="F236" s="823" t="s">
        <v>2234</v>
      </c>
      <c r="G236" s="823" t="s">
        <v>2752</v>
      </c>
      <c r="H236" s="823" t="s">
        <v>329</v>
      </c>
      <c r="I236" s="823" t="s">
        <v>2753</v>
      </c>
      <c r="J236" s="823" t="s">
        <v>2754</v>
      </c>
      <c r="K236" s="823" t="s">
        <v>2755</v>
      </c>
      <c r="L236" s="826">
        <v>17.239999999999998</v>
      </c>
      <c r="M236" s="826">
        <v>17.239999999999998</v>
      </c>
      <c r="N236" s="823">
        <v>1</v>
      </c>
      <c r="O236" s="827">
        <v>0.5</v>
      </c>
      <c r="P236" s="826">
        <v>17.239999999999998</v>
      </c>
      <c r="Q236" s="828">
        <v>1</v>
      </c>
      <c r="R236" s="823">
        <v>1</v>
      </c>
      <c r="S236" s="828">
        <v>1</v>
      </c>
      <c r="T236" s="827">
        <v>0.5</v>
      </c>
      <c r="U236" s="829">
        <v>1</v>
      </c>
    </row>
    <row r="237" spans="1:21" ht="14.45" customHeight="1" x14ac:dyDescent="0.2">
      <c r="A237" s="822">
        <v>7</v>
      </c>
      <c r="B237" s="823" t="s">
        <v>2233</v>
      </c>
      <c r="C237" s="823" t="s">
        <v>2237</v>
      </c>
      <c r="D237" s="824" t="s">
        <v>3529</v>
      </c>
      <c r="E237" s="825" t="s">
        <v>2249</v>
      </c>
      <c r="F237" s="823" t="s">
        <v>2234</v>
      </c>
      <c r="G237" s="823" t="s">
        <v>2756</v>
      </c>
      <c r="H237" s="823" t="s">
        <v>329</v>
      </c>
      <c r="I237" s="823" t="s">
        <v>2757</v>
      </c>
      <c r="J237" s="823" t="s">
        <v>2758</v>
      </c>
      <c r="K237" s="823" t="s">
        <v>2759</v>
      </c>
      <c r="L237" s="826">
        <v>0</v>
      </c>
      <c r="M237" s="826">
        <v>0</v>
      </c>
      <c r="N237" s="823">
        <v>1</v>
      </c>
      <c r="O237" s="827">
        <v>0.5</v>
      </c>
      <c r="P237" s="826">
        <v>0</v>
      </c>
      <c r="Q237" s="828"/>
      <c r="R237" s="823">
        <v>1</v>
      </c>
      <c r="S237" s="828">
        <v>1</v>
      </c>
      <c r="T237" s="827">
        <v>0.5</v>
      </c>
      <c r="U237" s="829">
        <v>1</v>
      </c>
    </row>
    <row r="238" spans="1:21" ht="14.45" customHeight="1" x14ac:dyDescent="0.2">
      <c r="A238" s="822">
        <v>7</v>
      </c>
      <c r="B238" s="823" t="s">
        <v>2233</v>
      </c>
      <c r="C238" s="823" t="s">
        <v>2237</v>
      </c>
      <c r="D238" s="824" t="s">
        <v>3529</v>
      </c>
      <c r="E238" s="825" t="s">
        <v>2249</v>
      </c>
      <c r="F238" s="823" t="s">
        <v>2234</v>
      </c>
      <c r="G238" s="823" t="s">
        <v>2290</v>
      </c>
      <c r="H238" s="823" t="s">
        <v>329</v>
      </c>
      <c r="I238" s="823" t="s">
        <v>2291</v>
      </c>
      <c r="J238" s="823" t="s">
        <v>2292</v>
      </c>
      <c r="K238" s="823" t="s">
        <v>2293</v>
      </c>
      <c r="L238" s="826">
        <v>176.32</v>
      </c>
      <c r="M238" s="826">
        <v>176.32</v>
      </c>
      <c r="N238" s="823">
        <v>1</v>
      </c>
      <c r="O238" s="827">
        <v>1</v>
      </c>
      <c r="P238" s="826">
        <v>176.32</v>
      </c>
      <c r="Q238" s="828">
        <v>1</v>
      </c>
      <c r="R238" s="823">
        <v>1</v>
      </c>
      <c r="S238" s="828">
        <v>1</v>
      </c>
      <c r="T238" s="827">
        <v>1</v>
      </c>
      <c r="U238" s="829">
        <v>1</v>
      </c>
    </row>
    <row r="239" spans="1:21" ht="14.45" customHeight="1" x14ac:dyDescent="0.2">
      <c r="A239" s="822">
        <v>7</v>
      </c>
      <c r="B239" s="823" t="s">
        <v>2233</v>
      </c>
      <c r="C239" s="823" t="s">
        <v>2237</v>
      </c>
      <c r="D239" s="824" t="s">
        <v>3529</v>
      </c>
      <c r="E239" s="825" t="s">
        <v>2249</v>
      </c>
      <c r="F239" s="823" t="s">
        <v>2234</v>
      </c>
      <c r="G239" s="823" t="s">
        <v>2427</v>
      </c>
      <c r="H239" s="823" t="s">
        <v>329</v>
      </c>
      <c r="I239" s="823" t="s">
        <v>2691</v>
      </c>
      <c r="J239" s="823" t="s">
        <v>2692</v>
      </c>
      <c r="K239" s="823" t="s">
        <v>2693</v>
      </c>
      <c r="L239" s="826">
        <v>205.84</v>
      </c>
      <c r="M239" s="826">
        <v>205.84</v>
      </c>
      <c r="N239" s="823">
        <v>1</v>
      </c>
      <c r="O239" s="827">
        <v>1</v>
      </c>
      <c r="P239" s="826">
        <v>205.84</v>
      </c>
      <c r="Q239" s="828">
        <v>1</v>
      </c>
      <c r="R239" s="823">
        <v>1</v>
      </c>
      <c r="S239" s="828">
        <v>1</v>
      </c>
      <c r="T239" s="827">
        <v>1</v>
      </c>
      <c r="U239" s="829">
        <v>1</v>
      </c>
    </row>
    <row r="240" spans="1:21" ht="14.45" customHeight="1" x14ac:dyDescent="0.2">
      <c r="A240" s="822">
        <v>7</v>
      </c>
      <c r="B240" s="823" t="s">
        <v>2233</v>
      </c>
      <c r="C240" s="823" t="s">
        <v>2237</v>
      </c>
      <c r="D240" s="824" t="s">
        <v>3529</v>
      </c>
      <c r="E240" s="825" t="s">
        <v>2249</v>
      </c>
      <c r="F240" s="823" t="s">
        <v>2234</v>
      </c>
      <c r="G240" s="823" t="s">
        <v>2760</v>
      </c>
      <c r="H240" s="823" t="s">
        <v>329</v>
      </c>
      <c r="I240" s="823" t="s">
        <v>2761</v>
      </c>
      <c r="J240" s="823" t="s">
        <v>2762</v>
      </c>
      <c r="K240" s="823" t="s">
        <v>2763</v>
      </c>
      <c r="L240" s="826">
        <v>54.43</v>
      </c>
      <c r="M240" s="826">
        <v>54.43</v>
      </c>
      <c r="N240" s="823">
        <v>1</v>
      </c>
      <c r="O240" s="827">
        <v>0.5</v>
      </c>
      <c r="P240" s="826">
        <v>54.43</v>
      </c>
      <c r="Q240" s="828">
        <v>1</v>
      </c>
      <c r="R240" s="823">
        <v>1</v>
      </c>
      <c r="S240" s="828">
        <v>1</v>
      </c>
      <c r="T240" s="827">
        <v>0.5</v>
      </c>
      <c r="U240" s="829">
        <v>1</v>
      </c>
    </row>
    <row r="241" spans="1:21" ht="14.45" customHeight="1" x14ac:dyDescent="0.2">
      <c r="A241" s="822">
        <v>7</v>
      </c>
      <c r="B241" s="823" t="s">
        <v>2233</v>
      </c>
      <c r="C241" s="823" t="s">
        <v>2237</v>
      </c>
      <c r="D241" s="824" t="s">
        <v>3529</v>
      </c>
      <c r="E241" s="825" t="s">
        <v>2283</v>
      </c>
      <c r="F241" s="823" t="s">
        <v>2234</v>
      </c>
      <c r="G241" s="823" t="s">
        <v>2764</v>
      </c>
      <c r="H241" s="823" t="s">
        <v>329</v>
      </c>
      <c r="I241" s="823" t="s">
        <v>2765</v>
      </c>
      <c r="J241" s="823" t="s">
        <v>2766</v>
      </c>
      <c r="K241" s="823" t="s">
        <v>2767</v>
      </c>
      <c r="L241" s="826">
        <v>51.71</v>
      </c>
      <c r="M241" s="826">
        <v>51.71</v>
      </c>
      <c r="N241" s="823">
        <v>1</v>
      </c>
      <c r="O241" s="827"/>
      <c r="P241" s="826"/>
      <c r="Q241" s="828">
        <v>0</v>
      </c>
      <c r="R241" s="823"/>
      <c r="S241" s="828">
        <v>0</v>
      </c>
      <c r="T241" s="827"/>
      <c r="U241" s="829"/>
    </row>
    <row r="242" spans="1:21" ht="14.45" customHeight="1" x14ac:dyDescent="0.2">
      <c r="A242" s="822">
        <v>7</v>
      </c>
      <c r="B242" s="823" t="s">
        <v>2233</v>
      </c>
      <c r="C242" s="823" t="s">
        <v>2237</v>
      </c>
      <c r="D242" s="824" t="s">
        <v>3529</v>
      </c>
      <c r="E242" s="825" t="s">
        <v>2283</v>
      </c>
      <c r="F242" s="823" t="s">
        <v>2234</v>
      </c>
      <c r="G242" s="823" t="s">
        <v>2359</v>
      </c>
      <c r="H242" s="823" t="s">
        <v>329</v>
      </c>
      <c r="I242" s="823" t="s">
        <v>2360</v>
      </c>
      <c r="J242" s="823" t="s">
        <v>1021</v>
      </c>
      <c r="K242" s="823" t="s">
        <v>1022</v>
      </c>
      <c r="L242" s="826">
        <v>121.92</v>
      </c>
      <c r="M242" s="826">
        <v>121.92</v>
      </c>
      <c r="N242" s="823">
        <v>1</v>
      </c>
      <c r="O242" s="827">
        <v>1</v>
      </c>
      <c r="P242" s="826">
        <v>121.92</v>
      </c>
      <c r="Q242" s="828">
        <v>1</v>
      </c>
      <c r="R242" s="823">
        <v>1</v>
      </c>
      <c r="S242" s="828">
        <v>1</v>
      </c>
      <c r="T242" s="827">
        <v>1</v>
      </c>
      <c r="U242" s="829">
        <v>1</v>
      </c>
    </row>
    <row r="243" spans="1:21" ht="14.45" customHeight="1" x14ac:dyDescent="0.2">
      <c r="A243" s="822">
        <v>7</v>
      </c>
      <c r="B243" s="823" t="s">
        <v>2233</v>
      </c>
      <c r="C243" s="823" t="s">
        <v>2237</v>
      </c>
      <c r="D243" s="824" t="s">
        <v>3529</v>
      </c>
      <c r="E243" s="825" t="s">
        <v>2268</v>
      </c>
      <c r="F243" s="823" t="s">
        <v>2234</v>
      </c>
      <c r="G243" s="823" t="s">
        <v>2361</v>
      </c>
      <c r="H243" s="823" t="s">
        <v>329</v>
      </c>
      <c r="I243" s="823" t="s">
        <v>2737</v>
      </c>
      <c r="J243" s="823" t="s">
        <v>2363</v>
      </c>
      <c r="K243" s="823" t="s">
        <v>2738</v>
      </c>
      <c r="L243" s="826">
        <v>29.39</v>
      </c>
      <c r="M243" s="826">
        <v>29.39</v>
      </c>
      <c r="N243" s="823">
        <v>1</v>
      </c>
      <c r="O243" s="827">
        <v>1</v>
      </c>
      <c r="P243" s="826">
        <v>29.39</v>
      </c>
      <c r="Q243" s="828">
        <v>1</v>
      </c>
      <c r="R243" s="823">
        <v>1</v>
      </c>
      <c r="S243" s="828">
        <v>1</v>
      </c>
      <c r="T243" s="827">
        <v>1</v>
      </c>
      <c r="U243" s="829">
        <v>1</v>
      </c>
    </row>
    <row r="244" spans="1:21" ht="14.45" customHeight="1" x14ac:dyDescent="0.2">
      <c r="A244" s="822">
        <v>7</v>
      </c>
      <c r="B244" s="823" t="s">
        <v>2233</v>
      </c>
      <c r="C244" s="823" t="s">
        <v>2237</v>
      </c>
      <c r="D244" s="824" t="s">
        <v>3529</v>
      </c>
      <c r="E244" s="825" t="s">
        <v>2268</v>
      </c>
      <c r="F244" s="823" t="s">
        <v>2234</v>
      </c>
      <c r="G244" s="823" t="s">
        <v>2768</v>
      </c>
      <c r="H244" s="823" t="s">
        <v>329</v>
      </c>
      <c r="I244" s="823" t="s">
        <v>2769</v>
      </c>
      <c r="J244" s="823" t="s">
        <v>1090</v>
      </c>
      <c r="K244" s="823" t="s">
        <v>2770</v>
      </c>
      <c r="L244" s="826">
        <v>0</v>
      </c>
      <c r="M244" s="826">
        <v>0</v>
      </c>
      <c r="N244" s="823">
        <v>1</v>
      </c>
      <c r="O244" s="827">
        <v>1</v>
      </c>
      <c r="P244" s="826">
        <v>0</v>
      </c>
      <c r="Q244" s="828"/>
      <c r="R244" s="823">
        <v>1</v>
      </c>
      <c r="S244" s="828">
        <v>1</v>
      </c>
      <c r="T244" s="827">
        <v>1</v>
      </c>
      <c r="U244" s="829">
        <v>1</v>
      </c>
    </row>
    <row r="245" spans="1:21" ht="14.45" customHeight="1" x14ac:dyDescent="0.2">
      <c r="A245" s="822">
        <v>7</v>
      </c>
      <c r="B245" s="823" t="s">
        <v>2233</v>
      </c>
      <c r="C245" s="823" t="s">
        <v>2237</v>
      </c>
      <c r="D245" s="824" t="s">
        <v>3529</v>
      </c>
      <c r="E245" s="825" t="s">
        <v>2268</v>
      </c>
      <c r="F245" s="823" t="s">
        <v>2234</v>
      </c>
      <c r="G245" s="823" t="s">
        <v>2405</v>
      </c>
      <c r="H245" s="823" t="s">
        <v>329</v>
      </c>
      <c r="I245" s="823" t="s">
        <v>2406</v>
      </c>
      <c r="J245" s="823" t="s">
        <v>849</v>
      </c>
      <c r="K245" s="823" t="s">
        <v>2407</v>
      </c>
      <c r="L245" s="826">
        <v>25.53</v>
      </c>
      <c r="M245" s="826">
        <v>25.53</v>
      </c>
      <c r="N245" s="823">
        <v>1</v>
      </c>
      <c r="O245" s="827">
        <v>1</v>
      </c>
      <c r="P245" s="826"/>
      <c r="Q245" s="828">
        <v>0</v>
      </c>
      <c r="R245" s="823"/>
      <c r="S245" s="828">
        <v>0</v>
      </c>
      <c r="T245" s="827"/>
      <c r="U245" s="829">
        <v>0</v>
      </c>
    </row>
    <row r="246" spans="1:21" ht="14.45" customHeight="1" x14ac:dyDescent="0.2">
      <c r="A246" s="822">
        <v>7</v>
      </c>
      <c r="B246" s="823" t="s">
        <v>2233</v>
      </c>
      <c r="C246" s="823" t="s">
        <v>2237</v>
      </c>
      <c r="D246" s="824" t="s">
        <v>3529</v>
      </c>
      <c r="E246" s="825" t="s">
        <v>2268</v>
      </c>
      <c r="F246" s="823" t="s">
        <v>2234</v>
      </c>
      <c r="G246" s="823" t="s">
        <v>2320</v>
      </c>
      <c r="H246" s="823" t="s">
        <v>329</v>
      </c>
      <c r="I246" s="823" t="s">
        <v>2321</v>
      </c>
      <c r="J246" s="823" t="s">
        <v>2322</v>
      </c>
      <c r="K246" s="823" t="s">
        <v>2323</v>
      </c>
      <c r="L246" s="826">
        <v>73.150000000000006</v>
      </c>
      <c r="M246" s="826">
        <v>219.45000000000002</v>
      </c>
      <c r="N246" s="823">
        <v>3</v>
      </c>
      <c r="O246" s="827">
        <v>1</v>
      </c>
      <c r="P246" s="826">
        <v>219.45000000000002</v>
      </c>
      <c r="Q246" s="828">
        <v>1</v>
      </c>
      <c r="R246" s="823">
        <v>3</v>
      </c>
      <c r="S246" s="828">
        <v>1</v>
      </c>
      <c r="T246" s="827">
        <v>1</v>
      </c>
      <c r="U246" s="829">
        <v>1</v>
      </c>
    </row>
    <row r="247" spans="1:21" ht="14.45" customHeight="1" x14ac:dyDescent="0.2">
      <c r="A247" s="822">
        <v>7</v>
      </c>
      <c r="B247" s="823" t="s">
        <v>2233</v>
      </c>
      <c r="C247" s="823" t="s">
        <v>2237</v>
      </c>
      <c r="D247" s="824" t="s">
        <v>3529</v>
      </c>
      <c r="E247" s="825" t="s">
        <v>2268</v>
      </c>
      <c r="F247" s="823" t="s">
        <v>2234</v>
      </c>
      <c r="G247" s="823" t="s">
        <v>2771</v>
      </c>
      <c r="H247" s="823" t="s">
        <v>329</v>
      </c>
      <c r="I247" s="823" t="s">
        <v>2772</v>
      </c>
      <c r="J247" s="823" t="s">
        <v>1639</v>
      </c>
      <c r="K247" s="823" t="s">
        <v>2773</v>
      </c>
      <c r="L247" s="826">
        <v>760.22</v>
      </c>
      <c r="M247" s="826">
        <v>760.22</v>
      </c>
      <c r="N247" s="823">
        <v>1</v>
      </c>
      <c r="O247" s="827">
        <v>1</v>
      </c>
      <c r="P247" s="826"/>
      <c r="Q247" s="828">
        <v>0</v>
      </c>
      <c r="R247" s="823"/>
      <c r="S247" s="828">
        <v>0</v>
      </c>
      <c r="T247" s="827"/>
      <c r="U247" s="829">
        <v>0</v>
      </c>
    </row>
    <row r="248" spans="1:21" ht="14.45" customHeight="1" x14ac:dyDescent="0.2">
      <c r="A248" s="822">
        <v>7</v>
      </c>
      <c r="B248" s="823" t="s">
        <v>2233</v>
      </c>
      <c r="C248" s="823" t="s">
        <v>2237</v>
      </c>
      <c r="D248" s="824" t="s">
        <v>3529</v>
      </c>
      <c r="E248" s="825" t="s">
        <v>2268</v>
      </c>
      <c r="F248" s="823" t="s">
        <v>2234</v>
      </c>
      <c r="G248" s="823" t="s">
        <v>2668</v>
      </c>
      <c r="H248" s="823" t="s">
        <v>329</v>
      </c>
      <c r="I248" s="823" t="s">
        <v>2712</v>
      </c>
      <c r="J248" s="823" t="s">
        <v>2713</v>
      </c>
      <c r="K248" s="823" t="s">
        <v>2714</v>
      </c>
      <c r="L248" s="826">
        <v>128.55000000000001</v>
      </c>
      <c r="M248" s="826">
        <v>128.55000000000001</v>
      </c>
      <c r="N248" s="823">
        <v>1</v>
      </c>
      <c r="O248" s="827">
        <v>1</v>
      </c>
      <c r="P248" s="826"/>
      <c r="Q248" s="828">
        <v>0</v>
      </c>
      <c r="R248" s="823"/>
      <c r="S248" s="828">
        <v>0</v>
      </c>
      <c r="T248" s="827"/>
      <c r="U248" s="829">
        <v>0</v>
      </c>
    </row>
    <row r="249" spans="1:21" ht="14.45" customHeight="1" x14ac:dyDescent="0.2">
      <c r="A249" s="822">
        <v>7</v>
      </c>
      <c r="B249" s="823" t="s">
        <v>2233</v>
      </c>
      <c r="C249" s="823" t="s">
        <v>2237</v>
      </c>
      <c r="D249" s="824" t="s">
        <v>3529</v>
      </c>
      <c r="E249" s="825" t="s">
        <v>2268</v>
      </c>
      <c r="F249" s="823" t="s">
        <v>2234</v>
      </c>
      <c r="G249" s="823" t="s">
        <v>2327</v>
      </c>
      <c r="H249" s="823" t="s">
        <v>329</v>
      </c>
      <c r="I249" s="823" t="s">
        <v>2774</v>
      </c>
      <c r="J249" s="823" t="s">
        <v>2555</v>
      </c>
      <c r="K249" s="823" t="s">
        <v>2329</v>
      </c>
      <c r="L249" s="826">
        <v>35.25</v>
      </c>
      <c r="M249" s="826">
        <v>35.25</v>
      </c>
      <c r="N249" s="823">
        <v>1</v>
      </c>
      <c r="O249" s="827">
        <v>1</v>
      </c>
      <c r="P249" s="826">
        <v>35.25</v>
      </c>
      <c r="Q249" s="828">
        <v>1</v>
      </c>
      <c r="R249" s="823">
        <v>1</v>
      </c>
      <c r="S249" s="828">
        <v>1</v>
      </c>
      <c r="T249" s="827">
        <v>1</v>
      </c>
      <c r="U249" s="829">
        <v>1</v>
      </c>
    </row>
    <row r="250" spans="1:21" ht="14.45" customHeight="1" x14ac:dyDescent="0.2">
      <c r="A250" s="822">
        <v>7</v>
      </c>
      <c r="B250" s="823" t="s">
        <v>2233</v>
      </c>
      <c r="C250" s="823" t="s">
        <v>2237</v>
      </c>
      <c r="D250" s="824" t="s">
        <v>3529</v>
      </c>
      <c r="E250" s="825" t="s">
        <v>2268</v>
      </c>
      <c r="F250" s="823" t="s">
        <v>2234</v>
      </c>
      <c r="G250" s="823" t="s">
        <v>2535</v>
      </c>
      <c r="H250" s="823" t="s">
        <v>329</v>
      </c>
      <c r="I250" s="823" t="s">
        <v>2536</v>
      </c>
      <c r="J250" s="823" t="s">
        <v>2537</v>
      </c>
      <c r="K250" s="823" t="s">
        <v>2538</v>
      </c>
      <c r="L250" s="826">
        <v>119.84</v>
      </c>
      <c r="M250" s="826">
        <v>119.84</v>
      </c>
      <c r="N250" s="823">
        <v>1</v>
      </c>
      <c r="O250" s="827">
        <v>1</v>
      </c>
      <c r="P250" s="826"/>
      <c r="Q250" s="828">
        <v>0</v>
      </c>
      <c r="R250" s="823"/>
      <c r="S250" s="828">
        <v>0</v>
      </c>
      <c r="T250" s="827"/>
      <c r="U250" s="829">
        <v>0</v>
      </c>
    </row>
    <row r="251" spans="1:21" ht="14.45" customHeight="1" x14ac:dyDescent="0.2">
      <c r="A251" s="822">
        <v>7</v>
      </c>
      <c r="B251" s="823" t="s">
        <v>2233</v>
      </c>
      <c r="C251" s="823" t="s">
        <v>2237</v>
      </c>
      <c r="D251" s="824" t="s">
        <v>3529</v>
      </c>
      <c r="E251" s="825" t="s">
        <v>2268</v>
      </c>
      <c r="F251" s="823" t="s">
        <v>2234</v>
      </c>
      <c r="G251" s="823" t="s">
        <v>2724</v>
      </c>
      <c r="H251" s="823" t="s">
        <v>329</v>
      </c>
      <c r="I251" s="823" t="s">
        <v>2775</v>
      </c>
      <c r="J251" s="823" t="s">
        <v>2726</v>
      </c>
      <c r="K251" s="823" t="s">
        <v>2776</v>
      </c>
      <c r="L251" s="826">
        <v>0</v>
      </c>
      <c r="M251" s="826">
        <v>0</v>
      </c>
      <c r="N251" s="823">
        <v>1</v>
      </c>
      <c r="O251" s="827">
        <v>1</v>
      </c>
      <c r="P251" s="826"/>
      <c r="Q251" s="828"/>
      <c r="R251" s="823"/>
      <c r="S251" s="828">
        <v>0</v>
      </c>
      <c r="T251" s="827"/>
      <c r="U251" s="829">
        <v>0</v>
      </c>
    </row>
    <row r="252" spans="1:21" ht="14.45" customHeight="1" x14ac:dyDescent="0.2">
      <c r="A252" s="822">
        <v>7</v>
      </c>
      <c r="B252" s="823" t="s">
        <v>2233</v>
      </c>
      <c r="C252" s="823" t="s">
        <v>2237</v>
      </c>
      <c r="D252" s="824" t="s">
        <v>3529</v>
      </c>
      <c r="E252" s="825" t="s">
        <v>2268</v>
      </c>
      <c r="F252" s="823" t="s">
        <v>2234</v>
      </c>
      <c r="G252" s="823" t="s">
        <v>2438</v>
      </c>
      <c r="H252" s="823" t="s">
        <v>329</v>
      </c>
      <c r="I252" s="823" t="s">
        <v>2777</v>
      </c>
      <c r="J252" s="823" t="s">
        <v>2778</v>
      </c>
      <c r="K252" s="823" t="s">
        <v>2779</v>
      </c>
      <c r="L252" s="826">
        <v>66.88</v>
      </c>
      <c r="M252" s="826">
        <v>66.88</v>
      </c>
      <c r="N252" s="823">
        <v>1</v>
      </c>
      <c r="O252" s="827">
        <v>1</v>
      </c>
      <c r="P252" s="826">
        <v>66.88</v>
      </c>
      <c r="Q252" s="828">
        <v>1</v>
      </c>
      <c r="R252" s="823">
        <v>1</v>
      </c>
      <c r="S252" s="828">
        <v>1</v>
      </c>
      <c r="T252" s="827">
        <v>1</v>
      </c>
      <c r="U252" s="829">
        <v>1</v>
      </c>
    </row>
    <row r="253" spans="1:21" ht="14.45" customHeight="1" x14ac:dyDescent="0.2">
      <c r="A253" s="822">
        <v>7</v>
      </c>
      <c r="B253" s="823" t="s">
        <v>2233</v>
      </c>
      <c r="C253" s="823" t="s">
        <v>2237</v>
      </c>
      <c r="D253" s="824" t="s">
        <v>3529</v>
      </c>
      <c r="E253" s="825" t="s">
        <v>2268</v>
      </c>
      <c r="F253" s="823" t="s">
        <v>2234</v>
      </c>
      <c r="G253" s="823" t="s">
        <v>2461</v>
      </c>
      <c r="H253" s="823" t="s">
        <v>329</v>
      </c>
      <c r="I253" s="823" t="s">
        <v>2564</v>
      </c>
      <c r="J253" s="823" t="s">
        <v>1295</v>
      </c>
      <c r="K253" s="823" t="s">
        <v>2565</v>
      </c>
      <c r="L253" s="826">
        <v>225.06</v>
      </c>
      <c r="M253" s="826">
        <v>225.06</v>
      </c>
      <c r="N253" s="823">
        <v>1</v>
      </c>
      <c r="O253" s="827">
        <v>1</v>
      </c>
      <c r="P253" s="826">
        <v>225.06</v>
      </c>
      <c r="Q253" s="828">
        <v>1</v>
      </c>
      <c r="R253" s="823">
        <v>1</v>
      </c>
      <c r="S253" s="828">
        <v>1</v>
      </c>
      <c r="T253" s="827">
        <v>1</v>
      </c>
      <c r="U253" s="829">
        <v>1</v>
      </c>
    </row>
    <row r="254" spans="1:21" ht="14.45" customHeight="1" x14ac:dyDescent="0.2">
      <c r="A254" s="822">
        <v>7</v>
      </c>
      <c r="B254" s="823" t="s">
        <v>2233</v>
      </c>
      <c r="C254" s="823" t="s">
        <v>2237</v>
      </c>
      <c r="D254" s="824" t="s">
        <v>3529</v>
      </c>
      <c r="E254" s="825" t="s">
        <v>2268</v>
      </c>
      <c r="F254" s="823" t="s">
        <v>2234</v>
      </c>
      <c r="G254" s="823" t="s">
        <v>2606</v>
      </c>
      <c r="H254" s="823" t="s">
        <v>329</v>
      </c>
      <c r="I254" s="823" t="s">
        <v>2654</v>
      </c>
      <c r="J254" s="823" t="s">
        <v>885</v>
      </c>
      <c r="K254" s="823" t="s">
        <v>2128</v>
      </c>
      <c r="L254" s="826">
        <v>49.08</v>
      </c>
      <c r="M254" s="826">
        <v>49.08</v>
      </c>
      <c r="N254" s="823">
        <v>1</v>
      </c>
      <c r="O254" s="827">
        <v>1</v>
      </c>
      <c r="P254" s="826"/>
      <c r="Q254" s="828">
        <v>0</v>
      </c>
      <c r="R254" s="823"/>
      <c r="S254" s="828">
        <v>0</v>
      </c>
      <c r="T254" s="827"/>
      <c r="U254" s="829">
        <v>0</v>
      </c>
    </row>
    <row r="255" spans="1:21" ht="14.45" customHeight="1" x14ac:dyDescent="0.2">
      <c r="A255" s="822">
        <v>7</v>
      </c>
      <c r="B255" s="823" t="s">
        <v>2233</v>
      </c>
      <c r="C255" s="823" t="s">
        <v>2237</v>
      </c>
      <c r="D255" s="824" t="s">
        <v>3529</v>
      </c>
      <c r="E255" s="825" t="s">
        <v>2250</v>
      </c>
      <c r="F255" s="823" t="s">
        <v>2234</v>
      </c>
      <c r="G255" s="823" t="s">
        <v>2696</v>
      </c>
      <c r="H255" s="823" t="s">
        <v>329</v>
      </c>
      <c r="I255" s="823" t="s">
        <v>2780</v>
      </c>
      <c r="J255" s="823" t="s">
        <v>2781</v>
      </c>
      <c r="K255" s="823" t="s">
        <v>2782</v>
      </c>
      <c r="L255" s="826">
        <v>247.17</v>
      </c>
      <c r="M255" s="826">
        <v>494.34</v>
      </c>
      <c r="N255" s="823">
        <v>2</v>
      </c>
      <c r="O255" s="827">
        <v>1</v>
      </c>
      <c r="P255" s="826"/>
      <c r="Q255" s="828">
        <v>0</v>
      </c>
      <c r="R255" s="823"/>
      <c r="S255" s="828">
        <v>0</v>
      </c>
      <c r="T255" s="827"/>
      <c r="U255" s="829">
        <v>0</v>
      </c>
    </row>
    <row r="256" spans="1:21" ht="14.45" customHeight="1" x14ac:dyDescent="0.2">
      <c r="A256" s="822">
        <v>7</v>
      </c>
      <c r="B256" s="823" t="s">
        <v>2233</v>
      </c>
      <c r="C256" s="823" t="s">
        <v>2237</v>
      </c>
      <c r="D256" s="824" t="s">
        <v>3529</v>
      </c>
      <c r="E256" s="825" t="s">
        <v>2250</v>
      </c>
      <c r="F256" s="823" t="s">
        <v>2234</v>
      </c>
      <c r="G256" s="823" t="s">
        <v>2309</v>
      </c>
      <c r="H256" s="823" t="s">
        <v>329</v>
      </c>
      <c r="I256" s="823" t="s">
        <v>2310</v>
      </c>
      <c r="J256" s="823" t="s">
        <v>2311</v>
      </c>
      <c r="K256" s="823" t="s">
        <v>2312</v>
      </c>
      <c r="L256" s="826">
        <v>273.33</v>
      </c>
      <c r="M256" s="826">
        <v>546.66</v>
      </c>
      <c r="N256" s="823">
        <v>2</v>
      </c>
      <c r="O256" s="827">
        <v>2</v>
      </c>
      <c r="P256" s="826">
        <v>273.33</v>
      </c>
      <c r="Q256" s="828">
        <v>0.5</v>
      </c>
      <c r="R256" s="823">
        <v>1</v>
      </c>
      <c r="S256" s="828">
        <v>0.5</v>
      </c>
      <c r="T256" s="827">
        <v>1</v>
      </c>
      <c r="U256" s="829">
        <v>0.5</v>
      </c>
    </row>
    <row r="257" spans="1:21" ht="14.45" customHeight="1" x14ac:dyDescent="0.2">
      <c r="A257" s="822">
        <v>7</v>
      </c>
      <c r="B257" s="823" t="s">
        <v>2233</v>
      </c>
      <c r="C257" s="823" t="s">
        <v>2237</v>
      </c>
      <c r="D257" s="824" t="s">
        <v>3529</v>
      </c>
      <c r="E257" s="825" t="s">
        <v>2250</v>
      </c>
      <c r="F257" s="823" t="s">
        <v>2234</v>
      </c>
      <c r="G257" s="823" t="s">
        <v>2783</v>
      </c>
      <c r="H257" s="823" t="s">
        <v>329</v>
      </c>
      <c r="I257" s="823" t="s">
        <v>2784</v>
      </c>
      <c r="J257" s="823" t="s">
        <v>2785</v>
      </c>
      <c r="K257" s="823" t="s">
        <v>2786</v>
      </c>
      <c r="L257" s="826">
        <v>736.33</v>
      </c>
      <c r="M257" s="826">
        <v>736.33</v>
      </c>
      <c r="N257" s="823">
        <v>1</v>
      </c>
      <c r="O257" s="827">
        <v>1</v>
      </c>
      <c r="P257" s="826"/>
      <c r="Q257" s="828">
        <v>0</v>
      </c>
      <c r="R257" s="823"/>
      <c r="S257" s="828">
        <v>0</v>
      </c>
      <c r="T257" s="827"/>
      <c r="U257" s="829">
        <v>0</v>
      </c>
    </row>
    <row r="258" spans="1:21" ht="14.45" customHeight="1" x14ac:dyDescent="0.2">
      <c r="A258" s="822">
        <v>7</v>
      </c>
      <c r="B258" s="823" t="s">
        <v>2233</v>
      </c>
      <c r="C258" s="823" t="s">
        <v>2237</v>
      </c>
      <c r="D258" s="824" t="s">
        <v>3529</v>
      </c>
      <c r="E258" s="825" t="s">
        <v>2250</v>
      </c>
      <c r="F258" s="823" t="s">
        <v>2234</v>
      </c>
      <c r="G258" s="823" t="s">
        <v>2787</v>
      </c>
      <c r="H258" s="823" t="s">
        <v>329</v>
      </c>
      <c r="I258" s="823" t="s">
        <v>2788</v>
      </c>
      <c r="J258" s="823" t="s">
        <v>2789</v>
      </c>
      <c r="K258" s="823" t="s">
        <v>2790</v>
      </c>
      <c r="L258" s="826">
        <v>316.79000000000002</v>
      </c>
      <c r="M258" s="826">
        <v>316.79000000000002</v>
      </c>
      <c r="N258" s="823">
        <v>1</v>
      </c>
      <c r="O258" s="827">
        <v>0.5</v>
      </c>
      <c r="P258" s="826"/>
      <c r="Q258" s="828">
        <v>0</v>
      </c>
      <c r="R258" s="823"/>
      <c r="S258" s="828">
        <v>0</v>
      </c>
      <c r="T258" s="827"/>
      <c r="U258" s="829">
        <v>0</v>
      </c>
    </row>
    <row r="259" spans="1:21" ht="14.45" customHeight="1" x14ac:dyDescent="0.2">
      <c r="A259" s="822">
        <v>7</v>
      </c>
      <c r="B259" s="823" t="s">
        <v>2233</v>
      </c>
      <c r="C259" s="823" t="s">
        <v>2237</v>
      </c>
      <c r="D259" s="824" t="s">
        <v>3529</v>
      </c>
      <c r="E259" s="825" t="s">
        <v>2250</v>
      </c>
      <c r="F259" s="823" t="s">
        <v>2234</v>
      </c>
      <c r="G259" s="823" t="s">
        <v>2290</v>
      </c>
      <c r="H259" s="823" t="s">
        <v>329</v>
      </c>
      <c r="I259" s="823" t="s">
        <v>2475</v>
      </c>
      <c r="J259" s="823" t="s">
        <v>2476</v>
      </c>
      <c r="K259" s="823" t="s">
        <v>2477</v>
      </c>
      <c r="L259" s="826">
        <v>97.96</v>
      </c>
      <c r="M259" s="826">
        <v>97.96</v>
      </c>
      <c r="N259" s="823">
        <v>1</v>
      </c>
      <c r="O259" s="827">
        <v>0.5</v>
      </c>
      <c r="P259" s="826"/>
      <c r="Q259" s="828">
        <v>0</v>
      </c>
      <c r="R259" s="823"/>
      <c r="S259" s="828">
        <v>0</v>
      </c>
      <c r="T259" s="827"/>
      <c r="U259" s="829">
        <v>0</v>
      </c>
    </row>
    <row r="260" spans="1:21" ht="14.45" customHeight="1" x14ac:dyDescent="0.2">
      <c r="A260" s="822">
        <v>7</v>
      </c>
      <c r="B260" s="823" t="s">
        <v>2233</v>
      </c>
      <c r="C260" s="823" t="s">
        <v>2237</v>
      </c>
      <c r="D260" s="824" t="s">
        <v>3529</v>
      </c>
      <c r="E260" s="825" t="s">
        <v>2250</v>
      </c>
      <c r="F260" s="823" t="s">
        <v>2234</v>
      </c>
      <c r="G260" s="823" t="s">
        <v>2665</v>
      </c>
      <c r="H260" s="823" t="s">
        <v>329</v>
      </c>
      <c r="I260" s="823" t="s">
        <v>2666</v>
      </c>
      <c r="J260" s="823" t="s">
        <v>822</v>
      </c>
      <c r="K260" s="823" t="s">
        <v>2667</v>
      </c>
      <c r="L260" s="826">
        <v>53.57</v>
      </c>
      <c r="M260" s="826">
        <v>53.57</v>
      </c>
      <c r="N260" s="823">
        <v>1</v>
      </c>
      <c r="O260" s="827">
        <v>1</v>
      </c>
      <c r="P260" s="826"/>
      <c r="Q260" s="828">
        <v>0</v>
      </c>
      <c r="R260" s="823"/>
      <c r="S260" s="828">
        <v>0</v>
      </c>
      <c r="T260" s="827"/>
      <c r="U260" s="829">
        <v>0</v>
      </c>
    </row>
    <row r="261" spans="1:21" ht="14.45" customHeight="1" x14ac:dyDescent="0.2">
      <c r="A261" s="822">
        <v>7</v>
      </c>
      <c r="B261" s="823" t="s">
        <v>2233</v>
      </c>
      <c r="C261" s="823" t="s">
        <v>2237</v>
      </c>
      <c r="D261" s="824" t="s">
        <v>3529</v>
      </c>
      <c r="E261" s="825" t="s">
        <v>2250</v>
      </c>
      <c r="F261" s="823" t="s">
        <v>2234</v>
      </c>
      <c r="G261" s="823" t="s">
        <v>2327</v>
      </c>
      <c r="H261" s="823" t="s">
        <v>329</v>
      </c>
      <c r="I261" s="823" t="s">
        <v>2554</v>
      </c>
      <c r="J261" s="823" t="s">
        <v>2555</v>
      </c>
      <c r="K261" s="823" t="s">
        <v>783</v>
      </c>
      <c r="L261" s="826">
        <v>35.25</v>
      </c>
      <c r="M261" s="826">
        <v>70.5</v>
      </c>
      <c r="N261" s="823">
        <v>2</v>
      </c>
      <c r="O261" s="827">
        <v>1.5</v>
      </c>
      <c r="P261" s="826"/>
      <c r="Q261" s="828">
        <v>0</v>
      </c>
      <c r="R261" s="823"/>
      <c r="S261" s="828">
        <v>0</v>
      </c>
      <c r="T261" s="827"/>
      <c r="U261" s="829">
        <v>0</v>
      </c>
    </row>
    <row r="262" spans="1:21" ht="14.45" customHeight="1" x14ac:dyDescent="0.2">
      <c r="A262" s="822">
        <v>7</v>
      </c>
      <c r="B262" s="823" t="s">
        <v>2233</v>
      </c>
      <c r="C262" s="823" t="s">
        <v>2237</v>
      </c>
      <c r="D262" s="824" t="s">
        <v>3529</v>
      </c>
      <c r="E262" s="825" t="s">
        <v>2250</v>
      </c>
      <c r="F262" s="823" t="s">
        <v>2234</v>
      </c>
      <c r="G262" s="823" t="s">
        <v>2791</v>
      </c>
      <c r="H262" s="823" t="s">
        <v>329</v>
      </c>
      <c r="I262" s="823" t="s">
        <v>2792</v>
      </c>
      <c r="J262" s="823" t="s">
        <v>2793</v>
      </c>
      <c r="K262" s="823" t="s">
        <v>783</v>
      </c>
      <c r="L262" s="826">
        <v>174.59</v>
      </c>
      <c r="M262" s="826">
        <v>174.59</v>
      </c>
      <c r="N262" s="823">
        <v>1</v>
      </c>
      <c r="O262" s="827">
        <v>0.5</v>
      </c>
      <c r="P262" s="826"/>
      <c r="Q262" s="828">
        <v>0</v>
      </c>
      <c r="R262" s="823"/>
      <c r="S262" s="828">
        <v>0</v>
      </c>
      <c r="T262" s="827"/>
      <c r="U262" s="829">
        <v>0</v>
      </c>
    </row>
    <row r="263" spans="1:21" ht="14.45" customHeight="1" x14ac:dyDescent="0.2">
      <c r="A263" s="822">
        <v>7</v>
      </c>
      <c r="B263" s="823" t="s">
        <v>2233</v>
      </c>
      <c r="C263" s="823" t="s">
        <v>2237</v>
      </c>
      <c r="D263" s="824" t="s">
        <v>3529</v>
      </c>
      <c r="E263" s="825" t="s">
        <v>2250</v>
      </c>
      <c r="F263" s="823" t="s">
        <v>2234</v>
      </c>
      <c r="G263" s="823" t="s">
        <v>2427</v>
      </c>
      <c r="H263" s="823" t="s">
        <v>329</v>
      </c>
      <c r="I263" s="823" t="s">
        <v>2794</v>
      </c>
      <c r="J263" s="823" t="s">
        <v>2795</v>
      </c>
      <c r="K263" s="823" t="s">
        <v>2796</v>
      </c>
      <c r="L263" s="826">
        <v>57.64</v>
      </c>
      <c r="M263" s="826">
        <v>57.64</v>
      </c>
      <c r="N263" s="823">
        <v>1</v>
      </c>
      <c r="O263" s="827">
        <v>0.5</v>
      </c>
      <c r="P263" s="826"/>
      <c r="Q263" s="828">
        <v>0</v>
      </c>
      <c r="R263" s="823"/>
      <c r="S263" s="828">
        <v>0</v>
      </c>
      <c r="T263" s="827"/>
      <c r="U263" s="829">
        <v>0</v>
      </c>
    </row>
    <row r="264" spans="1:21" ht="14.45" customHeight="1" x14ac:dyDescent="0.2">
      <c r="A264" s="822">
        <v>7</v>
      </c>
      <c r="B264" s="823" t="s">
        <v>2233</v>
      </c>
      <c r="C264" s="823" t="s">
        <v>2237</v>
      </c>
      <c r="D264" s="824" t="s">
        <v>3529</v>
      </c>
      <c r="E264" s="825" t="s">
        <v>2250</v>
      </c>
      <c r="F264" s="823" t="s">
        <v>2234</v>
      </c>
      <c r="G264" s="823" t="s">
        <v>2506</v>
      </c>
      <c r="H264" s="823" t="s">
        <v>680</v>
      </c>
      <c r="I264" s="823" t="s">
        <v>2230</v>
      </c>
      <c r="J264" s="823" t="s">
        <v>1743</v>
      </c>
      <c r="K264" s="823" t="s">
        <v>1744</v>
      </c>
      <c r="L264" s="826">
        <v>63.75</v>
      </c>
      <c r="M264" s="826">
        <v>191.25</v>
      </c>
      <c r="N264" s="823">
        <v>3</v>
      </c>
      <c r="O264" s="827">
        <v>2.5</v>
      </c>
      <c r="P264" s="826"/>
      <c r="Q264" s="828">
        <v>0</v>
      </c>
      <c r="R264" s="823"/>
      <c r="S264" s="828">
        <v>0</v>
      </c>
      <c r="T264" s="827"/>
      <c r="U264" s="829">
        <v>0</v>
      </c>
    </row>
    <row r="265" spans="1:21" ht="14.45" customHeight="1" x14ac:dyDescent="0.2">
      <c r="A265" s="822">
        <v>7</v>
      </c>
      <c r="B265" s="823" t="s">
        <v>2233</v>
      </c>
      <c r="C265" s="823" t="s">
        <v>2237</v>
      </c>
      <c r="D265" s="824" t="s">
        <v>3529</v>
      </c>
      <c r="E265" s="825" t="s">
        <v>2250</v>
      </c>
      <c r="F265" s="823" t="s">
        <v>2234</v>
      </c>
      <c r="G265" s="823" t="s">
        <v>2797</v>
      </c>
      <c r="H265" s="823" t="s">
        <v>329</v>
      </c>
      <c r="I265" s="823" t="s">
        <v>2798</v>
      </c>
      <c r="J265" s="823" t="s">
        <v>2799</v>
      </c>
      <c r="K265" s="823" t="s">
        <v>2800</v>
      </c>
      <c r="L265" s="826">
        <v>84.84</v>
      </c>
      <c r="M265" s="826">
        <v>254.52</v>
      </c>
      <c r="N265" s="823">
        <v>3</v>
      </c>
      <c r="O265" s="827">
        <v>1</v>
      </c>
      <c r="P265" s="826"/>
      <c r="Q265" s="828">
        <v>0</v>
      </c>
      <c r="R265" s="823"/>
      <c r="S265" s="828">
        <v>0</v>
      </c>
      <c r="T265" s="827"/>
      <c r="U265" s="829">
        <v>0</v>
      </c>
    </row>
    <row r="266" spans="1:21" ht="14.45" customHeight="1" x14ac:dyDescent="0.2">
      <c r="A266" s="822">
        <v>7</v>
      </c>
      <c r="B266" s="823" t="s">
        <v>2233</v>
      </c>
      <c r="C266" s="823" t="s">
        <v>2237</v>
      </c>
      <c r="D266" s="824" t="s">
        <v>3529</v>
      </c>
      <c r="E266" s="825" t="s">
        <v>2250</v>
      </c>
      <c r="F266" s="823" t="s">
        <v>2234</v>
      </c>
      <c r="G266" s="823" t="s">
        <v>2801</v>
      </c>
      <c r="H266" s="823" t="s">
        <v>329</v>
      </c>
      <c r="I266" s="823" t="s">
        <v>2802</v>
      </c>
      <c r="J266" s="823" t="s">
        <v>1165</v>
      </c>
      <c r="K266" s="823" t="s">
        <v>2803</v>
      </c>
      <c r="L266" s="826">
        <v>98.2</v>
      </c>
      <c r="M266" s="826">
        <v>98.2</v>
      </c>
      <c r="N266" s="823">
        <v>1</v>
      </c>
      <c r="O266" s="827">
        <v>0.5</v>
      </c>
      <c r="P266" s="826"/>
      <c r="Q266" s="828">
        <v>0</v>
      </c>
      <c r="R266" s="823"/>
      <c r="S266" s="828">
        <v>0</v>
      </c>
      <c r="T266" s="827"/>
      <c r="U266" s="829">
        <v>0</v>
      </c>
    </row>
    <row r="267" spans="1:21" ht="14.45" customHeight="1" x14ac:dyDescent="0.2">
      <c r="A267" s="822">
        <v>7</v>
      </c>
      <c r="B267" s="823" t="s">
        <v>2233</v>
      </c>
      <c r="C267" s="823" t="s">
        <v>2237</v>
      </c>
      <c r="D267" s="824" t="s">
        <v>3529</v>
      </c>
      <c r="E267" s="825" t="s">
        <v>2250</v>
      </c>
      <c r="F267" s="823" t="s">
        <v>2234</v>
      </c>
      <c r="G267" s="823" t="s">
        <v>2804</v>
      </c>
      <c r="H267" s="823" t="s">
        <v>329</v>
      </c>
      <c r="I267" s="823" t="s">
        <v>2805</v>
      </c>
      <c r="J267" s="823" t="s">
        <v>2806</v>
      </c>
      <c r="K267" s="823" t="s">
        <v>2807</v>
      </c>
      <c r="L267" s="826">
        <v>0</v>
      </c>
      <c r="M267" s="826">
        <v>0</v>
      </c>
      <c r="N267" s="823">
        <v>2</v>
      </c>
      <c r="O267" s="827">
        <v>1</v>
      </c>
      <c r="P267" s="826"/>
      <c r="Q267" s="828"/>
      <c r="R267" s="823"/>
      <c r="S267" s="828">
        <v>0</v>
      </c>
      <c r="T267" s="827"/>
      <c r="U267" s="829">
        <v>0</v>
      </c>
    </row>
    <row r="268" spans="1:21" ht="14.45" customHeight="1" x14ac:dyDescent="0.2">
      <c r="A268" s="822">
        <v>7</v>
      </c>
      <c r="B268" s="823" t="s">
        <v>2233</v>
      </c>
      <c r="C268" s="823" t="s">
        <v>2237</v>
      </c>
      <c r="D268" s="824" t="s">
        <v>3529</v>
      </c>
      <c r="E268" s="825" t="s">
        <v>2250</v>
      </c>
      <c r="F268" s="823" t="s">
        <v>2234</v>
      </c>
      <c r="G268" s="823" t="s">
        <v>2447</v>
      </c>
      <c r="H268" s="823" t="s">
        <v>329</v>
      </c>
      <c r="I268" s="823" t="s">
        <v>2808</v>
      </c>
      <c r="J268" s="823" t="s">
        <v>2809</v>
      </c>
      <c r="K268" s="823" t="s">
        <v>2810</v>
      </c>
      <c r="L268" s="826">
        <v>0</v>
      </c>
      <c r="M268" s="826">
        <v>0</v>
      </c>
      <c r="N268" s="823">
        <v>2</v>
      </c>
      <c r="O268" s="827">
        <v>0.5</v>
      </c>
      <c r="P268" s="826"/>
      <c r="Q268" s="828"/>
      <c r="R268" s="823"/>
      <c r="S268" s="828">
        <v>0</v>
      </c>
      <c r="T268" s="827"/>
      <c r="U268" s="829">
        <v>0</v>
      </c>
    </row>
    <row r="269" spans="1:21" ht="14.45" customHeight="1" x14ac:dyDescent="0.2">
      <c r="A269" s="822">
        <v>7</v>
      </c>
      <c r="B269" s="823" t="s">
        <v>2233</v>
      </c>
      <c r="C269" s="823" t="s">
        <v>2237</v>
      </c>
      <c r="D269" s="824" t="s">
        <v>3529</v>
      </c>
      <c r="E269" s="825" t="s">
        <v>2250</v>
      </c>
      <c r="F269" s="823" t="s">
        <v>2234</v>
      </c>
      <c r="G269" s="823" t="s">
        <v>2359</v>
      </c>
      <c r="H269" s="823" t="s">
        <v>329</v>
      </c>
      <c r="I269" s="823" t="s">
        <v>2360</v>
      </c>
      <c r="J269" s="823" t="s">
        <v>1021</v>
      </c>
      <c r="K269" s="823" t="s">
        <v>1022</v>
      </c>
      <c r="L269" s="826">
        <v>121.92</v>
      </c>
      <c r="M269" s="826">
        <v>365.76</v>
      </c>
      <c r="N269" s="823">
        <v>3</v>
      </c>
      <c r="O269" s="827">
        <v>2</v>
      </c>
      <c r="P269" s="826"/>
      <c r="Q269" s="828">
        <v>0</v>
      </c>
      <c r="R269" s="823"/>
      <c r="S269" s="828">
        <v>0</v>
      </c>
      <c r="T269" s="827"/>
      <c r="U269" s="829">
        <v>0</v>
      </c>
    </row>
    <row r="270" spans="1:21" ht="14.45" customHeight="1" x14ac:dyDescent="0.2">
      <c r="A270" s="822">
        <v>7</v>
      </c>
      <c r="B270" s="823" t="s">
        <v>2233</v>
      </c>
      <c r="C270" s="823" t="s">
        <v>2237</v>
      </c>
      <c r="D270" s="824" t="s">
        <v>3529</v>
      </c>
      <c r="E270" s="825" t="s">
        <v>2264</v>
      </c>
      <c r="F270" s="823" t="s">
        <v>2234</v>
      </c>
      <c r="G270" s="823" t="s">
        <v>2361</v>
      </c>
      <c r="H270" s="823" t="s">
        <v>329</v>
      </c>
      <c r="I270" s="823" t="s">
        <v>2811</v>
      </c>
      <c r="J270" s="823" t="s">
        <v>2363</v>
      </c>
      <c r="K270" s="823" t="s">
        <v>2812</v>
      </c>
      <c r="L270" s="826">
        <v>58.77</v>
      </c>
      <c r="M270" s="826">
        <v>58.77</v>
      </c>
      <c r="N270" s="823">
        <v>1</v>
      </c>
      <c r="O270" s="827">
        <v>1</v>
      </c>
      <c r="P270" s="826"/>
      <c r="Q270" s="828">
        <v>0</v>
      </c>
      <c r="R270" s="823"/>
      <c r="S270" s="828">
        <v>0</v>
      </c>
      <c r="T270" s="827"/>
      <c r="U270" s="829">
        <v>0</v>
      </c>
    </row>
    <row r="271" spans="1:21" ht="14.45" customHeight="1" x14ac:dyDescent="0.2">
      <c r="A271" s="822">
        <v>7</v>
      </c>
      <c r="B271" s="823" t="s">
        <v>2233</v>
      </c>
      <c r="C271" s="823" t="s">
        <v>2239</v>
      </c>
      <c r="D271" s="824" t="s">
        <v>3530</v>
      </c>
      <c r="E271" s="825" t="s">
        <v>2245</v>
      </c>
      <c r="F271" s="823" t="s">
        <v>2234</v>
      </c>
      <c r="G271" s="823" t="s">
        <v>2299</v>
      </c>
      <c r="H271" s="823" t="s">
        <v>329</v>
      </c>
      <c r="I271" s="823" t="s">
        <v>2300</v>
      </c>
      <c r="J271" s="823" t="s">
        <v>2301</v>
      </c>
      <c r="K271" s="823" t="s">
        <v>2302</v>
      </c>
      <c r="L271" s="826">
        <v>70.48</v>
      </c>
      <c r="M271" s="826">
        <v>3524</v>
      </c>
      <c r="N271" s="823">
        <v>50</v>
      </c>
      <c r="O271" s="827">
        <v>24.5</v>
      </c>
      <c r="P271" s="826">
        <v>1127.68</v>
      </c>
      <c r="Q271" s="828">
        <v>0.32</v>
      </c>
      <c r="R271" s="823">
        <v>16</v>
      </c>
      <c r="S271" s="828">
        <v>0.32</v>
      </c>
      <c r="T271" s="827">
        <v>10.5</v>
      </c>
      <c r="U271" s="829">
        <v>0.42857142857142855</v>
      </c>
    </row>
    <row r="272" spans="1:21" ht="14.45" customHeight="1" x14ac:dyDescent="0.2">
      <c r="A272" s="822">
        <v>7</v>
      </c>
      <c r="B272" s="823" t="s">
        <v>2233</v>
      </c>
      <c r="C272" s="823" t="s">
        <v>2239</v>
      </c>
      <c r="D272" s="824" t="s">
        <v>3530</v>
      </c>
      <c r="E272" s="825" t="s">
        <v>2245</v>
      </c>
      <c r="F272" s="823" t="s">
        <v>2234</v>
      </c>
      <c r="G272" s="823" t="s">
        <v>2299</v>
      </c>
      <c r="H272" s="823" t="s">
        <v>329</v>
      </c>
      <c r="I272" s="823" t="s">
        <v>2813</v>
      </c>
      <c r="J272" s="823" t="s">
        <v>2301</v>
      </c>
      <c r="K272" s="823" t="s">
        <v>2814</v>
      </c>
      <c r="L272" s="826">
        <v>0</v>
      </c>
      <c r="M272" s="826">
        <v>0</v>
      </c>
      <c r="N272" s="823">
        <v>5</v>
      </c>
      <c r="O272" s="827">
        <v>4.5</v>
      </c>
      <c r="P272" s="826">
        <v>0</v>
      </c>
      <c r="Q272" s="828"/>
      <c r="R272" s="823">
        <v>3</v>
      </c>
      <c r="S272" s="828">
        <v>0.6</v>
      </c>
      <c r="T272" s="827">
        <v>2.5</v>
      </c>
      <c r="U272" s="829">
        <v>0.55555555555555558</v>
      </c>
    </row>
    <row r="273" spans="1:21" ht="14.45" customHeight="1" x14ac:dyDescent="0.2">
      <c r="A273" s="822">
        <v>7</v>
      </c>
      <c r="B273" s="823" t="s">
        <v>2233</v>
      </c>
      <c r="C273" s="823" t="s">
        <v>2239</v>
      </c>
      <c r="D273" s="824" t="s">
        <v>3530</v>
      </c>
      <c r="E273" s="825" t="s">
        <v>2245</v>
      </c>
      <c r="F273" s="823" t="s">
        <v>2234</v>
      </c>
      <c r="G273" s="823" t="s">
        <v>2365</v>
      </c>
      <c r="H273" s="823" t="s">
        <v>680</v>
      </c>
      <c r="I273" s="823" t="s">
        <v>2047</v>
      </c>
      <c r="J273" s="823" t="s">
        <v>2045</v>
      </c>
      <c r="K273" s="823" t="s">
        <v>2048</v>
      </c>
      <c r="L273" s="826">
        <v>11.71</v>
      </c>
      <c r="M273" s="826">
        <v>11.71</v>
      </c>
      <c r="N273" s="823">
        <v>1</v>
      </c>
      <c r="O273" s="827">
        <v>1</v>
      </c>
      <c r="P273" s="826">
        <v>11.71</v>
      </c>
      <c r="Q273" s="828">
        <v>1</v>
      </c>
      <c r="R273" s="823">
        <v>1</v>
      </c>
      <c r="S273" s="828">
        <v>1</v>
      </c>
      <c r="T273" s="827">
        <v>1</v>
      </c>
      <c r="U273" s="829">
        <v>1</v>
      </c>
    </row>
    <row r="274" spans="1:21" ht="14.45" customHeight="1" x14ac:dyDescent="0.2">
      <c r="A274" s="822">
        <v>7</v>
      </c>
      <c r="B274" s="823" t="s">
        <v>2233</v>
      </c>
      <c r="C274" s="823" t="s">
        <v>2239</v>
      </c>
      <c r="D274" s="824" t="s">
        <v>3530</v>
      </c>
      <c r="E274" s="825" t="s">
        <v>2245</v>
      </c>
      <c r="F274" s="823" t="s">
        <v>2234</v>
      </c>
      <c r="G274" s="823" t="s">
        <v>2365</v>
      </c>
      <c r="H274" s="823" t="s">
        <v>329</v>
      </c>
      <c r="I274" s="823" t="s">
        <v>2815</v>
      </c>
      <c r="J274" s="823" t="s">
        <v>2816</v>
      </c>
      <c r="K274" s="823" t="s">
        <v>2191</v>
      </c>
      <c r="L274" s="826">
        <v>46.81</v>
      </c>
      <c r="M274" s="826">
        <v>93.62</v>
      </c>
      <c r="N274" s="823">
        <v>2</v>
      </c>
      <c r="O274" s="827">
        <v>1</v>
      </c>
      <c r="P274" s="826"/>
      <c r="Q274" s="828">
        <v>0</v>
      </c>
      <c r="R274" s="823"/>
      <c r="S274" s="828">
        <v>0</v>
      </c>
      <c r="T274" s="827"/>
      <c r="U274" s="829">
        <v>0</v>
      </c>
    </row>
    <row r="275" spans="1:21" ht="14.45" customHeight="1" x14ac:dyDescent="0.2">
      <c r="A275" s="822">
        <v>7</v>
      </c>
      <c r="B275" s="823" t="s">
        <v>2233</v>
      </c>
      <c r="C275" s="823" t="s">
        <v>2239</v>
      </c>
      <c r="D275" s="824" t="s">
        <v>3530</v>
      </c>
      <c r="E275" s="825" t="s">
        <v>2245</v>
      </c>
      <c r="F275" s="823" t="s">
        <v>2234</v>
      </c>
      <c r="G275" s="823" t="s">
        <v>2817</v>
      </c>
      <c r="H275" s="823" t="s">
        <v>329</v>
      </c>
      <c r="I275" s="823" t="s">
        <v>2818</v>
      </c>
      <c r="J275" s="823" t="s">
        <v>2819</v>
      </c>
      <c r="K275" s="823" t="s">
        <v>2820</v>
      </c>
      <c r="L275" s="826">
        <v>51.43</v>
      </c>
      <c r="M275" s="826">
        <v>1080.03</v>
      </c>
      <c r="N275" s="823">
        <v>21</v>
      </c>
      <c r="O275" s="827">
        <v>8</v>
      </c>
      <c r="P275" s="826">
        <v>360.01</v>
      </c>
      <c r="Q275" s="828">
        <v>0.33333333333333331</v>
      </c>
      <c r="R275" s="823">
        <v>7</v>
      </c>
      <c r="S275" s="828">
        <v>0.33333333333333331</v>
      </c>
      <c r="T275" s="827">
        <v>4</v>
      </c>
      <c r="U275" s="829">
        <v>0.5</v>
      </c>
    </row>
    <row r="276" spans="1:21" ht="14.45" customHeight="1" x14ac:dyDescent="0.2">
      <c r="A276" s="822">
        <v>7</v>
      </c>
      <c r="B276" s="823" t="s">
        <v>2233</v>
      </c>
      <c r="C276" s="823" t="s">
        <v>2239</v>
      </c>
      <c r="D276" s="824" t="s">
        <v>3530</v>
      </c>
      <c r="E276" s="825" t="s">
        <v>2245</v>
      </c>
      <c r="F276" s="823" t="s">
        <v>2234</v>
      </c>
      <c r="G276" s="823" t="s">
        <v>2817</v>
      </c>
      <c r="H276" s="823" t="s">
        <v>329</v>
      </c>
      <c r="I276" s="823" t="s">
        <v>2821</v>
      </c>
      <c r="J276" s="823" t="s">
        <v>2819</v>
      </c>
      <c r="K276" s="823" t="s">
        <v>2820</v>
      </c>
      <c r="L276" s="826">
        <v>51.43</v>
      </c>
      <c r="M276" s="826">
        <v>411.44</v>
      </c>
      <c r="N276" s="823">
        <v>8</v>
      </c>
      <c r="O276" s="827">
        <v>4.5</v>
      </c>
      <c r="P276" s="826">
        <v>308.58</v>
      </c>
      <c r="Q276" s="828">
        <v>0.75</v>
      </c>
      <c r="R276" s="823">
        <v>6</v>
      </c>
      <c r="S276" s="828">
        <v>0.75</v>
      </c>
      <c r="T276" s="827">
        <v>3.5</v>
      </c>
      <c r="U276" s="829">
        <v>0.77777777777777779</v>
      </c>
    </row>
    <row r="277" spans="1:21" ht="14.45" customHeight="1" x14ac:dyDescent="0.2">
      <c r="A277" s="822">
        <v>7</v>
      </c>
      <c r="B277" s="823" t="s">
        <v>2233</v>
      </c>
      <c r="C277" s="823" t="s">
        <v>2239</v>
      </c>
      <c r="D277" s="824" t="s">
        <v>3530</v>
      </c>
      <c r="E277" s="825" t="s">
        <v>2245</v>
      </c>
      <c r="F277" s="823" t="s">
        <v>2234</v>
      </c>
      <c r="G277" s="823" t="s">
        <v>2307</v>
      </c>
      <c r="H277" s="823" t="s">
        <v>329</v>
      </c>
      <c r="I277" s="823" t="s">
        <v>2822</v>
      </c>
      <c r="J277" s="823" t="s">
        <v>2823</v>
      </c>
      <c r="K277" s="823" t="s">
        <v>2824</v>
      </c>
      <c r="L277" s="826">
        <v>16.38</v>
      </c>
      <c r="M277" s="826">
        <v>16.38</v>
      </c>
      <c r="N277" s="823">
        <v>1</v>
      </c>
      <c r="O277" s="827">
        <v>1</v>
      </c>
      <c r="P277" s="826">
        <v>16.38</v>
      </c>
      <c r="Q277" s="828">
        <v>1</v>
      </c>
      <c r="R277" s="823">
        <v>1</v>
      </c>
      <c r="S277" s="828">
        <v>1</v>
      </c>
      <c r="T277" s="827">
        <v>1</v>
      </c>
      <c r="U277" s="829">
        <v>1</v>
      </c>
    </row>
    <row r="278" spans="1:21" ht="14.45" customHeight="1" x14ac:dyDescent="0.2">
      <c r="A278" s="822">
        <v>7</v>
      </c>
      <c r="B278" s="823" t="s">
        <v>2233</v>
      </c>
      <c r="C278" s="823" t="s">
        <v>2239</v>
      </c>
      <c r="D278" s="824" t="s">
        <v>3530</v>
      </c>
      <c r="E278" s="825" t="s">
        <v>2245</v>
      </c>
      <c r="F278" s="823" t="s">
        <v>2234</v>
      </c>
      <c r="G278" s="823" t="s">
        <v>2518</v>
      </c>
      <c r="H278" s="823" t="s">
        <v>329</v>
      </c>
      <c r="I278" s="823" t="s">
        <v>2519</v>
      </c>
      <c r="J278" s="823" t="s">
        <v>2520</v>
      </c>
      <c r="K278" s="823" t="s">
        <v>1531</v>
      </c>
      <c r="L278" s="826">
        <v>0</v>
      </c>
      <c r="M278" s="826">
        <v>0</v>
      </c>
      <c r="N278" s="823">
        <v>3</v>
      </c>
      <c r="O278" s="827">
        <v>0.5</v>
      </c>
      <c r="P278" s="826">
        <v>0</v>
      </c>
      <c r="Q278" s="828"/>
      <c r="R278" s="823">
        <v>3</v>
      </c>
      <c r="S278" s="828">
        <v>1</v>
      </c>
      <c r="T278" s="827">
        <v>0.5</v>
      </c>
      <c r="U278" s="829">
        <v>1</v>
      </c>
    </row>
    <row r="279" spans="1:21" ht="14.45" customHeight="1" x14ac:dyDescent="0.2">
      <c r="A279" s="822">
        <v>7</v>
      </c>
      <c r="B279" s="823" t="s">
        <v>2233</v>
      </c>
      <c r="C279" s="823" t="s">
        <v>2239</v>
      </c>
      <c r="D279" s="824" t="s">
        <v>3530</v>
      </c>
      <c r="E279" s="825" t="s">
        <v>2245</v>
      </c>
      <c r="F279" s="823" t="s">
        <v>2234</v>
      </c>
      <c r="G279" s="823" t="s">
        <v>2825</v>
      </c>
      <c r="H279" s="823" t="s">
        <v>680</v>
      </c>
      <c r="I279" s="823" t="s">
        <v>2157</v>
      </c>
      <c r="J279" s="823" t="s">
        <v>2158</v>
      </c>
      <c r="K279" s="823" t="s">
        <v>2159</v>
      </c>
      <c r="L279" s="826">
        <v>754.04</v>
      </c>
      <c r="M279" s="826">
        <v>4524.24</v>
      </c>
      <c r="N279" s="823">
        <v>6</v>
      </c>
      <c r="O279" s="827">
        <v>1</v>
      </c>
      <c r="P279" s="826">
        <v>4524.24</v>
      </c>
      <c r="Q279" s="828">
        <v>1</v>
      </c>
      <c r="R279" s="823">
        <v>6</v>
      </c>
      <c r="S279" s="828">
        <v>1</v>
      </c>
      <c r="T279" s="827">
        <v>1</v>
      </c>
      <c r="U279" s="829">
        <v>1</v>
      </c>
    </row>
    <row r="280" spans="1:21" ht="14.45" customHeight="1" x14ac:dyDescent="0.2">
      <c r="A280" s="822">
        <v>7</v>
      </c>
      <c r="B280" s="823" t="s">
        <v>2233</v>
      </c>
      <c r="C280" s="823" t="s">
        <v>2239</v>
      </c>
      <c r="D280" s="824" t="s">
        <v>3530</v>
      </c>
      <c r="E280" s="825" t="s">
        <v>2245</v>
      </c>
      <c r="F280" s="823" t="s">
        <v>2234</v>
      </c>
      <c r="G280" s="823" t="s">
        <v>2825</v>
      </c>
      <c r="H280" s="823" t="s">
        <v>680</v>
      </c>
      <c r="I280" s="823" t="s">
        <v>2826</v>
      </c>
      <c r="J280" s="823" t="s">
        <v>2158</v>
      </c>
      <c r="K280" s="823" t="s">
        <v>2827</v>
      </c>
      <c r="L280" s="826">
        <v>1508.08</v>
      </c>
      <c r="M280" s="826">
        <v>10556.56</v>
      </c>
      <c r="N280" s="823">
        <v>7</v>
      </c>
      <c r="O280" s="827">
        <v>2</v>
      </c>
      <c r="P280" s="826">
        <v>10556.56</v>
      </c>
      <c r="Q280" s="828">
        <v>1</v>
      </c>
      <c r="R280" s="823">
        <v>7</v>
      </c>
      <c r="S280" s="828">
        <v>1</v>
      </c>
      <c r="T280" s="827">
        <v>2</v>
      </c>
      <c r="U280" s="829">
        <v>1</v>
      </c>
    </row>
    <row r="281" spans="1:21" ht="14.45" customHeight="1" x14ac:dyDescent="0.2">
      <c r="A281" s="822">
        <v>7</v>
      </c>
      <c r="B281" s="823" t="s">
        <v>2233</v>
      </c>
      <c r="C281" s="823" t="s">
        <v>2239</v>
      </c>
      <c r="D281" s="824" t="s">
        <v>3530</v>
      </c>
      <c r="E281" s="825" t="s">
        <v>2245</v>
      </c>
      <c r="F281" s="823" t="s">
        <v>2234</v>
      </c>
      <c r="G281" s="823" t="s">
        <v>2375</v>
      </c>
      <c r="H281" s="823" t="s">
        <v>680</v>
      </c>
      <c r="I281" s="823" t="s">
        <v>2828</v>
      </c>
      <c r="J281" s="823" t="s">
        <v>1441</v>
      </c>
      <c r="K281" s="823" t="s">
        <v>799</v>
      </c>
      <c r="L281" s="826">
        <v>264</v>
      </c>
      <c r="M281" s="826">
        <v>528</v>
      </c>
      <c r="N281" s="823">
        <v>2</v>
      </c>
      <c r="O281" s="827">
        <v>0.5</v>
      </c>
      <c r="P281" s="826">
        <v>528</v>
      </c>
      <c r="Q281" s="828">
        <v>1</v>
      </c>
      <c r="R281" s="823">
        <v>2</v>
      </c>
      <c r="S281" s="828">
        <v>1</v>
      </c>
      <c r="T281" s="827">
        <v>0.5</v>
      </c>
      <c r="U281" s="829">
        <v>1</v>
      </c>
    </row>
    <row r="282" spans="1:21" ht="14.45" customHeight="1" x14ac:dyDescent="0.2">
      <c r="A282" s="822">
        <v>7</v>
      </c>
      <c r="B282" s="823" t="s">
        <v>2233</v>
      </c>
      <c r="C282" s="823" t="s">
        <v>2239</v>
      </c>
      <c r="D282" s="824" t="s">
        <v>3530</v>
      </c>
      <c r="E282" s="825" t="s">
        <v>2245</v>
      </c>
      <c r="F282" s="823" t="s">
        <v>2234</v>
      </c>
      <c r="G282" s="823" t="s">
        <v>2375</v>
      </c>
      <c r="H282" s="823" t="s">
        <v>329</v>
      </c>
      <c r="I282" s="823" t="s">
        <v>2376</v>
      </c>
      <c r="J282" s="823" t="s">
        <v>798</v>
      </c>
      <c r="K282" s="823" t="s">
        <v>1442</v>
      </c>
      <c r="L282" s="826">
        <v>132</v>
      </c>
      <c r="M282" s="826">
        <v>396</v>
      </c>
      <c r="N282" s="823">
        <v>3</v>
      </c>
      <c r="O282" s="827">
        <v>1</v>
      </c>
      <c r="P282" s="826">
        <v>396</v>
      </c>
      <c r="Q282" s="828">
        <v>1</v>
      </c>
      <c r="R282" s="823">
        <v>3</v>
      </c>
      <c r="S282" s="828">
        <v>1</v>
      </c>
      <c r="T282" s="827">
        <v>1</v>
      </c>
      <c r="U282" s="829">
        <v>1</v>
      </c>
    </row>
    <row r="283" spans="1:21" ht="14.45" customHeight="1" x14ac:dyDescent="0.2">
      <c r="A283" s="822">
        <v>7</v>
      </c>
      <c r="B283" s="823" t="s">
        <v>2233</v>
      </c>
      <c r="C283" s="823" t="s">
        <v>2239</v>
      </c>
      <c r="D283" s="824" t="s">
        <v>3530</v>
      </c>
      <c r="E283" s="825" t="s">
        <v>2245</v>
      </c>
      <c r="F283" s="823" t="s">
        <v>2234</v>
      </c>
      <c r="G283" s="823" t="s">
        <v>2511</v>
      </c>
      <c r="H283" s="823" t="s">
        <v>329</v>
      </c>
      <c r="I283" s="823" t="s">
        <v>2829</v>
      </c>
      <c r="J283" s="823" t="s">
        <v>2513</v>
      </c>
      <c r="K283" s="823" t="s">
        <v>2830</v>
      </c>
      <c r="L283" s="826">
        <v>150.26</v>
      </c>
      <c r="M283" s="826">
        <v>1953.3799999999999</v>
      </c>
      <c r="N283" s="823">
        <v>13</v>
      </c>
      <c r="O283" s="827">
        <v>8</v>
      </c>
      <c r="P283" s="826">
        <v>1202.08</v>
      </c>
      <c r="Q283" s="828">
        <v>0.61538461538461542</v>
      </c>
      <c r="R283" s="823">
        <v>8</v>
      </c>
      <c r="S283" s="828">
        <v>0.61538461538461542</v>
      </c>
      <c r="T283" s="827">
        <v>4.5</v>
      </c>
      <c r="U283" s="829">
        <v>0.5625</v>
      </c>
    </row>
    <row r="284" spans="1:21" ht="14.45" customHeight="1" x14ac:dyDescent="0.2">
      <c r="A284" s="822">
        <v>7</v>
      </c>
      <c r="B284" s="823" t="s">
        <v>2233</v>
      </c>
      <c r="C284" s="823" t="s">
        <v>2239</v>
      </c>
      <c r="D284" s="824" t="s">
        <v>3530</v>
      </c>
      <c r="E284" s="825" t="s">
        <v>2245</v>
      </c>
      <c r="F284" s="823" t="s">
        <v>2234</v>
      </c>
      <c r="G284" s="823" t="s">
        <v>2511</v>
      </c>
      <c r="H284" s="823" t="s">
        <v>329</v>
      </c>
      <c r="I284" s="823" t="s">
        <v>2512</v>
      </c>
      <c r="J284" s="823" t="s">
        <v>2513</v>
      </c>
      <c r="K284" s="823" t="s">
        <v>2514</v>
      </c>
      <c r="L284" s="826">
        <v>300.51</v>
      </c>
      <c r="M284" s="826">
        <v>901.53</v>
      </c>
      <c r="N284" s="823">
        <v>3</v>
      </c>
      <c r="O284" s="827">
        <v>1</v>
      </c>
      <c r="P284" s="826"/>
      <c r="Q284" s="828">
        <v>0</v>
      </c>
      <c r="R284" s="823"/>
      <c r="S284" s="828">
        <v>0</v>
      </c>
      <c r="T284" s="827"/>
      <c r="U284" s="829">
        <v>0</v>
      </c>
    </row>
    <row r="285" spans="1:21" ht="14.45" customHeight="1" x14ac:dyDescent="0.2">
      <c r="A285" s="822">
        <v>7</v>
      </c>
      <c r="B285" s="823" t="s">
        <v>2233</v>
      </c>
      <c r="C285" s="823" t="s">
        <v>2239</v>
      </c>
      <c r="D285" s="824" t="s">
        <v>3530</v>
      </c>
      <c r="E285" s="825" t="s">
        <v>2245</v>
      </c>
      <c r="F285" s="823" t="s">
        <v>2234</v>
      </c>
      <c r="G285" s="823" t="s">
        <v>2382</v>
      </c>
      <c r="H285" s="823" t="s">
        <v>329</v>
      </c>
      <c r="I285" s="823" t="s">
        <v>2383</v>
      </c>
      <c r="J285" s="823" t="s">
        <v>1593</v>
      </c>
      <c r="K285" s="823" t="s">
        <v>2384</v>
      </c>
      <c r="L285" s="826">
        <v>24.68</v>
      </c>
      <c r="M285" s="826">
        <v>468.91999999999996</v>
      </c>
      <c r="N285" s="823">
        <v>19</v>
      </c>
      <c r="O285" s="827">
        <v>7.5</v>
      </c>
      <c r="P285" s="826">
        <v>222.11999999999998</v>
      </c>
      <c r="Q285" s="828">
        <v>0.47368421052631576</v>
      </c>
      <c r="R285" s="823">
        <v>9</v>
      </c>
      <c r="S285" s="828">
        <v>0.47368421052631576</v>
      </c>
      <c r="T285" s="827">
        <v>2.5</v>
      </c>
      <c r="U285" s="829">
        <v>0.33333333333333331</v>
      </c>
    </row>
    <row r="286" spans="1:21" ht="14.45" customHeight="1" x14ac:dyDescent="0.2">
      <c r="A286" s="822">
        <v>7</v>
      </c>
      <c r="B286" s="823" t="s">
        <v>2233</v>
      </c>
      <c r="C286" s="823" t="s">
        <v>2239</v>
      </c>
      <c r="D286" s="824" t="s">
        <v>3530</v>
      </c>
      <c r="E286" s="825" t="s">
        <v>2245</v>
      </c>
      <c r="F286" s="823" t="s">
        <v>2234</v>
      </c>
      <c r="G286" s="823" t="s">
        <v>2382</v>
      </c>
      <c r="H286" s="823" t="s">
        <v>329</v>
      </c>
      <c r="I286" s="823" t="s">
        <v>2831</v>
      </c>
      <c r="J286" s="823" t="s">
        <v>1593</v>
      </c>
      <c r="K286" s="823" t="s">
        <v>2832</v>
      </c>
      <c r="L286" s="826">
        <v>74.06</v>
      </c>
      <c r="M286" s="826">
        <v>2592.1000000000004</v>
      </c>
      <c r="N286" s="823">
        <v>35</v>
      </c>
      <c r="O286" s="827">
        <v>11</v>
      </c>
      <c r="P286" s="826">
        <v>1777.4400000000003</v>
      </c>
      <c r="Q286" s="828">
        <v>0.68571428571428572</v>
      </c>
      <c r="R286" s="823">
        <v>24</v>
      </c>
      <c r="S286" s="828">
        <v>0.68571428571428572</v>
      </c>
      <c r="T286" s="827">
        <v>7.5</v>
      </c>
      <c r="U286" s="829">
        <v>0.68181818181818177</v>
      </c>
    </row>
    <row r="287" spans="1:21" ht="14.45" customHeight="1" x14ac:dyDescent="0.2">
      <c r="A287" s="822">
        <v>7</v>
      </c>
      <c r="B287" s="823" t="s">
        <v>2233</v>
      </c>
      <c r="C287" s="823" t="s">
        <v>2239</v>
      </c>
      <c r="D287" s="824" t="s">
        <v>3530</v>
      </c>
      <c r="E287" s="825" t="s">
        <v>2245</v>
      </c>
      <c r="F287" s="823" t="s">
        <v>2234</v>
      </c>
      <c r="G287" s="823" t="s">
        <v>2833</v>
      </c>
      <c r="H287" s="823" t="s">
        <v>329</v>
      </c>
      <c r="I287" s="823" t="s">
        <v>2834</v>
      </c>
      <c r="J287" s="823" t="s">
        <v>2835</v>
      </c>
      <c r="K287" s="823" t="s">
        <v>2836</v>
      </c>
      <c r="L287" s="826">
        <v>561.76</v>
      </c>
      <c r="M287" s="826">
        <v>2247.04</v>
      </c>
      <c r="N287" s="823">
        <v>4</v>
      </c>
      <c r="O287" s="827">
        <v>1</v>
      </c>
      <c r="P287" s="826"/>
      <c r="Q287" s="828">
        <v>0</v>
      </c>
      <c r="R287" s="823"/>
      <c r="S287" s="828">
        <v>0</v>
      </c>
      <c r="T287" s="827"/>
      <c r="U287" s="829">
        <v>0</v>
      </c>
    </row>
    <row r="288" spans="1:21" ht="14.45" customHeight="1" x14ac:dyDescent="0.2">
      <c r="A288" s="822">
        <v>7</v>
      </c>
      <c r="B288" s="823" t="s">
        <v>2233</v>
      </c>
      <c r="C288" s="823" t="s">
        <v>2239</v>
      </c>
      <c r="D288" s="824" t="s">
        <v>3530</v>
      </c>
      <c r="E288" s="825" t="s">
        <v>2245</v>
      </c>
      <c r="F288" s="823" t="s">
        <v>2234</v>
      </c>
      <c r="G288" s="823" t="s">
        <v>2521</v>
      </c>
      <c r="H288" s="823" t="s">
        <v>680</v>
      </c>
      <c r="I288" s="823" t="s">
        <v>2195</v>
      </c>
      <c r="J288" s="823" t="s">
        <v>2068</v>
      </c>
      <c r="K288" s="823" t="s">
        <v>2196</v>
      </c>
      <c r="L288" s="826">
        <v>123.2</v>
      </c>
      <c r="M288" s="826">
        <v>123.2</v>
      </c>
      <c r="N288" s="823">
        <v>1</v>
      </c>
      <c r="O288" s="827">
        <v>1</v>
      </c>
      <c r="P288" s="826">
        <v>123.2</v>
      </c>
      <c r="Q288" s="828">
        <v>1</v>
      </c>
      <c r="R288" s="823">
        <v>1</v>
      </c>
      <c r="S288" s="828">
        <v>1</v>
      </c>
      <c r="T288" s="827">
        <v>1</v>
      </c>
      <c r="U288" s="829">
        <v>1</v>
      </c>
    </row>
    <row r="289" spans="1:21" ht="14.45" customHeight="1" x14ac:dyDescent="0.2">
      <c r="A289" s="822">
        <v>7</v>
      </c>
      <c r="B289" s="823" t="s">
        <v>2233</v>
      </c>
      <c r="C289" s="823" t="s">
        <v>2239</v>
      </c>
      <c r="D289" s="824" t="s">
        <v>3530</v>
      </c>
      <c r="E289" s="825" t="s">
        <v>2245</v>
      </c>
      <c r="F289" s="823" t="s">
        <v>2234</v>
      </c>
      <c r="G289" s="823" t="s">
        <v>2837</v>
      </c>
      <c r="H289" s="823" t="s">
        <v>680</v>
      </c>
      <c r="I289" s="823" t="s">
        <v>2838</v>
      </c>
      <c r="J289" s="823" t="s">
        <v>2839</v>
      </c>
      <c r="K289" s="823" t="s">
        <v>2840</v>
      </c>
      <c r="L289" s="826">
        <v>1454.23</v>
      </c>
      <c r="M289" s="826">
        <v>13088.070000000002</v>
      </c>
      <c r="N289" s="823">
        <v>9</v>
      </c>
      <c r="O289" s="827">
        <v>2</v>
      </c>
      <c r="P289" s="826">
        <v>13088.070000000002</v>
      </c>
      <c r="Q289" s="828">
        <v>1</v>
      </c>
      <c r="R289" s="823">
        <v>9</v>
      </c>
      <c r="S289" s="828">
        <v>1</v>
      </c>
      <c r="T289" s="827">
        <v>2</v>
      </c>
      <c r="U289" s="829">
        <v>1</v>
      </c>
    </row>
    <row r="290" spans="1:21" ht="14.45" customHeight="1" x14ac:dyDescent="0.2">
      <c r="A290" s="822">
        <v>7</v>
      </c>
      <c r="B290" s="823" t="s">
        <v>2233</v>
      </c>
      <c r="C290" s="823" t="s">
        <v>2239</v>
      </c>
      <c r="D290" s="824" t="s">
        <v>3530</v>
      </c>
      <c r="E290" s="825" t="s">
        <v>2245</v>
      </c>
      <c r="F290" s="823" t="s">
        <v>2234</v>
      </c>
      <c r="G290" s="823" t="s">
        <v>2837</v>
      </c>
      <c r="H290" s="823" t="s">
        <v>680</v>
      </c>
      <c r="I290" s="823" t="s">
        <v>2841</v>
      </c>
      <c r="J290" s="823" t="s">
        <v>2839</v>
      </c>
      <c r="K290" s="823" t="s">
        <v>2842</v>
      </c>
      <c r="L290" s="826">
        <v>1938.97</v>
      </c>
      <c r="M290" s="826">
        <v>11633.82</v>
      </c>
      <c r="N290" s="823">
        <v>6</v>
      </c>
      <c r="O290" s="827">
        <v>1</v>
      </c>
      <c r="P290" s="826">
        <v>11633.82</v>
      </c>
      <c r="Q290" s="828">
        <v>1</v>
      </c>
      <c r="R290" s="823">
        <v>6</v>
      </c>
      <c r="S290" s="828">
        <v>1</v>
      </c>
      <c r="T290" s="827">
        <v>1</v>
      </c>
      <c r="U290" s="829">
        <v>1</v>
      </c>
    </row>
    <row r="291" spans="1:21" ht="14.45" customHeight="1" x14ac:dyDescent="0.2">
      <c r="A291" s="822">
        <v>7</v>
      </c>
      <c r="B291" s="823" t="s">
        <v>2233</v>
      </c>
      <c r="C291" s="823" t="s">
        <v>2239</v>
      </c>
      <c r="D291" s="824" t="s">
        <v>3530</v>
      </c>
      <c r="E291" s="825" t="s">
        <v>2245</v>
      </c>
      <c r="F291" s="823" t="s">
        <v>2234</v>
      </c>
      <c r="G291" s="823" t="s">
        <v>2837</v>
      </c>
      <c r="H291" s="823" t="s">
        <v>680</v>
      </c>
      <c r="I291" s="823" t="s">
        <v>2843</v>
      </c>
      <c r="J291" s="823" t="s">
        <v>2844</v>
      </c>
      <c r="K291" s="823" t="s">
        <v>2845</v>
      </c>
      <c r="L291" s="826">
        <v>5322.08</v>
      </c>
      <c r="M291" s="826">
        <v>5322.08</v>
      </c>
      <c r="N291" s="823">
        <v>1</v>
      </c>
      <c r="O291" s="827">
        <v>1</v>
      </c>
      <c r="P291" s="826">
        <v>5322.08</v>
      </c>
      <c r="Q291" s="828">
        <v>1</v>
      </c>
      <c r="R291" s="823">
        <v>1</v>
      </c>
      <c r="S291" s="828">
        <v>1</v>
      </c>
      <c r="T291" s="827">
        <v>1</v>
      </c>
      <c r="U291" s="829">
        <v>1</v>
      </c>
    </row>
    <row r="292" spans="1:21" ht="14.45" customHeight="1" x14ac:dyDescent="0.2">
      <c r="A292" s="822">
        <v>7</v>
      </c>
      <c r="B292" s="823" t="s">
        <v>2233</v>
      </c>
      <c r="C292" s="823" t="s">
        <v>2239</v>
      </c>
      <c r="D292" s="824" t="s">
        <v>3530</v>
      </c>
      <c r="E292" s="825" t="s">
        <v>2245</v>
      </c>
      <c r="F292" s="823" t="s">
        <v>2234</v>
      </c>
      <c r="G292" s="823" t="s">
        <v>2837</v>
      </c>
      <c r="H292" s="823" t="s">
        <v>680</v>
      </c>
      <c r="I292" s="823" t="s">
        <v>2846</v>
      </c>
      <c r="J292" s="823" t="s">
        <v>2152</v>
      </c>
      <c r="K292" s="823" t="s">
        <v>2847</v>
      </c>
      <c r="L292" s="826">
        <v>1454.23</v>
      </c>
      <c r="M292" s="826">
        <v>8725.380000000001</v>
      </c>
      <c r="N292" s="823">
        <v>6</v>
      </c>
      <c r="O292" s="827">
        <v>1</v>
      </c>
      <c r="P292" s="826">
        <v>8725.380000000001</v>
      </c>
      <c r="Q292" s="828">
        <v>1</v>
      </c>
      <c r="R292" s="823">
        <v>6</v>
      </c>
      <c r="S292" s="828">
        <v>1</v>
      </c>
      <c r="T292" s="827">
        <v>1</v>
      </c>
      <c r="U292" s="829">
        <v>1</v>
      </c>
    </row>
    <row r="293" spans="1:21" ht="14.45" customHeight="1" x14ac:dyDescent="0.2">
      <c r="A293" s="822">
        <v>7</v>
      </c>
      <c r="B293" s="823" t="s">
        <v>2233</v>
      </c>
      <c r="C293" s="823" t="s">
        <v>2239</v>
      </c>
      <c r="D293" s="824" t="s">
        <v>3530</v>
      </c>
      <c r="E293" s="825" t="s">
        <v>2245</v>
      </c>
      <c r="F293" s="823" t="s">
        <v>2234</v>
      </c>
      <c r="G293" s="823" t="s">
        <v>2837</v>
      </c>
      <c r="H293" s="823" t="s">
        <v>680</v>
      </c>
      <c r="I293" s="823" t="s">
        <v>2151</v>
      </c>
      <c r="J293" s="823" t="s">
        <v>2152</v>
      </c>
      <c r="K293" s="823" t="s">
        <v>2153</v>
      </c>
      <c r="L293" s="826">
        <v>484.75</v>
      </c>
      <c r="M293" s="826">
        <v>2908.5</v>
      </c>
      <c r="N293" s="823">
        <v>6</v>
      </c>
      <c r="O293" s="827">
        <v>1</v>
      </c>
      <c r="P293" s="826">
        <v>2908.5</v>
      </c>
      <c r="Q293" s="828">
        <v>1</v>
      </c>
      <c r="R293" s="823">
        <v>6</v>
      </c>
      <c r="S293" s="828">
        <v>1</v>
      </c>
      <c r="T293" s="827">
        <v>1</v>
      </c>
      <c r="U293" s="829">
        <v>1</v>
      </c>
    </row>
    <row r="294" spans="1:21" ht="14.45" customHeight="1" x14ac:dyDescent="0.2">
      <c r="A294" s="822">
        <v>7</v>
      </c>
      <c r="B294" s="823" t="s">
        <v>2233</v>
      </c>
      <c r="C294" s="823" t="s">
        <v>2239</v>
      </c>
      <c r="D294" s="824" t="s">
        <v>3530</v>
      </c>
      <c r="E294" s="825" t="s">
        <v>2245</v>
      </c>
      <c r="F294" s="823" t="s">
        <v>2234</v>
      </c>
      <c r="G294" s="823" t="s">
        <v>2837</v>
      </c>
      <c r="H294" s="823" t="s">
        <v>680</v>
      </c>
      <c r="I294" s="823" t="s">
        <v>2154</v>
      </c>
      <c r="J294" s="823" t="s">
        <v>2152</v>
      </c>
      <c r="K294" s="823" t="s">
        <v>2155</v>
      </c>
      <c r="L294" s="826">
        <v>969.48</v>
      </c>
      <c r="M294" s="826">
        <v>5816.88</v>
      </c>
      <c r="N294" s="823">
        <v>6</v>
      </c>
      <c r="O294" s="827">
        <v>1</v>
      </c>
      <c r="P294" s="826">
        <v>5816.88</v>
      </c>
      <c r="Q294" s="828">
        <v>1</v>
      </c>
      <c r="R294" s="823">
        <v>6</v>
      </c>
      <c r="S294" s="828">
        <v>1</v>
      </c>
      <c r="T294" s="827">
        <v>1</v>
      </c>
      <c r="U294" s="829">
        <v>1</v>
      </c>
    </row>
    <row r="295" spans="1:21" ht="14.45" customHeight="1" x14ac:dyDescent="0.2">
      <c r="A295" s="822">
        <v>7</v>
      </c>
      <c r="B295" s="823" t="s">
        <v>2233</v>
      </c>
      <c r="C295" s="823" t="s">
        <v>2239</v>
      </c>
      <c r="D295" s="824" t="s">
        <v>3530</v>
      </c>
      <c r="E295" s="825" t="s">
        <v>2245</v>
      </c>
      <c r="F295" s="823" t="s">
        <v>2234</v>
      </c>
      <c r="G295" s="823" t="s">
        <v>2837</v>
      </c>
      <c r="H295" s="823" t="s">
        <v>680</v>
      </c>
      <c r="I295" s="823" t="s">
        <v>2848</v>
      </c>
      <c r="J295" s="823" t="s">
        <v>2839</v>
      </c>
      <c r="K295" s="823" t="s">
        <v>2148</v>
      </c>
      <c r="L295" s="826">
        <v>484.75</v>
      </c>
      <c r="M295" s="826">
        <v>1939</v>
      </c>
      <c r="N295" s="823">
        <v>4</v>
      </c>
      <c r="O295" s="827">
        <v>2</v>
      </c>
      <c r="P295" s="826">
        <v>1939</v>
      </c>
      <c r="Q295" s="828">
        <v>1</v>
      </c>
      <c r="R295" s="823">
        <v>4</v>
      </c>
      <c r="S295" s="828">
        <v>1</v>
      </c>
      <c r="T295" s="827">
        <v>2</v>
      </c>
      <c r="U295" s="829">
        <v>1</v>
      </c>
    </row>
    <row r="296" spans="1:21" ht="14.45" customHeight="1" x14ac:dyDescent="0.2">
      <c r="A296" s="822">
        <v>7</v>
      </c>
      <c r="B296" s="823" t="s">
        <v>2233</v>
      </c>
      <c r="C296" s="823" t="s">
        <v>2239</v>
      </c>
      <c r="D296" s="824" t="s">
        <v>3530</v>
      </c>
      <c r="E296" s="825" t="s">
        <v>2245</v>
      </c>
      <c r="F296" s="823" t="s">
        <v>2234</v>
      </c>
      <c r="G296" s="823" t="s">
        <v>2837</v>
      </c>
      <c r="H296" s="823" t="s">
        <v>680</v>
      </c>
      <c r="I296" s="823" t="s">
        <v>2146</v>
      </c>
      <c r="J296" s="823" t="s">
        <v>2147</v>
      </c>
      <c r="K296" s="823" t="s">
        <v>2148</v>
      </c>
      <c r="L296" s="826">
        <v>484.75</v>
      </c>
      <c r="M296" s="826">
        <v>2908.5</v>
      </c>
      <c r="N296" s="823">
        <v>6</v>
      </c>
      <c r="O296" s="827">
        <v>1</v>
      </c>
      <c r="P296" s="826">
        <v>2908.5</v>
      </c>
      <c r="Q296" s="828">
        <v>1</v>
      </c>
      <c r="R296" s="823">
        <v>6</v>
      </c>
      <c r="S296" s="828">
        <v>1</v>
      </c>
      <c r="T296" s="827">
        <v>1</v>
      </c>
      <c r="U296" s="829">
        <v>1</v>
      </c>
    </row>
    <row r="297" spans="1:21" ht="14.45" customHeight="1" x14ac:dyDescent="0.2">
      <c r="A297" s="822">
        <v>7</v>
      </c>
      <c r="B297" s="823" t="s">
        <v>2233</v>
      </c>
      <c r="C297" s="823" t="s">
        <v>2239</v>
      </c>
      <c r="D297" s="824" t="s">
        <v>3530</v>
      </c>
      <c r="E297" s="825" t="s">
        <v>2245</v>
      </c>
      <c r="F297" s="823" t="s">
        <v>2234</v>
      </c>
      <c r="G297" s="823" t="s">
        <v>2837</v>
      </c>
      <c r="H297" s="823" t="s">
        <v>680</v>
      </c>
      <c r="I297" s="823" t="s">
        <v>2849</v>
      </c>
      <c r="J297" s="823" t="s">
        <v>2147</v>
      </c>
      <c r="K297" s="823" t="s">
        <v>2850</v>
      </c>
      <c r="L297" s="826">
        <v>242.37</v>
      </c>
      <c r="M297" s="826">
        <v>1454.22</v>
      </c>
      <c r="N297" s="823">
        <v>6</v>
      </c>
      <c r="O297" s="827">
        <v>1</v>
      </c>
      <c r="P297" s="826">
        <v>1454.22</v>
      </c>
      <c r="Q297" s="828">
        <v>1</v>
      </c>
      <c r="R297" s="823">
        <v>6</v>
      </c>
      <c r="S297" s="828">
        <v>1</v>
      </c>
      <c r="T297" s="827">
        <v>1</v>
      </c>
      <c r="U297" s="829">
        <v>1</v>
      </c>
    </row>
    <row r="298" spans="1:21" ht="14.45" customHeight="1" x14ac:dyDescent="0.2">
      <c r="A298" s="822">
        <v>7</v>
      </c>
      <c r="B298" s="823" t="s">
        <v>2233</v>
      </c>
      <c r="C298" s="823" t="s">
        <v>2239</v>
      </c>
      <c r="D298" s="824" t="s">
        <v>3530</v>
      </c>
      <c r="E298" s="825" t="s">
        <v>2245</v>
      </c>
      <c r="F298" s="823" t="s">
        <v>2234</v>
      </c>
      <c r="G298" s="823" t="s">
        <v>2559</v>
      </c>
      <c r="H298" s="823" t="s">
        <v>680</v>
      </c>
      <c r="I298" s="823" t="s">
        <v>2851</v>
      </c>
      <c r="J298" s="823" t="s">
        <v>2039</v>
      </c>
      <c r="K298" s="823" t="s">
        <v>2852</v>
      </c>
      <c r="L298" s="826">
        <v>339.47</v>
      </c>
      <c r="M298" s="826">
        <v>3394.7000000000003</v>
      </c>
      <c r="N298" s="823">
        <v>10</v>
      </c>
      <c r="O298" s="827">
        <v>3</v>
      </c>
      <c r="P298" s="826">
        <v>2715.76</v>
      </c>
      <c r="Q298" s="828">
        <v>0.8</v>
      </c>
      <c r="R298" s="823">
        <v>8</v>
      </c>
      <c r="S298" s="828">
        <v>0.8</v>
      </c>
      <c r="T298" s="827">
        <v>2</v>
      </c>
      <c r="U298" s="829">
        <v>0.66666666666666663</v>
      </c>
    </row>
    <row r="299" spans="1:21" ht="14.45" customHeight="1" x14ac:dyDescent="0.2">
      <c r="A299" s="822">
        <v>7</v>
      </c>
      <c r="B299" s="823" t="s">
        <v>2233</v>
      </c>
      <c r="C299" s="823" t="s">
        <v>2239</v>
      </c>
      <c r="D299" s="824" t="s">
        <v>3530</v>
      </c>
      <c r="E299" s="825" t="s">
        <v>2245</v>
      </c>
      <c r="F299" s="823" t="s">
        <v>2234</v>
      </c>
      <c r="G299" s="823" t="s">
        <v>2559</v>
      </c>
      <c r="H299" s="823" t="s">
        <v>680</v>
      </c>
      <c r="I299" s="823" t="s">
        <v>2166</v>
      </c>
      <c r="J299" s="823" t="s">
        <v>2039</v>
      </c>
      <c r="K299" s="823" t="s">
        <v>2167</v>
      </c>
      <c r="L299" s="826">
        <v>113.16</v>
      </c>
      <c r="M299" s="826">
        <v>792.11999999999989</v>
      </c>
      <c r="N299" s="823">
        <v>7</v>
      </c>
      <c r="O299" s="827">
        <v>4.5</v>
      </c>
      <c r="P299" s="826">
        <v>678.95999999999992</v>
      </c>
      <c r="Q299" s="828">
        <v>0.85714285714285721</v>
      </c>
      <c r="R299" s="823">
        <v>6</v>
      </c>
      <c r="S299" s="828">
        <v>0.8571428571428571</v>
      </c>
      <c r="T299" s="827">
        <v>4</v>
      </c>
      <c r="U299" s="829">
        <v>0.88888888888888884</v>
      </c>
    </row>
    <row r="300" spans="1:21" ht="14.45" customHeight="1" x14ac:dyDescent="0.2">
      <c r="A300" s="822">
        <v>7</v>
      </c>
      <c r="B300" s="823" t="s">
        <v>2233</v>
      </c>
      <c r="C300" s="823" t="s">
        <v>2239</v>
      </c>
      <c r="D300" s="824" t="s">
        <v>3530</v>
      </c>
      <c r="E300" s="825" t="s">
        <v>2245</v>
      </c>
      <c r="F300" s="823" t="s">
        <v>2234</v>
      </c>
      <c r="G300" s="823" t="s">
        <v>2559</v>
      </c>
      <c r="H300" s="823" t="s">
        <v>680</v>
      </c>
      <c r="I300" s="823" t="s">
        <v>2038</v>
      </c>
      <c r="J300" s="823" t="s">
        <v>2039</v>
      </c>
      <c r="K300" s="823" t="s">
        <v>2040</v>
      </c>
      <c r="L300" s="826">
        <v>169.73</v>
      </c>
      <c r="M300" s="826">
        <v>169.73</v>
      </c>
      <c r="N300" s="823">
        <v>1</v>
      </c>
      <c r="O300" s="827">
        <v>1</v>
      </c>
      <c r="P300" s="826"/>
      <c r="Q300" s="828">
        <v>0</v>
      </c>
      <c r="R300" s="823"/>
      <c r="S300" s="828">
        <v>0</v>
      </c>
      <c r="T300" s="827"/>
      <c r="U300" s="829">
        <v>0</v>
      </c>
    </row>
    <row r="301" spans="1:21" ht="14.45" customHeight="1" x14ac:dyDescent="0.2">
      <c r="A301" s="822">
        <v>7</v>
      </c>
      <c r="B301" s="823" t="s">
        <v>2233</v>
      </c>
      <c r="C301" s="823" t="s">
        <v>2239</v>
      </c>
      <c r="D301" s="824" t="s">
        <v>3530</v>
      </c>
      <c r="E301" s="825" t="s">
        <v>2245</v>
      </c>
      <c r="F301" s="823" t="s">
        <v>2234</v>
      </c>
      <c r="G301" s="823" t="s">
        <v>2559</v>
      </c>
      <c r="H301" s="823" t="s">
        <v>680</v>
      </c>
      <c r="I301" s="823" t="s">
        <v>2041</v>
      </c>
      <c r="J301" s="823" t="s">
        <v>2039</v>
      </c>
      <c r="K301" s="823" t="s">
        <v>2042</v>
      </c>
      <c r="L301" s="826">
        <v>339.47</v>
      </c>
      <c r="M301" s="826">
        <v>28515.480000000003</v>
      </c>
      <c r="N301" s="823">
        <v>84</v>
      </c>
      <c r="O301" s="827">
        <v>31</v>
      </c>
      <c r="P301" s="826">
        <v>14936.68</v>
      </c>
      <c r="Q301" s="828">
        <v>0.52380952380952372</v>
      </c>
      <c r="R301" s="823">
        <v>44</v>
      </c>
      <c r="S301" s="828">
        <v>0.52380952380952384</v>
      </c>
      <c r="T301" s="827">
        <v>17</v>
      </c>
      <c r="U301" s="829">
        <v>0.54838709677419351</v>
      </c>
    </row>
    <row r="302" spans="1:21" ht="14.45" customHeight="1" x14ac:dyDescent="0.2">
      <c r="A302" s="822">
        <v>7</v>
      </c>
      <c r="B302" s="823" t="s">
        <v>2233</v>
      </c>
      <c r="C302" s="823" t="s">
        <v>2239</v>
      </c>
      <c r="D302" s="824" t="s">
        <v>3530</v>
      </c>
      <c r="E302" s="825" t="s">
        <v>2245</v>
      </c>
      <c r="F302" s="823" t="s">
        <v>2234</v>
      </c>
      <c r="G302" s="823" t="s">
        <v>2559</v>
      </c>
      <c r="H302" s="823" t="s">
        <v>680</v>
      </c>
      <c r="I302" s="823" t="s">
        <v>2853</v>
      </c>
      <c r="J302" s="823" t="s">
        <v>2039</v>
      </c>
      <c r="K302" s="823" t="s">
        <v>2854</v>
      </c>
      <c r="L302" s="826">
        <v>226.31</v>
      </c>
      <c r="M302" s="826">
        <v>452.62</v>
      </c>
      <c r="N302" s="823">
        <v>2</v>
      </c>
      <c r="O302" s="827">
        <v>1</v>
      </c>
      <c r="P302" s="826">
        <v>452.62</v>
      </c>
      <c r="Q302" s="828">
        <v>1</v>
      </c>
      <c r="R302" s="823">
        <v>2</v>
      </c>
      <c r="S302" s="828">
        <v>1</v>
      </c>
      <c r="T302" s="827">
        <v>1</v>
      </c>
      <c r="U302" s="829">
        <v>1</v>
      </c>
    </row>
    <row r="303" spans="1:21" ht="14.45" customHeight="1" x14ac:dyDescent="0.2">
      <c r="A303" s="822">
        <v>7</v>
      </c>
      <c r="B303" s="823" t="s">
        <v>2233</v>
      </c>
      <c r="C303" s="823" t="s">
        <v>2239</v>
      </c>
      <c r="D303" s="824" t="s">
        <v>3530</v>
      </c>
      <c r="E303" s="825" t="s">
        <v>2245</v>
      </c>
      <c r="F303" s="823" t="s">
        <v>2234</v>
      </c>
      <c r="G303" s="823" t="s">
        <v>2559</v>
      </c>
      <c r="H303" s="823" t="s">
        <v>329</v>
      </c>
      <c r="I303" s="823" t="s">
        <v>2855</v>
      </c>
      <c r="J303" s="823" t="s">
        <v>2856</v>
      </c>
      <c r="K303" s="823" t="s">
        <v>2852</v>
      </c>
      <c r="L303" s="826">
        <v>339.47</v>
      </c>
      <c r="M303" s="826">
        <v>1018.4100000000001</v>
      </c>
      <c r="N303" s="823">
        <v>3</v>
      </c>
      <c r="O303" s="827">
        <v>1</v>
      </c>
      <c r="P303" s="826"/>
      <c r="Q303" s="828">
        <v>0</v>
      </c>
      <c r="R303" s="823"/>
      <c r="S303" s="828">
        <v>0</v>
      </c>
      <c r="T303" s="827"/>
      <c r="U303" s="829">
        <v>0</v>
      </c>
    </row>
    <row r="304" spans="1:21" ht="14.45" customHeight="1" x14ac:dyDescent="0.2">
      <c r="A304" s="822">
        <v>7</v>
      </c>
      <c r="B304" s="823" t="s">
        <v>2233</v>
      </c>
      <c r="C304" s="823" t="s">
        <v>2239</v>
      </c>
      <c r="D304" s="824" t="s">
        <v>3530</v>
      </c>
      <c r="E304" s="825" t="s">
        <v>2245</v>
      </c>
      <c r="F304" s="823" t="s">
        <v>2234</v>
      </c>
      <c r="G304" s="823" t="s">
        <v>2857</v>
      </c>
      <c r="H304" s="823" t="s">
        <v>329</v>
      </c>
      <c r="I304" s="823" t="s">
        <v>2858</v>
      </c>
      <c r="J304" s="823" t="s">
        <v>2859</v>
      </c>
      <c r="K304" s="823" t="s">
        <v>2860</v>
      </c>
      <c r="L304" s="826">
        <v>0</v>
      </c>
      <c r="M304" s="826">
        <v>0</v>
      </c>
      <c r="N304" s="823">
        <v>2</v>
      </c>
      <c r="O304" s="827">
        <v>1.5</v>
      </c>
      <c r="P304" s="826">
        <v>0</v>
      </c>
      <c r="Q304" s="828"/>
      <c r="R304" s="823">
        <v>1</v>
      </c>
      <c r="S304" s="828">
        <v>0.5</v>
      </c>
      <c r="T304" s="827">
        <v>1</v>
      </c>
      <c r="U304" s="829">
        <v>0.66666666666666663</v>
      </c>
    </row>
    <row r="305" spans="1:21" ht="14.45" customHeight="1" x14ac:dyDescent="0.2">
      <c r="A305" s="822">
        <v>7</v>
      </c>
      <c r="B305" s="823" t="s">
        <v>2233</v>
      </c>
      <c r="C305" s="823" t="s">
        <v>2239</v>
      </c>
      <c r="D305" s="824" t="s">
        <v>3530</v>
      </c>
      <c r="E305" s="825" t="s">
        <v>2245</v>
      </c>
      <c r="F305" s="823" t="s">
        <v>2234</v>
      </c>
      <c r="G305" s="823" t="s">
        <v>2861</v>
      </c>
      <c r="H305" s="823" t="s">
        <v>329</v>
      </c>
      <c r="I305" s="823" t="s">
        <v>2862</v>
      </c>
      <c r="J305" s="823" t="s">
        <v>2863</v>
      </c>
      <c r="K305" s="823" t="s">
        <v>2864</v>
      </c>
      <c r="L305" s="826">
        <v>552.64</v>
      </c>
      <c r="M305" s="826">
        <v>2210.56</v>
      </c>
      <c r="N305" s="823">
        <v>4</v>
      </c>
      <c r="O305" s="827">
        <v>2</v>
      </c>
      <c r="P305" s="826">
        <v>2210.56</v>
      </c>
      <c r="Q305" s="828">
        <v>1</v>
      </c>
      <c r="R305" s="823">
        <v>4</v>
      </c>
      <c r="S305" s="828">
        <v>1</v>
      </c>
      <c r="T305" s="827">
        <v>2</v>
      </c>
      <c r="U305" s="829">
        <v>1</v>
      </c>
    </row>
    <row r="306" spans="1:21" ht="14.45" customHeight="1" x14ac:dyDescent="0.2">
      <c r="A306" s="822">
        <v>7</v>
      </c>
      <c r="B306" s="823" t="s">
        <v>2233</v>
      </c>
      <c r="C306" s="823" t="s">
        <v>2239</v>
      </c>
      <c r="D306" s="824" t="s">
        <v>3530</v>
      </c>
      <c r="E306" s="825" t="s">
        <v>2245</v>
      </c>
      <c r="F306" s="823" t="s">
        <v>2234</v>
      </c>
      <c r="G306" s="823" t="s">
        <v>2861</v>
      </c>
      <c r="H306" s="823" t="s">
        <v>329</v>
      </c>
      <c r="I306" s="823" t="s">
        <v>2865</v>
      </c>
      <c r="J306" s="823" t="s">
        <v>2863</v>
      </c>
      <c r="K306" s="823" t="s">
        <v>2866</v>
      </c>
      <c r="L306" s="826">
        <v>1019.46</v>
      </c>
      <c r="M306" s="826">
        <v>3058.38</v>
      </c>
      <c r="N306" s="823">
        <v>3</v>
      </c>
      <c r="O306" s="827">
        <v>1</v>
      </c>
      <c r="P306" s="826">
        <v>3058.38</v>
      </c>
      <c r="Q306" s="828">
        <v>1</v>
      </c>
      <c r="R306" s="823">
        <v>3</v>
      </c>
      <c r="S306" s="828">
        <v>1</v>
      </c>
      <c r="T306" s="827">
        <v>1</v>
      </c>
      <c r="U306" s="829">
        <v>1</v>
      </c>
    </row>
    <row r="307" spans="1:21" ht="14.45" customHeight="1" x14ac:dyDescent="0.2">
      <c r="A307" s="822">
        <v>7</v>
      </c>
      <c r="B307" s="823" t="s">
        <v>2233</v>
      </c>
      <c r="C307" s="823" t="s">
        <v>2239</v>
      </c>
      <c r="D307" s="824" t="s">
        <v>3530</v>
      </c>
      <c r="E307" s="825" t="s">
        <v>2245</v>
      </c>
      <c r="F307" s="823" t="s">
        <v>2234</v>
      </c>
      <c r="G307" s="823" t="s">
        <v>2861</v>
      </c>
      <c r="H307" s="823" t="s">
        <v>329</v>
      </c>
      <c r="I307" s="823" t="s">
        <v>2867</v>
      </c>
      <c r="J307" s="823" t="s">
        <v>2863</v>
      </c>
      <c r="K307" s="823" t="s">
        <v>2868</v>
      </c>
      <c r="L307" s="826">
        <v>2038.93</v>
      </c>
      <c r="M307" s="826">
        <v>16311.439999999999</v>
      </c>
      <c r="N307" s="823">
        <v>8</v>
      </c>
      <c r="O307" s="827">
        <v>2</v>
      </c>
      <c r="P307" s="826">
        <v>6116.79</v>
      </c>
      <c r="Q307" s="828">
        <v>0.37500000000000006</v>
      </c>
      <c r="R307" s="823">
        <v>3</v>
      </c>
      <c r="S307" s="828">
        <v>0.375</v>
      </c>
      <c r="T307" s="827">
        <v>1</v>
      </c>
      <c r="U307" s="829">
        <v>0.5</v>
      </c>
    </row>
    <row r="308" spans="1:21" ht="14.45" customHeight="1" x14ac:dyDescent="0.2">
      <c r="A308" s="822">
        <v>7</v>
      </c>
      <c r="B308" s="823" t="s">
        <v>2233</v>
      </c>
      <c r="C308" s="823" t="s">
        <v>2239</v>
      </c>
      <c r="D308" s="824" t="s">
        <v>3530</v>
      </c>
      <c r="E308" s="825" t="s">
        <v>2245</v>
      </c>
      <c r="F308" s="823" t="s">
        <v>2234</v>
      </c>
      <c r="G308" s="823" t="s">
        <v>2861</v>
      </c>
      <c r="H308" s="823" t="s">
        <v>329</v>
      </c>
      <c r="I308" s="823" t="s">
        <v>2869</v>
      </c>
      <c r="J308" s="823" t="s">
        <v>2863</v>
      </c>
      <c r="K308" s="823" t="s">
        <v>2870</v>
      </c>
      <c r="L308" s="826">
        <v>355.79</v>
      </c>
      <c r="M308" s="826">
        <v>355.79</v>
      </c>
      <c r="N308" s="823">
        <v>1</v>
      </c>
      <c r="O308" s="827">
        <v>1</v>
      </c>
      <c r="P308" s="826">
        <v>355.79</v>
      </c>
      <c r="Q308" s="828">
        <v>1</v>
      </c>
      <c r="R308" s="823">
        <v>1</v>
      </c>
      <c r="S308" s="828">
        <v>1</v>
      </c>
      <c r="T308" s="827">
        <v>1</v>
      </c>
      <c r="U308" s="829">
        <v>1</v>
      </c>
    </row>
    <row r="309" spans="1:21" ht="14.45" customHeight="1" x14ac:dyDescent="0.2">
      <c r="A309" s="822">
        <v>7</v>
      </c>
      <c r="B309" s="823" t="s">
        <v>2233</v>
      </c>
      <c r="C309" s="823" t="s">
        <v>2239</v>
      </c>
      <c r="D309" s="824" t="s">
        <v>3530</v>
      </c>
      <c r="E309" s="825" t="s">
        <v>2245</v>
      </c>
      <c r="F309" s="823" t="s">
        <v>2234</v>
      </c>
      <c r="G309" s="823" t="s">
        <v>2871</v>
      </c>
      <c r="H309" s="823" t="s">
        <v>329</v>
      </c>
      <c r="I309" s="823" t="s">
        <v>2872</v>
      </c>
      <c r="J309" s="823" t="s">
        <v>2873</v>
      </c>
      <c r="K309" s="823" t="s">
        <v>2874</v>
      </c>
      <c r="L309" s="826">
        <v>102.9</v>
      </c>
      <c r="M309" s="826">
        <v>308.70000000000005</v>
      </c>
      <c r="N309" s="823">
        <v>3</v>
      </c>
      <c r="O309" s="827">
        <v>0.5</v>
      </c>
      <c r="P309" s="826"/>
      <c r="Q309" s="828">
        <v>0</v>
      </c>
      <c r="R309" s="823"/>
      <c r="S309" s="828">
        <v>0</v>
      </c>
      <c r="T309" s="827"/>
      <c r="U309" s="829">
        <v>0</v>
      </c>
    </row>
    <row r="310" spans="1:21" ht="14.45" customHeight="1" x14ac:dyDescent="0.2">
      <c r="A310" s="822">
        <v>7</v>
      </c>
      <c r="B310" s="823" t="s">
        <v>2233</v>
      </c>
      <c r="C310" s="823" t="s">
        <v>2239</v>
      </c>
      <c r="D310" s="824" t="s">
        <v>3530</v>
      </c>
      <c r="E310" s="825" t="s">
        <v>2245</v>
      </c>
      <c r="F310" s="823" t="s">
        <v>2234</v>
      </c>
      <c r="G310" s="823" t="s">
        <v>2871</v>
      </c>
      <c r="H310" s="823" t="s">
        <v>329</v>
      </c>
      <c r="I310" s="823" t="s">
        <v>2875</v>
      </c>
      <c r="J310" s="823" t="s">
        <v>2876</v>
      </c>
      <c r="K310" s="823" t="s">
        <v>2877</v>
      </c>
      <c r="L310" s="826">
        <v>74.64</v>
      </c>
      <c r="M310" s="826">
        <v>597.12</v>
      </c>
      <c r="N310" s="823">
        <v>8</v>
      </c>
      <c r="O310" s="827">
        <v>3</v>
      </c>
      <c r="P310" s="826">
        <v>74.64</v>
      </c>
      <c r="Q310" s="828">
        <v>0.125</v>
      </c>
      <c r="R310" s="823">
        <v>1</v>
      </c>
      <c r="S310" s="828">
        <v>0.125</v>
      </c>
      <c r="T310" s="827">
        <v>1</v>
      </c>
      <c r="U310" s="829">
        <v>0.33333333333333331</v>
      </c>
    </row>
    <row r="311" spans="1:21" ht="14.45" customHeight="1" x14ac:dyDescent="0.2">
      <c r="A311" s="822">
        <v>7</v>
      </c>
      <c r="B311" s="823" t="s">
        <v>2233</v>
      </c>
      <c r="C311" s="823" t="s">
        <v>2239</v>
      </c>
      <c r="D311" s="824" t="s">
        <v>3530</v>
      </c>
      <c r="E311" s="825" t="s">
        <v>2245</v>
      </c>
      <c r="F311" s="823" t="s">
        <v>2234</v>
      </c>
      <c r="G311" s="823" t="s">
        <v>2878</v>
      </c>
      <c r="H311" s="823" t="s">
        <v>329</v>
      </c>
      <c r="I311" s="823" t="s">
        <v>2879</v>
      </c>
      <c r="J311" s="823" t="s">
        <v>1601</v>
      </c>
      <c r="K311" s="823" t="s">
        <v>2880</v>
      </c>
      <c r="L311" s="826">
        <v>24.37</v>
      </c>
      <c r="M311" s="826">
        <v>48.74</v>
      </c>
      <c r="N311" s="823">
        <v>2</v>
      </c>
      <c r="O311" s="827">
        <v>0.5</v>
      </c>
      <c r="P311" s="826"/>
      <c r="Q311" s="828">
        <v>0</v>
      </c>
      <c r="R311" s="823"/>
      <c r="S311" s="828">
        <v>0</v>
      </c>
      <c r="T311" s="827"/>
      <c r="U311" s="829">
        <v>0</v>
      </c>
    </row>
    <row r="312" spans="1:21" ht="14.45" customHeight="1" x14ac:dyDescent="0.2">
      <c r="A312" s="822">
        <v>7</v>
      </c>
      <c r="B312" s="823" t="s">
        <v>2233</v>
      </c>
      <c r="C312" s="823" t="s">
        <v>2239</v>
      </c>
      <c r="D312" s="824" t="s">
        <v>3530</v>
      </c>
      <c r="E312" s="825" t="s">
        <v>2245</v>
      </c>
      <c r="F312" s="823" t="s">
        <v>2234</v>
      </c>
      <c r="G312" s="823" t="s">
        <v>2881</v>
      </c>
      <c r="H312" s="823" t="s">
        <v>680</v>
      </c>
      <c r="I312" s="823" t="s">
        <v>2882</v>
      </c>
      <c r="J312" s="823" t="s">
        <v>2883</v>
      </c>
      <c r="K312" s="823" t="s">
        <v>2884</v>
      </c>
      <c r="L312" s="826">
        <v>57.64</v>
      </c>
      <c r="M312" s="826">
        <v>172.92000000000002</v>
      </c>
      <c r="N312" s="823">
        <v>3</v>
      </c>
      <c r="O312" s="827">
        <v>1</v>
      </c>
      <c r="P312" s="826">
        <v>172.92000000000002</v>
      </c>
      <c r="Q312" s="828">
        <v>1</v>
      </c>
      <c r="R312" s="823">
        <v>3</v>
      </c>
      <c r="S312" s="828">
        <v>1</v>
      </c>
      <c r="T312" s="827">
        <v>1</v>
      </c>
      <c r="U312" s="829">
        <v>1</v>
      </c>
    </row>
    <row r="313" spans="1:21" ht="14.45" customHeight="1" x14ac:dyDescent="0.2">
      <c r="A313" s="822">
        <v>7</v>
      </c>
      <c r="B313" s="823" t="s">
        <v>2233</v>
      </c>
      <c r="C313" s="823" t="s">
        <v>2239</v>
      </c>
      <c r="D313" s="824" t="s">
        <v>3530</v>
      </c>
      <c r="E313" s="825" t="s">
        <v>2245</v>
      </c>
      <c r="F313" s="823" t="s">
        <v>2234</v>
      </c>
      <c r="G313" s="823" t="s">
        <v>2885</v>
      </c>
      <c r="H313" s="823" t="s">
        <v>329</v>
      </c>
      <c r="I313" s="823" t="s">
        <v>2886</v>
      </c>
      <c r="J313" s="823" t="s">
        <v>2887</v>
      </c>
      <c r="K313" s="823" t="s">
        <v>2888</v>
      </c>
      <c r="L313" s="826">
        <v>1561.8</v>
      </c>
      <c r="M313" s="826">
        <v>12494.399999999998</v>
      </c>
      <c r="N313" s="823">
        <v>8</v>
      </c>
      <c r="O313" s="827">
        <v>4</v>
      </c>
      <c r="P313" s="826">
        <v>10932.599999999999</v>
      </c>
      <c r="Q313" s="828">
        <v>0.875</v>
      </c>
      <c r="R313" s="823">
        <v>7</v>
      </c>
      <c r="S313" s="828">
        <v>0.875</v>
      </c>
      <c r="T313" s="827">
        <v>3</v>
      </c>
      <c r="U313" s="829">
        <v>0.75</v>
      </c>
    </row>
    <row r="314" spans="1:21" ht="14.45" customHeight="1" x14ac:dyDescent="0.2">
      <c r="A314" s="822">
        <v>7</v>
      </c>
      <c r="B314" s="823" t="s">
        <v>2233</v>
      </c>
      <c r="C314" s="823" t="s">
        <v>2239</v>
      </c>
      <c r="D314" s="824" t="s">
        <v>3530</v>
      </c>
      <c r="E314" s="825" t="s">
        <v>2245</v>
      </c>
      <c r="F314" s="823" t="s">
        <v>2234</v>
      </c>
      <c r="G314" s="823" t="s">
        <v>2417</v>
      </c>
      <c r="H314" s="823" t="s">
        <v>329</v>
      </c>
      <c r="I314" s="823" t="s">
        <v>2418</v>
      </c>
      <c r="J314" s="823" t="s">
        <v>2419</v>
      </c>
      <c r="K314" s="823" t="s">
        <v>2103</v>
      </c>
      <c r="L314" s="826">
        <v>38.56</v>
      </c>
      <c r="M314" s="826">
        <v>38.56</v>
      </c>
      <c r="N314" s="823">
        <v>1</v>
      </c>
      <c r="O314" s="827">
        <v>1</v>
      </c>
      <c r="P314" s="826">
        <v>38.56</v>
      </c>
      <c r="Q314" s="828">
        <v>1</v>
      </c>
      <c r="R314" s="823">
        <v>1</v>
      </c>
      <c r="S314" s="828">
        <v>1</v>
      </c>
      <c r="T314" s="827">
        <v>1</v>
      </c>
      <c r="U314" s="829">
        <v>1</v>
      </c>
    </row>
    <row r="315" spans="1:21" ht="14.45" customHeight="1" x14ac:dyDescent="0.2">
      <c r="A315" s="822">
        <v>7</v>
      </c>
      <c r="B315" s="823" t="s">
        <v>2233</v>
      </c>
      <c r="C315" s="823" t="s">
        <v>2239</v>
      </c>
      <c r="D315" s="824" t="s">
        <v>3530</v>
      </c>
      <c r="E315" s="825" t="s">
        <v>2245</v>
      </c>
      <c r="F315" s="823" t="s">
        <v>2234</v>
      </c>
      <c r="G315" s="823" t="s">
        <v>2420</v>
      </c>
      <c r="H315" s="823" t="s">
        <v>680</v>
      </c>
      <c r="I315" s="823" t="s">
        <v>2136</v>
      </c>
      <c r="J315" s="823" t="s">
        <v>2137</v>
      </c>
      <c r="K315" s="823" t="s">
        <v>2138</v>
      </c>
      <c r="L315" s="826">
        <v>70.48</v>
      </c>
      <c r="M315" s="826">
        <v>211.44</v>
      </c>
      <c r="N315" s="823">
        <v>3</v>
      </c>
      <c r="O315" s="827">
        <v>1</v>
      </c>
      <c r="P315" s="826">
        <v>211.44</v>
      </c>
      <c r="Q315" s="828">
        <v>1</v>
      </c>
      <c r="R315" s="823">
        <v>3</v>
      </c>
      <c r="S315" s="828">
        <v>1</v>
      </c>
      <c r="T315" s="827">
        <v>1</v>
      </c>
      <c r="U315" s="829">
        <v>1</v>
      </c>
    </row>
    <row r="316" spans="1:21" ht="14.45" customHeight="1" x14ac:dyDescent="0.2">
      <c r="A316" s="822">
        <v>7</v>
      </c>
      <c r="B316" s="823" t="s">
        <v>2233</v>
      </c>
      <c r="C316" s="823" t="s">
        <v>2239</v>
      </c>
      <c r="D316" s="824" t="s">
        <v>3530</v>
      </c>
      <c r="E316" s="825" t="s">
        <v>2245</v>
      </c>
      <c r="F316" s="823" t="s">
        <v>2234</v>
      </c>
      <c r="G316" s="823" t="s">
        <v>2420</v>
      </c>
      <c r="H316" s="823" t="s">
        <v>680</v>
      </c>
      <c r="I316" s="823" t="s">
        <v>2421</v>
      </c>
      <c r="J316" s="823" t="s">
        <v>2137</v>
      </c>
      <c r="K316" s="823" t="s">
        <v>2422</v>
      </c>
      <c r="L316" s="826">
        <v>140.96</v>
      </c>
      <c r="M316" s="826">
        <v>281.92</v>
      </c>
      <c r="N316" s="823">
        <v>2</v>
      </c>
      <c r="O316" s="827">
        <v>1</v>
      </c>
      <c r="P316" s="826"/>
      <c r="Q316" s="828">
        <v>0</v>
      </c>
      <c r="R316" s="823"/>
      <c r="S316" s="828">
        <v>0</v>
      </c>
      <c r="T316" s="827"/>
      <c r="U316" s="829">
        <v>0</v>
      </c>
    </row>
    <row r="317" spans="1:21" ht="14.45" customHeight="1" x14ac:dyDescent="0.2">
      <c r="A317" s="822">
        <v>7</v>
      </c>
      <c r="B317" s="823" t="s">
        <v>2233</v>
      </c>
      <c r="C317" s="823" t="s">
        <v>2239</v>
      </c>
      <c r="D317" s="824" t="s">
        <v>3530</v>
      </c>
      <c r="E317" s="825" t="s">
        <v>2245</v>
      </c>
      <c r="F317" s="823" t="s">
        <v>2234</v>
      </c>
      <c r="G317" s="823" t="s">
        <v>2889</v>
      </c>
      <c r="H317" s="823" t="s">
        <v>680</v>
      </c>
      <c r="I317" s="823" t="s">
        <v>2890</v>
      </c>
      <c r="J317" s="823" t="s">
        <v>2891</v>
      </c>
      <c r="K317" s="823" t="s">
        <v>2892</v>
      </c>
      <c r="L317" s="826">
        <v>27.49</v>
      </c>
      <c r="M317" s="826">
        <v>109.96</v>
      </c>
      <c r="N317" s="823">
        <v>4</v>
      </c>
      <c r="O317" s="827">
        <v>2</v>
      </c>
      <c r="P317" s="826"/>
      <c r="Q317" s="828">
        <v>0</v>
      </c>
      <c r="R317" s="823"/>
      <c r="S317" s="828">
        <v>0</v>
      </c>
      <c r="T317" s="827"/>
      <c r="U317" s="829">
        <v>0</v>
      </c>
    </row>
    <row r="318" spans="1:21" ht="14.45" customHeight="1" x14ac:dyDescent="0.2">
      <c r="A318" s="822">
        <v>7</v>
      </c>
      <c r="B318" s="823" t="s">
        <v>2233</v>
      </c>
      <c r="C318" s="823" t="s">
        <v>2239</v>
      </c>
      <c r="D318" s="824" t="s">
        <v>3530</v>
      </c>
      <c r="E318" s="825" t="s">
        <v>2245</v>
      </c>
      <c r="F318" s="823" t="s">
        <v>2234</v>
      </c>
      <c r="G318" s="823" t="s">
        <v>2746</v>
      </c>
      <c r="H318" s="823" t="s">
        <v>680</v>
      </c>
      <c r="I318" s="823" t="s">
        <v>2893</v>
      </c>
      <c r="J318" s="823" t="s">
        <v>2894</v>
      </c>
      <c r="K318" s="823" t="s">
        <v>2895</v>
      </c>
      <c r="L318" s="826">
        <v>161.06</v>
      </c>
      <c r="M318" s="826">
        <v>161.06</v>
      </c>
      <c r="N318" s="823">
        <v>1</v>
      </c>
      <c r="O318" s="827">
        <v>1</v>
      </c>
      <c r="P318" s="826">
        <v>161.06</v>
      </c>
      <c r="Q318" s="828">
        <v>1</v>
      </c>
      <c r="R318" s="823">
        <v>1</v>
      </c>
      <c r="S318" s="828">
        <v>1</v>
      </c>
      <c r="T318" s="827">
        <v>1</v>
      </c>
      <c r="U318" s="829">
        <v>1</v>
      </c>
    </row>
    <row r="319" spans="1:21" ht="14.45" customHeight="1" x14ac:dyDescent="0.2">
      <c r="A319" s="822">
        <v>7</v>
      </c>
      <c r="B319" s="823" t="s">
        <v>2233</v>
      </c>
      <c r="C319" s="823" t="s">
        <v>2239</v>
      </c>
      <c r="D319" s="824" t="s">
        <v>3530</v>
      </c>
      <c r="E319" s="825" t="s">
        <v>2245</v>
      </c>
      <c r="F319" s="823" t="s">
        <v>2234</v>
      </c>
      <c r="G319" s="823" t="s">
        <v>2896</v>
      </c>
      <c r="H319" s="823" t="s">
        <v>329</v>
      </c>
      <c r="I319" s="823" t="s">
        <v>2897</v>
      </c>
      <c r="J319" s="823" t="s">
        <v>2898</v>
      </c>
      <c r="K319" s="823" t="s">
        <v>763</v>
      </c>
      <c r="L319" s="826">
        <v>208.18</v>
      </c>
      <c r="M319" s="826">
        <v>624.54</v>
      </c>
      <c r="N319" s="823">
        <v>3</v>
      </c>
      <c r="O319" s="827">
        <v>3</v>
      </c>
      <c r="P319" s="826">
        <v>416.36</v>
      </c>
      <c r="Q319" s="828">
        <v>0.66666666666666674</v>
      </c>
      <c r="R319" s="823">
        <v>2</v>
      </c>
      <c r="S319" s="828">
        <v>0.66666666666666663</v>
      </c>
      <c r="T319" s="827">
        <v>2</v>
      </c>
      <c r="U319" s="829">
        <v>0.66666666666666663</v>
      </c>
    </row>
    <row r="320" spans="1:21" ht="14.45" customHeight="1" x14ac:dyDescent="0.2">
      <c r="A320" s="822">
        <v>7</v>
      </c>
      <c r="B320" s="823" t="s">
        <v>2233</v>
      </c>
      <c r="C320" s="823" t="s">
        <v>2239</v>
      </c>
      <c r="D320" s="824" t="s">
        <v>3530</v>
      </c>
      <c r="E320" s="825" t="s">
        <v>2245</v>
      </c>
      <c r="F320" s="823" t="s">
        <v>2234</v>
      </c>
      <c r="G320" s="823" t="s">
        <v>2899</v>
      </c>
      <c r="H320" s="823" t="s">
        <v>329</v>
      </c>
      <c r="I320" s="823" t="s">
        <v>2900</v>
      </c>
      <c r="J320" s="823" t="s">
        <v>874</v>
      </c>
      <c r="K320" s="823" t="s">
        <v>2901</v>
      </c>
      <c r="L320" s="826">
        <v>134.47999999999999</v>
      </c>
      <c r="M320" s="826">
        <v>268.95999999999998</v>
      </c>
      <c r="N320" s="823">
        <v>2</v>
      </c>
      <c r="O320" s="827">
        <v>2</v>
      </c>
      <c r="P320" s="826">
        <v>268.95999999999998</v>
      </c>
      <c r="Q320" s="828">
        <v>1</v>
      </c>
      <c r="R320" s="823">
        <v>2</v>
      </c>
      <c r="S320" s="828">
        <v>1</v>
      </c>
      <c r="T320" s="827">
        <v>2</v>
      </c>
      <c r="U320" s="829">
        <v>1</v>
      </c>
    </row>
    <row r="321" spans="1:21" ht="14.45" customHeight="1" x14ac:dyDescent="0.2">
      <c r="A321" s="822">
        <v>7</v>
      </c>
      <c r="B321" s="823" t="s">
        <v>2233</v>
      </c>
      <c r="C321" s="823" t="s">
        <v>2239</v>
      </c>
      <c r="D321" s="824" t="s">
        <v>3530</v>
      </c>
      <c r="E321" s="825" t="s">
        <v>2245</v>
      </c>
      <c r="F321" s="823" t="s">
        <v>2234</v>
      </c>
      <c r="G321" s="823" t="s">
        <v>2899</v>
      </c>
      <c r="H321" s="823" t="s">
        <v>329</v>
      </c>
      <c r="I321" s="823" t="s">
        <v>2900</v>
      </c>
      <c r="J321" s="823" t="s">
        <v>874</v>
      </c>
      <c r="K321" s="823" t="s">
        <v>2901</v>
      </c>
      <c r="L321" s="826">
        <v>88.07</v>
      </c>
      <c r="M321" s="826">
        <v>264.20999999999998</v>
      </c>
      <c r="N321" s="823">
        <v>3</v>
      </c>
      <c r="O321" s="827">
        <v>2</v>
      </c>
      <c r="P321" s="826">
        <v>176.14</v>
      </c>
      <c r="Q321" s="828">
        <v>0.66666666666666663</v>
      </c>
      <c r="R321" s="823">
        <v>2</v>
      </c>
      <c r="S321" s="828">
        <v>0.66666666666666663</v>
      </c>
      <c r="T321" s="827">
        <v>1</v>
      </c>
      <c r="U321" s="829">
        <v>0.5</v>
      </c>
    </row>
    <row r="322" spans="1:21" ht="14.45" customHeight="1" x14ac:dyDescent="0.2">
      <c r="A322" s="822">
        <v>7</v>
      </c>
      <c r="B322" s="823" t="s">
        <v>2233</v>
      </c>
      <c r="C322" s="823" t="s">
        <v>2239</v>
      </c>
      <c r="D322" s="824" t="s">
        <v>3530</v>
      </c>
      <c r="E322" s="825" t="s">
        <v>2245</v>
      </c>
      <c r="F322" s="823" t="s">
        <v>2234</v>
      </c>
      <c r="G322" s="823" t="s">
        <v>2327</v>
      </c>
      <c r="H322" s="823" t="s">
        <v>329</v>
      </c>
      <c r="I322" s="823" t="s">
        <v>2554</v>
      </c>
      <c r="J322" s="823" t="s">
        <v>2555</v>
      </c>
      <c r="K322" s="823" t="s">
        <v>783</v>
      </c>
      <c r="L322" s="826">
        <v>35.25</v>
      </c>
      <c r="M322" s="826">
        <v>70.5</v>
      </c>
      <c r="N322" s="823">
        <v>2</v>
      </c>
      <c r="O322" s="827">
        <v>2</v>
      </c>
      <c r="P322" s="826">
        <v>35.25</v>
      </c>
      <c r="Q322" s="828">
        <v>0.5</v>
      </c>
      <c r="R322" s="823">
        <v>1</v>
      </c>
      <c r="S322" s="828">
        <v>0.5</v>
      </c>
      <c r="T322" s="827">
        <v>1</v>
      </c>
      <c r="U322" s="829">
        <v>0.5</v>
      </c>
    </row>
    <row r="323" spans="1:21" ht="14.45" customHeight="1" x14ac:dyDescent="0.2">
      <c r="A323" s="822">
        <v>7</v>
      </c>
      <c r="B323" s="823" t="s">
        <v>2233</v>
      </c>
      <c r="C323" s="823" t="s">
        <v>2239</v>
      </c>
      <c r="D323" s="824" t="s">
        <v>3530</v>
      </c>
      <c r="E323" s="825" t="s">
        <v>2245</v>
      </c>
      <c r="F323" s="823" t="s">
        <v>2234</v>
      </c>
      <c r="G323" s="823" t="s">
        <v>2327</v>
      </c>
      <c r="H323" s="823" t="s">
        <v>329</v>
      </c>
      <c r="I323" s="823" t="s">
        <v>2634</v>
      </c>
      <c r="J323" s="823" t="s">
        <v>2555</v>
      </c>
      <c r="K323" s="823" t="s">
        <v>2635</v>
      </c>
      <c r="L323" s="826">
        <v>35.25</v>
      </c>
      <c r="M323" s="826">
        <v>141</v>
      </c>
      <c r="N323" s="823">
        <v>4</v>
      </c>
      <c r="O323" s="827">
        <v>2</v>
      </c>
      <c r="P323" s="826">
        <v>35.25</v>
      </c>
      <c r="Q323" s="828">
        <v>0.25</v>
      </c>
      <c r="R323" s="823">
        <v>1</v>
      </c>
      <c r="S323" s="828">
        <v>0.25</v>
      </c>
      <c r="T323" s="827">
        <v>1</v>
      </c>
      <c r="U323" s="829">
        <v>0.5</v>
      </c>
    </row>
    <row r="324" spans="1:21" ht="14.45" customHeight="1" x14ac:dyDescent="0.2">
      <c r="A324" s="822">
        <v>7</v>
      </c>
      <c r="B324" s="823" t="s">
        <v>2233</v>
      </c>
      <c r="C324" s="823" t="s">
        <v>2239</v>
      </c>
      <c r="D324" s="824" t="s">
        <v>3530</v>
      </c>
      <c r="E324" s="825" t="s">
        <v>2245</v>
      </c>
      <c r="F324" s="823" t="s">
        <v>2234</v>
      </c>
      <c r="G324" s="823" t="s">
        <v>2427</v>
      </c>
      <c r="H324" s="823" t="s">
        <v>329</v>
      </c>
      <c r="I324" s="823" t="s">
        <v>2428</v>
      </c>
      <c r="J324" s="823" t="s">
        <v>928</v>
      </c>
      <c r="K324" s="823" t="s">
        <v>2429</v>
      </c>
      <c r="L324" s="826">
        <v>185.26</v>
      </c>
      <c r="M324" s="826">
        <v>185.26</v>
      </c>
      <c r="N324" s="823">
        <v>1</v>
      </c>
      <c r="O324" s="827">
        <v>1</v>
      </c>
      <c r="P324" s="826"/>
      <c r="Q324" s="828">
        <v>0</v>
      </c>
      <c r="R324" s="823"/>
      <c r="S324" s="828">
        <v>0</v>
      </c>
      <c r="T324" s="827"/>
      <c r="U324" s="829">
        <v>0</v>
      </c>
    </row>
    <row r="325" spans="1:21" ht="14.45" customHeight="1" x14ac:dyDescent="0.2">
      <c r="A325" s="822">
        <v>7</v>
      </c>
      <c r="B325" s="823" t="s">
        <v>2233</v>
      </c>
      <c r="C325" s="823" t="s">
        <v>2239</v>
      </c>
      <c r="D325" s="824" t="s">
        <v>3530</v>
      </c>
      <c r="E325" s="825" t="s">
        <v>2245</v>
      </c>
      <c r="F325" s="823" t="s">
        <v>2234</v>
      </c>
      <c r="G325" s="823" t="s">
        <v>2427</v>
      </c>
      <c r="H325" s="823" t="s">
        <v>329</v>
      </c>
      <c r="I325" s="823" t="s">
        <v>2428</v>
      </c>
      <c r="J325" s="823" t="s">
        <v>928</v>
      </c>
      <c r="K325" s="823" t="s">
        <v>2429</v>
      </c>
      <c r="L325" s="826">
        <v>87.98</v>
      </c>
      <c r="M325" s="826">
        <v>87.98</v>
      </c>
      <c r="N325" s="823">
        <v>1</v>
      </c>
      <c r="O325" s="827">
        <v>0.5</v>
      </c>
      <c r="P325" s="826"/>
      <c r="Q325" s="828">
        <v>0</v>
      </c>
      <c r="R325" s="823"/>
      <c r="S325" s="828">
        <v>0</v>
      </c>
      <c r="T325" s="827"/>
      <c r="U325" s="829">
        <v>0</v>
      </c>
    </row>
    <row r="326" spans="1:21" ht="14.45" customHeight="1" x14ac:dyDescent="0.2">
      <c r="A326" s="822">
        <v>7</v>
      </c>
      <c r="B326" s="823" t="s">
        <v>2233</v>
      </c>
      <c r="C326" s="823" t="s">
        <v>2239</v>
      </c>
      <c r="D326" s="824" t="s">
        <v>3530</v>
      </c>
      <c r="E326" s="825" t="s">
        <v>2245</v>
      </c>
      <c r="F326" s="823" t="s">
        <v>2234</v>
      </c>
      <c r="G326" s="823" t="s">
        <v>2427</v>
      </c>
      <c r="H326" s="823" t="s">
        <v>329</v>
      </c>
      <c r="I326" s="823" t="s">
        <v>2636</v>
      </c>
      <c r="J326" s="823" t="s">
        <v>928</v>
      </c>
      <c r="K326" s="823" t="s">
        <v>2429</v>
      </c>
      <c r="L326" s="826">
        <v>87.98</v>
      </c>
      <c r="M326" s="826">
        <v>87.98</v>
      </c>
      <c r="N326" s="823">
        <v>1</v>
      </c>
      <c r="O326" s="827">
        <v>0.5</v>
      </c>
      <c r="P326" s="826">
        <v>87.98</v>
      </c>
      <c r="Q326" s="828">
        <v>1</v>
      </c>
      <c r="R326" s="823">
        <v>1</v>
      </c>
      <c r="S326" s="828">
        <v>1</v>
      </c>
      <c r="T326" s="827">
        <v>0.5</v>
      </c>
      <c r="U326" s="829">
        <v>1</v>
      </c>
    </row>
    <row r="327" spans="1:21" ht="14.45" customHeight="1" x14ac:dyDescent="0.2">
      <c r="A327" s="822">
        <v>7</v>
      </c>
      <c r="B327" s="823" t="s">
        <v>2233</v>
      </c>
      <c r="C327" s="823" t="s">
        <v>2239</v>
      </c>
      <c r="D327" s="824" t="s">
        <v>3530</v>
      </c>
      <c r="E327" s="825" t="s">
        <v>2245</v>
      </c>
      <c r="F327" s="823" t="s">
        <v>2234</v>
      </c>
      <c r="G327" s="823" t="s">
        <v>2902</v>
      </c>
      <c r="H327" s="823" t="s">
        <v>329</v>
      </c>
      <c r="I327" s="823" t="s">
        <v>2903</v>
      </c>
      <c r="J327" s="823" t="s">
        <v>2904</v>
      </c>
      <c r="K327" s="823" t="s">
        <v>2905</v>
      </c>
      <c r="L327" s="826">
        <v>2038.93</v>
      </c>
      <c r="M327" s="826">
        <v>6116.79</v>
      </c>
      <c r="N327" s="823">
        <v>3</v>
      </c>
      <c r="O327" s="827">
        <v>1</v>
      </c>
      <c r="P327" s="826"/>
      <c r="Q327" s="828">
        <v>0</v>
      </c>
      <c r="R327" s="823"/>
      <c r="S327" s="828">
        <v>0</v>
      </c>
      <c r="T327" s="827"/>
      <c r="U327" s="829">
        <v>0</v>
      </c>
    </row>
    <row r="328" spans="1:21" ht="14.45" customHeight="1" x14ac:dyDescent="0.2">
      <c r="A328" s="822">
        <v>7</v>
      </c>
      <c r="B328" s="823" t="s">
        <v>2233</v>
      </c>
      <c r="C328" s="823" t="s">
        <v>2239</v>
      </c>
      <c r="D328" s="824" t="s">
        <v>3530</v>
      </c>
      <c r="E328" s="825" t="s">
        <v>2245</v>
      </c>
      <c r="F328" s="823" t="s">
        <v>2234</v>
      </c>
      <c r="G328" s="823" t="s">
        <v>2902</v>
      </c>
      <c r="H328" s="823" t="s">
        <v>329</v>
      </c>
      <c r="I328" s="823" t="s">
        <v>2906</v>
      </c>
      <c r="J328" s="823" t="s">
        <v>2904</v>
      </c>
      <c r="K328" s="823" t="s">
        <v>2907</v>
      </c>
      <c r="L328" s="826">
        <v>552.64</v>
      </c>
      <c r="M328" s="826">
        <v>3315.84</v>
      </c>
      <c r="N328" s="823">
        <v>6</v>
      </c>
      <c r="O328" s="827">
        <v>2</v>
      </c>
      <c r="P328" s="826"/>
      <c r="Q328" s="828">
        <v>0</v>
      </c>
      <c r="R328" s="823"/>
      <c r="S328" s="828">
        <v>0</v>
      </c>
      <c r="T328" s="827"/>
      <c r="U328" s="829">
        <v>0</v>
      </c>
    </row>
    <row r="329" spans="1:21" ht="14.45" customHeight="1" x14ac:dyDescent="0.2">
      <c r="A329" s="822">
        <v>7</v>
      </c>
      <c r="B329" s="823" t="s">
        <v>2233</v>
      </c>
      <c r="C329" s="823" t="s">
        <v>2239</v>
      </c>
      <c r="D329" s="824" t="s">
        <v>3530</v>
      </c>
      <c r="E329" s="825" t="s">
        <v>2245</v>
      </c>
      <c r="F329" s="823" t="s">
        <v>2234</v>
      </c>
      <c r="G329" s="823" t="s">
        <v>2902</v>
      </c>
      <c r="H329" s="823" t="s">
        <v>329</v>
      </c>
      <c r="I329" s="823" t="s">
        <v>2908</v>
      </c>
      <c r="J329" s="823" t="s">
        <v>2904</v>
      </c>
      <c r="K329" s="823" t="s">
        <v>2909</v>
      </c>
      <c r="L329" s="826">
        <v>355.79</v>
      </c>
      <c r="M329" s="826">
        <v>355.79</v>
      </c>
      <c r="N329" s="823">
        <v>1</v>
      </c>
      <c r="O329" s="827">
        <v>1</v>
      </c>
      <c r="P329" s="826"/>
      <c r="Q329" s="828">
        <v>0</v>
      </c>
      <c r="R329" s="823"/>
      <c r="S329" s="828">
        <v>0</v>
      </c>
      <c r="T329" s="827"/>
      <c r="U329" s="829">
        <v>0</v>
      </c>
    </row>
    <row r="330" spans="1:21" ht="14.45" customHeight="1" x14ac:dyDescent="0.2">
      <c r="A330" s="822">
        <v>7</v>
      </c>
      <c r="B330" s="823" t="s">
        <v>2233</v>
      </c>
      <c r="C330" s="823" t="s">
        <v>2239</v>
      </c>
      <c r="D330" s="824" t="s">
        <v>3530</v>
      </c>
      <c r="E330" s="825" t="s">
        <v>2245</v>
      </c>
      <c r="F330" s="823" t="s">
        <v>2234</v>
      </c>
      <c r="G330" s="823" t="s">
        <v>2902</v>
      </c>
      <c r="H330" s="823" t="s">
        <v>329</v>
      </c>
      <c r="I330" s="823" t="s">
        <v>2910</v>
      </c>
      <c r="J330" s="823" t="s">
        <v>2904</v>
      </c>
      <c r="K330" s="823" t="s">
        <v>2911</v>
      </c>
      <c r="L330" s="826">
        <v>1019.46</v>
      </c>
      <c r="M330" s="826">
        <v>11214.060000000001</v>
      </c>
      <c r="N330" s="823">
        <v>11</v>
      </c>
      <c r="O330" s="827">
        <v>3</v>
      </c>
      <c r="P330" s="826">
        <v>5097.3</v>
      </c>
      <c r="Q330" s="828">
        <v>0.45454545454545453</v>
      </c>
      <c r="R330" s="823">
        <v>5</v>
      </c>
      <c r="S330" s="828">
        <v>0.45454545454545453</v>
      </c>
      <c r="T330" s="827">
        <v>1</v>
      </c>
      <c r="U330" s="829">
        <v>0.33333333333333331</v>
      </c>
    </row>
    <row r="331" spans="1:21" ht="14.45" customHeight="1" x14ac:dyDescent="0.2">
      <c r="A331" s="822">
        <v>7</v>
      </c>
      <c r="B331" s="823" t="s">
        <v>2233</v>
      </c>
      <c r="C331" s="823" t="s">
        <v>2239</v>
      </c>
      <c r="D331" s="824" t="s">
        <v>3530</v>
      </c>
      <c r="E331" s="825" t="s">
        <v>2245</v>
      </c>
      <c r="F331" s="823" t="s">
        <v>2234</v>
      </c>
      <c r="G331" s="823" t="s">
        <v>2902</v>
      </c>
      <c r="H331" s="823" t="s">
        <v>680</v>
      </c>
      <c r="I331" s="823" t="s">
        <v>2912</v>
      </c>
      <c r="J331" s="823" t="s">
        <v>2913</v>
      </c>
      <c r="K331" s="823" t="s">
        <v>2905</v>
      </c>
      <c r="L331" s="826">
        <v>2038.93</v>
      </c>
      <c r="M331" s="826">
        <v>4077.86</v>
      </c>
      <c r="N331" s="823">
        <v>2</v>
      </c>
      <c r="O331" s="827">
        <v>1</v>
      </c>
      <c r="P331" s="826">
        <v>4077.86</v>
      </c>
      <c r="Q331" s="828">
        <v>1</v>
      </c>
      <c r="R331" s="823">
        <v>2</v>
      </c>
      <c r="S331" s="828">
        <v>1</v>
      </c>
      <c r="T331" s="827">
        <v>1</v>
      </c>
      <c r="U331" s="829">
        <v>1</v>
      </c>
    </row>
    <row r="332" spans="1:21" ht="14.45" customHeight="1" x14ac:dyDescent="0.2">
      <c r="A332" s="822">
        <v>7</v>
      </c>
      <c r="B332" s="823" t="s">
        <v>2233</v>
      </c>
      <c r="C332" s="823" t="s">
        <v>2239</v>
      </c>
      <c r="D332" s="824" t="s">
        <v>3530</v>
      </c>
      <c r="E332" s="825" t="s">
        <v>2245</v>
      </c>
      <c r="F332" s="823" t="s">
        <v>2234</v>
      </c>
      <c r="G332" s="823" t="s">
        <v>2902</v>
      </c>
      <c r="H332" s="823" t="s">
        <v>680</v>
      </c>
      <c r="I332" s="823" t="s">
        <v>2914</v>
      </c>
      <c r="J332" s="823" t="s">
        <v>2913</v>
      </c>
      <c r="K332" s="823" t="s">
        <v>2909</v>
      </c>
      <c r="L332" s="826">
        <v>355.79</v>
      </c>
      <c r="M332" s="826">
        <v>4981.0600000000004</v>
      </c>
      <c r="N332" s="823">
        <v>14</v>
      </c>
      <c r="O332" s="827">
        <v>4</v>
      </c>
      <c r="P332" s="826">
        <v>3913.6900000000005</v>
      </c>
      <c r="Q332" s="828">
        <v>0.7857142857142857</v>
      </c>
      <c r="R332" s="823">
        <v>11</v>
      </c>
      <c r="S332" s="828">
        <v>0.7857142857142857</v>
      </c>
      <c r="T332" s="827">
        <v>3</v>
      </c>
      <c r="U332" s="829">
        <v>0.75</v>
      </c>
    </row>
    <row r="333" spans="1:21" ht="14.45" customHeight="1" x14ac:dyDescent="0.2">
      <c r="A333" s="822">
        <v>7</v>
      </c>
      <c r="B333" s="823" t="s">
        <v>2233</v>
      </c>
      <c r="C333" s="823" t="s">
        <v>2239</v>
      </c>
      <c r="D333" s="824" t="s">
        <v>3530</v>
      </c>
      <c r="E333" s="825" t="s">
        <v>2245</v>
      </c>
      <c r="F333" s="823" t="s">
        <v>2234</v>
      </c>
      <c r="G333" s="823" t="s">
        <v>2902</v>
      </c>
      <c r="H333" s="823" t="s">
        <v>680</v>
      </c>
      <c r="I333" s="823" t="s">
        <v>2915</v>
      </c>
      <c r="J333" s="823" t="s">
        <v>2913</v>
      </c>
      <c r="K333" s="823" t="s">
        <v>2907</v>
      </c>
      <c r="L333" s="826">
        <v>552.64</v>
      </c>
      <c r="M333" s="826">
        <v>9394.880000000001</v>
      </c>
      <c r="N333" s="823">
        <v>17</v>
      </c>
      <c r="O333" s="827">
        <v>6</v>
      </c>
      <c r="P333" s="826">
        <v>9394.880000000001</v>
      </c>
      <c r="Q333" s="828">
        <v>1</v>
      </c>
      <c r="R333" s="823">
        <v>17</v>
      </c>
      <c r="S333" s="828">
        <v>1</v>
      </c>
      <c r="T333" s="827">
        <v>6</v>
      </c>
      <c r="U333" s="829">
        <v>1</v>
      </c>
    </row>
    <row r="334" spans="1:21" ht="14.45" customHeight="1" x14ac:dyDescent="0.2">
      <c r="A334" s="822">
        <v>7</v>
      </c>
      <c r="B334" s="823" t="s">
        <v>2233</v>
      </c>
      <c r="C334" s="823" t="s">
        <v>2239</v>
      </c>
      <c r="D334" s="824" t="s">
        <v>3530</v>
      </c>
      <c r="E334" s="825" t="s">
        <v>2245</v>
      </c>
      <c r="F334" s="823" t="s">
        <v>2234</v>
      </c>
      <c r="G334" s="823" t="s">
        <v>2902</v>
      </c>
      <c r="H334" s="823" t="s">
        <v>680</v>
      </c>
      <c r="I334" s="823" t="s">
        <v>2916</v>
      </c>
      <c r="J334" s="823" t="s">
        <v>2913</v>
      </c>
      <c r="K334" s="823" t="s">
        <v>2911</v>
      </c>
      <c r="L334" s="826">
        <v>1019.46</v>
      </c>
      <c r="M334" s="826">
        <v>11214.060000000001</v>
      </c>
      <c r="N334" s="823">
        <v>11</v>
      </c>
      <c r="O334" s="827">
        <v>3</v>
      </c>
      <c r="P334" s="826">
        <v>11214.060000000001</v>
      </c>
      <c r="Q334" s="828">
        <v>1</v>
      </c>
      <c r="R334" s="823">
        <v>11</v>
      </c>
      <c r="S334" s="828">
        <v>1</v>
      </c>
      <c r="T334" s="827">
        <v>3</v>
      </c>
      <c r="U334" s="829">
        <v>1</v>
      </c>
    </row>
    <row r="335" spans="1:21" ht="14.45" customHeight="1" x14ac:dyDescent="0.2">
      <c r="A335" s="822">
        <v>7</v>
      </c>
      <c r="B335" s="823" t="s">
        <v>2233</v>
      </c>
      <c r="C335" s="823" t="s">
        <v>2239</v>
      </c>
      <c r="D335" s="824" t="s">
        <v>3530</v>
      </c>
      <c r="E335" s="825" t="s">
        <v>2245</v>
      </c>
      <c r="F335" s="823" t="s">
        <v>2234</v>
      </c>
      <c r="G335" s="823" t="s">
        <v>2902</v>
      </c>
      <c r="H335" s="823" t="s">
        <v>329</v>
      </c>
      <c r="I335" s="823" t="s">
        <v>2917</v>
      </c>
      <c r="J335" s="823" t="s">
        <v>2918</v>
      </c>
      <c r="K335" s="823" t="s">
        <v>2919</v>
      </c>
      <c r="L335" s="826">
        <v>0</v>
      </c>
      <c r="M335" s="826">
        <v>0</v>
      </c>
      <c r="N335" s="823">
        <v>4</v>
      </c>
      <c r="O335" s="827">
        <v>2</v>
      </c>
      <c r="P335" s="826">
        <v>0</v>
      </c>
      <c r="Q335" s="828"/>
      <c r="R335" s="823">
        <v>1</v>
      </c>
      <c r="S335" s="828">
        <v>0.25</v>
      </c>
      <c r="T335" s="827">
        <v>1</v>
      </c>
      <c r="U335" s="829">
        <v>0.5</v>
      </c>
    </row>
    <row r="336" spans="1:21" ht="14.45" customHeight="1" x14ac:dyDescent="0.2">
      <c r="A336" s="822">
        <v>7</v>
      </c>
      <c r="B336" s="823" t="s">
        <v>2233</v>
      </c>
      <c r="C336" s="823" t="s">
        <v>2239</v>
      </c>
      <c r="D336" s="824" t="s">
        <v>3530</v>
      </c>
      <c r="E336" s="825" t="s">
        <v>2245</v>
      </c>
      <c r="F336" s="823" t="s">
        <v>2234</v>
      </c>
      <c r="G336" s="823" t="s">
        <v>2294</v>
      </c>
      <c r="H336" s="823" t="s">
        <v>680</v>
      </c>
      <c r="I336" s="823" t="s">
        <v>1869</v>
      </c>
      <c r="J336" s="823" t="s">
        <v>1865</v>
      </c>
      <c r="K336" s="823" t="s">
        <v>1870</v>
      </c>
      <c r="L336" s="826">
        <v>102.93</v>
      </c>
      <c r="M336" s="826">
        <v>205.86</v>
      </c>
      <c r="N336" s="823">
        <v>2</v>
      </c>
      <c r="O336" s="827">
        <v>2</v>
      </c>
      <c r="P336" s="826">
        <v>205.86</v>
      </c>
      <c r="Q336" s="828">
        <v>1</v>
      </c>
      <c r="R336" s="823">
        <v>2</v>
      </c>
      <c r="S336" s="828">
        <v>1</v>
      </c>
      <c r="T336" s="827">
        <v>2</v>
      </c>
      <c r="U336" s="829">
        <v>1</v>
      </c>
    </row>
    <row r="337" spans="1:21" ht="14.45" customHeight="1" x14ac:dyDescent="0.2">
      <c r="A337" s="822">
        <v>7</v>
      </c>
      <c r="B337" s="823" t="s">
        <v>2233</v>
      </c>
      <c r="C337" s="823" t="s">
        <v>2239</v>
      </c>
      <c r="D337" s="824" t="s">
        <v>3530</v>
      </c>
      <c r="E337" s="825" t="s">
        <v>2245</v>
      </c>
      <c r="F337" s="823" t="s">
        <v>2234</v>
      </c>
      <c r="G337" s="823" t="s">
        <v>2334</v>
      </c>
      <c r="H337" s="823" t="s">
        <v>329</v>
      </c>
      <c r="I337" s="823" t="s">
        <v>2335</v>
      </c>
      <c r="J337" s="823" t="s">
        <v>715</v>
      </c>
      <c r="K337" s="823" t="s">
        <v>2336</v>
      </c>
      <c r="L337" s="826">
        <v>127.91</v>
      </c>
      <c r="M337" s="826">
        <v>1534.9199999999998</v>
      </c>
      <c r="N337" s="823">
        <v>12</v>
      </c>
      <c r="O337" s="827">
        <v>6</v>
      </c>
      <c r="P337" s="826">
        <v>895.36999999999989</v>
      </c>
      <c r="Q337" s="828">
        <v>0.58333333333333337</v>
      </c>
      <c r="R337" s="823">
        <v>7</v>
      </c>
      <c r="S337" s="828">
        <v>0.58333333333333337</v>
      </c>
      <c r="T337" s="827">
        <v>4.5</v>
      </c>
      <c r="U337" s="829">
        <v>0.75</v>
      </c>
    </row>
    <row r="338" spans="1:21" ht="14.45" customHeight="1" x14ac:dyDescent="0.2">
      <c r="A338" s="822">
        <v>7</v>
      </c>
      <c r="B338" s="823" t="s">
        <v>2233</v>
      </c>
      <c r="C338" s="823" t="s">
        <v>2239</v>
      </c>
      <c r="D338" s="824" t="s">
        <v>3530</v>
      </c>
      <c r="E338" s="825" t="s">
        <v>2245</v>
      </c>
      <c r="F338" s="823" t="s">
        <v>2234</v>
      </c>
      <c r="G338" s="823" t="s">
        <v>2920</v>
      </c>
      <c r="H338" s="823" t="s">
        <v>329</v>
      </c>
      <c r="I338" s="823" t="s">
        <v>2921</v>
      </c>
      <c r="J338" s="823" t="s">
        <v>2183</v>
      </c>
      <c r="K338" s="823" t="s">
        <v>1582</v>
      </c>
      <c r="L338" s="826">
        <v>131.22</v>
      </c>
      <c r="M338" s="826">
        <v>393.65999999999997</v>
      </c>
      <c r="N338" s="823">
        <v>3</v>
      </c>
      <c r="O338" s="827">
        <v>1.5</v>
      </c>
      <c r="P338" s="826">
        <v>131.22</v>
      </c>
      <c r="Q338" s="828">
        <v>0.33333333333333337</v>
      </c>
      <c r="R338" s="823">
        <v>1</v>
      </c>
      <c r="S338" s="828">
        <v>0.33333333333333331</v>
      </c>
      <c r="T338" s="827">
        <v>1</v>
      </c>
      <c r="U338" s="829">
        <v>0.66666666666666663</v>
      </c>
    </row>
    <row r="339" spans="1:21" ht="14.45" customHeight="1" x14ac:dyDescent="0.2">
      <c r="A339" s="822">
        <v>7</v>
      </c>
      <c r="B339" s="823" t="s">
        <v>2233</v>
      </c>
      <c r="C339" s="823" t="s">
        <v>2239</v>
      </c>
      <c r="D339" s="824" t="s">
        <v>3530</v>
      </c>
      <c r="E339" s="825" t="s">
        <v>2245</v>
      </c>
      <c r="F339" s="823" t="s">
        <v>2234</v>
      </c>
      <c r="G339" s="823" t="s">
        <v>2920</v>
      </c>
      <c r="H339" s="823" t="s">
        <v>329</v>
      </c>
      <c r="I339" s="823" t="s">
        <v>2922</v>
      </c>
      <c r="J339" s="823" t="s">
        <v>1577</v>
      </c>
      <c r="K339" s="823" t="s">
        <v>2923</v>
      </c>
      <c r="L339" s="826">
        <v>169.29</v>
      </c>
      <c r="M339" s="826">
        <v>677.16</v>
      </c>
      <c r="N339" s="823">
        <v>4</v>
      </c>
      <c r="O339" s="827">
        <v>1</v>
      </c>
      <c r="P339" s="826">
        <v>677.16</v>
      </c>
      <c r="Q339" s="828">
        <v>1</v>
      </c>
      <c r="R339" s="823">
        <v>4</v>
      </c>
      <c r="S339" s="828">
        <v>1</v>
      </c>
      <c r="T339" s="827">
        <v>1</v>
      </c>
      <c r="U339" s="829">
        <v>1</v>
      </c>
    </row>
    <row r="340" spans="1:21" ht="14.45" customHeight="1" x14ac:dyDescent="0.2">
      <c r="A340" s="822">
        <v>7</v>
      </c>
      <c r="B340" s="823" t="s">
        <v>2233</v>
      </c>
      <c r="C340" s="823" t="s">
        <v>2239</v>
      </c>
      <c r="D340" s="824" t="s">
        <v>3530</v>
      </c>
      <c r="E340" s="825" t="s">
        <v>2245</v>
      </c>
      <c r="F340" s="823" t="s">
        <v>2234</v>
      </c>
      <c r="G340" s="823" t="s">
        <v>2920</v>
      </c>
      <c r="H340" s="823" t="s">
        <v>329</v>
      </c>
      <c r="I340" s="823" t="s">
        <v>2924</v>
      </c>
      <c r="J340" s="823" t="s">
        <v>1577</v>
      </c>
      <c r="K340" s="823" t="s">
        <v>1587</v>
      </c>
      <c r="L340" s="826">
        <v>338.58</v>
      </c>
      <c r="M340" s="826">
        <v>677.16</v>
      </c>
      <c r="N340" s="823">
        <v>2</v>
      </c>
      <c r="O340" s="827">
        <v>1</v>
      </c>
      <c r="P340" s="826">
        <v>677.16</v>
      </c>
      <c r="Q340" s="828">
        <v>1</v>
      </c>
      <c r="R340" s="823">
        <v>2</v>
      </c>
      <c r="S340" s="828">
        <v>1</v>
      </c>
      <c r="T340" s="827">
        <v>1</v>
      </c>
      <c r="U340" s="829">
        <v>1</v>
      </c>
    </row>
    <row r="341" spans="1:21" ht="14.45" customHeight="1" x14ac:dyDescent="0.2">
      <c r="A341" s="822">
        <v>7</v>
      </c>
      <c r="B341" s="823" t="s">
        <v>2233</v>
      </c>
      <c r="C341" s="823" t="s">
        <v>2239</v>
      </c>
      <c r="D341" s="824" t="s">
        <v>3530</v>
      </c>
      <c r="E341" s="825" t="s">
        <v>2245</v>
      </c>
      <c r="F341" s="823" t="s">
        <v>2234</v>
      </c>
      <c r="G341" s="823" t="s">
        <v>2920</v>
      </c>
      <c r="H341" s="823" t="s">
        <v>329</v>
      </c>
      <c r="I341" s="823" t="s">
        <v>2925</v>
      </c>
      <c r="J341" s="823" t="s">
        <v>2926</v>
      </c>
      <c r="K341" s="823" t="s">
        <v>2923</v>
      </c>
      <c r="L341" s="826">
        <v>169.29</v>
      </c>
      <c r="M341" s="826">
        <v>846.44999999999993</v>
      </c>
      <c r="N341" s="823">
        <v>5</v>
      </c>
      <c r="O341" s="827">
        <v>1</v>
      </c>
      <c r="P341" s="826">
        <v>846.44999999999993</v>
      </c>
      <c r="Q341" s="828">
        <v>1</v>
      </c>
      <c r="R341" s="823">
        <v>5</v>
      </c>
      <c r="S341" s="828">
        <v>1</v>
      </c>
      <c r="T341" s="827">
        <v>1</v>
      </c>
      <c r="U341" s="829">
        <v>1</v>
      </c>
    </row>
    <row r="342" spans="1:21" ht="14.45" customHeight="1" x14ac:dyDescent="0.2">
      <c r="A342" s="822">
        <v>7</v>
      </c>
      <c r="B342" s="823" t="s">
        <v>2233</v>
      </c>
      <c r="C342" s="823" t="s">
        <v>2239</v>
      </c>
      <c r="D342" s="824" t="s">
        <v>3530</v>
      </c>
      <c r="E342" s="825" t="s">
        <v>2245</v>
      </c>
      <c r="F342" s="823" t="s">
        <v>2234</v>
      </c>
      <c r="G342" s="823" t="s">
        <v>2920</v>
      </c>
      <c r="H342" s="823" t="s">
        <v>329</v>
      </c>
      <c r="I342" s="823" t="s">
        <v>2927</v>
      </c>
      <c r="J342" s="823" t="s">
        <v>2926</v>
      </c>
      <c r="K342" s="823" t="s">
        <v>1587</v>
      </c>
      <c r="L342" s="826">
        <v>338.58</v>
      </c>
      <c r="M342" s="826">
        <v>2031.48</v>
      </c>
      <c r="N342" s="823">
        <v>6</v>
      </c>
      <c r="O342" s="827">
        <v>2</v>
      </c>
      <c r="P342" s="826">
        <v>2031.48</v>
      </c>
      <c r="Q342" s="828">
        <v>1</v>
      </c>
      <c r="R342" s="823">
        <v>6</v>
      </c>
      <c r="S342" s="828">
        <v>1</v>
      </c>
      <c r="T342" s="827">
        <v>2</v>
      </c>
      <c r="U342" s="829">
        <v>1</v>
      </c>
    </row>
    <row r="343" spans="1:21" ht="14.45" customHeight="1" x14ac:dyDescent="0.2">
      <c r="A343" s="822">
        <v>7</v>
      </c>
      <c r="B343" s="823" t="s">
        <v>2233</v>
      </c>
      <c r="C343" s="823" t="s">
        <v>2239</v>
      </c>
      <c r="D343" s="824" t="s">
        <v>3530</v>
      </c>
      <c r="E343" s="825" t="s">
        <v>2245</v>
      </c>
      <c r="F343" s="823" t="s">
        <v>2234</v>
      </c>
      <c r="G343" s="823" t="s">
        <v>2920</v>
      </c>
      <c r="H343" s="823" t="s">
        <v>329</v>
      </c>
      <c r="I343" s="823" t="s">
        <v>2928</v>
      </c>
      <c r="J343" s="823" t="s">
        <v>2929</v>
      </c>
      <c r="K343" s="823" t="s">
        <v>1587</v>
      </c>
      <c r="L343" s="826">
        <v>338.58</v>
      </c>
      <c r="M343" s="826">
        <v>677.16</v>
      </c>
      <c r="N343" s="823">
        <v>2</v>
      </c>
      <c r="O343" s="827">
        <v>1</v>
      </c>
      <c r="P343" s="826"/>
      <c r="Q343" s="828">
        <v>0</v>
      </c>
      <c r="R343" s="823"/>
      <c r="S343" s="828">
        <v>0</v>
      </c>
      <c r="T343" s="827"/>
      <c r="U343" s="829">
        <v>0</v>
      </c>
    </row>
    <row r="344" spans="1:21" ht="14.45" customHeight="1" x14ac:dyDescent="0.2">
      <c r="A344" s="822">
        <v>7</v>
      </c>
      <c r="B344" s="823" t="s">
        <v>2233</v>
      </c>
      <c r="C344" s="823" t="s">
        <v>2239</v>
      </c>
      <c r="D344" s="824" t="s">
        <v>3530</v>
      </c>
      <c r="E344" s="825" t="s">
        <v>2245</v>
      </c>
      <c r="F344" s="823" t="s">
        <v>2234</v>
      </c>
      <c r="G344" s="823" t="s">
        <v>2920</v>
      </c>
      <c r="H344" s="823" t="s">
        <v>329</v>
      </c>
      <c r="I344" s="823" t="s">
        <v>2930</v>
      </c>
      <c r="J344" s="823" t="s">
        <v>2926</v>
      </c>
      <c r="K344" s="823" t="s">
        <v>2179</v>
      </c>
      <c r="L344" s="826">
        <v>677.17</v>
      </c>
      <c r="M344" s="826">
        <v>4740.1899999999996</v>
      </c>
      <c r="N344" s="823">
        <v>7</v>
      </c>
      <c r="O344" s="827">
        <v>2</v>
      </c>
      <c r="P344" s="826">
        <v>4740.1899999999996</v>
      </c>
      <c r="Q344" s="828">
        <v>1</v>
      </c>
      <c r="R344" s="823">
        <v>7</v>
      </c>
      <c r="S344" s="828">
        <v>1</v>
      </c>
      <c r="T344" s="827">
        <v>2</v>
      </c>
      <c r="U344" s="829">
        <v>1</v>
      </c>
    </row>
    <row r="345" spans="1:21" ht="14.45" customHeight="1" x14ac:dyDescent="0.2">
      <c r="A345" s="822">
        <v>7</v>
      </c>
      <c r="B345" s="823" t="s">
        <v>2233</v>
      </c>
      <c r="C345" s="823" t="s">
        <v>2239</v>
      </c>
      <c r="D345" s="824" t="s">
        <v>3530</v>
      </c>
      <c r="E345" s="825" t="s">
        <v>2245</v>
      </c>
      <c r="F345" s="823" t="s">
        <v>2234</v>
      </c>
      <c r="G345" s="823" t="s">
        <v>2920</v>
      </c>
      <c r="H345" s="823" t="s">
        <v>680</v>
      </c>
      <c r="I345" s="823" t="s">
        <v>2176</v>
      </c>
      <c r="J345" s="823" t="s">
        <v>1581</v>
      </c>
      <c r="K345" s="823" t="s">
        <v>1584</v>
      </c>
      <c r="L345" s="826">
        <v>1286.6199999999999</v>
      </c>
      <c r="M345" s="826">
        <v>10292.959999999999</v>
      </c>
      <c r="N345" s="823">
        <v>8</v>
      </c>
      <c r="O345" s="827">
        <v>3</v>
      </c>
      <c r="P345" s="826">
        <v>7719.7199999999993</v>
      </c>
      <c r="Q345" s="828">
        <v>0.75</v>
      </c>
      <c r="R345" s="823">
        <v>6</v>
      </c>
      <c r="S345" s="828">
        <v>0.75</v>
      </c>
      <c r="T345" s="827">
        <v>1.5</v>
      </c>
      <c r="U345" s="829">
        <v>0.5</v>
      </c>
    </row>
    <row r="346" spans="1:21" ht="14.45" customHeight="1" x14ac:dyDescent="0.2">
      <c r="A346" s="822">
        <v>7</v>
      </c>
      <c r="B346" s="823" t="s">
        <v>2233</v>
      </c>
      <c r="C346" s="823" t="s">
        <v>2239</v>
      </c>
      <c r="D346" s="824" t="s">
        <v>3530</v>
      </c>
      <c r="E346" s="825" t="s">
        <v>2245</v>
      </c>
      <c r="F346" s="823" t="s">
        <v>2234</v>
      </c>
      <c r="G346" s="823" t="s">
        <v>2920</v>
      </c>
      <c r="H346" s="823" t="s">
        <v>329</v>
      </c>
      <c r="I346" s="823" t="s">
        <v>2931</v>
      </c>
      <c r="J346" s="823" t="s">
        <v>2932</v>
      </c>
      <c r="K346" s="823" t="s">
        <v>2923</v>
      </c>
      <c r="L346" s="826">
        <v>169.29</v>
      </c>
      <c r="M346" s="826">
        <v>1523.6100000000001</v>
      </c>
      <c r="N346" s="823">
        <v>9</v>
      </c>
      <c r="O346" s="827">
        <v>2</v>
      </c>
      <c r="P346" s="826"/>
      <c r="Q346" s="828">
        <v>0</v>
      </c>
      <c r="R346" s="823"/>
      <c r="S346" s="828">
        <v>0</v>
      </c>
      <c r="T346" s="827"/>
      <c r="U346" s="829">
        <v>0</v>
      </c>
    </row>
    <row r="347" spans="1:21" ht="14.45" customHeight="1" x14ac:dyDescent="0.2">
      <c r="A347" s="822">
        <v>7</v>
      </c>
      <c r="B347" s="823" t="s">
        <v>2233</v>
      </c>
      <c r="C347" s="823" t="s">
        <v>2239</v>
      </c>
      <c r="D347" s="824" t="s">
        <v>3530</v>
      </c>
      <c r="E347" s="825" t="s">
        <v>2245</v>
      </c>
      <c r="F347" s="823" t="s">
        <v>2234</v>
      </c>
      <c r="G347" s="823" t="s">
        <v>2920</v>
      </c>
      <c r="H347" s="823" t="s">
        <v>680</v>
      </c>
      <c r="I347" s="823" t="s">
        <v>2178</v>
      </c>
      <c r="J347" s="823" t="s">
        <v>1581</v>
      </c>
      <c r="K347" s="823" t="s">
        <v>2179</v>
      </c>
      <c r="L347" s="826">
        <v>677.17</v>
      </c>
      <c r="M347" s="826">
        <v>9480.3799999999974</v>
      </c>
      <c r="N347" s="823">
        <v>14</v>
      </c>
      <c r="O347" s="827">
        <v>4</v>
      </c>
      <c r="P347" s="826">
        <v>6094.5299999999988</v>
      </c>
      <c r="Q347" s="828">
        <v>0.6428571428571429</v>
      </c>
      <c r="R347" s="823">
        <v>9</v>
      </c>
      <c r="S347" s="828">
        <v>0.6428571428571429</v>
      </c>
      <c r="T347" s="827">
        <v>2.5</v>
      </c>
      <c r="U347" s="829">
        <v>0.625</v>
      </c>
    </row>
    <row r="348" spans="1:21" ht="14.45" customHeight="1" x14ac:dyDescent="0.2">
      <c r="A348" s="822">
        <v>7</v>
      </c>
      <c r="B348" s="823" t="s">
        <v>2233</v>
      </c>
      <c r="C348" s="823" t="s">
        <v>2239</v>
      </c>
      <c r="D348" s="824" t="s">
        <v>3530</v>
      </c>
      <c r="E348" s="825" t="s">
        <v>2245</v>
      </c>
      <c r="F348" s="823" t="s">
        <v>2234</v>
      </c>
      <c r="G348" s="823" t="s">
        <v>2920</v>
      </c>
      <c r="H348" s="823" t="s">
        <v>680</v>
      </c>
      <c r="I348" s="823" t="s">
        <v>2177</v>
      </c>
      <c r="J348" s="823" t="s">
        <v>1581</v>
      </c>
      <c r="K348" s="823" t="s">
        <v>1583</v>
      </c>
      <c r="L348" s="826">
        <v>2573.2199999999998</v>
      </c>
      <c r="M348" s="826">
        <v>61757.279999999999</v>
      </c>
      <c r="N348" s="823">
        <v>24</v>
      </c>
      <c r="O348" s="827">
        <v>10.5</v>
      </c>
      <c r="P348" s="826">
        <v>33451.86</v>
      </c>
      <c r="Q348" s="828">
        <v>0.54166666666666674</v>
      </c>
      <c r="R348" s="823">
        <v>13</v>
      </c>
      <c r="S348" s="828">
        <v>0.54166666666666663</v>
      </c>
      <c r="T348" s="827">
        <v>5.5</v>
      </c>
      <c r="U348" s="829">
        <v>0.52380952380952384</v>
      </c>
    </row>
    <row r="349" spans="1:21" ht="14.45" customHeight="1" x14ac:dyDescent="0.2">
      <c r="A349" s="822">
        <v>7</v>
      </c>
      <c r="B349" s="823" t="s">
        <v>2233</v>
      </c>
      <c r="C349" s="823" t="s">
        <v>2239</v>
      </c>
      <c r="D349" s="824" t="s">
        <v>3530</v>
      </c>
      <c r="E349" s="825" t="s">
        <v>2245</v>
      </c>
      <c r="F349" s="823" t="s">
        <v>2234</v>
      </c>
      <c r="G349" s="823" t="s">
        <v>2920</v>
      </c>
      <c r="H349" s="823" t="s">
        <v>329</v>
      </c>
      <c r="I349" s="823" t="s">
        <v>2933</v>
      </c>
      <c r="J349" s="823" t="s">
        <v>2183</v>
      </c>
      <c r="K349" s="823" t="s">
        <v>2934</v>
      </c>
      <c r="L349" s="826">
        <v>1929.92</v>
      </c>
      <c r="M349" s="826">
        <v>1929.92</v>
      </c>
      <c r="N349" s="823">
        <v>1</v>
      </c>
      <c r="O349" s="827">
        <v>1</v>
      </c>
      <c r="P349" s="826">
        <v>1929.92</v>
      </c>
      <c r="Q349" s="828">
        <v>1</v>
      </c>
      <c r="R349" s="823">
        <v>1</v>
      </c>
      <c r="S349" s="828">
        <v>1</v>
      </c>
      <c r="T349" s="827">
        <v>1</v>
      </c>
      <c r="U349" s="829">
        <v>1</v>
      </c>
    </row>
    <row r="350" spans="1:21" ht="14.45" customHeight="1" x14ac:dyDescent="0.2">
      <c r="A350" s="822">
        <v>7</v>
      </c>
      <c r="B350" s="823" t="s">
        <v>2233</v>
      </c>
      <c r="C350" s="823" t="s">
        <v>2239</v>
      </c>
      <c r="D350" s="824" t="s">
        <v>3530</v>
      </c>
      <c r="E350" s="825" t="s">
        <v>2245</v>
      </c>
      <c r="F350" s="823" t="s">
        <v>2234</v>
      </c>
      <c r="G350" s="823" t="s">
        <v>2920</v>
      </c>
      <c r="H350" s="823" t="s">
        <v>329</v>
      </c>
      <c r="I350" s="823" t="s">
        <v>2935</v>
      </c>
      <c r="J350" s="823" t="s">
        <v>2936</v>
      </c>
      <c r="K350" s="823" t="s">
        <v>2923</v>
      </c>
      <c r="L350" s="826">
        <v>1286.19</v>
      </c>
      <c r="M350" s="826">
        <v>25723.800000000003</v>
      </c>
      <c r="N350" s="823">
        <v>20</v>
      </c>
      <c r="O350" s="827">
        <v>8</v>
      </c>
      <c r="P350" s="826">
        <v>10289.52</v>
      </c>
      <c r="Q350" s="828">
        <v>0.39999999999999997</v>
      </c>
      <c r="R350" s="823">
        <v>8</v>
      </c>
      <c r="S350" s="828">
        <v>0.4</v>
      </c>
      <c r="T350" s="827">
        <v>4</v>
      </c>
      <c r="U350" s="829">
        <v>0.5</v>
      </c>
    </row>
    <row r="351" spans="1:21" ht="14.45" customHeight="1" x14ac:dyDescent="0.2">
      <c r="A351" s="822">
        <v>7</v>
      </c>
      <c r="B351" s="823" t="s">
        <v>2233</v>
      </c>
      <c r="C351" s="823" t="s">
        <v>2239</v>
      </c>
      <c r="D351" s="824" t="s">
        <v>3530</v>
      </c>
      <c r="E351" s="825" t="s">
        <v>2245</v>
      </c>
      <c r="F351" s="823" t="s">
        <v>2234</v>
      </c>
      <c r="G351" s="823" t="s">
        <v>2920</v>
      </c>
      <c r="H351" s="823" t="s">
        <v>329</v>
      </c>
      <c r="I351" s="823" t="s">
        <v>2937</v>
      </c>
      <c r="J351" s="823" t="s">
        <v>2938</v>
      </c>
      <c r="K351" s="823" t="s">
        <v>1587</v>
      </c>
      <c r="L351" s="826">
        <v>1715.48</v>
      </c>
      <c r="M351" s="826">
        <v>5146.4400000000005</v>
      </c>
      <c r="N351" s="823">
        <v>3</v>
      </c>
      <c r="O351" s="827">
        <v>1</v>
      </c>
      <c r="P351" s="826"/>
      <c r="Q351" s="828">
        <v>0</v>
      </c>
      <c r="R351" s="823"/>
      <c r="S351" s="828">
        <v>0</v>
      </c>
      <c r="T351" s="827"/>
      <c r="U351" s="829">
        <v>0</v>
      </c>
    </row>
    <row r="352" spans="1:21" ht="14.45" customHeight="1" x14ac:dyDescent="0.2">
      <c r="A352" s="822">
        <v>7</v>
      </c>
      <c r="B352" s="823" t="s">
        <v>2233</v>
      </c>
      <c r="C352" s="823" t="s">
        <v>2239</v>
      </c>
      <c r="D352" s="824" t="s">
        <v>3530</v>
      </c>
      <c r="E352" s="825" t="s">
        <v>2245</v>
      </c>
      <c r="F352" s="823" t="s">
        <v>2234</v>
      </c>
      <c r="G352" s="823" t="s">
        <v>2920</v>
      </c>
      <c r="H352" s="823" t="s">
        <v>329</v>
      </c>
      <c r="I352" s="823" t="s">
        <v>2939</v>
      </c>
      <c r="J352" s="823" t="s">
        <v>2940</v>
      </c>
      <c r="K352" s="823" t="s">
        <v>2941</v>
      </c>
      <c r="L352" s="826">
        <v>3002.09</v>
      </c>
      <c r="M352" s="826">
        <v>3002.09</v>
      </c>
      <c r="N352" s="823">
        <v>1</v>
      </c>
      <c r="O352" s="827">
        <v>1</v>
      </c>
      <c r="P352" s="826"/>
      <c r="Q352" s="828">
        <v>0</v>
      </c>
      <c r="R352" s="823"/>
      <c r="S352" s="828">
        <v>0</v>
      </c>
      <c r="T352" s="827"/>
      <c r="U352" s="829">
        <v>0</v>
      </c>
    </row>
    <row r="353" spans="1:21" ht="14.45" customHeight="1" x14ac:dyDescent="0.2">
      <c r="A353" s="822">
        <v>7</v>
      </c>
      <c r="B353" s="823" t="s">
        <v>2233</v>
      </c>
      <c r="C353" s="823" t="s">
        <v>2239</v>
      </c>
      <c r="D353" s="824" t="s">
        <v>3530</v>
      </c>
      <c r="E353" s="825" t="s">
        <v>2245</v>
      </c>
      <c r="F353" s="823" t="s">
        <v>2234</v>
      </c>
      <c r="G353" s="823" t="s">
        <v>2340</v>
      </c>
      <c r="H353" s="823" t="s">
        <v>329</v>
      </c>
      <c r="I353" s="823" t="s">
        <v>2341</v>
      </c>
      <c r="J353" s="823" t="s">
        <v>2342</v>
      </c>
      <c r="K353" s="823" t="s">
        <v>1870</v>
      </c>
      <c r="L353" s="826">
        <v>97.76</v>
      </c>
      <c r="M353" s="826">
        <v>97.76</v>
      </c>
      <c r="N353" s="823">
        <v>1</v>
      </c>
      <c r="O353" s="827">
        <v>1</v>
      </c>
      <c r="P353" s="826">
        <v>97.76</v>
      </c>
      <c r="Q353" s="828">
        <v>1</v>
      </c>
      <c r="R353" s="823">
        <v>1</v>
      </c>
      <c r="S353" s="828">
        <v>1</v>
      </c>
      <c r="T353" s="827">
        <v>1</v>
      </c>
      <c r="U353" s="829">
        <v>1</v>
      </c>
    </row>
    <row r="354" spans="1:21" ht="14.45" customHeight="1" x14ac:dyDescent="0.2">
      <c r="A354" s="822">
        <v>7</v>
      </c>
      <c r="B354" s="823" t="s">
        <v>2233</v>
      </c>
      <c r="C354" s="823" t="s">
        <v>2239</v>
      </c>
      <c r="D354" s="824" t="s">
        <v>3530</v>
      </c>
      <c r="E354" s="825" t="s">
        <v>2245</v>
      </c>
      <c r="F354" s="823" t="s">
        <v>2234</v>
      </c>
      <c r="G354" s="823" t="s">
        <v>2639</v>
      </c>
      <c r="H354" s="823" t="s">
        <v>680</v>
      </c>
      <c r="I354" s="823" t="s">
        <v>2021</v>
      </c>
      <c r="J354" s="823" t="s">
        <v>695</v>
      </c>
      <c r="K354" s="823" t="s">
        <v>1057</v>
      </c>
      <c r="L354" s="826">
        <v>0</v>
      </c>
      <c r="M354" s="826">
        <v>0</v>
      </c>
      <c r="N354" s="823">
        <v>39</v>
      </c>
      <c r="O354" s="827">
        <v>19.5</v>
      </c>
      <c r="P354" s="826">
        <v>0</v>
      </c>
      <c r="Q354" s="828"/>
      <c r="R354" s="823">
        <v>25</v>
      </c>
      <c r="S354" s="828">
        <v>0.64102564102564108</v>
      </c>
      <c r="T354" s="827">
        <v>12</v>
      </c>
      <c r="U354" s="829">
        <v>0.61538461538461542</v>
      </c>
    </row>
    <row r="355" spans="1:21" ht="14.45" customHeight="1" x14ac:dyDescent="0.2">
      <c r="A355" s="822">
        <v>7</v>
      </c>
      <c r="B355" s="823" t="s">
        <v>2233</v>
      </c>
      <c r="C355" s="823" t="s">
        <v>2239</v>
      </c>
      <c r="D355" s="824" t="s">
        <v>3530</v>
      </c>
      <c r="E355" s="825" t="s">
        <v>2245</v>
      </c>
      <c r="F355" s="823" t="s">
        <v>2234</v>
      </c>
      <c r="G355" s="823" t="s">
        <v>2942</v>
      </c>
      <c r="H355" s="823" t="s">
        <v>329</v>
      </c>
      <c r="I355" s="823" t="s">
        <v>2943</v>
      </c>
      <c r="J355" s="823" t="s">
        <v>2944</v>
      </c>
      <c r="K355" s="823" t="s">
        <v>2945</v>
      </c>
      <c r="L355" s="826">
        <v>60.39</v>
      </c>
      <c r="M355" s="826">
        <v>120.78</v>
      </c>
      <c r="N355" s="823">
        <v>2</v>
      </c>
      <c r="O355" s="827">
        <v>1</v>
      </c>
      <c r="P355" s="826"/>
      <c r="Q355" s="828">
        <v>0</v>
      </c>
      <c r="R355" s="823"/>
      <c r="S355" s="828">
        <v>0</v>
      </c>
      <c r="T355" s="827"/>
      <c r="U355" s="829">
        <v>0</v>
      </c>
    </row>
    <row r="356" spans="1:21" ht="14.45" customHeight="1" x14ac:dyDescent="0.2">
      <c r="A356" s="822">
        <v>7</v>
      </c>
      <c r="B356" s="823" t="s">
        <v>2233</v>
      </c>
      <c r="C356" s="823" t="s">
        <v>2239</v>
      </c>
      <c r="D356" s="824" t="s">
        <v>3530</v>
      </c>
      <c r="E356" s="825" t="s">
        <v>2245</v>
      </c>
      <c r="F356" s="823" t="s">
        <v>2234</v>
      </c>
      <c r="G356" s="823" t="s">
        <v>2946</v>
      </c>
      <c r="H356" s="823" t="s">
        <v>329</v>
      </c>
      <c r="I356" s="823" t="s">
        <v>2947</v>
      </c>
      <c r="J356" s="823" t="s">
        <v>2948</v>
      </c>
      <c r="K356" s="823" t="s">
        <v>2949</v>
      </c>
      <c r="L356" s="826">
        <v>355.79</v>
      </c>
      <c r="M356" s="826">
        <v>711.58</v>
      </c>
      <c r="N356" s="823">
        <v>2</v>
      </c>
      <c r="O356" s="827">
        <v>1</v>
      </c>
      <c r="P356" s="826">
        <v>711.58</v>
      </c>
      <c r="Q356" s="828">
        <v>1</v>
      </c>
      <c r="R356" s="823">
        <v>2</v>
      </c>
      <c r="S356" s="828">
        <v>1</v>
      </c>
      <c r="T356" s="827">
        <v>1</v>
      </c>
      <c r="U356" s="829">
        <v>1</v>
      </c>
    </row>
    <row r="357" spans="1:21" ht="14.45" customHeight="1" x14ac:dyDescent="0.2">
      <c r="A357" s="822">
        <v>7</v>
      </c>
      <c r="B357" s="823" t="s">
        <v>2233</v>
      </c>
      <c r="C357" s="823" t="s">
        <v>2239</v>
      </c>
      <c r="D357" s="824" t="s">
        <v>3530</v>
      </c>
      <c r="E357" s="825" t="s">
        <v>2245</v>
      </c>
      <c r="F357" s="823" t="s">
        <v>2234</v>
      </c>
      <c r="G357" s="823" t="s">
        <v>2946</v>
      </c>
      <c r="H357" s="823" t="s">
        <v>329</v>
      </c>
      <c r="I357" s="823" t="s">
        <v>2950</v>
      </c>
      <c r="J357" s="823" t="s">
        <v>2948</v>
      </c>
      <c r="K357" s="823" t="s">
        <v>2951</v>
      </c>
      <c r="L357" s="826">
        <v>552.64</v>
      </c>
      <c r="M357" s="826">
        <v>4421.12</v>
      </c>
      <c r="N357" s="823">
        <v>8</v>
      </c>
      <c r="O357" s="827">
        <v>4</v>
      </c>
      <c r="P357" s="826">
        <v>1657.92</v>
      </c>
      <c r="Q357" s="828">
        <v>0.375</v>
      </c>
      <c r="R357" s="823">
        <v>3</v>
      </c>
      <c r="S357" s="828">
        <v>0.375</v>
      </c>
      <c r="T357" s="827">
        <v>2</v>
      </c>
      <c r="U357" s="829">
        <v>0.5</v>
      </c>
    </row>
    <row r="358" spans="1:21" ht="14.45" customHeight="1" x14ac:dyDescent="0.2">
      <c r="A358" s="822">
        <v>7</v>
      </c>
      <c r="B358" s="823" t="s">
        <v>2233</v>
      </c>
      <c r="C358" s="823" t="s">
        <v>2239</v>
      </c>
      <c r="D358" s="824" t="s">
        <v>3530</v>
      </c>
      <c r="E358" s="825" t="s">
        <v>2245</v>
      </c>
      <c r="F358" s="823" t="s">
        <v>2234</v>
      </c>
      <c r="G358" s="823" t="s">
        <v>2946</v>
      </c>
      <c r="H358" s="823" t="s">
        <v>329</v>
      </c>
      <c r="I358" s="823" t="s">
        <v>2952</v>
      </c>
      <c r="J358" s="823" t="s">
        <v>2948</v>
      </c>
      <c r="K358" s="823" t="s">
        <v>2953</v>
      </c>
      <c r="L358" s="826">
        <v>1019.46</v>
      </c>
      <c r="M358" s="826">
        <v>4077.84</v>
      </c>
      <c r="N358" s="823">
        <v>4</v>
      </c>
      <c r="O358" s="827">
        <v>2</v>
      </c>
      <c r="P358" s="826">
        <v>4077.84</v>
      </c>
      <c r="Q358" s="828">
        <v>1</v>
      </c>
      <c r="R358" s="823">
        <v>4</v>
      </c>
      <c r="S358" s="828">
        <v>1</v>
      </c>
      <c r="T358" s="827">
        <v>2</v>
      </c>
      <c r="U358" s="829">
        <v>1</v>
      </c>
    </row>
    <row r="359" spans="1:21" ht="14.45" customHeight="1" x14ac:dyDescent="0.2">
      <c r="A359" s="822">
        <v>7</v>
      </c>
      <c r="B359" s="823" t="s">
        <v>2233</v>
      </c>
      <c r="C359" s="823" t="s">
        <v>2239</v>
      </c>
      <c r="D359" s="824" t="s">
        <v>3530</v>
      </c>
      <c r="E359" s="825" t="s">
        <v>2245</v>
      </c>
      <c r="F359" s="823" t="s">
        <v>2234</v>
      </c>
      <c r="G359" s="823" t="s">
        <v>2946</v>
      </c>
      <c r="H359" s="823" t="s">
        <v>329</v>
      </c>
      <c r="I359" s="823" t="s">
        <v>2954</v>
      </c>
      <c r="J359" s="823" t="s">
        <v>2948</v>
      </c>
      <c r="K359" s="823" t="s">
        <v>2955</v>
      </c>
      <c r="L359" s="826">
        <v>764.6</v>
      </c>
      <c r="M359" s="826">
        <v>6116.8000000000011</v>
      </c>
      <c r="N359" s="823">
        <v>8</v>
      </c>
      <c r="O359" s="827">
        <v>4</v>
      </c>
      <c r="P359" s="826">
        <v>6116.8000000000011</v>
      </c>
      <c r="Q359" s="828">
        <v>1</v>
      </c>
      <c r="R359" s="823">
        <v>8</v>
      </c>
      <c r="S359" s="828">
        <v>1</v>
      </c>
      <c r="T359" s="827">
        <v>4</v>
      </c>
      <c r="U359" s="829">
        <v>1</v>
      </c>
    </row>
    <row r="360" spans="1:21" ht="14.45" customHeight="1" x14ac:dyDescent="0.2">
      <c r="A360" s="822">
        <v>7</v>
      </c>
      <c r="B360" s="823" t="s">
        <v>2233</v>
      </c>
      <c r="C360" s="823" t="s">
        <v>2239</v>
      </c>
      <c r="D360" s="824" t="s">
        <v>3530</v>
      </c>
      <c r="E360" s="825" t="s">
        <v>2245</v>
      </c>
      <c r="F360" s="823" t="s">
        <v>2234</v>
      </c>
      <c r="G360" s="823" t="s">
        <v>2956</v>
      </c>
      <c r="H360" s="823" t="s">
        <v>329</v>
      </c>
      <c r="I360" s="823" t="s">
        <v>2957</v>
      </c>
      <c r="J360" s="823" t="s">
        <v>2958</v>
      </c>
      <c r="K360" s="823" t="s">
        <v>2959</v>
      </c>
      <c r="L360" s="826">
        <v>150.26</v>
      </c>
      <c r="M360" s="826">
        <v>601.04</v>
      </c>
      <c r="N360" s="823">
        <v>4</v>
      </c>
      <c r="O360" s="827">
        <v>2</v>
      </c>
      <c r="P360" s="826">
        <v>601.04</v>
      </c>
      <c r="Q360" s="828">
        <v>1</v>
      </c>
      <c r="R360" s="823">
        <v>4</v>
      </c>
      <c r="S360" s="828">
        <v>1</v>
      </c>
      <c r="T360" s="827">
        <v>2</v>
      </c>
      <c r="U360" s="829">
        <v>1</v>
      </c>
    </row>
    <row r="361" spans="1:21" ht="14.45" customHeight="1" x14ac:dyDescent="0.2">
      <c r="A361" s="822">
        <v>7</v>
      </c>
      <c r="B361" s="823" t="s">
        <v>2233</v>
      </c>
      <c r="C361" s="823" t="s">
        <v>2239</v>
      </c>
      <c r="D361" s="824" t="s">
        <v>3530</v>
      </c>
      <c r="E361" s="825" t="s">
        <v>2245</v>
      </c>
      <c r="F361" s="823" t="s">
        <v>2234</v>
      </c>
      <c r="G361" s="823" t="s">
        <v>2956</v>
      </c>
      <c r="H361" s="823" t="s">
        <v>329</v>
      </c>
      <c r="I361" s="823" t="s">
        <v>2960</v>
      </c>
      <c r="J361" s="823" t="s">
        <v>2961</v>
      </c>
      <c r="K361" s="823" t="s">
        <v>1422</v>
      </c>
      <c r="L361" s="826">
        <v>200.34</v>
      </c>
      <c r="M361" s="826">
        <v>2804.76</v>
      </c>
      <c r="N361" s="823">
        <v>14</v>
      </c>
      <c r="O361" s="827">
        <v>2.5</v>
      </c>
      <c r="P361" s="826">
        <v>801.36</v>
      </c>
      <c r="Q361" s="828">
        <v>0.2857142857142857</v>
      </c>
      <c r="R361" s="823">
        <v>4</v>
      </c>
      <c r="S361" s="828">
        <v>0.2857142857142857</v>
      </c>
      <c r="T361" s="827">
        <v>0.5</v>
      </c>
      <c r="U361" s="829">
        <v>0.2</v>
      </c>
    </row>
    <row r="362" spans="1:21" ht="14.45" customHeight="1" x14ac:dyDescent="0.2">
      <c r="A362" s="822">
        <v>7</v>
      </c>
      <c r="B362" s="823" t="s">
        <v>2233</v>
      </c>
      <c r="C362" s="823" t="s">
        <v>2239</v>
      </c>
      <c r="D362" s="824" t="s">
        <v>3530</v>
      </c>
      <c r="E362" s="825" t="s">
        <v>2245</v>
      </c>
      <c r="F362" s="823" t="s">
        <v>2234</v>
      </c>
      <c r="G362" s="823" t="s">
        <v>2956</v>
      </c>
      <c r="H362" s="823" t="s">
        <v>329</v>
      </c>
      <c r="I362" s="823" t="s">
        <v>2962</v>
      </c>
      <c r="J362" s="823" t="s">
        <v>2963</v>
      </c>
      <c r="K362" s="823" t="s">
        <v>2660</v>
      </c>
      <c r="L362" s="826">
        <v>166.96</v>
      </c>
      <c r="M362" s="826">
        <v>1502.6399999999999</v>
      </c>
      <c r="N362" s="823">
        <v>9</v>
      </c>
      <c r="O362" s="827">
        <v>3</v>
      </c>
      <c r="P362" s="826">
        <v>500.88</v>
      </c>
      <c r="Q362" s="828">
        <v>0.33333333333333337</v>
      </c>
      <c r="R362" s="823">
        <v>3</v>
      </c>
      <c r="S362" s="828">
        <v>0.33333333333333331</v>
      </c>
      <c r="T362" s="827">
        <v>1</v>
      </c>
      <c r="U362" s="829">
        <v>0.33333333333333331</v>
      </c>
    </row>
    <row r="363" spans="1:21" ht="14.45" customHeight="1" x14ac:dyDescent="0.2">
      <c r="A363" s="822">
        <v>7</v>
      </c>
      <c r="B363" s="823" t="s">
        <v>2233</v>
      </c>
      <c r="C363" s="823" t="s">
        <v>2239</v>
      </c>
      <c r="D363" s="824" t="s">
        <v>3530</v>
      </c>
      <c r="E363" s="825" t="s">
        <v>2245</v>
      </c>
      <c r="F363" s="823" t="s">
        <v>2234</v>
      </c>
      <c r="G363" s="823" t="s">
        <v>2956</v>
      </c>
      <c r="H363" s="823" t="s">
        <v>329</v>
      </c>
      <c r="I363" s="823" t="s">
        <v>2964</v>
      </c>
      <c r="J363" s="823" t="s">
        <v>2965</v>
      </c>
      <c r="K363" s="823" t="s">
        <v>2966</v>
      </c>
      <c r="L363" s="826">
        <v>100.17</v>
      </c>
      <c r="M363" s="826">
        <v>601.02</v>
      </c>
      <c r="N363" s="823">
        <v>6</v>
      </c>
      <c r="O363" s="827">
        <v>1</v>
      </c>
      <c r="P363" s="826">
        <v>601.02</v>
      </c>
      <c r="Q363" s="828">
        <v>1</v>
      </c>
      <c r="R363" s="823">
        <v>6</v>
      </c>
      <c r="S363" s="828">
        <v>1</v>
      </c>
      <c r="T363" s="827">
        <v>1</v>
      </c>
      <c r="U363" s="829">
        <v>1</v>
      </c>
    </row>
    <row r="364" spans="1:21" ht="14.45" customHeight="1" x14ac:dyDescent="0.2">
      <c r="A364" s="822">
        <v>7</v>
      </c>
      <c r="B364" s="823" t="s">
        <v>2233</v>
      </c>
      <c r="C364" s="823" t="s">
        <v>2239</v>
      </c>
      <c r="D364" s="824" t="s">
        <v>3530</v>
      </c>
      <c r="E364" s="825" t="s">
        <v>2245</v>
      </c>
      <c r="F364" s="823" t="s">
        <v>2234</v>
      </c>
      <c r="G364" s="823" t="s">
        <v>2956</v>
      </c>
      <c r="H364" s="823" t="s">
        <v>329</v>
      </c>
      <c r="I364" s="823" t="s">
        <v>2967</v>
      </c>
      <c r="J364" s="823" t="s">
        <v>2968</v>
      </c>
      <c r="K364" s="823" t="s">
        <v>2969</v>
      </c>
      <c r="L364" s="826">
        <v>200.34</v>
      </c>
      <c r="M364" s="826">
        <v>801.36</v>
      </c>
      <c r="N364" s="823">
        <v>4</v>
      </c>
      <c r="O364" s="827">
        <v>0.5</v>
      </c>
      <c r="P364" s="826"/>
      <c r="Q364" s="828">
        <v>0</v>
      </c>
      <c r="R364" s="823"/>
      <c r="S364" s="828">
        <v>0</v>
      </c>
      <c r="T364" s="827"/>
      <c r="U364" s="829">
        <v>0</v>
      </c>
    </row>
    <row r="365" spans="1:21" ht="14.45" customHeight="1" x14ac:dyDescent="0.2">
      <c r="A365" s="822">
        <v>7</v>
      </c>
      <c r="B365" s="823" t="s">
        <v>2233</v>
      </c>
      <c r="C365" s="823" t="s">
        <v>2239</v>
      </c>
      <c r="D365" s="824" t="s">
        <v>3530</v>
      </c>
      <c r="E365" s="825" t="s">
        <v>2245</v>
      </c>
      <c r="F365" s="823" t="s">
        <v>2234</v>
      </c>
      <c r="G365" s="823" t="s">
        <v>2956</v>
      </c>
      <c r="H365" s="823" t="s">
        <v>329</v>
      </c>
      <c r="I365" s="823" t="s">
        <v>2970</v>
      </c>
      <c r="J365" s="823" t="s">
        <v>2965</v>
      </c>
      <c r="K365" s="823" t="s">
        <v>2971</v>
      </c>
      <c r="L365" s="826">
        <v>150.26</v>
      </c>
      <c r="M365" s="826">
        <v>601.04</v>
      </c>
      <c r="N365" s="823">
        <v>4</v>
      </c>
      <c r="O365" s="827">
        <v>0.5</v>
      </c>
      <c r="P365" s="826"/>
      <c r="Q365" s="828">
        <v>0</v>
      </c>
      <c r="R365" s="823"/>
      <c r="S365" s="828">
        <v>0</v>
      </c>
      <c r="T365" s="827"/>
      <c r="U365" s="829">
        <v>0</v>
      </c>
    </row>
    <row r="366" spans="1:21" ht="14.45" customHeight="1" x14ac:dyDescent="0.2">
      <c r="A366" s="822">
        <v>7</v>
      </c>
      <c r="B366" s="823" t="s">
        <v>2233</v>
      </c>
      <c r="C366" s="823" t="s">
        <v>2239</v>
      </c>
      <c r="D366" s="824" t="s">
        <v>3530</v>
      </c>
      <c r="E366" s="825" t="s">
        <v>2245</v>
      </c>
      <c r="F366" s="823" t="s">
        <v>2234</v>
      </c>
      <c r="G366" s="823" t="s">
        <v>2956</v>
      </c>
      <c r="H366" s="823" t="s">
        <v>329</v>
      </c>
      <c r="I366" s="823" t="s">
        <v>2972</v>
      </c>
      <c r="J366" s="823" t="s">
        <v>2973</v>
      </c>
      <c r="K366" s="823" t="s">
        <v>2959</v>
      </c>
      <c r="L366" s="826">
        <v>150.26</v>
      </c>
      <c r="M366" s="826">
        <v>1953.3799999999999</v>
      </c>
      <c r="N366" s="823">
        <v>13</v>
      </c>
      <c r="O366" s="827">
        <v>1.5</v>
      </c>
      <c r="P366" s="826">
        <v>1352.34</v>
      </c>
      <c r="Q366" s="828">
        <v>0.69230769230769229</v>
      </c>
      <c r="R366" s="823">
        <v>9</v>
      </c>
      <c r="S366" s="828">
        <v>0.69230769230769229</v>
      </c>
      <c r="T366" s="827">
        <v>0.5</v>
      </c>
      <c r="U366" s="829">
        <v>0.33333333333333331</v>
      </c>
    </row>
    <row r="367" spans="1:21" ht="14.45" customHeight="1" x14ac:dyDescent="0.2">
      <c r="A367" s="822">
        <v>7</v>
      </c>
      <c r="B367" s="823" t="s">
        <v>2233</v>
      </c>
      <c r="C367" s="823" t="s">
        <v>2239</v>
      </c>
      <c r="D367" s="824" t="s">
        <v>3530</v>
      </c>
      <c r="E367" s="825" t="s">
        <v>2245</v>
      </c>
      <c r="F367" s="823" t="s">
        <v>2234</v>
      </c>
      <c r="G367" s="823" t="s">
        <v>2956</v>
      </c>
      <c r="H367" s="823" t="s">
        <v>329</v>
      </c>
      <c r="I367" s="823" t="s">
        <v>2974</v>
      </c>
      <c r="J367" s="823" t="s">
        <v>2973</v>
      </c>
      <c r="K367" s="823" t="s">
        <v>2660</v>
      </c>
      <c r="L367" s="826">
        <v>166.96</v>
      </c>
      <c r="M367" s="826">
        <v>667.84</v>
      </c>
      <c r="N367" s="823">
        <v>4</v>
      </c>
      <c r="O367" s="827">
        <v>1.5</v>
      </c>
      <c r="P367" s="826">
        <v>166.96</v>
      </c>
      <c r="Q367" s="828">
        <v>0.25</v>
      </c>
      <c r="R367" s="823">
        <v>1</v>
      </c>
      <c r="S367" s="828">
        <v>0.25</v>
      </c>
      <c r="T367" s="827">
        <v>0.5</v>
      </c>
      <c r="U367" s="829">
        <v>0.33333333333333331</v>
      </c>
    </row>
    <row r="368" spans="1:21" ht="14.45" customHeight="1" x14ac:dyDescent="0.2">
      <c r="A368" s="822">
        <v>7</v>
      </c>
      <c r="B368" s="823" t="s">
        <v>2233</v>
      </c>
      <c r="C368" s="823" t="s">
        <v>2239</v>
      </c>
      <c r="D368" s="824" t="s">
        <v>3530</v>
      </c>
      <c r="E368" s="825" t="s">
        <v>2245</v>
      </c>
      <c r="F368" s="823" t="s">
        <v>2234</v>
      </c>
      <c r="G368" s="823" t="s">
        <v>2956</v>
      </c>
      <c r="H368" s="823" t="s">
        <v>329</v>
      </c>
      <c r="I368" s="823" t="s">
        <v>2975</v>
      </c>
      <c r="J368" s="823" t="s">
        <v>2973</v>
      </c>
      <c r="K368" s="823" t="s">
        <v>1422</v>
      </c>
      <c r="L368" s="826">
        <v>200.34</v>
      </c>
      <c r="M368" s="826">
        <v>1202.04</v>
      </c>
      <c r="N368" s="823">
        <v>6</v>
      </c>
      <c r="O368" s="827">
        <v>1</v>
      </c>
      <c r="P368" s="826">
        <v>1202.04</v>
      </c>
      <c r="Q368" s="828">
        <v>1</v>
      </c>
      <c r="R368" s="823">
        <v>6</v>
      </c>
      <c r="S368" s="828">
        <v>1</v>
      </c>
      <c r="T368" s="827">
        <v>1</v>
      </c>
      <c r="U368" s="829">
        <v>1</v>
      </c>
    </row>
    <row r="369" spans="1:21" ht="14.45" customHeight="1" x14ac:dyDescent="0.2">
      <c r="A369" s="822">
        <v>7</v>
      </c>
      <c r="B369" s="823" t="s">
        <v>2233</v>
      </c>
      <c r="C369" s="823" t="s">
        <v>2239</v>
      </c>
      <c r="D369" s="824" t="s">
        <v>3530</v>
      </c>
      <c r="E369" s="825" t="s">
        <v>2245</v>
      </c>
      <c r="F369" s="823" t="s">
        <v>2234</v>
      </c>
      <c r="G369" s="823" t="s">
        <v>2956</v>
      </c>
      <c r="H369" s="823" t="s">
        <v>329</v>
      </c>
      <c r="I369" s="823" t="s">
        <v>2976</v>
      </c>
      <c r="J369" s="823" t="s">
        <v>2973</v>
      </c>
      <c r="K369" s="823" t="s">
        <v>2107</v>
      </c>
      <c r="L369" s="826">
        <v>100.17</v>
      </c>
      <c r="M369" s="826">
        <v>1602.72</v>
      </c>
      <c r="N369" s="823">
        <v>16</v>
      </c>
      <c r="O369" s="827">
        <v>2.5</v>
      </c>
      <c r="P369" s="826">
        <v>601.02</v>
      </c>
      <c r="Q369" s="828">
        <v>0.375</v>
      </c>
      <c r="R369" s="823">
        <v>6</v>
      </c>
      <c r="S369" s="828">
        <v>0.375</v>
      </c>
      <c r="T369" s="827">
        <v>1</v>
      </c>
      <c r="U369" s="829">
        <v>0.4</v>
      </c>
    </row>
    <row r="370" spans="1:21" ht="14.45" customHeight="1" x14ac:dyDescent="0.2">
      <c r="A370" s="822">
        <v>7</v>
      </c>
      <c r="B370" s="823" t="s">
        <v>2233</v>
      </c>
      <c r="C370" s="823" t="s">
        <v>2239</v>
      </c>
      <c r="D370" s="824" t="s">
        <v>3530</v>
      </c>
      <c r="E370" s="825" t="s">
        <v>2245</v>
      </c>
      <c r="F370" s="823" t="s">
        <v>2234</v>
      </c>
      <c r="G370" s="823" t="s">
        <v>2440</v>
      </c>
      <c r="H370" s="823" t="s">
        <v>329</v>
      </c>
      <c r="I370" s="823" t="s">
        <v>2441</v>
      </c>
      <c r="J370" s="823" t="s">
        <v>2442</v>
      </c>
      <c r="K370" s="823" t="s">
        <v>2443</v>
      </c>
      <c r="L370" s="826">
        <v>264</v>
      </c>
      <c r="M370" s="826">
        <v>528</v>
      </c>
      <c r="N370" s="823">
        <v>2</v>
      </c>
      <c r="O370" s="827">
        <v>1</v>
      </c>
      <c r="P370" s="826">
        <v>528</v>
      </c>
      <c r="Q370" s="828">
        <v>1</v>
      </c>
      <c r="R370" s="823">
        <v>2</v>
      </c>
      <c r="S370" s="828">
        <v>1</v>
      </c>
      <c r="T370" s="827">
        <v>1</v>
      </c>
      <c r="U370" s="829">
        <v>1</v>
      </c>
    </row>
    <row r="371" spans="1:21" ht="14.45" customHeight="1" x14ac:dyDescent="0.2">
      <c r="A371" s="822">
        <v>7</v>
      </c>
      <c r="B371" s="823" t="s">
        <v>2233</v>
      </c>
      <c r="C371" s="823" t="s">
        <v>2239</v>
      </c>
      <c r="D371" s="824" t="s">
        <v>3530</v>
      </c>
      <c r="E371" s="825" t="s">
        <v>2245</v>
      </c>
      <c r="F371" s="823" t="s">
        <v>2234</v>
      </c>
      <c r="G371" s="823" t="s">
        <v>2977</v>
      </c>
      <c r="H371" s="823" t="s">
        <v>680</v>
      </c>
      <c r="I371" s="823" t="s">
        <v>2978</v>
      </c>
      <c r="J371" s="823" t="s">
        <v>2200</v>
      </c>
      <c r="K371" s="823" t="s">
        <v>2979</v>
      </c>
      <c r="L371" s="826">
        <v>80.53</v>
      </c>
      <c r="M371" s="826">
        <v>483.18</v>
      </c>
      <c r="N371" s="823">
        <v>6</v>
      </c>
      <c r="O371" s="827">
        <v>1.5</v>
      </c>
      <c r="P371" s="826"/>
      <c r="Q371" s="828">
        <v>0</v>
      </c>
      <c r="R371" s="823"/>
      <c r="S371" s="828">
        <v>0</v>
      </c>
      <c r="T371" s="827"/>
      <c r="U371" s="829">
        <v>0</v>
      </c>
    </row>
    <row r="372" spans="1:21" ht="14.45" customHeight="1" x14ac:dyDescent="0.2">
      <c r="A372" s="822">
        <v>7</v>
      </c>
      <c r="B372" s="823" t="s">
        <v>2233</v>
      </c>
      <c r="C372" s="823" t="s">
        <v>2239</v>
      </c>
      <c r="D372" s="824" t="s">
        <v>3530</v>
      </c>
      <c r="E372" s="825" t="s">
        <v>2245</v>
      </c>
      <c r="F372" s="823" t="s">
        <v>2234</v>
      </c>
      <c r="G372" s="823" t="s">
        <v>2977</v>
      </c>
      <c r="H372" s="823" t="s">
        <v>329</v>
      </c>
      <c r="I372" s="823" t="s">
        <v>2980</v>
      </c>
      <c r="J372" s="823" t="s">
        <v>2200</v>
      </c>
      <c r="K372" s="823" t="s">
        <v>1644</v>
      </c>
      <c r="L372" s="826">
        <v>400.17</v>
      </c>
      <c r="M372" s="826">
        <v>800.34</v>
      </c>
      <c r="N372" s="823">
        <v>2</v>
      </c>
      <c r="O372" s="827">
        <v>2</v>
      </c>
      <c r="P372" s="826">
        <v>400.17</v>
      </c>
      <c r="Q372" s="828">
        <v>0.5</v>
      </c>
      <c r="R372" s="823">
        <v>1</v>
      </c>
      <c r="S372" s="828">
        <v>0.5</v>
      </c>
      <c r="T372" s="827">
        <v>1</v>
      </c>
      <c r="U372" s="829">
        <v>0.5</v>
      </c>
    </row>
    <row r="373" spans="1:21" ht="14.45" customHeight="1" x14ac:dyDescent="0.2">
      <c r="A373" s="822">
        <v>7</v>
      </c>
      <c r="B373" s="823" t="s">
        <v>2233</v>
      </c>
      <c r="C373" s="823" t="s">
        <v>2239</v>
      </c>
      <c r="D373" s="824" t="s">
        <v>3530</v>
      </c>
      <c r="E373" s="825" t="s">
        <v>2245</v>
      </c>
      <c r="F373" s="823" t="s">
        <v>2234</v>
      </c>
      <c r="G373" s="823" t="s">
        <v>2977</v>
      </c>
      <c r="H373" s="823" t="s">
        <v>329</v>
      </c>
      <c r="I373" s="823" t="s">
        <v>2981</v>
      </c>
      <c r="J373" s="823" t="s">
        <v>2200</v>
      </c>
      <c r="K373" s="823" t="s">
        <v>2982</v>
      </c>
      <c r="L373" s="826">
        <v>533.42999999999995</v>
      </c>
      <c r="M373" s="826">
        <v>1066.8599999999999</v>
      </c>
      <c r="N373" s="823">
        <v>2</v>
      </c>
      <c r="O373" s="827">
        <v>2</v>
      </c>
      <c r="P373" s="826">
        <v>1066.8599999999999</v>
      </c>
      <c r="Q373" s="828">
        <v>1</v>
      </c>
      <c r="R373" s="823">
        <v>2</v>
      </c>
      <c r="S373" s="828">
        <v>1</v>
      </c>
      <c r="T373" s="827">
        <v>2</v>
      </c>
      <c r="U373" s="829">
        <v>1</v>
      </c>
    </row>
    <row r="374" spans="1:21" ht="14.45" customHeight="1" x14ac:dyDescent="0.2">
      <c r="A374" s="822">
        <v>7</v>
      </c>
      <c r="B374" s="823" t="s">
        <v>2233</v>
      </c>
      <c r="C374" s="823" t="s">
        <v>2239</v>
      </c>
      <c r="D374" s="824" t="s">
        <v>3530</v>
      </c>
      <c r="E374" s="825" t="s">
        <v>2245</v>
      </c>
      <c r="F374" s="823" t="s">
        <v>2234</v>
      </c>
      <c r="G374" s="823" t="s">
        <v>2977</v>
      </c>
      <c r="H374" s="823" t="s">
        <v>680</v>
      </c>
      <c r="I374" s="823" t="s">
        <v>2983</v>
      </c>
      <c r="J374" s="823" t="s">
        <v>2200</v>
      </c>
      <c r="K374" s="823" t="s">
        <v>2982</v>
      </c>
      <c r="L374" s="826">
        <v>533.42999999999995</v>
      </c>
      <c r="M374" s="826">
        <v>1600.29</v>
      </c>
      <c r="N374" s="823">
        <v>3</v>
      </c>
      <c r="O374" s="827">
        <v>2</v>
      </c>
      <c r="P374" s="826">
        <v>533.42999999999995</v>
      </c>
      <c r="Q374" s="828">
        <v>0.33333333333333331</v>
      </c>
      <c r="R374" s="823">
        <v>1</v>
      </c>
      <c r="S374" s="828">
        <v>0.33333333333333331</v>
      </c>
      <c r="T374" s="827">
        <v>1</v>
      </c>
      <c r="U374" s="829">
        <v>0.5</v>
      </c>
    </row>
    <row r="375" spans="1:21" ht="14.45" customHeight="1" x14ac:dyDescent="0.2">
      <c r="A375" s="822">
        <v>7</v>
      </c>
      <c r="B375" s="823" t="s">
        <v>2233</v>
      </c>
      <c r="C375" s="823" t="s">
        <v>2239</v>
      </c>
      <c r="D375" s="824" t="s">
        <v>3530</v>
      </c>
      <c r="E375" s="825" t="s">
        <v>2245</v>
      </c>
      <c r="F375" s="823" t="s">
        <v>2234</v>
      </c>
      <c r="G375" s="823" t="s">
        <v>2977</v>
      </c>
      <c r="H375" s="823" t="s">
        <v>680</v>
      </c>
      <c r="I375" s="823" t="s">
        <v>2201</v>
      </c>
      <c r="J375" s="823" t="s">
        <v>2200</v>
      </c>
      <c r="K375" s="823" t="s">
        <v>1644</v>
      </c>
      <c r="L375" s="826">
        <v>400.17</v>
      </c>
      <c r="M375" s="826">
        <v>2801.19</v>
      </c>
      <c r="N375" s="823">
        <v>7</v>
      </c>
      <c r="O375" s="827">
        <v>5.5</v>
      </c>
      <c r="P375" s="826">
        <v>2000.8500000000001</v>
      </c>
      <c r="Q375" s="828">
        <v>0.7142857142857143</v>
      </c>
      <c r="R375" s="823">
        <v>5</v>
      </c>
      <c r="S375" s="828">
        <v>0.7142857142857143</v>
      </c>
      <c r="T375" s="827">
        <v>3.5</v>
      </c>
      <c r="U375" s="829">
        <v>0.63636363636363635</v>
      </c>
    </row>
    <row r="376" spans="1:21" ht="14.45" customHeight="1" x14ac:dyDescent="0.2">
      <c r="A376" s="822">
        <v>7</v>
      </c>
      <c r="B376" s="823" t="s">
        <v>2233</v>
      </c>
      <c r="C376" s="823" t="s">
        <v>2239</v>
      </c>
      <c r="D376" s="824" t="s">
        <v>3530</v>
      </c>
      <c r="E376" s="825" t="s">
        <v>2245</v>
      </c>
      <c r="F376" s="823" t="s">
        <v>2234</v>
      </c>
      <c r="G376" s="823" t="s">
        <v>2447</v>
      </c>
      <c r="H376" s="823" t="s">
        <v>329</v>
      </c>
      <c r="I376" s="823" t="s">
        <v>2984</v>
      </c>
      <c r="J376" s="823" t="s">
        <v>1208</v>
      </c>
      <c r="K376" s="823" t="s">
        <v>2810</v>
      </c>
      <c r="L376" s="826">
        <v>0</v>
      </c>
      <c r="M376" s="826">
        <v>0</v>
      </c>
      <c r="N376" s="823">
        <v>1</v>
      </c>
      <c r="O376" s="827">
        <v>1</v>
      </c>
      <c r="P376" s="826">
        <v>0</v>
      </c>
      <c r="Q376" s="828"/>
      <c r="R376" s="823">
        <v>1</v>
      </c>
      <c r="S376" s="828">
        <v>1</v>
      </c>
      <c r="T376" s="827">
        <v>1</v>
      </c>
      <c r="U376" s="829">
        <v>1</v>
      </c>
    </row>
    <row r="377" spans="1:21" ht="14.45" customHeight="1" x14ac:dyDescent="0.2">
      <c r="A377" s="822">
        <v>7</v>
      </c>
      <c r="B377" s="823" t="s">
        <v>2233</v>
      </c>
      <c r="C377" s="823" t="s">
        <v>2239</v>
      </c>
      <c r="D377" s="824" t="s">
        <v>3530</v>
      </c>
      <c r="E377" s="825" t="s">
        <v>2245</v>
      </c>
      <c r="F377" s="823" t="s">
        <v>2234</v>
      </c>
      <c r="G377" s="823" t="s">
        <v>2447</v>
      </c>
      <c r="H377" s="823" t="s">
        <v>680</v>
      </c>
      <c r="I377" s="823" t="s">
        <v>2055</v>
      </c>
      <c r="J377" s="823" t="s">
        <v>1208</v>
      </c>
      <c r="K377" s="823" t="s">
        <v>2056</v>
      </c>
      <c r="L377" s="826">
        <v>0</v>
      </c>
      <c r="M377" s="826">
        <v>0</v>
      </c>
      <c r="N377" s="823">
        <v>6</v>
      </c>
      <c r="O377" s="827">
        <v>2.5</v>
      </c>
      <c r="P377" s="826">
        <v>0</v>
      </c>
      <c r="Q377" s="828"/>
      <c r="R377" s="823">
        <v>6</v>
      </c>
      <c r="S377" s="828">
        <v>1</v>
      </c>
      <c r="T377" s="827">
        <v>2.5</v>
      </c>
      <c r="U377" s="829">
        <v>1</v>
      </c>
    </row>
    <row r="378" spans="1:21" ht="14.45" customHeight="1" x14ac:dyDescent="0.2">
      <c r="A378" s="822">
        <v>7</v>
      </c>
      <c r="B378" s="823" t="s">
        <v>2233</v>
      </c>
      <c r="C378" s="823" t="s">
        <v>2239</v>
      </c>
      <c r="D378" s="824" t="s">
        <v>3530</v>
      </c>
      <c r="E378" s="825" t="s">
        <v>2245</v>
      </c>
      <c r="F378" s="823" t="s">
        <v>2234</v>
      </c>
      <c r="G378" s="823" t="s">
        <v>2448</v>
      </c>
      <c r="H378" s="823" t="s">
        <v>680</v>
      </c>
      <c r="I378" s="823" t="s">
        <v>2099</v>
      </c>
      <c r="J378" s="823" t="s">
        <v>1512</v>
      </c>
      <c r="K378" s="823" t="s">
        <v>2100</v>
      </c>
      <c r="L378" s="826">
        <v>165.63</v>
      </c>
      <c r="M378" s="826">
        <v>165.63</v>
      </c>
      <c r="N378" s="823">
        <v>1</v>
      </c>
      <c r="O378" s="827">
        <v>1</v>
      </c>
      <c r="P378" s="826">
        <v>165.63</v>
      </c>
      <c r="Q378" s="828">
        <v>1</v>
      </c>
      <c r="R378" s="823">
        <v>1</v>
      </c>
      <c r="S378" s="828">
        <v>1</v>
      </c>
      <c r="T378" s="827">
        <v>1</v>
      </c>
      <c r="U378" s="829">
        <v>1</v>
      </c>
    </row>
    <row r="379" spans="1:21" ht="14.45" customHeight="1" x14ac:dyDescent="0.2">
      <c r="A379" s="822">
        <v>7</v>
      </c>
      <c r="B379" s="823" t="s">
        <v>2233</v>
      </c>
      <c r="C379" s="823" t="s">
        <v>2239</v>
      </c>
      <c r="D379" s="824" t="s">
        <v>3530</v>
      </c>
      <c r="E379" s="825" t="s">
        <v>2245</v>
      </c>
      <c r="F379" s="823" t="s">
        <v>2234</v>
      </c>
      <c r="G379" s="823" t="s">
        <v>2457</v>
      </c>
      <c r="H379" s="823" t="s">
        <v>329</v>
      </c>
      <c r="I379" s="823" t="s">
        <v>2985</v>
      </c>
      <c r="J379" s="823" t="s">
        <v>2459</v>
      </c>
      <c r="K379" s="823" t="s">
        <v>2986</v>
      </c>
      <c r="L379" s="826">
        <v>99.94</v>
      </c>
      <c r="M379" s="826">
        <v>299.82</v>
      </c>
      <c r="N379" s="823">
        <v>3</v>
      </c>
      <c r="O379" s="827">
        <v>0.5</v>
      </c>
      <c r="P379" s="826"/>
      <c r="Q379" s="828">
        <v>0</v>
      </c>
      <c r="R379" s="823"/>
      <c r="S379" s="828">
        <v>0</v>
      </c>
      <c r="T379" s="827"/>
      <c r="U379" s="829">
        <v>0</v>
      </c>
    </row>
    <row r="380" spans="1:21" ht="14.45" customHeight="1" x14ac:dyDescent="0.2">
      <c r="A380" s="822">
        <v>7</v>
      </c>
      <c r="B380" s="823" t="s">
        <v>2233</v>
      </c>
      <c r="C380" s="823" t="s">
        <v>2239</v>
      </c>
      <c r="D380" s="824" t="s">
        <v>3530</v>
      </c>
      <c r="E380" s="825" t="s">
        <v>2245</v>
      </c>
      <c r="F380" s="823" t="s">
        <v>2234</v>
      </c>
      <c r="G380" s="823" t="s">
        <v>2457</v>
      </c>
      <c r="H380" s="823" t="s">
        <v>329</v>
      </c>
      <c r="I380" s="823" t="s">
        <v>2458</v>
      </c>
      <c r="J380" s="823" t="s">
        <v>2459</v>
      </c>
      <c r="K380" s="823" t="s">
        <v>2460</v>
      </c>
      <c r="L380" s="826">
        <v>299.83999999999997</v>
      </c>
      <c r="M380" s="826">
        <v>12293.440000000002</v>
      </c>
      <c r="N380" s="823">
        <v>41</v>
      </c>
      <c r="O380" s="827">
        <v>18.5</v>
      </c>
      <c r="P380" s="826">
        <v>5696.9600000000009</v>
      </c>
      <c r="Q380" s="828">
        <v>0.46341463414634143</v>
      </c>
      <c r="R380" s="823">
        <v>19</v>
      </c>
      <c r="S380" s="828">
        <v>0.46341463414634149</v>
      </c>
      <c r="T380" s="827">
        <v>10.5</v>
      </c>
      <c r="U380" s="829">
        <v>0.56756756756756754</v>
      </c>
    </row>
    <row r="381" spans="1:21" ht="14.45" customHeight="1" x14ac:dyDescent="0.2">
      <c r="A381" s="822">
        <v>7</v>
      </c>
      <c r="B381" s="823" t="s">
        <v>2233</v>
      </c>
      <c r="C381" s="823" t="s">
        <v>2239</v>
      </c>
      <c r="D381" s="824" t="s">
        <v>3530</v>
      </c>
      <c r="E381" s="825" t="s">
        <v>2245</v>
      </c>
      <c r="F381" s="823" t="s">
        <v>2234</v>
      </c>
      <c r="G381" s="823" t="s">
        <v>2457</v>
      </c>
      <c r="H381" s="823" t="s">
        <v>329</v>
      </c>
      <c r="I381" s="823" t="s">
        <v>2987</v>
      </c>
      <c r="J381" s="823" t="s">
        <v>2988</v>
      </c>
      <c r="K381" s="823" t="s">
        <v>2989</v>
      </c>
      <c r="L381" s="826">
        <v>50.32</v>
      </c>
      <c r="M381" s="826">
        <v>301.92</v>
      </c>
      <c r="N381" s="823">
        <v>6</v>
      </c>
      <c r="O381" s="827">
        <v>0.5</v>
      </c>
      <c r="P381" s="826"/>
      <c r="Q381" s="828">
        <v>0</v>
      </c>
      <c r="R381" s="823"/>
      <c r="S381" s="828">
        <v>0</v>
      </c>
      <c r="T381" s="827"/>
      <c r="U381" s="829">
        <v>0</v>
      </c>
    </row>
    <row r="382" spans="1:21" ht="14.45" customHeight="1" x14ac:dyDescent="0.2">
      <c r="A382" s="822">
        <v>7</v>
      </c>
      <c r="B382" s="823" t="s">
        <v>2233</v>
      </c>
      <c r="C382" s="823" t="s">
        <v>2239</v>
      </c>
      <c r="D382" s="824" t="s">
        <v>3530</v>
      </c>
      <c r="E382" s="825" t="s">
        <v>2245</v>
      </c>
      <c r="F382" s="823" t="s">
        <v>2234</v>
      </c>
      <c r="G382" s="823" t="s">
        <v>2457</v>
      </c>
      <c r="H382" s="823" t="s">
        <v>329</v>
      </c>
      <c r="I382" s="823" t="s">
        <v>2990</v>
      </c>
      <c r="J382" s="823" t="s">
        <v>2991</v>
      </c>
      <c r="K382" s="823" t="s">
        <v>2992</v>
      </c>
      <c r="L382" s="826">
        <v>99.94</v>
      </c>
      <c r="M382" s="826">
        <v>599.64</v>
      </c>
      <c r="N382" s="823">
        <v>6</v>
      </c>
      <c r="O382" s="827">
        <v>1</v>
      </c>
      <c r="P382" s="826">
        <v>599.64</v>
      </c>
      <c r="Q382" s="828">
        <v>1</v>
      </c>
      <c r="R382" s="823">
        <v>6</v>
      </c>
      <c r="S382" s="828">
        <v>1</v>
      </c>
      <c r="T382" s="827">
        <v>1</v>
      </c>
      <c r="U382" s="829">
        <v>1</v>
      </c>
    </row>
    <row r="383" spans="1:21" ht="14.45" customHeight="1" x14ac:dyDescent="0.2">
      <c r="A383" s="822">
        <v>7</v>
      </c>
      <c r="B383" s="823" t="s">
        <v>2233</v>
      </c>
      <c r="C383" s="823" t="s">
        <v>2239</v>
      </c>
      <c r="D383" s="824" t="s">
        <v>3530</v>
      </c>
      <c r="E383" s="825" t="s">
        <v>2245</v>
      </c>
      <c r="F383" s="823" t="s">
        <v>2234</v>
      </c>
      <c r="G383" s="823" t="s">
        <v>2457</v>
      </c>
      <c r="H383" s="823" t="s">
        <v>329</v>
      </c>
      <c r="I383" s="823" t="s">
        <v>2682</v>
      </c>
      <c r="J383" s="823" t="s">
        <v>1200</v>
      </c>
      <c r="K383" s="823" t="s">
        <v>2683</v>
      </c>
      <c r="L383" s="826">
        <v>50.32</v>
      </c>
      <c r="M383" s="826">
        <v>3220.4800000000005</v>
      </c>
      <c r="N383" s="823">
        <v>64</v>
      </c>
      <c r="O383" s="827">
        <v>19.5</v>
      </c>
      <c r="P383" s="826">
        <v>1207.6799999999998</v>
      </c>
      <c r="Q383" s="828">
        <v>0.37499999999999989</v>
      </c>
      <c r="R383" s="823">
        <v>24</v>
      </c>
      <c r="S383" s="828">
        <v>0.375</v>
      </c>
      <c r="T383" s="827">
        <v>9</v>
      </c>
      <c r="U383" s="829">
        <v>0.46153846153846156</v>
      </c>
    </row>
    <row r="384" spans="1:21" ht="14.45" customHeight="1" x14ac:dyDescent="0.2">
      <c r="A384" s="822">
        <v>7</v>
      </c>
      <c r="B384" s="823" t="s">
        <v>2233</v>
      </c>
      <c r="C384" s="823" t="s">
        <v>2239</v>
      </c>
      <c r="D384" s="824" t="s">
        <v>3530</v>
      </c>
      <c r="E384" s="825" t="s">
        <v>2245</v>
      </c>
      <c r="F384" s="823" t="s">
        <v>2234</v>
      </c>
      <c r="G384" s="823" t="s">
        <v>2457</v>
      </c>
      <c r="H384" s="823" t="s">
        <v>329</v>
      </c>
      <c r="I384" s="823" t="s">
        <v>2993</v>
      </c>
      <c r="J384" s="823" t="s">
        <v>2988</v>
      </c>
      <c r="K384" s="823" t="s">
        <v>2994</v>
      </c>
      <c r="L384" s="826">
        <v>50.32</v>
      </c>
      <c r="M384" s="826">
        <v>201.28</v>
      </c>
      <c r="N384" s="823">
        <v>4</v>
      </c>
      <c r="O384" s="827">
        <v>1.5</v>
      </c>
      <c r="P384" s="826">
        <v>150.96</v>
      </c>
      <c r="Q384" s="828">
        <v>0.75</v>
      </c>
      <c r="R384" s="823">
        <v>3</v>
      </c>
      <c r="S384" s="828">
        <v>0.75</v>
      </c>
      <c r="T384" s="827">
        <v>1</v>
      </c>
      <c r="U384" s="829">
        <v>0.66666666666666663</v>
      </c>
    </row>
    <row r="385" spans="1:21" ht="14.45" customHeight="1" x14ac:dyDescent="0.2">
      <c r="A385" s="822">
        <v>7</v>
      </c>
      <c r="B385" s="823" t="s">
        <v>2233</v>
      </c>
      <c r="C385" s="823" t="s">
        <v>2239</v>
      </c>
      <c r="D385" s="824" t="s">
        <v>3530</v>
      </c>
      <c r="E385" s="825" t="s">
        <v>2245</v>
      </c>
      <c r="F385" s="823" t="s">
        <v>2234</v>
      </c>
      <c r="G385" s="823" t="s">
        <v>2650</v>
      </c>
      <c r="H385" s="823" t="s">
        <v>329</v>
      </c>
      <c r="I385" s="823" t="s">
        <v>2995</v>
      </c>
      <c r="J385" s="823" t="s">
        <v>1636</v>
      </c>
      <c r="K385" s="823" t="s">
        <v>2996</v>
      </c>
      <c r="L385" s="826">
        <v>65.36</v>
      </c>
      <c r="M385" s="826">
        <v>1045.76</v>
      </c>
      <c r="N385" s="823">
        <v>16</v>
      </c>
      <c r="O385" s="827">
        <v>5</v>
      </c>
      <c r="P385" s="826">
        <v>522.88</v>
      </c>
      <c r="Q385" s="828">
        <v>0.5</v>
      </c>
      <c r="R385" s="823">
        <v>8</v>
      </c>
      <c r="S385" s="828">
        <v>0.5</v>
      </c>
      <c r="T385" s="827">
        <v>2</v>
      </c>
      <c r="U385" s="829">
        <v>0.4</v>
      </c>
    </row>
    <row r="386" spans="1:21" ht="14.45" customHeight="1" x14ac:dyDescent="0.2">
      <c r="A386" s="822">
        <v>7</v>
      </c>
      <c r="B386" s="823" t="s">
        <v>2233</v>
      </c>
      <c r="C386" s="823" t="s">
        <v>2239</v>
      </c>
      <c r="D386" s="824" t="s">
        <v>3530</v>
      </c>
      <c r="E386" s="825" t="s">
        <v>2245</v>
      </c>
      <c r="F386" s="823" t="s">
        <v>2234</v>
      </c>
      <c r="G386" s="823" t="s">
        <v>2997</v>
      </c>
      <c r="H386" s="823" t="s">
        <v>329</v>
      </c>
      <c r="I386" s="823" t="s">
        <v>2998</v>
      </c>
      <c r="J386" s="823" t="s">
        <v>2999</v>
      </c>
      <c r="K386" s="823" t="s">
        <v>3000</v>
      </c>
      <c r="L386" s="826">
        <v>775.17</v>
      </c>
      <c r="M386" s="826">
        <v>6201.36</v>
      </c>
      <c r="N386" s="823">
        <v>8</v>
      </c>
      <c r="O386" s="827">
        <v>4</v>
      </c>
      <c r="P386" s="826">
        <v>6201.36</v>
      </c>
      <c r="Q386" s="828">
        <v>1</v>
      </c>
      <c r="R386" s="823">
        <v>8</v>
      </c>
      <c r="S386" s="828">
        <v>1</v>
      </c>
      <c r="T386" s="827">
        <v>4</v>
      </c>
      <c r="U386" s="829">
        <v>1</v>
      </c>
    </row>
    <row r="387" spans="1:21" ht="14.45" customHeight="1" x14ac:dyDescent="0.2">
      <c r="A387" s="822">
        <v>7</v>
      </c>
      <c r="B387" s="823" t="s">
        <v>2233</v>
      </c>
      <c r="C387" s="823" t="s">
        <v>2239</v>
      </c>
      <c r="D387" s="824" t="s">
        <v>3530</v>
      </c>
      <c r="E387" s="825" t="s">
        <v>2245</v>
      </c>
      <c r="F387" s="823" t="s">
        <v>2234</v>
      </c>
      <c r="G387" s="823" t="s">
        <v>2997</v>
      </c>
      <c r="H387" s="823" t="s">
        <v>329</v>
      </c>
      <c r="I387" s="823" t="s">
        <v>3001</v>
      </c>
      <c r="J387" s="823" t="s">
        <v>2999</v>
      </c>
      <c r="K387" s="823" t="s">
        <v>3002</v>
      </c>
      <c r="L387" s="826">
        <v>1391.97</v>
      </c>
      <c r="M387" s="826">
        <v>2783.94</v>
      </c>
      <c r="N387" s="823">
        <v>2</v>
      </c>
      <c r="O387" s="827">
        <v>1</v>
      </c>
      <c r="P387" s="826">
        <v>2783.94</v>
      </c>
      <c r="Q387" s="828">
        <v>1</v>
      </c>
      <c r="R387" s="823">
        <v>2</v>
      </c>
      <c r="S387" s="828">
        <v>1</v>
      </c>
      <c r="T387" s="827">
        <v>1</v>
      </c>
      <c r="U387" s="829">
        <v>1</v>
      </c>
    </row>
    <row r="388" spans="1:21" ht="14.45" customHeight="1" x14ac:dyDescent="0.2">
      <c r="A388" s="822">
        <v>7</v>
      </c>
      <c r="B388" s="823" t="s">
        <v>2233</v>
      </c>
      <c r="C388" s="823" t="s">
        <v>2239</v>
      </c>
      <c r="D388" s="824" t="s">
        <v>3530</v>
      </c>
      <c r="E388" s="825" t="s">
        <v>2245</v>
      </c>
      <c r="F388" s="823" t="s">
        <v>2234</v>
      </c>
      <c r="G388" s="823" t="s">
        <v>2997</v>
      </c>
      <c r="H388" s="823" t="s">
        <v>329</v>
      </c>
      <c r="I388" s="823" t="s">
        <v>3003</v>
      </c>
      <c r="J388" s="823" t="s">
        <v>2999</v>
      </c>
      <c r="K388" s="823" t="s">
        <v>3004</v>
      </c>
      <c r="L388" s="826">
        <v>2620.2600000000002</v>
      </c>
      <c r="M388" s="826">
        <v>20962.080000000002</v>
      </c>
      <c r="N388" s="823">
        <v>8</v>
      </c>
      <c r="O388" s="827">
        <v>2</v>
      </c>
      <c r="P388" s="826"/>
      <c r="Q388" s="828">
        <v>0</v>
      </c>
      <c r="R388" s="823"/>
      <c r="S388" s="828">
        <v>0</v>
      </c>
      <c r="T388" s="827"/>
      <c r="U388" s="829">
        <v>0</v>
      </c>
    </row>
    <row r="389" spans="1:21" ht="14.45" customHeight="1" x14ac:dyDescent="0.2">
      <c r="A389" s="822">
        <v>7</v>
      </c>
      <c r="B389" s="823" t="s">
        <v>2233</v>
      </c>
      <c r="C389" s="823" t="s">
        <v>2239</v>
      </c>
      <c r="D389" s="824" t="s">
        <v>3530</v>
      </c>
      <c r="E389" s="825" t="s">
        <v>2245</v>
      </c>
      <c r="F389" s="823" t="s">
        <v>2234</v>
      </c>
      <c r="G389" s="823" t="s">
        <v>3005</v>
      </c>
      <c r="H389" s="823" t="s">
        <v>329</v>
      </c>
      <c r="I389" s="823" t="s">
        <v>3006</v>
      </c>
      <c r="J389" s="823" t="s">
        <v>3007</v>
      </c>
      <c r="K389" s="823" t="s">
        <v>3008</v>
      </c>
      <c r="L389" s="826">
        <v>0</v>
      </c>
      <c r="M389" s="826">
        <v>0</v>
      </c>
      <c r="N389" s="823">
        <v>1</v>
      </c>
      <c r="O389" s="827">
        <v>1</v>
      </c>
      <c r="P389" s="826">
        <v>0</v>
      </c>
      <c r="Q389" s="828"/>
      <c r="R389" s="823">
        <v>1</v>
      </c>
      <c r="S389" s="828">
        <v>1</v>
      </c>
      <c r="T389" s="827">
        <v>1</v>
      </c>
      <c r="U389" s="829">
        <v>1</v>
      </c>
    </row>
    <row r="390" spans="1:21" ht="14.45" customHeight="1" x14ac:dyDescent="0.2">
      <c r="A390" s="822">
        <v>7</v>
      </c>
      <c r="B390" s="823" t="s">
        <v>2233</v>
      </c>
      <c r="C390" s="823" t="s">
        <v>2239</v>
      </c>
      <c r="D390" s="824" t="s">
        <v>3530</v>
      </c>
      <c r="E390" s="825" t="s">
        <v>2245</v>
      </c>
      <c r="F390" s="823" t="s">
        <v>2234</v>
      </c>
      <c r="G390" s="823" t="s">
        <v>2359</v>
      </c>
      <c r="H390" s="823" t="s">
        <v>329</v>
      </c>
      <c r="I390" s="823" t="s">
        <v>2360</v>
      </c>
      <c r="J390" s="823" t="s">
        <v>1021</v>
      </c>
      <c r="K390" s="823" t="s">
        <v>1022</v>
      </c>
      <c r="L390" s="826">
        <v>121.92</v>
      </c>
      <c r="M390" s="826">
        <v>365.76</v>
      </c>
      <c r="N390" s="823">
        <v>3</v>
      </c>
      <c r="O390" s="827">
        <v>1</v>
      </c>
      <c r="P390" s="826">
        <v>365.76</v>
      </c>
      <c r="Q390" s="828">
        <v>1</v>
      </c>
      <c r="R390" s="823">
        <v>3</v>
      </c>
      <c r="S390" s="828">
        <v>1</v>
      </c>
      <c r="T390" s="827">
        <v>1</v>
      </c>
      <c r="U390" s="829">
        <v>1</v>
      </c>
    </row>
    <row r="391" spans="1:21" ht="14.45" customHeight="1" x14ac:dyDescent="0.2">
      <c r="A391" s="822">
        <v>7</v>
      </c>
      <c r="B391" s="823" t="s">
        <v>2233</v>
      </c>
      <c r="C391" s="823" t="s">
        <v>2239</v>
      </c>
      <c r="D391" s="824" t="s">
        <v>3530</v>
      </c>
      <c r="E391" s="825" t="s">
        <v>2245</v>
      </c>
      <c r="F391" s="823" t="s">
        <v>2234</v>
      </c>
      <c r="G391" s="823" t="s">
        <v>2359</v>
      </c>
      <c r="H391" s="823" t="s">
        <v>329</v>
      </c>
      <c r="I391" s="823" t="s">
        <v>2711</v>
      </c>
      <c r="J391" s="823" t="s">
        <v>1021</v>
      </c>
      <c r="K391" s="823" t="s">
        <v>1022</v>
      </c>
      <c r="L391" s="826">
        <v>121.92</v>
      </c>
      <c r="M391" s="826">
        <v>365.76</v>
      </c>
      <c r="N391" s="823">
        <v>3</v>
      </c>
      <c r="O391" s="827">
        <v>1</v>
      </c>
      <c r="P391" s="826">
        <v>365.76</v>
      </c>
      <c r="Q391" s="828">
        <v>1</v>
      </c>
      <c r="R391" s="823">
        <v>3</v>
      </c>
      <c r="S391" s="828">
        <v>1</v>
      </c>
      <c r="T391" s="827">
        <v>1</v>
      </c>
      <c r="U391" s="829">
        <v>1</v>
      </c>
    </row>
    <row r="392" spans="1:21" ht="14.45" customHeight="1" x14ac:dyDescent="0.2">
      <c r="A392" s="822">
        <v>7</v>
      </c>
      <c r="B392" s="823" t="s">
        <v>2233</v>
      </c>
      <c r="C392" s="823" t="s">
        <v>2239</v>
      </c>
      <c r="D392" s="824" t="s">
        <v>3530</v>
      </c>
      <c r="E392" s="825" t="s">
        <v>2245</v>
      </c>
      <c r="F392" s="823" t="s">
        <v>2234</v>
      </c>
      <c r="G392" s="823" t="s">
        <v>3009</v>
      </c>
      <c r="H392" s="823" t="s">
        <v>329</v>
      </c>
      <c r="I392" s="823" t="s">
        <v>3010</v>
      </c>
      <c r="J392" s="823" t="s">
        <v>3011</v>
      </c>
      <c r="K392" s="823" t="s">
        <v>3012</v>
      </c>
      <c r="L392" s="826">
        <v>0</v>
      </c>
      <c r="M392" s="826">
        <v>0</v>
      </c>
      <c r="N392" s="823">
        <v>1</v>
      </c>
      <c r="O392" s="827">
        <v>0.5</v>
      </c>
      <c r="P392" s="826">
        <v>0</v>
      </c>
      <c r="Q392" s="828"/>
      <c r="R392" s="823">
        <v>1</v>
      </c>
      <c r="S392" s="828">
        <v>1</v>
      </c>
      <c r="T392" s="827">
        <v>0.5</v>
      </c>
      <c r="U392" s="829">
        <v>1</v>
      </c>
    </row>
    <row r="393" spans="1:21" ht="14.45" customHeight="1" x14ac:dyDescent="0.2">
      <c r="A393" s="822">
        <v>7</v>
      </c>
      <c r="B393" s="823" t="s">
        <v>2233</v>
      </c>
      <c r="C393" s="823" t="s">
        <v>2239</v>
      </c>
      <c r="D393" s="824" t="s">
        <v>3530</v>
      </c>
      <c r="E393" s="825" t="s">
        <v>2245</v>
      </c>
      <c r="F393" s="823" t="s">
        <v>2234</v>
      </c>
      <c r="G393" s="823" t="s">
        <v>3013</v>
      </c>
      <c r="H393" s="823" t="s">
        <v>329</v>
      </c>
      <c r="I393" s="823" t="s">
        <v>3014</v>
      </c>
      <c r="J393" s="823" t="s">
        <v>1558</v>
      </c>
      <c r="K393" s="823" t="s">
        <v>3015</v>
      </c>
      <c r="L393" s="826">
        <v>1933.92</v>
      </c>
      <c r="M393" s="826">
        <v>3867.84</v>
      </c>
      <c r="N393" s="823">
        <v>2</v>
      </c>
      <c r="O393" s="827">
        <v>1</v>
      </c>
      <c r="P393" s="826">
        <v>3867.84</v>
      </c>
      <c r="Q393" s="828">
        <v>1</v>
      </c>
      <c r="R393" s="823">
        <v>2</v>
      </c>
      <c r="S393" s="828">
        <v>1</v>
      </c>
      <c r="T393" s="827">
        <v>1</v>
      </c>
      <c r="U393" s="829">
        <v>1</v>
      </c>
    </row>
    <row r="394" spans="1:21" ht="14.45" customHeight="1" x14ac:dyDescent="0.2">
      <c r="A394" s="822">
        <v>7</v>
      </c>
      <c r="B394" s="823" t="s">
        <v>2233</v>
      </c>
      <c r="C394" s="823" t="s">
        <v>2239</v>
      </c>
      <c r="D394" s="824" t="s">
        <v>3530</v>
      </c>
      <c r="E394" s="825" t="s">
        <v>2247</v>
      </c>
      <c r="F394" s="823" t="s">
        <v>2234</v>
      </c>
      <c r="G394" s="823" t="s">
        <v>2299</v>
      </c>
      <c r="H394" s="823" t="s">
        <v>329</v>
      </c>
      <c r="I394" s="823" t="s">
        <v>3016</v>
      </c>
      <c r="J394" s="823" t="s">
        <v>2301</v>
      </c>
      <c r="K394" s="823" t="s">
        <v>3017</v>
      </c>
      <c r="L394" s="826">
        <v>23.49</v>
      </c>
      <c r="M394" s="826">
        <v>23.49</v>
      </c>
      <c r="N394" s="823">
        <v>1</v>
      </c>
      <c r="O394" s="827">
        <v>1</v>
      </c>
      <c r="P394" s="826"/>
      <c r="Q394" s="828">
        <v>0</v>
      </c>
      <c r="R394" s="823"/>
      <c r="S394" s="828">
        <v>0</v>
      </c>
      <c r="T394" s="827"/>
      <c r="U394" s="829">
        <v>0</v>
      </c>
    </row>
    <row r="395" spans="1:21" ht="14.45" customHeight="1" x14ac:dyDescent="0.2">
      <c r="A395" s="822">
        <v>7</v>
      </c>
      <c r="B395" s="823" t="s">
        <v>2233</v>
      </c>
      <c r="C395" s="823" t="s">
        <v>2239</v>
      </c>
      <c r="D395" s="824" t="s">
        <v>3530</v>
      </c>
      <c r="E395" s="825" t="s">
        <v>2247</v>
      </c>
      <c r="F395" s="823" t="s">
        <v>2234</v>
      </c>
      <c r="G395" s="823" t="s">
        <v>2299</v>
      </c>
      <c r="H395" s="823" t="s">
        <v>329</v>
      </c>
      <c r="I395" s="823" t="s">
        <v>2300</v>
      </c>
      <c r="J395" s="823" t="s">
        <v>2301</v>
      </c>
      <c r="K395" s="823" t="s">
        <v>2302</v>
      </c>
      <c r="L395" s="826">
        <v>70.48</v>
      </c>
      <c r="M395" s="826">
        <v>1691.52</v>
      </c>
      <c r="N395" s="823">
        <v>24</v>
      </c>
      <c r="O395" s="827">
        <v>10.5</v>
      </c>
      <c r="P395" s="826">
        <v>563.84</v>
      </c>
      <c r="Q395" s="828">
        <v>0.33333333333333337</v>
      </c>
      <c r="R395" s="823">
        <v>8</v>
      </c>
      <c r="S395" s="828">
        <v>0.33333333333333331</v>
      </c>
      <c r="T395" s="827">
        <v>4</v>
      </c>
      <c r="U395" s="829">
        <v>0.38095238095238093</v>
      </c>
    </row>
    <row r="396" spans="1:21" ht="14.45" customHeight="1" x14ac:dyDescent="0.2">
      <c r="A396" s="822">
        <v>7</v>
      </c>
      <c r="B396" s="823" t="s">
        <v>2233</v>
      </c>
      <c r="C396" s="823" t="s">
        <v>2239</v>
      </c>
      <c r="D396" s="824" t="s">
        <v>3530</v>
      </c>
      <c r="E396" s="825" t="s">
        <v>2247</v>
      </c>
      <c r="F396" s="823" t="s">
        <v>2234</v>
      </c>
      <c r="G396" s="823" t="s">
        <v>2365</v>
      </c>
      <c r="H396" s="823" t="s">
        <v>680</v>
      </c>
      <c r="I396" s="823" t="s">
        <v>2044</v>
      </c>
      <c r="J396" s="823" t="s">
        <v>2045</v>
      </c>
      <c r="K396" s="823" t="s">
        <v>2046</v>
      </c>
      <c r="L396" s="826">
        <v>23.4</v>
      </c>
      <c r="M396" s="826">
        <v>23.4</v>
      </c>
      <c r="N396" s="823">
        <v>1</v>
      </c>
      <c r="O396" s="827">
        <v>1</v>
      </c>
      <c r="P396" s="826">
        <v>23.4</v>
      </c>
      <c r="Q396" s="828">
        <v>1</v>
      </c>
      <c r="R396" s="823">
        <v>1</v>
      </c>
      <c r="S396" s="828">
        <v>1</v>
      </c>
      <c r="T396" s="827">
        <v>1</v>
      </c>
      <c r="U396" s="829">
        <v>1</v>
      </c>
    </row>
    <row r="397" spans="1:21" ht="14.45" customHeight="1" x14ac:dyDescent="0.2">
      <c r="A397" s="822">
        <v>7</v>
      </c>
      <c r="B397" s="823" t="s">
        <v>2233</v>
      </c>
      <c r="C397" s="823" t="s">
        <v>2239</v>
      </c>
      <c r="D397" s="824" t="s">
        <v>3530</v>
      </c>
      <c r="E397" s="825" t="s">
        <v>2247</v>
      </c>
      <c r="F397" s="823" t="s">
        <v>2234</v>
      </c>
      <c r="G397" s="823" t="s">
        <v>2817</v>
      </c>
      <c r="H397" s="823" t="s">
        <v>329</v>
      </c>
      <c r="I397" s="823" t="s">
        <v>2818</v>
      </c>
      <c r="J397" s="823" t="s">
        <v>2819</v>
      </c>
      <c r="K397" s="823" t="s">
        <v>2820</v>
      </c>
      <c r="L397" s="826">
        <v>51.43</v>
      </c>
      <c r="M397" s="826">
        <v>565.73</v>
      </c>
      <c r="N397" s="823">
        <v>11</v>
      </c>
      <c r="O397" s="827">
        <v>4.5</v>
      </c>
      <c r="P397" s="826">
        <v>565.73</v>
      </c>
      <c r="Q397" s="828">
        <v>1</v>
      </c>
      <c r="R397" s="823">
        <v>11</v>
      </c>
      <c r="S397" s="828">
        <v>1</v>
      </c>
      <c r="T397" s="827">
        <v>4.5</v>
      </c>
      <c r="U397" s="829">
        <v>1</v>
      </c>
    </row>
    <row r="398" spans="1:21" ht="14.45" customHeight="1" x14ac:dyDescent="0.2">
      <c r="A398" s="822">
        <v>7</v>
      </c>
      <c r="B398" s="823" t="s">
        <v>2233</v>
      </c>
      <c r="C398" s="823" t="s">
        <v>2239</v>
      </c>
      <c r="D398" s="824" t="s">
        <v>3530</v>
      </c>
      <c r="E398" s="825" t="s">
        <v>2247</v>
      </c>
      <c r="F398" s="823" t="s">
        <v>2234</v>
      </c>
      <c r="G398" s="823" t="s">
        <v>2817</v>
      </c>
      <c r="H398" s="823" t="s">
        <v>329</v>
      </c>
      <c r="I398" s="823" t="s">
        <v>2821</v>
      </c>
      <c r="J398" s="823" t="s">
        <v>2819</v>
      </c>
      <c r="K398" s="823" t="s">
        <v>2820</v>
      </c>
      <c r="L398" s="826">
        <v>51.43</v>
      </c>
      <c r="M398" s="826">
        <v>308.58</v>
      </c>
      <c r="N398" s="823">
        <v>6</v>
      </c>
      <c r="O398" s="827">
        <v>2</v>
      </c>
      <c r="P398" s="826">
        <v>205.72</v>
      </c>
      <c r="Q398" s="828">
        <v>0.66666666666666674</v>
      </c>
      <c r="R398" s="823">
        <v>4</v>
      </c>
      <c r="S398" s="828">
        <v>0.66666666666666663</v>
      </c>
      <c r="T398" s="827">
        <v>1</v>
      </c>
      <c r="U398" s="829">
        <v>0.5</v>
      </c>
    </row>
    <row r="399" spans="1:21" ht="14.45" customHeight="1" x14ac:dyDescent="0.2">
      <c r="A399" s="822">
        <v>7</v>
      </c>
      <c r="B399" s="823" t="s">
        <v>2233</v>
      </c>
      <c r="C399" s="823" t="s">
        <v>2239</v>
      </c>
      <c r="D399" s="824" t="s">
        <v>3530</v>
      </c>
      <c r="E399" s="825" t="s">
        <v>2247</v>
      </c>
      <c r="F399" s="823" t="s">
        <v>2234</v>
      </c>
      <c r="G399" s="823" t="s">
        <v>3018</v>
      </c>
      <c r="H399" s="823" t="s">
        <v>329</v>
      </c>
      <c r="I399" s="823" t="s">
        <v>3019</v>
      </c>
      <c r="J399" s="823" t="s">
        <v>3020</v>
      </c>
      <c r="K399" s="823" t="s">
        <v>3021</v>
      </c>
      <c r="L399" s="826">
        <v>0</v>
      </c>
      <c r="M399" s="826">
        <v>0</v>
      </c>
      <c r="N399" s="823">
        <v>1</v>
      </c>
      <c r="O399" s="827">
        <v>1</v>
      </c>
      <c r="P399" s="826">
        <v>0</v>
      </c>
      <c r="Q399" s="828"/>
      <c r="R399" s="823">
        <v>1</v>
      </c>
      <c r="S399" s="828">
        <v>1</v>
      </c>
      <c r="T399" s="827">
        <v>1</v>
      </c>
      <c r="U399" s="829">
        <v>1</v>
      </c>
    </row>
    <row r="400" spans="1:21" ht="14.45" customHeight="1" x14ac:dyDescent="0.2">
      <c r="A400" s="822">
        <v>7</v>
      </c>
      <c r="B400" s="823" t="s">
        <v>2233</v>
      </c>
      <c r="C400" s="823" t="s">
        <v>2239</v>
      </c>
      <c r="D400" s="824" t="s">
        <v>3530</v>
      </c>
      <c r="E400" s="825" t="s">
        <v>2247</v>
      </c>
      <c r="F400" s="823" t="s">
        <v>2234</v>
      </c>
      <c r="G400" s="823" t="s">
        <v>3018</v>
      </c>
      <c r="H400" s="823" t="s">
        <v>329</v>
      </c>
      <c r="I400" s="823" t="s">
        <v>3022</v>
      </c>
      <c r="J400" s="823" t="s">
        <v>3023</v>
      </c>
      <c r="K400" s="823" t="s">
        <v>3024</v>
      </c>
      <c r="L400" s="826">
        <v>0</v>
      </c>
      <c r="M400" s="826">
        <v>0</v>
      </c>
      <c r="N400" s="823">
        <v>3</v>
      </c>
      <c r="O400" s="827">
        <v>1</v>
      </c>
      <c r="P400" s="826">
        <v>0</v>
      </c>
      <c r="Q400" s="828"/>
      <c r="R400" s="823">
        <v>3</v>
      </c>
      <c r="S400" s="828">
        <v>1</v>
      </c>
      <c r="T400" s="827">
        <v>1</v>
      </c>
      <c r="U400" s="829">
        <v>1</v>
      </c>
    </row>
    <row r="401" spans="1:21" ht="14.45" customHeight="1" x14ac:dyDescent="0.2">
      <c r="A401" s="822">
        <v>7</v>
      </c>
      <c r="B401" s="823" t="s">
        <v>2233</v>
      </c>
      <c r="C401" s="823" t="s">
        <v>2239</v>
      </c>
      <c r="D401" s="824" t="s">
        <v>3530</v>
      </c>
      <c r="E401" s="825" t="s">
        <v>2247</v>
      </c>
      <c r="F401" s="823" t="s">
        <v>2234</v>
      </c>
      <c r="G401" s="823" t="s">
        <v>2825</v>
      </c>
      <c r="H401" s="823" t="s">
        <v>680</v>
      </c>
      <c r="I401" s="823" t="s">
        <v>2157</v>
      </c>
      <c r="J401" s="823" t="s">
        <v>2158</v>
      </c>
      <c r="K401" s="823" t="s">
        <v>2159</v>
      </c>
      <c r="L401" s="826">
        <v>754.04</v>
      </c>
      <c r="M401" s="826">
        <v>8294.4399999999987</v>
      </c>
      <c r="N401" s="823">
        <v>11</v>
      </c>
      <c r="O401" s="827">
        <v>3</v>
      </c>
      <c r="P401" s="826">
        <v>8294.4399999999987</v>
      </c>
      <c r="Q401" s="828">
        <v>1</v>
      </c>
      <c r="R401" s="823">
        <v>11</v>
      </c>
      <c r="S401" s="828">
        <v>1</v>
      </c>
      <c r="T401" s="827">
        <v>3</v>
      </c>
      <c r="U401" s="829">
        <v>1</v>
      </c>
    </row>
    <row r="402" spans="1:21" ht="14.45" customHeight="1" x14ac:dyDescent="0.2">
      <c r="A402" s="822">
        <v>7</v>
      </c>
      <c r="B402" s="823" t="s">
        <v>2233</v>
      </c>
      <c r="C402" s="823" t="s">
        <v>2239</v>
      </c>
      <c r="D402" s="824" t="s">
        <v>3530</v>
      </c>
      <c r="E402" s="825" t="s">
        <v>2247</v>
      </c>
      <c r="F402" s="823" t="s">
        <v>2234</v>
      </c>
      <c r="G402" s="823" t="s">
        <v>2825</v>
      </c>
      <c r="H402" s="823" t="s">
        <v>680</v>
      </c>
      <c r="I402" s="823" t="s">
        <v>2160</v>
      </c>
      <c r="J402" s="823" t="s">
        <v>2158</v>
      </c>
      <c r="K402" s="823" t="s">
        <v>2161</v>
      </c>
      <c r="L402" s="826">
        <v>1131.06</v>
      </c>
      <c r="M402" s="826">
        <v>20359.079999999998</v>
      </c>
      <c r="N402" s="823">
        <v>18</v>
      </c>
      <c r="O402" s="827">
        <v>3</v>
      </c>
      <c r="P402" s="826">
        <v>20359.079999999998</v>
      </c>
      <c r="Q402" s="828">
        <v>1</v>
      </c>
      <c r="R402" s="823">
        <v>18</v>
      </c>
      <c r="S402" s="828">
        <v>1</v>
      </c>
      <c r="T402" s="827">
        <v>3</v>
      </c>
      <c r="U402" s="829">
        <v>1</v>
      </c>
    </row>
    <row r="403" spans="1:21" ht="14.45" customHeight="1" x14ac:dyDescent="0.2">
      <c r="A403" s="822">
        <v>7</v>
      </c>
      <c r="B403" s="823" t="s">
        <v>2233</v>
      </c>
      <c r="C403" s="823" t="s">
        <v>2239</v>
      </c>
      <c r="D403" s="824" t="s">
        <v>3530</v>
      </c>
      <c r="E403" s="825" t="s">
        <v>2247</v>
      </c>
      <c r="F403" s="823" t="s">
        <v>2234</v>
      </c>
      <c r="G403" s="823" t="s">
        <v>2825</v>
      </c>
      <c r="H403" s="823" t="s">
        <v>680</v>
      </c>
      <c r="I403" s="823" t="s">
        <v>2826</v>
      </c>
      <c r="J403" s="823" t="s">
        <v>2158</v>
      </c>
      <c r="K403" s="823" t="s">
        <v>2827</v>
      </c>
      <c r="L403" s="826">
        <v>1508.08</v>
      </c>
      <c r="M403" s="826">
        <v>12064.64</v>
      </c>
      <c r="N403" s="823">
        <v>8</v>
      </c>
      <c r="O403" s="827">
        <v>2</v>
      </c>
      <c r="P403" s="826">
        <v>12064.64</v>
      </c>
      <c r="Q403" s="828">
        <v>1</v>
      </c>
      <c r="R403" s="823">
        <v>8</v>
      </c>
      <c r="S403" s="828">
        <v>1</v>
      </c>
      <c r="T403" s="827">
        <v>2</v>
      </c>
      <c r="U403" s="829">
        <v>1</v>
      </c>
    </row>
    <row r="404" spans="1:21" ht="14.45" customHeight="1" x14ac:dyDescent="0.2">
      <c r="A404" s="822">
        <v>7</v>
      </c>
      <c r="B404" s="823" t="s">
        <v>2233</v>
      </c>
      <c r="C404" s="823" t="s">
        <v>2239</v>
      </c>
      <c r="D404" s="824" t="s">
        <v>3530</v>
      </c>
      <c r="E404" s="825" t="s">
        <v>2247</v>
      </c>
      <c r="F404" s="823" t="s">
        <v>2234</v>
      </c>
      <c r="G404" s="823" t="s">
        <v>2825</v>
      </c>
      <c r="H404" s="823" t="s">
        <v>329</v>
      </c>
      <c r="I404" s="823" t="s">
        <v>3025</v>
      </c>
      <c r="J404" s="823" t="s">
        <v>3026</v>
      </c>
      <c r="K404" s="823" t="s">
        <v>2159</v>
      </c>
      <c r="L404" s="826">
        <v>754.04</v>
      </c>
      <c r="M404" s="826">
        <v>4524.24</v>
      </c>
      <c r="N404" s="823">
        <v>6</v>
      </c>
      <c r="O404" s="827">
        <v>1</v>
      </c>
      <c r="P404" s="826">
        <v>4524.24</v>
      </c>
      <c r="Q404" s="828">
        <v>1</v>
      </c>
      <c r="R404" s="823">
        <v>6</v>
      </c>
      <c r="S404" s="828">
        <v>1</v>
      </c>
      <c r="T404" s="827">
        <v>1</v>
      </c>
      <c r="U404" s="829">
        <v>1</v>
      </c>
    </row>
    <row r="405" spans="1:21" ht="14.45" customHeight="1" x14ac:dyDescent="0.2">
      <c r="A405" s="822">
        <v>7</v>
      </c>
      <c r="B405" s="823" t="s">
        <v>2233</v>
      </c>
      <c r="C405" s="823" t="s">
        <v>2239</v>
      </c>
      <c r="D405" s="824" t="s">
        <v>3530</v>
      </c>
      <c r="E405" s="825" t="s">
        <v>2247</v>
      </c>
      <c r="F405" s="823" t="s">
        <v>2234</v>
      </c>
      <c r="G405" s="823" t="s">
        <v>2556</v>
      </c>
      <c r="H405" s="823" t="s">
        <v>680</v>
      </c>
      <c r="I405" s="823" t="s">
        <v>2076</v>
      </c>
      <c r="J405" s="823" t="s">
        <v>1202</v>
      </c>
      <c r="K405" s="823" t="s">
        <v>2077</v>
      </c>
      <c r="L405" s="826">
        <v>176.32</v>
      </c>
      <c r="M405" s="826">
        <v>176.32</v>
      </c>
      <c r="N405" s="823">
        <v>1</v>
      </c>
      <c r="O405" s="827">
        <v>1</v>
      </c>
      <c r="P405" s="826">
        <v>176.32</v>
      </c>
      <c r="Q405" s="828">
        <v>1</v>
      </c>
      <c r="R405" s="823">
        <v>1</v>
      </c>
      <c r="S405" s="828">
        <v>1</v>
      </c>
      <c r="T405" s="827">
        <v>1</v>
      </c>
      <c r="U405" s="829">
        <v>1</v>
      </c>
    </row>
    <row r="406" spans="1:21" ht="14.45" customHeight="1" x14ac:dyDescent="0.2">
      <c r="A406" s="822">
        <v>7</v>
      </c>
      <c r="B406" s="823" t="s">
        <v>2233</v>
      </c>
      <c r="C406" s="823" t="s">
        <v>2239</v>
      </c>
      <c r="D406" s="824" t="s">
        <v>3530</v>
      </c>
      <c r="E406" s="825" t="s">
        <v>2247</v>
      </c>
      <c r="F406" s="823" t="s">
        <v>2234</v>
      </c>
      <c r="G406" s="823" t="s">
        <v>2375</v>
      </c>
      <c r="H406" s="823" t="s">
        <v>680</v>
      </c>
      <c r="I406" s="823" t="s">
        <v>3027</v>
      </c>
      <c r="J406" s="823" t="s">
        <v>1441</v>
      </c>
      <c r="K406" s="823" t="s">
        <v>1442</v>
      </c>
      <c r="L406" s="826">
        <v>132</v>
      </c>
      <c r="M406" s="826">
        <v>396</v>
      </c>
      <c r="N406" s="823">
        <v>3</v>
      </c>
      <c r="O406" s="827">
        <v>1</v>
      </c>
      <c r="P406" s="826"/>
      <c r="Q406" s="828">
        <v>0</v>
      </c>
      <c r="R406" s="823"/>
      <c r="S406" s="828">
        <v>0</v>
      </c>
      <c r="T406" s="827"/>
      <c r="U406" s="829">
        <v>0</v>
      </c>
    </row>
    <row r="407" spans="1:21" ht="14.45" customHeight="1" x14ac:dyDescent="0.2">
      <c r="A407" s="822">
        <v>7</v>
      </c>
      <c r="B407" s="823" t="s">
        <v>2233</v>
      </c>
      <c r="C407" s="823" t="s">
        <v>2239</v>
      </c>
      <c r="D407" s="824" t="s">
        <v>3530</v>
      </c>
      <c r="E407" s="825" t="s">
        <v>2247</v>
      </c>
      <c r="F407" s="823" t="s">
        <v>2234</v>
      </c>
      <c r="G407" s="823" t="s">
        <v>2375</v>
      </c>
      <c r="H407" s="823" t="s">
        <v>329</v>
      </c>
      <c r="I407" s="823" t="s">
        <v>2657</v>
      </c>
      <c r="J407" s="823" t="s">
        <v>798</v>
      </c>
      <c r="K407" s="823" t="s">
        <v>763</v>
      </c>
      <c r="L407" s="826">
        <v>65.989999999999995</v>
      </c>
      <c r="M407" s="826">
        <v>197.96999999999997</v>
      </c>
      <c r="N407" s="823">
        <v>3</v>
      </c>
      <c r="O407" s="827">
        <v>1</v>
      </c>
      <c r="P407" s="826">
        <v>197.96999999999997</v>
      </c>
      <c r="Q407" s="828">
        <v>1</v>
      </c>
      <c r="R407" s="823">
        <v>3</v>
      </c>
      <c r="S407" s="828">
        <v>1</v>
      </c>
      <c r="T407" s="827">
        <v>1</v>
      </c>
      <c r="U407" s="829">
        <v>1</v>
      </c>
    </row>
    <row r="408" spans="1:21" ht="14.45" customHeight="1" x14ac:dyDescent="0.2">
      <c r="A408" s="822">
        <v>7</v>
      </c>
      <c r="B408" s="823" t="s">
        <v>2233</v>
      </c>
      <c r="C408" s="823" t="s">
        <v>2239</v>
      </c>
      <c r="D408" s="824" t="s">
        <v>3530</v>
      </c>
      <c r="E408" s="825" t="s">
        <v>2247</v>
      </c>
      <c r="F408" s="823" t="s">
        <v>2234</v>
      </c>
      <c r="G408" s="823" t="s">
        <v>2382</v>
      </c>
      <c r="H408" s="823" t="s">
        <v>329</v>
      </c>
      <c r="I408" s="823" t="s">
        <v>2383</v>
      </c>
      <c r="J408" s="823" t="s">
        <v>1593</v>
      </c>
      <c r="K408" s="823" t="s">
        <v>2384</v>
      </c>
      <c r="L408" s="826">
        <v>24.68</v>
      </c>
      <c r="M408" s="826">
        <v>49.36</v>
      </c>
      <c r="N408" s="823">
        <v>2</v>
      </c>
      <c r="O408" s="827">
        <v>1.5</v>
      </c>
      <c r="P408" s="826">
        <v>24.68</v>
      </c>
      <c r="Q408" s="828">
        <v>0.5</v>
      </c>
      <c r="R408" s="823">
        <v>1</v>
      </c>
      <c r="S408" s="828">
        <v>0.5</v>
      </c>
      <c r="T408" s="827">
        <v>0.5</v>
      </c>
      <c r="U408" s="829">
        <v>0.33333333333333331</v>
      </c>
    </row>
    <row r="409" spans="1:21" ht="14.45" customHeight="1" x14ac:dyDescent="0.2">
      <c r="A409" s="822">
        <v>7</v>
      </c>
      <c r="B409" s="823" t="s">
        <v>2233</v>
      </c>
      <c r="C409" s="823" t="s">
        <v>2239</v>
      </c>
      <c r="D409" s="824" t="s">
        <v>3530</v>
      </c>
      <c r="E409" s="825" t="s">
        <v>2247</v>
      </c>
      <c r="F409" s="823" t="s">
        <v>2234</v>
      </c>
      <c r="G409" s="823" t="s">
        <v>2833</v>
      </c>
      <c r="H409" s="823" t="s">
        <v>329</v>
      </c>
      <c r="I409" s="823" t="s">
        <v>2834</v>
      </c>
      <c r="J409" s="823" t="s">
        <v>2835</v>
      </c>
      <c r="K409" s="823" t="s">
        <v>2836</v>
      </c>
      <c r="L409" s="826">
        <v>561.76</v>
      </c>
      <c r="M409" s="826">
        <v>11235.199999999999</v>
      </c>
      <c r="N409" s="823">
        <v>20</v>
      </c>
      <c r="O409" s="827">
        <v>5</v>
      </c>
      <c r="P409" s="826">
        <v>7864.6399999999994</v>
      </c>
      <c r="Q409" s="828">
        <v>0.70000000000000007</v>
      </c>
      <c r="R409" s="823">
        <v>14</v>
      </c>
      <c r="S409" s="828">
        <v>0.7</v>
      </c>
      <c r="T409" s="827">
        <v>3.5</v>
      </c>
      <c r="U409" s="829">
        <v>0.7</v>
      </c>
    </row>
    <row r="410" spans="1:21" ht="14.45" customHeight="1" x14ac:dyDescent="0.2">
      <c r="A410" s="822">
        <v>7</v>
      </c>
      <c r="B410" s="823" t="s">
        <v>2233</v>
      </c>
      <c r="C410" s="823" t="s">
        <v>2239</v>
      </c>
      <c r="D410" s="824" t="s">
        <v>3530</v>
      </c>
      <c r="E410" s="825" t="s">
        <v>2247</v>
      </c>
      <c r="F410" s="823" t="s">
        <v>2234</v>
      </c>
      <c r="G410" s="823" t="s">
        <v>2837</v>
      </c>
      <c r="H410" s="823" t="s">
        <v>680</v>
      </c>
      <c r="I410" s="823" t="s">
        <v>2841</v>
      </c>
      <c r="J410" s="823" t="s">
        <v>2839</v>
      </c>
      <c r="K410" s="823" t="s">
        <v>2842</v>
      </c>
      <c r="L410" s="826">
        <v>1938.97</v>
      </c>
      <c r="M410" s="826">
        <v>7755.88</v>
      </c>
      <c r="N410" s="823">
        <v>4</v>
      </c>
      <c r="O410" s="827">
        <v>1</v>
      </c>
      <c r="P410" s="826"/>
      <c r="Q410" s="828">
        <v>0</v>
      </c>
      <c r="R410" s="823"/>
      <c r="S410" s="828">
        <v>0</v>
      </c>
      <c r="T410" s="827"/>
      <c r="U410" s="829">
        <v>0</v>
      </c>
    </row>
    <row r="411" spans="1:21" ht="14.45" customHeight="1" x14ac:dyDescent="0.2">
      <c r="A411" s="822">
        <v>7</v>
      </c>
      <c r="B411" s="823" t="s">
        <v>2233</v>
      </c>
      <c r="C411" s="823" t="s">
        <v>2239</v>
      </c>
      <c r="D411" s="824" t="s">
        <v>3530</v>
      </c>
      <c r="E411" s="825" t="s">
        <v>2247</v>
      </c>
      <c r="F411" s="823" t="s">
        <v>2234</v>
      </c>
      <c r="G411" s="823" t="s">
        <v>2837</v>
      </c>
      <c r="H411" s="823" t="s">
        <v>680</v>
      </c>
      <c r="I411" s="823" t="s">
        <v>2146</v>
      </c>
      <c r="J411" s="823" t="s">
        <v>2147</v>
      </c>
      <c r="K411" s="823" t="s">
        <v>2148</v>
      </c>
      <c r="L411" s="826">
        <v>484.75</v>
      </c>
      <c r="M411" s="826">
        <v>2908.5</v>
      </c>
      <c r="N411" s="823">
        <v>6</v>
      </c>
      <c r="O411" s="827">
        <v>1</v>
      </c>
      <c r="P411" s="826">
        <v>2908.5</v>
      </c>
      <c r="Q411" s="828">
        <v>1</v>
      </c>
      <c r="R411" s="823">
        <v>6</v>
      </c>
      <c r="S411" s="828">
        <v>1</v>
      </c>
      <c r="T411" s="827">
        <v>1</v>
      </c>
      <c r="U411" s="829">
        <v>1</v>
      </c>
    </row>
    <row r="412" spans="1:21" ht="14.45" customHeight="1" x14ac:dyDescent="0.2">
      <c r="A412" s="822">
        <v>7</v>
      </c>
      <c r="B412" s="823" t="s">
        <v>2233</v>
      </c>
      <c r="C412" s="823" t="s">
        <v>2239</v>
      </c>
      <c r="D412" s="824" t="s">
        <v>3530</v>
      </c>
      <c r="E412" s="825" t="s">
        <v>2247</v>
      </c>
      <c r="F412" s="823" t="s">
        <v>2234</v>
      </c>
      <c r="G412" s="823" t="s">
        <v>2837</v>
      </c>
      <c r="H412" s="823" t="s">
        <v>680</v>
      </c>
      <c r="I412" s="823" t="s">
        <v>2149</v>
      </c>
      <c r="J412" s="823" t="s">
        <v>2147</v>
      </c>
      <c r="K412" s="823" t="s">
        <v>2150</v>
      </c>
      <c r="L412" s="826">
        <v>969.48</v>
      </c>
      <c r="M412" s="826">
        <v>1938.96</v>
      </c>
      <c r="N412" s="823">
        <v>2</v>
      </c>
      <c r="O412" s="827">
        <v>1</v>
      </c>
      <c r="P412" s="826">
        <v>1938.96</v>
      </c>
      <c r="Q412" s="828">
        <v>1</v>
      </c>
      <c r="R412" s="823">
        <v>2</v>
      </c>
      <c r="S412" s="828">
        <v>1</v>
      </c>
      <c r="T412" s="827">
        <v>1</v>
      </c>
      <c r="U412" s="829">
        <v>1</v>
      </c>
    </row>
    <row r="413" spans="1:21" ht="14.45" customHeight="1" x14ac:dyDescent="0.2">
      <c r="A413" s="822">
        <v>7</v>
      </c>
      <c r="B413" s="823" t="s">
        <v>2233</v>
      </c>
      <c r="C413" s="823" t="s">
        <v>2239</v>
      </c>
      <c r="D413" s="824" t="s">
        <v>3530</v>
      </c>
      <c r="E413" s="825" t="s">
        <v>2247</v>
      </c>
      <c r="F413" s="823" t="s">
        <v>2234</v>
      </c>
      <c r="G413" s="823" t="s">
        <v>2559</v>
      </c>
      <c r="H413" s="823" t="s">
        <v>329</v>
      </c>
      <c r="I413" s="823" t="s">
        <v>3028</v>
      </c>
      <c r="J413" s="823" t="s">
        <v>3029</v>
      </c>
      <c r="K413" s="823" t="s">
        <v>2042</v>
      </c>
      <c r="L413" s="826">
        <v>339.47</v>
      </c>
      <c r="M413" s="826">
        <v>339.47</v>
      </c>
      <c r="N413" s="823">
        <v>1</v>
      </c>
      <c r="O413" s="827">
        <v>1</v>
      </c>
      <c r="P413" s="826"/>
      <c r="Q413" s="828">
        <v>0</v>
      </c>
      <c r="R413" s="823"/>
      <c r="S413" s="828">
        <v>0</v>
      </c>
      <c r="T413" s="827"/>
      <c r="U413" s="829">
        <v>0</v>
      </c>
    </row>
    <row r="414" spans="1:21" ht="14.45" customHeight="1" x14ac:dyDescent="0.2">
      <c r="A414" s="822">
        <v>7</v>
      </c>
      <c r="B414" s="823" t="s">
        <v>2233</v>
      </c>
      <c r="C414" s="823" t="s">
        <v>2239</v>
      </c>
      <c r="D414" s="824" t="s">
        <v>3530</v>
      </c>
      <c r="E414" s="825" t="s">
        <v>2247</v>
      </c>
      <c r="F414" s="823" t="s">
        <v>2234</v>
      </c>
      <c r="G414" s="823" t="s">
        <v>2559</v>
      </c>
      <c r="H414" s="823" t="s">
        <v>680</v>
      </c>
      <c r="I414" s="823" t="s">
        <v>2166</v>
      </c>
      <c r="J414" s="823" t="s">
        <v>2039</v>
      </c>
      <c r="K414" s="823" t="s">
        <v>2167</v>
      </c>
      <c r="L414" s="826">
        <v>113.16</v>
      </c>
      <c r="M414" s="826">
        <v>113.16</v>
      </c>
      <c r="N414" s="823">
        <v>1</v>
      </c>
      <c r="O414" s="827">
        <v>1</v>
      </c>
      <c r="P414" s="826">
        <v>113.16</v>
      </c>
      <c r="Q414" s="828">
        <v>1</v>
      </c>
      <c r="R414" s="823">
        <v>1</v>
      </c>
      <c r="S414" s="828">
        <v>1</v>
      </c>
      <c r="T414" s="827">
        <v>1</v>
      </c>
      <c r="U414" s="829">
        <v>1</v>
      </c>
    </row>
    <row r="415" spans="1:21" ht="14.45" customHeight="1" x14ac:dyDescent="0.2">
      <c r="A415" s="822">
        <v>7</v>
      </c>
      <c r="B415" s="823" t="s">
        <v>2233</v>
      </c>
      <c r="C415" s="823" t="s">
        <v>2239</v>
      </c>
      <c r="D415" s="824" t="s">
        <v>3530</v>
      </c>
      <c r="E415" s="825" t="s">
        <v>2247</v>
      </c>
      <c r="F415" s="823" t="s">
        <v>2234</v>
      </c>
      <c r="G415" s="823" t="s">
        <v>2559</v>
      </c>
      <c r="H415" s="823" t="s">
        <v>680</v>
      </c>
      <c r="I415" s="823" t="s">
        <v>2041</v>
      </c>
      <c r="J415" s="823" t="s">
        <v>2039</v>
      </c>
      <c r="K415" s="823" t="s">
        <v>2042</v>
      </c>
      <c r="L415" s="826">
        <v>339.47</v>
      </c>
      <c r="M415" s="826">
        <v>6789.4</v>
      </c>
      <c r="N415" s="823">
        <v>20</v>
      </c>
      <c r="O415" s="827">
        <v>5.5</v>
      </c>
      <c r="P415" s="826">
        <v>2036.8200000000002</v>
      </c>
      <c r="Q415" s="828">
        <v>0.30000000000000004</v>
      </c>
      <c r="R415" s="823">
        <v>6</v>
      </c>
      <c r="S415" s="828">
        <v>0.3</v>
      </c>
      <c r="T415" s="827">
        <v>1.5</v>
      </c>
      <c r="U415" s="829">
        <v>0.27272727272727271</v>
      </c>
    </row>
    <row r="416" spans="1:21" ht="14.45" customHeight="1" x14ac:dyDescent="0.2">
      <c r="A416" s="822">
        <v>7</v>
      </c>
      <c r="B416" s="823" t="s">
        <v>2233</v>
      </c>
      <c r="C416" s="823" t="s">
        <v>2239</v>
      </c>
      <c r="D416" s="824" t="s">
        <v>3530</v>
      </c>
      <c r="E416" s="825" t="s">
        <v>2247</v>
      </c>
      <c r="F416" s="823" t="s">
        <v>2234</v>
      </c>
      <c r="G416" s="823" t="s">
        <v>2559</v>
      </c>
      <c r="H416" s="823" t="s">
        <v>680</v>
      </c>
      <c r="I416" s="823" t="s">
        <v>3030</v>
      </c>
      <c r="J416" s="823" t="s">
        <v>3031</v>
      </c>
      <c r="K416" s="823" t="s">
        <v>3032</v>
      </c>
      <c r="L416" s="826">
        <v>763.63</v>
      </c>
      <c r="M416" s="826">
        <v>3818.1499999999996</v>
      </c>
      <c r="N416" s="823">
        <v>5</v>
      </c>
      <c r="O416" s="827">
        <v>2.5</v>
      </c>
      <c r="P416" s="826">
        <v>2290.89</v>
      </c>
      <c r="Q416" s="828">
        <v>0.6</v>
      </c>
      <c r="R416" s="823">
        <v>3</v>
      </c>
      <c r="S416" s="828">
        <v>0.6</v>
      </c>
      <c r="T416" s="827">
        <v>2</v>
      </c>
      <c r="U416" s="829">
        <v>0.8</v>
      </c>
    </row>
    <row r="417" spans="1:21" ht="14.45" customHeight="1" x14ac:dyDescent="0.2">
      <c r="A417" s="822">
        <v>7</v>
      </c>
      <c r="B417" s="823" t="s">
        <v>2233</v>
      </c>
      <c r="C417" s="823" t="s">
        <v>2239</v>
      </c>
      <c r="D417" s="824" t="s">
        <v>3530</v>
      </c>
      <c r="E417" s="825" t="s">
        <v>2247</v>
      </c>
      <c r="F417" s="823" t="s">
        <v>2234</v>
      </c>
      <c r="G417" s="823" t="s">
        <v>2861</v>
      </c>
      <c r="H417" s="823" t="s">
        <v>329</v>
      </c>
      <c r="I417" s="823" t="s">
        <v>2865</v>
      </c>
      <c r="J417" s="823" t="s">
        <v>2863</v>
      </c>
      <c r="K417" s="823" t="s">
        <v>2866</v>
      </c>
      <c r="L417" s="826">
        <v>1019.46</v>
      </c>
      <c r="M417" s="826">
        <v>2038.92</v>
      </c>
      <c r="N417" s="823">
        <v>2</v>
      </c>
      <c r="O417" s="827">
        <v>1</v>
      </c>
      <c r="P417" s="826"/>
      <c r="Q417" s="828">
        <v>0</v>
      </c>
      <c r="R417" s="823"/>
      <c r="S417" s="828">
        <v>0</v>
      </c>
      <c r="T417" s="827"/>
      <c r="U417" s="829">
        <v>0</v>
      </c>
    </row>
    <row r="418" spans="1:21" ht="14.45" customHeight="1" x14ac:dyDescent="0.2">
      <c r="A418" s="822">
        <v>7</v>
      </c>
      <c r="B418" s="823" t="s">
        <v>2233</v>
      </c>
      <c r="C418" s="823" t="s">
        <v>2239</v>
      </c>
      <c r="D418" s="824" t="s">
        <v>3530</v>
      </c>
      <c r="E418" s="825" t="s">
        <v>2247</v>
      </c>
      <c r="F418" s="823" t="s">
        <v>2234</v>
      </c>
      <c r="G418" s="823" t="s">
        <v>2861</v>
      </c>
      <c r="H418" s="823" t="s">
        <v>329</v>
      </c>
      <c r="I418" s="823" t="s">
        <v>2867</v>
      </c>
      <c r="J418" s="823" t="s">
        <v>2863</v>
      </c>
      <c r="K418" s="823" t="s">
        <v>2868</v>
      </c>
      <c r="L418" s="826">
        <v>2038.93</v>
      </c>
      <c r="M418" s="826">
        <v>4077.86</v>
      </c>
      <c r="N418" s="823">
        <v>2</v>
      </c>
      <c r="O418" s="827">
        <v>1</v>
      </c>
      <c r="P418" s="826"/>
      <c r="Q418" s="828">
        <v>0</v>
      </c>
      <c r="R418" s="823"/>
      <c r="S418" s="828">
        <v>0</v>
      </c>
      <c r="T418" s="827"/>
      <c r="U418" s="829">
        <v>0</v>
      </c>
    </row>
    <row r="419" spans="1:21" ht="14.45" customHeight="1" x14ac:dyDescent="0.2">
      <c r="A419" s="822">
        <v>7</v>
      </c>
      <c r="B419" s="823" t="s">
        <v>2233</v>
      </c>
      <c r="C419" s="823" t="s">
        <v>2239</v>
      </c>
      <c r="D419" s="824" t="s">
        <v>3530</v>
      </c>
      <c r="E419" s="825" t="s">
        <v>2247</v>
      </c>
      <c r="F419" s="823" t="s">
        <v>2234</v>
      </c>
      <c r="G419" s="823" t="s">
        <v>2398</v>
      </c>
      <c r="H419" s="823" t="s">
        <v>329</v>
      </c>
      <c r="I419" s="823" t="s">
        <v>3033</v>
      </c>
      <c r="J419" s="823" t="s">
        <v>2400</v>
      </c>
      <c r="K419" s="823" t="s">
        <v>3034</v>
      </c>
      <c r="L419" s="826">
        <v>91.78</v>
      </c>
      <c r="M419" s="826">
        <v>275.34000000000003</v>
      </c>
      <c r="N419" s="823">
        <v>3</v>
      </c>
      <c r="O419" s="827">
        <v>1</v>
      </c>
      <c r="P419" s="826"/>
      <c r="Q419" s="828">
        <v>0</v>
      </c>
      <c r="R419" s="823"/>
      <c r="S419" s="828">
        <v>0</v>
      </c>
      <c r="T419" s="827"/>
      <c r="U419" s="829">
        <v>0</v>
      </c>
    </row>
    <row r="420" spans="1:21" ht="14.45" customHeight="1" x14ac:dyDescent="0.2">
      <c r="A420" s="822">
        <v>7</v>
      </c>
      <c r="B420" s="823" t="s">
        <v>2233</v>
      </c>
      <c r="C420" s="823" t="s">
        <v>2239</v>
      </c>
      <c r="D420" s="824" t="s">
        <v>3530</v>
      </c>
      <c r="E420" s="825" t="s">
        <v>2247</v>
      </c>
      <c r="F420" s="823" t="s">
        <v>2234</v>
      </c>
      <c r="G420" s="823" t="s">
        <v>3035</v>
      </c>
      <c r="H420" s="823" t="s">
        <v>680</v>
      </c>
      <c r="I420" s="823" t="s">
        <v>3036</v>
      </c>
      <c r="J420" s="823" t="s">
        <v>3037</v>
      </c>
      <c r="K420" s="823" t="s">
        <v>3038</v>
      </c>
      <c r="L420" s="826">
        <v>63.82</v>
      </c>
      <c r="M420" s="826">
        <v>127.64</v>
      </c>
      <c r="N420" s="823">
        <v>2</v>
      </c>
      <c r="O420" s="827">
        <v>1</v>
      </c>
      <c r="P420" s="826"/>
      <c r="Q420" s="828">
        <v>0</v>
      </c>
      <c r="R420" s="823"/>
      <c r="S420" s="828">
        <v>0</v>
      </c>
      <c r="T420" s="827"/>
      <c r="U420" s="829">
        <v>0</v>
      </c>
    </row>
    <row r="421" spans="1:21" ht="14.45" customHeight="1" x14ac:dyDescent="0.2">
      <c r="A421" s="822">
        <v>7</v>
      </c>
      <c r="B421" s="823" t="s">
        <v>2233</v>
      </c>
      <c r="C421" s="823" t="s">
        <v>2239</v>
      </c>
      <c r="D421" s="824" t="s">
        <v>3530</v>
      </c>
      <c r="E421" s="825" t="s">
        <v>2247</v>
      </c>
      <c r="F421" s="823" t="s">
        <v>2234</v>
      </c>
      <c r="G421" s="823" t="s">
        <v>2878</v>
      </c>
      <c r="H421" s="823" t="s">
        <v>329</v>
      </c>
      <c r="I421" s="823" t="s">
        <v>3039</v>
      </c>
      <c r="J421" s="823" t="s">
        <v>1601</v>
      </c>
      <c r="K421" s="823" t="s">
        <v>2735</v>
      </c>
      <c r="L421" s="826">
        <v>38.590000000000003</v>
      </c>
      <c r="M421" s="826">
        <v>385.90000000000003</v>
      </c>
      <c r="N421" s="823">
        <v>10</v>
      </c>
      <c r="O421" s="827">
        <v>2</v>
      </c>
      <c r="P421" s="826">
        <v>231.54000000000002</v>
      </c>
      <c r="Q421" s="828">
        <v>0.6</v>
      </c>
      <c r="R421" s="823">
        <v>6</v>
      </c>
      <c r="S421" s="828">
        <v>0.6</v>
      </c>
      <c r="T421" s="827">
        <v>1.5</v>
      </c>
      <c r="U421" s="829">
        <v>0.75</v>
      </c>
    </row>
    <row r="422" spans="1:21" ht="14.45" customHeight="1" x14ac:dyDescent="0.2">
      <c r="A422" s="822">
        <v>7</v>
      </c>
      <c r="B422" s="823" t="s">
        <v>2233</v>
      </c>
      <c r="C422" s="823" t="s">
        <v>2239</v>
      </c>
      <c r="D422" s="824" t="s">
        <v>3530</v>
      </c>
      <c r="E422" s="825" t="s">
        <v>2247</v>
      </c>
      <c r="F422" s="823" t="s">
        <v>2234</v>
      </c>
      <c r="G422" s="823" t="s">
        <v>2885</v>
      </c>
      <c r="H422" s="823" t="s">
        <v>329</v>
      </c>
      <c r="I422" s="823" t="s">
        <v>2886</v>
      </c>
      <c r="J422" s="823" t="s">
        <v>2887</v>
      </c>
      <c r="K422" s="823" t="s">
        <v>2888</v>
      </c>
      <c r="L422" s="826">
        <v>1561.8</v>
      </c>
      <c r="M422" s="826">
        <v>1561.8</v>
      </c>
      <c r="N422" s="823">
        <v>1</v>
      </c>
      <c r="O422" s="827">
        <v>1</v>
      </c>
      <c r="P422" s="826">
        <v>1561.8</v>
      </c>
      <c r="Q422" s="828">
        <v>1</v>
      </c>
      <c r="R422" s="823">
        <v>1</v>
      </c>
      <c r="S422" s="828">
        <v>1</v>
      </c>
      <c r="T422" s="827">
        <v>1</v>
      </c>
      <c r="U422" s="829">
        <v>1</v>
      </c>
    </row>
    <row r="423" spans="1:21" ht="14.45" customHeight="1" x14ac:dyDescent="0.2">
      <c r="A423" s="822">
        <v>7</v>
      </c>
      <c r="B423" s="823" t="s">
        <v>2233</v>
      </c>
      <c r="C423" s="823" t="s">
        <v>2239</v>
      </c>
      <c r="D423" s="824" t="s">
        <v>3530</v>
      </c>
      <c r="E423" s="825" t="s">
        <v>2247</v>
      </c>
      <c r="F423" s="823" t="s">
        <v>2234</v>
      </c>
      <c r="G423" s="823" t="s">
        <v>2420</v>
      </c>
      <c r="H423" s="823" t="s">
        <v>680</v>
      </c>
      <c r="I423" s="823" t="s">
        <v>2421</v>
      </c>
      <c r="J423" s="823" t="s">
        <v>2137</v>
      </c>
      <c r="K423" s="823" t="s">
        <v>2422</v>
      </c>
      <c r="L423" s="826">
        <v>140.96</v>
      </c>
      <c r="M423" s="826">
        <v>140.96</v>
      </c>
      <c r="N423" s="823">
        <v>1</v>
      </c>
      <c r="O423" s="827">
        <v>0.5</v>
      </c>
      <c r="P423" s="826"/>
      <c r="Q423" s="828">
        <v>0</v>
      </c>
      <c r="R423" s="823"/>
      <c r="S423" s="828">
        <v>0</v>
      </c>
      <c r="T423" s="827"/>
      <c r="U423" s="829">
        <v>0</v>
      </c>
    </row>
    <row r="424" spans="1:21" ht="14.45" customHeight="1" x14ac:dyDescent="0.2">
      <c r="A424" s="822">
        <v>7</v>
      </c>
      <c r="B424" s="823" t="s">
        <v>2233</v>
      </c>
      <c r="C424" s="823" t="s">
        <v>2239</v>
      </c>
      <c r="D424" s="824" t="s">
        <v>3530</v>
      </c>
      <c r="E424" s="825" t="s">
        <v>2247</v>
      </c>
      <c r="F424" s="823" t="s">
        <v>2234</v>
      </c>
      <c r="G424" s="823" t="s">
        <v>2746</v>
      </c>
      <c r="H424" s="823" t="s">
        <v>680</v>
      </c>
      <c r="I424" s="823" t="s">
        <v>2893</v>
      </c>
      <c r="J424" s="823" t="s">
        <v>2894</v>
      </c>
      <c r="K424" s="823" t="s">
        <v>2895</v>
      </c>
      <c r="L424" s="826">
        <v>161.06</v>
      </c>
      <c r="M424" s="826">
        <v>322.12</v>
      </c>
      <c r="N424" s="823">
        <v>2</v>
      </c>
      <c r="O424" s="827">
        <v>1</v>
      </c>
      <c r="P424" s="826">
        <v>322.12</v>
      </c>
      <c r="Q424" s="828">
        <v>1</v>
      </c>
      <c r="R424" s="823">
        <v>2</v>
      </c>
      <c r="S424" s="828">
        <v>1</v>
      </c>
      <c r="T424" s="827">
        <v>1</v>
      </c>
      <c r="U424" s="829">
        <v>1</v>
      </c>
    </row>
    <row r="425" spans="1:21" ht="14.45" customHeight="1" x14ac:dyDescent="0.2">
      <c r="A425" s="822">
        <v>7</v>
      </c>
      <c r="B425" s="823" t="s">
        <v>2233</v>
      </c>
      <c r="C425" s="823" t="s">
        <v>2239</v>
      </c>
      <c r="D425" s="824" t="s">
        <v>3530</v>
      </c>
      <c r="E425" s="825" t="s">
        <v>2247</v>
      </c>
      <c r="F425" s="823" t="s">
        <v>2234</v>
      </c>
      <c r="G425" s="823" t="s">
        <v>2896</v>
      </c>
      <c r="H425" s="823" t="s">
        <v>329</v>
      </c>
      <c r="I425" s="823" t="s">
        <v>2897</v>
      </c>
      <c r="J425" s="823" t="s">
        <v>2898</v>
      </c>
      <c r="K425" s="823" t="s">
        <v>763</v>
      </c>
      <c r="L425" s="826">
        <v>208.18</v>
      </c>
      <c r="M425" s="826">
        <v>416.36</v>
      </c>
      <c r="N425" s="823">
        <v>2</v>
      </c>
      <c r="O425" s="827">
        <v>1</v>
      </c>
      <c r="P425" s="826">
        <v>416.36</v>
      </c>
      <c r="Q425" s="828">
        <v>1</v>
      </c>
      <c r="R425" s="823">
        <v>2</v>
      </c>
      <c r="S425" s="828">
        <v>1</v>
      </c>
      <c r="T425" s="827">
        <v>1</v>
      </c>
      <c r="U425" s="829">
        <v>1</v>
      </c>
    </row>
    <row r="426" spans="1:21" ht="14.45" customHeight="1" x14ac:dyDescent="0.2">
      <c r="A426" s="822">
        <v>7</v>
      </c>
      <c r="B426" s="823" t="s">
        <v>2233</v>
      </c>
      <c r="C426" s="823" t="s">
        <v>2239</v>
      </c>
      <c r="D426" s="824" t="s">
        <v>3530</v>
      </c>
      <c r="E426" s="825" t="s">
        <v>2247</v>
      </c>
      <c r="F426" s="823" t="s">
        <v>2234</v>
      </c>
      <c r="G426" s="823" t="s">
        <v>2899</v>
      </c>
      <c r="H426" s="823" t="s">
        <v>329</v>
      </c>
      <c r="I426" s="823" t="s">
        <v>2900</v>
      </c>
      <c r="J426" s="823" t="s">
        <v>874</v>
      </c>
      <c r="K426" s="823" t="s">
        <v>2901</v>
      </c>
      <c r="L426" s="826">
        <v>88.07</v>
      </c>
      <c r="M426" s="826">
        <v>88.07</v>
      </c>
      <c r="N426" s="823">
        <v>1</v>
      </c>
      <c r="O426" s="827">
        <v>1</v>
      </c>
      <c r="P426" s="826">
        <v>88.07</v>
      </c>
      <c r="Q426" s="828">
        <v>1</v>
      </c>
      <c r="R426" s="823">
        <v>1</v>
      </c>
      <c r="S426" s="828">
        <v>1</v>
      </c>
      <c r="T426" s="827">
        <v>1</v>
      </c>
      <c r="U426" s="829">
        <v>1</v>
      </c>
    </row>
    <row r="427" spans="1:21" ht="14.45" customHeight="1" x14ac:dyDescent="0.2">
      <c r="A427" s="822">
        <v>7</v>
      </c>
      <c r="B427" s="823" t="s">
        <v>2233</v>
      </c>
      <c r="C427" s="823" t="s">
        <v>2239</v>
      </c>
      <c r="D427" s="824" t="s">
        <v>3530</v>
      </c>
      <c r="E427" s="825" t="s">
        <v>2247</v>
      </c>
      <c r="F427" s="823" t="s">
        <v>2234</v>
      </c>
      <c r="G427" s="823" t="s">
        <v>3040</v>
      </c>
      <c r="H427" s="823" t="s">
        <v>329</v>
      </c>
      <c r="I427" s="823" t="s">
        <v>3041</v>
      </c>
      <c r="J427" s="823" t="s">
        <v>3042</v>
      </c>
      <c r="K427" s="823" t="s">
        <v>3043</v>
      </c>
      <c r="L427" s="826">
        <v>113.93</v>
      </c>
      <c r="M427" s="826">
        <v>227.86</v>
      </c>
      <c r="N427" s="823">
        <v>2</v>
      </c>
      <c r="O427" s="827">
        <v>1</v>
      </c>
      <c r="P427" s="826">
        <v>227.86</v>
      </c>
      <c r="Q427" s="828">
        <v>1</v>
      </c>
      <c r="R427" s="823">
        <v>2</v>
      </c>
      <c r="S427" s="828">
        <v>1</v>
      </c>
      <c r="T427" s="827">
        <v>1</v>
      </c>
      <c r="U427" s="829">
        <v>1</v>
      </c>
    </row>
    <row r="428" spans="1:21" ht="14.45" customHeight="1" x14ac:dyDescent="0.2">
      <c r="A428" s="822">
        <v>7</v>
      </c>
      <c r="B428" s="823" t="s">
        <v>2233</v>
      </c>
      <c r="C428" s="823" t="s">
        <v>2239</v>
      </c>
      <c r="D428" s="824" t="s">
        <v>3530</v>
      </c>
      <c r="E428" s="825" t="s">
        <v>2247</v>
      </c>
      <c r="F428" s="823" t="s">
        <v>2234</v>
      </c>
      <c r="G428" s="823" t="s">
        <v>2327</v>
      </c>
      <c r="H428" s="823" t="s">
        <v>329</v>
      </c>
      <c r="I428" s="823" t="s">
        <v>2634</v>
      </c>
      <c r="J428" s="823" t="s">
        <v>2555</v>
      </c>
      <c r="K428" s="823" t="s">
        <v>2635</v>
      </c>
      <c r="L428" s="826">
        <v>35.25</v>
      </c>
      <c r="M428" s="826">
        <v>35.25</v>
      </c>
      <c r="N428" s="823">
        <v>1</v>
      </c>
      <c r="O428" s="827">
        <v>0.5</v>
      </c>
      <c r="P428" s="826"/>
      <c r="Q428" s="828">
        <v>0</v>
      </c>
      <c r="R428" s="823"/>
      <c r="S428" s="828">
        <v>0</v>
      </c>
      <c r="T428" s="827"/>
      <c r="U428" s="829">
        <v>0</v>
      </c>
    </row>
    <row r="429" spans="1:21" ht="14.45" customHeight="1" x14ac:dyDescent="0.2">
      <c r="A429" s="822">
        <v>7</v>
      </c>
      <c r="B429" s="823" t="s">
        <v>2233</v>
      </c>
      <c r="C429" s="823" t="s">
        <v>2239</v>
      </c>
      <c r="D429" s="824" t="s">
        <v>3530</v>
      </c>
      <c r="E429" s="825" t="s">
        <v>2247</v>
      </c>
      <c r="F429" s="823" t="s">
        <v>2234</v>
      </c>
      <c r="G429" s="823" t="s">
        <v>2427</v>
      </c>
      <c r="H429" s="823" t="s">
        <v>329</v>
      </c>
      <c r="I429" s="823" t="s">
        <v>3044</v>
      </c>
      <c r="J429" s="823" t="s">
        <v>928</v>
      </c>
      <c r="K429" s="823" t="s">
        <v>3045</v>
      </c>
      <c r="L429" s="826">
        <v>57.64</v>
      </c>
      <c r="M429" s="826">
        <v>57.64</v>
      </c>
      <c r="N429" s="823">
        <v>1</v>
      </c>
      <c r="O429" s="827">
        <v>1</v>
      </c>
      <c r="P429" s="826">
        <v>57.64</v>
      </c>
      <c r="Q429" s="828">
        <v>1</v>
      </c>
      <c r="R429" s="823">
        <v>1</v>
      </c>
      <c r="S429" s="828">
        <v>1</v>
      </c>
      <c r="T429" s="827">
        <v>1</v>
      </c>
      <c r="U429" s="829">
        <v>1</v>
      </c>
    </row>
    <row r="430" spans="1:21" ht="14.45" customHeight="1" x14ac:dyDescent="0.2">
      <c r="A430" s="822">
        <v>7</v>
      </c>
      <c r="B430" s="823" t="s">
        <v>2233</v>
      </c>
      <c r="C430" s="823" t="s">
        <v>2239</v>
      </c>
      <c r="D430" s="824" t="s">
        <v>3530</v>
      </c>
      <c r="E430" s="825" t="s">
        <v>2247</v>
      </c>
      <c r="F430" s="823" t="s">
        <v>2234</v>
      </c>
      <c r="G430" s="823" t="s">
        <v>2902</v>
      </c>
      <c r="H430" s="823" t="s">
        <v>329</v>
      </c>
      <c r="I430" s="823" t="s">
        <v>2903</v>
      </c>
      <c r="J430" s="823" t="s">
        <v>2904</v>
      </c>
      <c r="K430" s="823" t="s">
        <v>2905</v>
      </c>
      <c r="L430" s="826">
        <v>2038.93</v>
      </c>
      <c r="M430" s="826">
        <v>6116.79</v>
      </c>
      <c r="N430" s="823">
        <v>3</v>
      </c>
      <c r="O430" s="827">
        <v>1</v>
      </c>
      <c r="P430" s="826"/>
      <c r="Q430" s="828">
        <v>0</v>
      </c>
      <c r="R430" s="823"/>
      <c r="S430" s="828">
        <v>0</v>
      </c>
      <c r="T430" s="827"/>
      <c r="U430" s="829">
        <v>0</v>
      </c>
    </row>
    <row r="431" spans="1:21" ht="14.45" customHeight="1" x14ac:dyDescent="0.2">
      <c r="A431" s="822">
        <v>7</v>
      </c>
      <c r="B431" s="823" t="s">
        <v>2233</v>
      </c>
      <c r="C431" s="823" t="s">
        <v>2239</v>
      </c>
      <c r="D431" s="824" t="s">
        <v>3530</v>
      </c>
      <c r="E431" s="825" t="s">
        <v>2247</v>
      </c>
      <c r="F431" s="823" t="s">
        <v>2234</v>
      </c>
      <c r="G431" s="823" t="s">
        <v>2902</v>
      </c>
      <c r="H431" s="823" t="s">
        <v>329</v>
      </c>
      <c r="I431" s="823" t="s">
        <v>2906</v>
      </c>
      <c r="J431" s="823" t="s">
        <v>2904</v>
      </c>
      <c r="K431" s="823" t="s">
        <v>2907</v>
      </c>
      <c r="L431" s="826">
        <v>552.64</v>
      </c>
      <c r="M431" s="826">
        <v>1657.92</v>
      </c>
      <c r="N431" s="823">
        <v>3</v>
      </c>
      <c r="O431" s="827">
        <v>1</v>
      </c>
      <c r="P431" s="826"/>
      <c r="Q431" s="828">
        <v>0</v>
      </c>
      <c r="R431" s="823"/>
      <c r="S431" s="828">
        <v>0</v>
      </c>
      <c r="T431" s="827"/>
      <c r="U431" s="829">
        <v>0</v>
      </c>
    </row>
    <row r="432" spans="1:21" ht="14.45" customHeight="1" x14ac:dyDescent="0.2">
      <c r="A432" s="822">
        <v>7</v>
      </c>
      <c r="B432" s="823" t="s">
        <v>2233</v>
      </c>
      <c r="C432" s="823" t="s">
        <v>2239</v>
      </c>
      <c r="D432" s="824" t="s">
        <v>3530</v>
      </c>
      <c r="E432" s="825" t="s">
        <v>2247</v>
      </c>
      <c r="F432" s="823" t="s">
        <v>2234</v>
      </c>
      <c r="G432" s="823" t="s">
        <v>2902</v>
      </c>
      <c r="H432" s="823" t="s">
        <v>680</v>
      </c>
      <c r="I432" s="823" t="s">
        <v>2912</v>
      </c>
      <c r="J432" s="823" t="s">
        <v>2913</v>
      </c>
      <c r="K432" s="823" t="s">
        <v>2905</v>
      </c>
      <c r="L432" s="826">
        <v>2038.93</v>
      </c>
      <c r="M432" s="826">
        <v>8155.72</v>
      </c>
      <c r="N432" s="823">
        <v>4</v>
      </c>
      <c r="O432" s="827">
        <v>2</v>
      </c>
      <c r="P432" s="826">
        <v>8155.72</v>
      </c>
      <c r="Q432" s="828">
        <v>1</v>
      </c>
      <c r="R432" s="823">
        <v>4</v>
      </c>
      <c r="S432" s="828">
        <v>1</v>
      </c>
      <c r="T432" s="827">
        <v>2</v>
      </c>
      <c r="U432" s="829">
        <v>1</v>
      </c>
    </row>
    <row r="433" spans="1:21" ht="14.45" customHeight="1" x14ac:dyDescent="0.2">
      <c r="A433" s="822">
        <v>7</v>
      </c>
      <c r="B433" s="823" t="s">
        <v>2233</v>
      </c>
      <c r="C433" s="823" t="s">
        <v>2239</v>
      </c>
      <c r="D433" s="824" t="s">
        <v>3530</v>
      </c>
      <c r="E433" s="825" t="s">
        <v>2247</v>
      </c>
      <c r="F433" s="823" t="s">
        <v>2234</v>
      </c>
      <c r="G433" s="823" t="s">
        <v>2902</v>
      </c>
      <c r="H433" s="823" t="s">
        <v>680</v>
      </c>
      <c r="I433" s="823" t="s">
        <v>2914</v>
      </c>
      <c r="J433" s="823" t="s">
        <v>2913</v>
      </c>
      <c r="K433" s="823" t="s">
        <v>2909</v>
      </c>
      <c r="L433" s="826">
        <v>355.79</v>
      </c>
      <c r="M433" s="826">
        <v>3202.1100000000006</v>
      </c>
      <c r="N433" s="823">
        <v>9</v>
      </c>
      <c r="O433" s="827">
        <v>3</v>
      </c>
      <c r="P433" s="826">
        <v>3202.1100000000006</v>
      </c>
      <c r="Q433" s="828">
        <v>1</v>
      </c>
      <c r="R433" s="823">
        <v>9</v>
      </c>
      <c r="S433" s="828">
        <v>1</v>
      </c>
      <c r="T433" s="827">
        <v>3</v>
      </c>
      <c r="U433" s="829">
        <v>1</v>
      </c>
    </row>
    <row r="434" spans="1:21" ht="14.45" customHeight="1" x14ac:dyDescent="0.2">
      <c r="A434" s="822">
        <v>7</v>
      </c>
      <c r="B434" s="823" t="s">
        <v>2233</v>
      </c>
      <c r="C434" s="823" t="s">
        <v>2239</v>
      </c>
      <c r="D434" s="824" t="s">
        <v>3530</v>
      </c>
      <c r="E434" s="825" t="s">
        <v>2247</v>
      </c>
      <c r="F434" s="823" t="s">
        <v>2234</v>
      </c>
      <c r="G434" s="823" t="s">
        <v>2902</v>
      </c>
      <c r="H434" s="823" t="s">
        <v>680</v>
      </c>
      <c r="I434" s="823" t="s">
        <v>2915</v>
      </c>
      <c r="J434" s="823" t="s">
        <v>2913</v>
      </c>
      <c r="K434" s="823" t="s">
        <v>2907</v>
      </c>
      <c r="L434" s="826">
        <v>552.64</v>
      </c>
      <c r="M434" s="826">
        <v>9394.880000000001</v>
      </c>
      <c r="N434" s="823">
        <v>17</v>
      </c>
      <c r="O434" s="827">
        <v>5</v>
      </c>
      <c r="P434" s="826">
        <v>9394.880000000001</v>
      </c>
      <c r="Q434" s="828">
        <v>1</v>
      </c>
      <c r="R434" s="823">
        <v>17</v>
      </c>
      <c r="S434" s="828">
        <v>1</v>
      </c>
      <c r="T434" s="827">
        <v>5</v>
      </c>
      <c r="U434" s="829">
        <v>1</v>
      </c>
    </row>
    <row r="435" spans="1:21" ht="14.45" customHeight="1" x14ac:dyDescent="0.2">
      <c r="A435" s="822">
        <v>7</v>
      </c>
      <c r="B435" s="823" t="s">
        <v>2233</v>
      </c>
      <c r="C435" s="823" t="s">
        <v>2239</v>
      </c>
      <c r="D435" s="824" t="s">
        <v>3530</v>
      </c>
      <c r="E435" s="825" t="s">
        <v>2247</v>
      </c>
      <c r="F435" s="823" t="s">
        <v>2234</v>
      </c>
      <c r="G435" s="823" t="s">
        <v>2902</v>
      </c>
      <c r="H435" s="823" t="s">
        <v>680</v>
      </c>
      <c r="I435" s="823" t="s">
        <v>2916</v>
      </c>
      <c r="J435" s="823" t="s">
        <v>2913</v>
      </c>
      <c r="K435" s="823" t="s">
        <v>2911</v>
      </c>
      <c r="L435" s="826">
        <v>1019.46</v>
      </c>
      <c r="M435" s="826">
        <v>17330.82</v>
      </c>
      <c r="N435" s="823">
        <v>17</v>
      </c>
      <c r="O435" s="827">
        <v>5</v>
      </c>
      <c r="P435" s="826">
        <v>17330.82</v>
      </c>
      <c r="Q435" s="828">
        <v>1</v>
      </c>
      <c r="R435" s="823">
        <v>17</v>
      </c>
      <c r="S435" s="828">
        <v>1</v>
      </c>
      <c r="T435" s="827">
        <v>5</v>
      </c>
      <c r="U435" s="829">
        <v>1</v>
      </c>
    </row>
    <row r="436" spans="1:21" ht="14.45" customHeight="1" x14ac:dyDescent="0.2">
      <c r="A436" s="822">
        <v>7</v>
      </c>
      <c r="B436" s="823" t="s">
        <v>2233</v>
      </c>
      <c r="C436" s="823" t="s">
        <v>2239</v>
      </c>
      <c r="D436" s="824" t="s">
        <v>3530</v>
      </c>
      <c r="E436" s="825" t="s">
        <v>2247</v>
      </c>
      <c r="F436" s="823" t="s">
        <v>2234</v>
      </c>
      <c r="G436" s="823" t="s">
        <v>2902</v>
      </c>
      <c r="H436" s="823" t="s">
        <v>329</v>
      </c>
      <c r="I436" s="823" t="s">
        <v>3046</v>
      </c>
      <c r="J436" s="823" t="s">
        <v>2918</v>
      </c>
      <c r="K436" s="823" t="s">
        <v>3047</v>
      </c>
      <c r="L436" s="826">
        <v>88.95</v>
      </c>
      <c r="M436" s="826">
        <v>266.85000000000002</v>
      </c>
      <c r="N436" s="823">
        <v>3</v>
      </c>
      <c r="O436" s="827">
        <v>1</v>
      </c>
      <c r="P436" s="826">
        <v>266.85000000000002</v>
      </c>
      <c r="Q436" s="828">
        <v>1</v>
      </c>
      <c r="R436" s="823">
        <v>3</v>
      </c>
      <c r="S436" s="828">
        <v>1</v>
      </c>
      <c r="T436" s="827">
        <v>1</v>
      </c>
      <c r="U436" s="829">
        <v>1</v>
      </c>
    </row>
    <row r="437" spans="1:21" ht="14.45" customHeight="1" x14ac:dyDescent="0.2">
      <c r="A437" s="822">
        <v>7</v>
      </c>
      <c r="B437" s="823" t="s">
        <v>2233</v>
      </c>
      <c r="C437" s="823" t="s">
        <v>2239</v>
      </c>
      <c r="D437" s="824" t="s">
        <v>3530</v>
      </c>
      <c r="E437" s="825" t="s">
        <v>2247</v>
      </c>
      <c r="F437" s="823" t="s">
        <v>2234</v>
      </c>
      <c r="G437" s="823" t="s">
        <v>2330</v>
      </c>
      <c r="H437" s="823" t="s">
        <v>329</v>
      </c>
      <c r="I437" s="823" t="s">
        <v>2331</v>
      </c>
      <c r="J437" s="823" t="s">
        <v>2332</v>
      </c>
      <c r="K437" s="823" t="s">
        <v>2333</v>
      </c>
      <c r="L437" s="826">
        <v>218.62</v>
      </c>
      <c r="M437" s="826">
        <v>218.62</v>
      </c>
      <c r="N437" s="823">
        <v>1</v>
      </c>
      <c r="O437" s="827">
        <v>0.5</v>
      </c>
      <c r="P437" s="826"/>
      <c r="Q437" s="828">
        <v>0</v>
      </c>
      <c r="R437" s="823"/>
      <c r="S437" s="828">
        <v>0</v>
      </c>
      <c r="T437" s="827"/>
      <c r="U437" s="829">
        <v>0</v>
      </c>
    </row>
    <row r="438" spans="1:21" ht="14.45" customHeight="1" x14ac:dyDescent="0.2">
      <c r="A438" s="822">
        <v>7</v>
      </c>
      <c r="B438" s="823" t="s">
        <v>2233</v>
      </c>
      <c r="C438" s="823" t="s">
        <v>2239</v>
      </c>
      <c r="D438" s="824" t="s">
        <v>3530</v>
      </c>
      <c r="E438" s="825" t="s">
        <v>2247</v>
      </c>
      <c r="F438" s="823" t="s">
        <v>2234</v>
      </c>
      <c r="G438" s="823" t="s">
        <v>2334</v>
      </c>
      <c r="H438" s="823" t="s">
        <v>329</v>
      </c>
      <c r="I438" s="823" t="s">
        <v>2335</v>
      </c>
      <c r="J438" s="823" t="s">
        <v>715</v>
      </c>
      <c r="K438" s="823" t="s">
        <v>2336</v>
      </c>
      <c r="L438" s="826">
        <v>127.91</v>
      </c>
      <c r="M438" s="826">
        <v>511.64</v>
      </c>
      <c r="N438" s="823">
        <v>4</v>
      </c>
      <c r="O438" s="827">
        <v>2</v>
      </c>
      <c r="P438" s="826"/>
      <c r="Q438" s="828">
        <v>0</v>
      </c>
      <c r="R438" s="823"/>
      <c r="S438" s="828">
        <v>0</v>
      </c>
      <c r="T438" s="827"/>
      <c r="U438" s="829">
        <v>0</v>
      </c>
    </row>
    <row r="439" spans="1:21" ht="14.45" customHeight="1" x14ac:dyDescent="0.2">
      <c r="A439" s="822">
        <v>7</v>
      </c>
      <c r="B439" s="823" t="s">
        <v>2233</v>
      </c>
      <c r="C439" s="823" t="s">
        <v>2239</v>
      </c>
      <c r="D439" s="824" t="s">
        <v>3530</v>
      </c>
      <c r="E439" s="825" t="s">
        <v>2247</v>
      </c>
      <c r="F439" s="823" t="s">
        <v>2234</v>
      </c>
      <c r="G439" s="823" t="s">
        <v>2920</v>
      </c>
      <c r="H439" s="823" t="s">
        <v>329</v>
      </c>
      <c r="I439" s="823" t="s">
        <v>3048</v>
      </c>
      <c r="J439" s="823" t="s">
        <v>2183</v>
      </c>
      <c r="K439" s="823" t="s">
        <v>3049</v>
      </c>
      <c r="L439" s="826">
        <v>84.65</v>
      </c>
      <c r="M439" s="826">
        <v>169.3</v>
      </c>
      <c r="N439" s="823">
        <v>2</v>
      </c>
      <c r="O439" s="827">
        <v>1</v>
      </c>
      <c r="P439" s="826">
        <v>169.3</v>
      </c>
      <c r="Q439" s="828">
        <v>1</v>
      </c>
      <c r="R439" s="823">
        <v>2</v>
      </c>
      <c r="S439" s="828">
        <v>1</v>
      </c>
      <c r="T439" s="827">
        <v>1</v>
      </c>
      <c r="U439" s="829">
        <v>1</v>
      </c>
    </row>
    <row r="440" spans="1:21" ht="14.45" customHeight="1" x14ac:dyDescent="0.2">
      <c r="A440" s="822">
        <v>7</v>
      </c>
      <c r="B440" s="823" t="s">
        <v>2233</v>
      </c>
      <c r="C440" s="823" t="s">
        <v>2239</v>
      </c>
      <c r="D440" s="824" t="s">
        <v>3530</v>
      </c>
      <c r="E440" s="825" t="s">
        <v>2247</v>
      </c>
      <c r="F440" s="823" t="s">
        <v>2234</v>
      </c>
      <c r="G440" s="823" t="s">
        <v>2920</v>
      </c>
      <c r="H440" s="823" t="s">
        <v>329</v>
      </c>
      <c r="I440" s="823" t="s">
        <v>2927</v>
      </c>
      <c r="J440" s="823" t="s">
        <v>2926</v>
      </c>
      <c r="K440" s="823" t="s">
        <v>1587</v>
      </c>
      <c r="L440" s="826">
        <v>338.58</v>
      </c>
      <c r="M440" s="826">
        <v>1015.74</v>
      </c>
      <c r="N440" s="823">
        <v>3</v>
      </c>
      <c r="O440" s="827">
        <v>1</v>
      </c>
      <c r="P440" s="826">
        <v>1015.74</v>
      </c>
      <c r="Q440" s="828">
        <v>1</v>
      </c>
      <c r="R440" s="823">
        <v>3</v>
      </c>
      <c r="S440" s="828">
        <v>1</v>
      </c>
      <c r="T440" s="827">
        <v>1</v>
      </c>
      <c r="U440" s="829">
        <v>1</v>
      </c>
    </row>
    <row r="441" spans="1:21" ht="14.45" customHeight="1" x14ac:dyDescent="0.2">
      <c r="A441" s="822">
        <v>7</v>
      </c>
      <c r="B441" s="823" t="s">
        <v>2233</v>
      </c>
      <c r="C441" s="823" t="s">
        <v>2239</v>
      </c>
      <c r="D441" s="824" t="s">
        <v>3530</v>
      </c>
      <c r="E441" s="825" t="s">
        <v>2247</v>
      </c>
      <c r="F441" s="823" t="s">
        <v>2234</v>
      </c>
      <c r="G441" s="823" t="s">
        <v>2920</v>
      </c>
      <c r="H441" s="823" t="s">
        <v>680</v>
      </c>
      <c r="I441" s="823" t="s">
        <v>2176</v>
      </c>
      <c r="J441" s="823" t="s">
        <v>1581</v>
      </c>
      <c r="K441" s="823" t="s">
        <v>1584</v>
      </c>
      <c r="L441" s="826">
        <v>1286.6199999999999</v>
      </c>
      <c r="M441" s="826">
        <v>2573.2399999999998</v>
      </c>
      <c r="N441" s="823">
        <v>2</v>
      </c>
      <c r="O441" s="827">
        <v>2</v>
      </c>
      <c r="P441" s="826">
        <v>1286.6199999999999</v>
      </c>
      <c r="Q441" s="828">
        <v>0.5</v>
      </c>
      <c r="R441" s="823">
        <v>1</v>
      </c>
      <c r="S441" s="828">
        <v>0.5</v>
      </c>
      <c r="T441" s="827">
        <v>1</v>
      </c>
      <c r="U441" s="829">
        <v>0.5</v>
      </c>
    </row>
    <row r="442" spans="1:21" ht="14.45" customHeight="1" x14ac:dyDescent="0.2">
      <c r="A442" s="822">
        <v>7</v>
      </c>
      <c r="B442" s="823" t="s">
        <v>2233</v>
      </c>
      <c r="C442" s="823" t="s">
        <v>2239</v>
      </c>
      <c r="D442" s="824" t="s">
        <v>3530</v>
      </c>
      <c r="E442" s="825" t="s">
        <v>2247</v>
      </c>
      <c r="F442" s="823" t="s">
        <v>2234</v>
      </c>
      <c r="G442" s="823" t="s">
        <v>2920</v>
      </c>
      <c r="H442" s="823" t="s">
        <v>680</v>
      </c>
      <c r="I442" s="823" t="s">
        <v>2178</v>
      </c>
      <c r="J442" s="823" t="s">
        <v>1581</v>
      </c>
      <c r="K442" s="823" t="s">
        <v>2179</v>
      </c>
      <c r="L442" s="826">
        <v>677.17</v>
      </c>
      <c r="M442" s="826">
        <v>2708.68</v>
      </c>
      <c r="N442" s="823">
        <v>4</v>
      </c>
      <c r="O442" s="827">
        <v>1</v>
      </c>
      <c r="P442" s="826"/>
      <c r="Q442" s="828">
        <v>0</v>
      </c>
      <c r="R442" s="823"/>
      <c r="S442" s="828">
        <v>0</v>
      </c>
      <c r="T442" s="827"/>
      <c r="U442" s="829">
        <v>0</v>
      </c>
    </row>
    <row r="443" spans="1:21" ht="14.45" customHeight="1" x14ac:dyDescent="0.2">
      <c r="A443" s="822">
        <v>7</v>
      </c>
      <c r="B443" s="823" t="s">
        <v>2233</v>
      </c>
      <c r="C443" s="823" t="s">
        <v>2239</v>
      </c>
      <c r="D443" s="824" t="s">
        <v>3530</v>
      </c>
      <c r="E443" s="825" t="s">
        <v>2247</v>
      </c>
      <c r="F443" s="823" t="s">
        <v>2234</v>
      </c>
      <c r="G443" s="823" t="s">
        <v>2920</v>
      </c>
      <c r="H443" s="823" t="s">
        <v>680</v>
      </c>
      <c r="I443" s="823" t="s">
        <v>2177</v>
      </c>
      <c r="J443" s="823" t="s">
        <v>1581</v>
      </c>
      <c r="K443" s="823" t="s">
        <v>1583</v>
      </c>
      <c r="L443" s="826">
        <v>2573.2199999999998</v>
      </c>
      <c r="M443" s="826">
        <v>15439.32</v>
      </c>
      <c r="N443" s="823">
        <v>6</v>
      </c>
      <c r="O443" s="827">
        <v>3.5</v>
      </c>
      <c r="P443" s="826">
        <v>10292.879999999999</v>
      </c>
      <c r="Q443" s="828">
        <v>0.66666666666666663</v>
      </c>
      <c r="R443" s="823">
        <v>4</v>
      </c>
      <c r="S443" s="828">
        <v>0.66666666666666663</v>
      </c>
      <c r="T443" s="827">
        <v>2.5</v>
      </c>
      <c r="U443" s="829">
        <v>0.7142857142857143</v>
      </c>
    </row>
    <row r="444" spans="1:21" ht="14.45" customHeight="1" x14ac:dyDescent="0.2">
      <c r="A444" s="822">
        <v>7</v>
      </c>
      <c r="B444" s="823" t="s">
        <v>2233</v>
      </c>
      <c r="C444" s="823" t="s">
        <v>2239</v>
      </c>
      <c r="D444" s="824" t="s">
        <v>3530</v>
      </c>
      <c r="E444" s="825" t="s">
        <v>2247</v>
      </c>
      <c r="F444" s="823" t="s">
        <v>2234</v>
      </c>
      <c r="G444" s="823" t="s">
        <v>2920</v>
      </c>
      <c r="H444" s="823" t="s">
        <v>329</v>
      </c>
      <c r="I444" s="823" t="s">
        <v>3050</v>
      </c>
      <c r="J444" s="823" t="s">
        <v>2183</v>
      </c>
      <c r="K444" s="823" t="s">
        <v>3051</v>
      </c>
      <c r="L444" s="826">
        <v>507.88</v>
      </c>
      <c r="M444" s="826">
        <v>1015.76</v>
      </c>
      <c r="N444" s="823">
        <v>2</v>
      </c>
      <c r="O444" s="827">
        <v>0.5</v>
      </c>
      <c r="P444" s="826">
        <v>1015.76</v>
      </c>
      <c r="Q444" s="828">
        <v>1</v>
      </c>
      <c r="R444" s="823">
        <v>2</v>
      </c>
      <c r="S444" s="828">
        <v>1</v>
      </c>
      <c r="T444" s="827">
        <v>0.5</v>
      </c>
      <c r="U444" s="829">
        <v>1</v>
      </c>
    </row>
    <row r="445" spans="1:21" ht="14.45" customHeight="1" x14ac:dyDescent="0.2">
      <c r="A445" s="822">
        <v>7</v>
      </c>
      <c r="B445" s="823" t="s">
        <v>2233</v>
      </c>
      <c r="C445" s="823" t="s">
        <v>2239</v>
      </c>
      <c r="D445" s="824" t="s">
        <v>3530</v>
      </c>
      <c r="E445" s="825" t="s">
        <v>2247</v>
      </c>
      <c r="F445" s="823" t="s">
        <v>2234</v>
      </c>
      <c r="G445" s="823" t="s">
        <v>2920</v>
      </c>
      <c r="H445" s="823" t="s">
        <v>329</v>
      </c>
      <c r="I445" s="823" t="s">
        <v>2935</v>
      </c>
      <c r="J445" s="823" t="s">
        <v>2936</v>
      </c>
      <c r="K445" s="823" t="s">
        <v>2923</v>
      </c>
      <c r="L445" s="826">
        <v>1286.19</v>
      </c>
      <c r="M445" s="826">
        <v>32154.75</v>
      </c>
      <c r="N445" s="823">
        <v>25</v>
      </c>
      <c r="O445" s="827">
        <v>7</v>
      </c>
      <c r="P445" s="826">
        <v>23151.42</v>
      </c>
      <c r="Q445" s="828">
        <v>0.72</v>
      </c>
      <c r="R445" s="823">
        <v>18</v>
      </c>
      <c r="S445" s="828">
        <v>0.72</v>
      </c>
      <c r="T445" s="827">
        <v>5</v>
      </c>
      <c r="U445" s="829">
        <v>0.7142857142857143</v>
      </c>
    </row>
    <row r="446" spans="1:21" ht="14.45" customHeight="1" x14ac:dyDescent="0.2">
      <c r="A446" s="822">
        <v>7</v>
      </c>
      <c r="B446" s="823" t="s">
        <v>2233</v>
      </c>
      <c r="C446" s="823" t="s">
        <v>2239</v>
      </c>
      <c r="D446" s="824" t="s">
        <v>3530</v>
      </c>
      <c r="E446" s="825" t="s">
        <v>2247</v>
      </c>
      <c r="F446" s="823" t="s">
        <v>2234</v>
      </c>
      <c r="G446" s="823" t="s">
        <v>2639</v>
      </c>
      <c r="H446" s="823" t="s">
        <v>680</v>
      </c>
      <c r="I446" s="823" t="s">
        <v>2021</v>
      </c>
      <c r="J446" s="823" t="s">
        <v>695</v>
      </c>
      <c r="K446" s="823" t="s">
        <v>1057</v>
      </c>
      <c r="L446" s="826">
        <v>0</v>
      </c>
      <c r="M446" s="826">
        <v>0</v>
      </c>
      <c r="N446" s="823">
        <v>24</v>
      </c>
      <c r="O446" s="827">
        <v>5</v>
      </c>
      <c r="P446" s="826">
        <v>0</v>
      </c>
      <c r="Q446" s="828"/>
      <c r="R446" s="823">
        <v>24</v>
      </c>
      <c r="S446" s="828">
        <v>1</v>
      </c>
      <c r="T446" s="827">
        <v>5</v>
      </c>
      <c r="U446" s="829">
        <v>1</v>
      </c>
    </row>
    <row r="447" spans="1:21" ht="14.45" customHeight="1" x14ac:dyDescent="0.2">
      <c r="A447" s="822">
        <v>7</v>
      </c>
      <c r="B447" s="823" t="s">
        <v>2233</v>
      </c>
      <c r="C447" s="823" t="s">
        <v>2239</v>
      </c>
      <c r="D447" s="824" t="s">
        <v>3530</v>
      </c>
      <c r="E447" s="825" t="s">
        <v>2247</v>
      </c>
      <c r="F447" s="823" t="s">
        <v>2234</v>
      </c>
      <c r="G447" s="823" t="s">
        <v>2946</v>
      </c>
      <c r="H447" s="823" t="s">
        <v>329</v>
      </c>
      <c r="I447" s="823" t="s">
        <v>2947</v>
      </c>
      <c r="J447" s="823" t="s">
        <v>2948</v>
      </c>
      <c r="K447" s="823" t="s">
        <v>2949</v>
      </c>
      <c r="L447" s="826">
        <v>355.79</v>
      </c>
      <c r="M447" s="826">
        <v>355.79</v>
      </c>
      <c r="N447" s="823">
        <v>1</v>
      </c>
      <c r="O447" s="827">
        <v>1</v>
      </c>
      <c r="P447" s="826"/>
      <c r="Q447" s="828">
        <v>0</v>
      </c>
      <c r="R447" s="823"/>
      <c r="S447" s="828">
        <v>0</v>
      </c>
      <c r="T447" s="827"/>
      <c r="U447" s="829">
        <v>0</v>
      </c>
    </row>
    <row r="448" spans="1:21" ht="14.45" customHeight="1" x14ac:dyDescent="0.2">
      <c r="A448" s="822">
        <v>7</v>
      </c>
      <c r="B448" s="823" t="s">
        <v>2233</v>
      </c>
      <c r="C448" s="823" t="s">
        <v>2239</v>
      </c>
      <c r="D448" s="824" t="s">
        <v>3530</v>
      </c>
      <c r="E448" s="825" t="s">
        <v>2247</v>
      </c>
      <c r="F448" s="823" t="s">
        <v>2234</v>
      </c>
      <c r="G448" s="823" t="s">
        <v>2946</v>
      </c>
      <c r="H448" s="823" t="s">
        <v>329</v>
      </c>
      <c r="I448" s="823" t="s">
        <v>2950</v>
      </c>
      <c r="J448" s="823" t="s">
        <v>2948</v>
      </c>
      <c r="K448" s="823" t="s">
        <v>2951</v>
      </c>
      <c r="L448" s="826">
        <v>552.64</v>
      </c>
      <c r="M448" s="826">
        <v>1657.92</v>
      </c>
      <c r="N448" s="823">
        <v>3</v>
      </c>
      <c r="O448" s="827">
        <v>1</v>
      </c>
      <c r="P448" s="826">
        <v>1657.92</v>
      </c>
      <c r="Q448" s="828">
        <v>1</v>
      </c>
      <c r="R448" s="823">
        <v>3</v>
      </c>
      <c r="S448" s="828">
        <v>1</v>
      </c>
      <c r="T448" s="827">
        <v>1</v>
      </c>
      <c r="U448" s="829">
        <v>1</v>
      </c>
    </row>
    <row r="449" spans="1:21" ht="14.45" customHeight="1" x14ac:dyDescent="0.2">
      <c r="A449" s="822">
        <v>7</v>
      </c>
      <c r="B449" s="823" t="s">
        <v>2233</v>
      </c>
      <c r="C449" s="823" t="s">
        <v>2239</v>
      </c>
      <c r="D449" s="824" t="s">
        <v>3530</v>
      </c>
      <c r="E449" s="825" t="s">
        <v>2247</v>
      </c>
      <c r="F449" s="823" t="s">
        <v>2234</v>
      </c>
      <c r="G449" s="823" t="s">
        <v>2946</v>
      </c>
      <c r="H449" s="823" t="s">
        <v>329</v>
      </c>
      <c r="I449" s="823" t="s">
        <v>2954</v>
      </c>
      <c r="J449" s="823" t="s">
        <v>2948</v>
      </c>
      <c r="K449" s="823" t="s">
        <v>2955</v>
      </c>
      <c r="L449" s="826">
        <v>764.6</v>
      </c>
      <c r="M449" s="826">
        <v>6881.4000000000005</v>
      </c>
      <c r="N449" s="823">
        <v>9</v>
      </c>
      <c r="O449" s="827">
        <v>3</v>
      </c>
      <c r="P449" s="826">
        <v>6881.4000000000005</v>
      </c>
      <c r="Q449" s="828">
        <v>1</v>
      </c>
      <c r="R449" s="823">
        <v>9</v>
      </c>
      <c r="S449" s="828">
        <v>1</v>
      </c>
      <c r="T449" s="827">
        <v>3</v>
      </c>
      <c r="U449" s="829">
        <v>1</v>
      </c>
    </row>
    <row r="450" spans="1:21" ht="14.45" customHeight="1" x14ac:dyDescent="0.2">
      <c r="A450" s="822">
        <v>7</v>
      </c>
      <c r="B450" s="823" t="s">
        <v>2233</v>
      </c>
      <c r="C450" s="823" t="s">
        <v>2239</v>
      </c>
      <c r="D450" s="824" t="s">
        <v>3530</v>
      </c>
      <c r="E450" s="825" t="s">
        <v>2247</v>
      </c>
      <c r="F450" s="823" t="s">
        <v>2234</v>
      </c>
      <c r="G450" s="823" t="s">
        <v>2956</v>
      </c>
      <c r="H450" s="823" t="s">
        <v>329</v>
      </c>
      <c r="I450" s="823" t="s">
        <v>2960</v>
      </c>
      <c r="J450" s="823" t="s">
        <v>2961</v>
      </c>
      <c r="K450" s="823" t="s">
        <v>1422</v>
      </c>
      <c r="L450" s="826">
        <v>200.34</v>
      </c>
      <c r="M450" s="826">
        <v>200.34</v>
      </c>
      <c r="N450" s="823">
        <v>1</v>
      </c>
      <c r="O450" s="827">
        <v>1</v>
      </c>
      <c r="P450" s="826"/>
      <c r="Q450" s="828">
        <v>0</v>
      </c>
      <c r="R450" s="823"/>
      <c r="S450" s="828">
        <v>0</v>
      </c>
      <c r="T450" s="827"/>
      <c r="U450" s="829">
        <v>0</v>
      </c>
    </row>
    <row r="451" spans="1:21" ht="14.45" customHeight="1" x14ac:dyDescent="0.2">
      <c r="A451" s="822">
        <v>7</v>
      </c>
      <c r="B451" s="823" t="s">
        <v>2233</v>
      </c>
      <c r="C451" s="823" t="s">
        <v>2239</v>
      </c>
      <c r="D451" s="824" t="s">
        <v>3530</v>
      </c>
      <c r="E451" s="825" t="s">
        <v>2247</v>
      </c>
      <c r="F451" s="823" t="s">
        <v>2234</v>
      </c>
      <c r="G451" s="823" t="s">
        <v>2956</v>
      </c>
      <c r="H451" s="823" t="s">
        <v>329</v>
      </c>
      <c r="I451" s="823" t="s">
        <v>3052</v>
      </c>
      <c r="J451" s="823" t="s">
        <v>1622</v>
      </c>
      <c r="K451" s="823" t="s">
        <v>2969</v>
      </c>
      <c r="L451" s="826">
        <v>200.34</v>
      </c>
      <c r="M451" s="826">
        <v>1202.04</v>
      </c>
      <c r="N451" s="823">
        <v>6</v>
      </c>
      <c r="O451" s="827">
        <v>1</v>
      </c>
      <c r="P451" s="826"/>
      <c r="Q451" s="828">
        <v>0</v>
      </c>
      <c r="R451" s="823"/>
      <c r="S451" s="828">
        <v>0</v>
      </c>
      <c r="T451" s="827"/>
      <c r="U451" s="829">
        <v>0</v>
      </c>
    </row>
    <row r="452" spans="1:21" ht="14.45" customHeight="1" x14ac:dyDescent="0.2">
      <c r="A452" s="822">
        <v>7</v>
      </c>
      <c r="B452" s="823" t="s">
        <v>2233</v>
      </c>
      <c r="C452" s="823" t="s">
        <v>2239</v>
      </c>
      <c r="D452" s="824" t="s">
        <v>3530</v>
      </c>
      <c r="E452" s="825" t="s">
        <v>2247</v>
      </c>
      <c r="F452" s="823" t="s">
        <v>2234</v>
      </c>
      <c r="G452" s="823" t="s">
        <v>2956</v>
      </c>
      <c r="H452" s="823" t="s">
        <v>329</v>
      </c>
      <c r="I452" s="823" t="s">
        <v>2972</v>
      </c>
      <c r="J452" s="823" t="s">
        <v>2973</v>
      </c>
      <c r="K452" s="823" t="s">
        <v>2959</v>
      </c>
      <c r="L452" s="826">
        <v>150.26</v>
      </c>
      <c r="M452" s="826">
        <v>450.78</v>
      </c>
      <c r="N452" s="823">
        <v>3</v>
      </c>
      <c r="O452" s="827">
        <v>1</v>
      </c>
      <c r="P452" s="826">
        <v>450.78</v>
      </c>
      <c r="Q452" s="828">
        <v>1</v>
      </c>
      <c r="R452" s="823">
        <v>3</v>
      </c>
      <c r="S452" s="828">
        <v>1</v>
      </c>
      <c r="T452" s="827">
        <v>1</v>
      </c>
      <c r="U452" s="829">
        <v>1</v>
      </c>
    </row>
    <row r="453" spans="1:21" ht="14.45" customHeight="1" x14ac:dyDescent="0.2">
      <c r="A453" s="822">
        <v>7</v>
      </c>
      <c r="B453" s="823" t="s">
        <v>2233</v>
      </c>
      <c r="C453" s="823" t="s">
        <v>2239</v>
      </c>
      <c r="D453" s="824" t="s">
        <v>3530</v>
      </c>
      <c r="E453" s="825" t="s">
        <v>2247</v>
      </c>
      <c r="F453" s="823" t="s">
        <v>2234</v>
      </c>
      <c r="G453" s="823" t="s">
        <v>2956</v>
      </c>
      <c r="H453" s="823" t="s">
        <v>329</v>
      </c>
      <c r="I453" s="823" t="s">
        <v>2975</v>
      </c>
      <c r="J453" s="823" t="s">
        <v>2973</v>
      </c>
      <c r="K453" s="823" t="s">
        <v>1422</v>
      </c>
      <c r="L453" s="826">
        <v>200.34</v>
      </c>
      <c r="M453" s="826">
        <v>1202.04</v>
      </c>
      <c r="N453" s="823">
        <v>6</v>
      </c>
      <c r="O453" s="827">
        <v>1</v>
      </c>
      <c r="P453" s="826"/>
      <c r="Q453" s="828">
        <v>0</v>
      </c>
      <c r="R453" s="823"/>
      <c r="S453" s="828">
        <v>0</v>
      </c>
      <c r="T453" s="827"/>
      <c r="U453" s="829">
        <v>0</v>
      </c>
    </row>
    <row r="454" spans="1:21" ht="14.45" customHeight="1" x14ac:dyDescent="0.2">
      <c r="A454" s="822">
        <v>7</v>
      </c>
      <c r="B454" s="823" t="s">
        <v>2233</v>
      </c>
      <c r="C454" s="823" t="s">
        <v>2239</v>
      </c>
      <c r="D454" s="824" t="s">
        <v>3530</v>
      </c>
      <c r="E454" s="825" t="s">
        <v>2247</v>
      </c>
      <c r="F454" s="823" t="s">
        <v>2234</v>
      </c>
      <c r="G454" s="823" t="s">
        <v>2977</v>
      </c>
      <c r="H454" s="823" t="s">
        <v>680</v>
      </c>
      <c r="I454" s="823" t="s">
        <v>2201</v>
      </c>
      <c r="J454" s="823" t="s">
        <v>2200</v>
      </c>
      <c r="K454" s="823" t="s">
        <v>1644</v>
      </c>
      <c r="L454" s="826">
        <v>400.17</v>
      </c>
      <c r="M454" s="826">
        <v>800.34</v>
      </c>
      <c r="N454" s="823">
        <v>2</v>
      </c>
      <c r="O454" s="827">
        <v>2</v>
      </c>
      <c r="P454" s="826">
        <v>400.17</v>
      </c>
      <c r="Q454" s="828">
        <v>0.5</v>
      </c>
      <c r="R454" s="823">
        <v>1</v>
      </c>
      <c r="S454" s="828">
        <v>0.5</v>
      </c>
      <c r="T454" s="827">
        <v>1</v>
      </c>
      <c r="U454" s="829">
        <v>0.5</v>
      </c>
    </row>
    <row r="455" spans="1:21" ht="14.45" customHeight="1" x14ac:dyDescent="0.2">
      <c r="A455" s="822">
        <v>7</v>
      </c>
      <c r="B455" s="823" t="s">
        <v>2233</v>
      </c>
      <c r="C455" s="823" t="s">
        <v>2239</v>
      </c>
      <c r="D455" s="824" t="s">
        <v>3530</v>
      </c>
      <c r="E455" s="825" t="s">
        <v>2247</v>
      </c>
      <c r="F455" s="823" t="s">
        <v>2234</v>
      </c>
      <c r="G455" s="823" t="s">
        <v>2447</v>
      </c>
      <c r="H455" s="823" t="s">
        <v>680</v>
      </c>
      <c r="I455" s="823" t="s">
        <v>2055</v>
      </c>
      <c r="J455" s="823" t="s">
        <v>1208</v>
      </c>
      <c r="K455" s="823" t="s">
        <v>2056</v>
      </c>
      <c r="L455" s="826">
        <v>0</v>
      </c>
      <c r="M455" s="826">
        <v>0</v>
      </c>
      <c r="N455" s="823">
        <v>1</v>
      </c>
      <c r="O455" s="827">
        <v>1</v>
      </c>
      <c r="P455" s="826">
        <v>0</v>
      </c>
      <c r="Q455" s="828"/>
      <c r="R455" s="823">
        <v>1</v>
      </c>
      <c r="S455" s="828">
        <v>1</v>
      </c>
      <c r="T455" s="827">
        <v>1</v>
      </c>
      <c r="U455" s="829">
        <v>1</v>
      </c>
    </row>
    <row r="456" spans="1:21" ht="14.45" customHeight="1" x14ac:dyDescent="0.2">
      <c r="A456" s="822">
        <v>7</v>
      </c>
      <c r="B456" s="823" t="s">
        <v>2233</v>
      </c>
      <c r="C456" s="823" t="s">
        <v>2239</v>
      </c>
      <c r="D456" s="824" t="s">
        <v>3530</v>
      </c>
      <c r="E456" s="825" t="s">
        <v>2247</v>
      </c>
      <c r="F456" s="823" t="s">
        <v>2234</v>
      </c>
      <c r="G456" s="823" t="s">
        <v>2447</v>
      </c>
      <c r="H456" s="823" t="s">
        <v>680</v>
      </c>
      <c r="I456" s="823" t="s">
        <v>3053</v>
      </c>
      <c r="J456" s="823" t="s">
        <v>1208</v>
      </c>
      <c r="K456" s="823" t="s">
        <v>2810</v>
      </c>
      <c r="L456" s="826">
        <v>0</v>
      </c>
      <c r="M456" s="826">
        <v>0</v>
      </c>
      <c r="N456" s="823">
        <v>4</v>
      </c>
      <c r="O456" s="827">
        <v>1</v>
      </c>
      <c r="P456" s="826">
        <v>0</v>
      </c>
      <c r="Q456" s="828"/>
      <c r="R456" s="823">
        <v>4</v>
      </c>
      <c r="S456" s="828">
        <v>1</v>
      </c>
      <c r="T456" s="827">
        <v>1</v>
      </c>
      <c r="U456" s="829">
        <v>1</v>
      </c>
    </row>
    <row r="457" spans="1:21" ht="14.45" customHeight="1" x14ac:dyDescent="0.2">
      <c r="A457" s="822">
        <v>7</v>
      </c>
      <c r="B457" s="823" t="s">
        <v>2233</v>
      </c>
      <c r="C457" s="823" t="s">
        <v>2239</v>
      </c>
      <c r="D457" s="824" t="s">
        <v>3530</v>
      </c>
      <c r="E457" s="825" t="s">
        <v>2247</v>
      </c>
      <c r="F457" s="823" t="s">
        <v>2234</v>
      </c>
      <c r="G457" s="823" t="s">
        <v>2457</v>
      </c>
      <c r="H457" s="823" t="s">
        <v>329</v>
      </c>
      <c r="I457" s="823" t="s">
        <v>2985</v>
      </c>
      <c r="J457" s="823" t="s">
        <v>2459</v>
      </c>
      <c r="K457" s="823" t="s">
        <v>2986</v>
      </c>
      <c r="L457" s="826">
        <v>99.94</v>
      </c>
      <c r="M457" s="826">
        <v>199.88</v>
      </c>
      <c r="N457" s="823">
        <v>2</v>
      </c>
      <c r="O457" s="827">
        <v>0.5</v>
      </c>
      <c r="P457" s="826"/>
      <c r="Q457" s="828">
        <v>0</v>
      </c>
      <c r="R457" s="823"/>
      <c r="S457" s="828">
        <v>0</v>
      </c>
      <c r="T457" s="827"/>
      <c r="U457" s="829">
        <v>0</v>
      </c>
    </row>
    <row r="458" spans="1:21" ht="14.45" customHeight="1" x14ac:dyDescent="0.2">
      <c r="A458" s="822">
        <v>7</v>
      </c>
      <c r="B458" s="823" t="s">
        <v>2233</v>
      </c>
      <c r="C458" s="823" t="s">
        <v>2239</v>
      </c>
      <c r="D458" s="824" t="s">
        <v>3530</v>
      </c>
      <c r="E458" s="825" t="s">
        <v>2247</v>
      </c>
      <c r="F458" s="823" t="s">
        <v>2234</v>
      </c>
      <c r="G458" s="823" t="s">
        <v>2457</v>
      </c>
      <c r="H458" s="823" t="s">
        <v>329</v>
      </c>
      <c r="I458" s="823" t="s">
        <v>2458</v>
      </c>
      <c r="J458" s="823" t="s">
        <v>2459</v>
      </c>
      <c r="K458" s="823" t="s">
        <v>2460</v>
      </c>
      <c r="L458" s="826">
        <v>299.83999999999997</v>
      </c>
      <c r="M458" s="826">
        <v>3897.9199999999996</v>
      </c>
      <c r="N458" s="823">
        <v>13</v>
      </c>
      <c r="O458" s="827">
        <v>7</v>
      </c>
      <c r="P458" s="826">
        <v>2398.7199999999998</v>
      </c>
      <c r="Q458" s="828">
        <v>0.61538461538461542</v>
      </c>
      <c r="R458" s="823">
        <v>8</v>
      </c>
      <c r="S458" s="828">
        <v>0.61538461538461542</v>
      </c>
      <c r="T458" s="827">
        <v>5</v>
      </c>
      <c r="U458" s="829">
        <v>0.7142857142857143</v>
      </c>
    </row>
    <row r="459" spans="1:21" ht="14.45" customHeight="1" x14ac:dyDescent="0.2">
      <c r="A459" s="822">
        <v>7</v>
      </c>
      <c r="B459" s="823" t="s">
        <v>2233</v>
      </c>
      <c r="C459" s="823" t="s">
        <v>2239</v>
      </c>
      <c r="D459" s="824" t="s">
        <v>3530</v>
      </c>
      <c r="E459" s="825" t="s">
        <v>2247</v>
      </c>
      <c r="F459" s="823" t="s">
        <v>2234</v>
      </c>
      <c r="G459" s="823" t="s">
        <v>2457</v>
      </c>
      <c r="H459" s="823" t="s">
        <v>329</v>
      </c>
      <c r="I459" s="823" t="s">
        <v>2987</v>
      </c>
      <c r="J459" s="823" t="s">
        <v>2988</v>
      </c>
      <c r="K459" s="823" t="s">
        <v>2989</v>
      </c>
      <c r="L459" s="826">
        <v>50.32</v>
      </c>
      <c r="M459" s="826">
        <v>100.64</v>
      </c>
      <c r="N459" s="823">
        <v>2</v>
      </c>
      <c r="O459" s="827">
        <v>1</v>
      </c>
      <c r="P459" s="826"/>
      <c r="Q459" s="828">
        <v>0</v>
      </c>
      <c r="R459" s="823"/>
      <c r="S459" s="828">
        <v>0</v>
      </c>
      <c r="T459" s="827"/>
      <c r="U459" s="829">
        <v>0</v>
      </c>
    </row>
    <row r="460" spans="1:21" ht="14.45" customHeight="1" x14ac:dyDescent="0.2">
      <c r="A460" s="822">
        <v>7</v>
      </c>
      <c r="B460" s="823" t="s">
        <v>2233</v>
      </c>
      <c r="C460" s="823" t="s">
        <v>2239</v>
      </c>
      <c r="D460" s="824" t="s">
        <v>3530</v>
      </c>
      <c r="E460" s="825" t="s">
        <v>2247</v>
      </c>
      <c r="F460" s="823" t="s">
        <v>2234</v>
      </c>
      <c r="G460" s="823" t="s">
        <v>2457</v>
      </c>
      <c r="H460" s="823" t="s">
        <v>329</v>
      </c>
      <c r="I460" s="823" t="s">
        <v>2990</v>
      </c>
      <c r="J460" s="823" t="s">
        <v>2991</v>
      </c>
      <c r="K460" s="823" t="s">
        <v>2992</v>
      </c>
      <c r="L460" s="826">
        <v>99.94</v>
      </c>
      <c r="M460" s="826">
        <v>1599.0399999999997</v>
      </c>
      <c r="N460" s="823">
        <v>16</v>
      </c>
      <c r="O460" s="827">
        <v>4.5</v>
      </c>
      <c r="P460" s="826">
        <v>299.82</v>
      </c>
      <c r="Q460" s="828">
        <v>0.18750000000000003</v>
      </c>
      <c r="R460" s="823">
        <v>3</v>
      </c>
      <c r="S460" s="828">
        <v>0.1875</v>
      </c>
      <c r="T460" s="827">
        <v>1</v>
      </c>
      <c r="U460" s="829">
        <v>0.22222222222222221</v>
      </c>
    </row>
    <row r="461" spans="1:21" ht="14.45" customHeight="1" x14ac:dyDescent="0.2">
      <c r="A461" s="822">
        <v>7</v>
      </c>
      <c r="B461" s="823" t="s">
        <v>2233</v>
      </c>
      <c r="C461" s="823" t="s">
        <v>2239</v>
      </c>
      <c r="D461" s="824" t="s">
        <v>3530</v>
      </c>
      <c r="E461" s="825" t="s">
        <v>2247</v>
      </c>
      <c r="F461" s="823" t="s">
        <v>2234</v>
      </c>
      <c r="G461" s="823" t="s">
        <v>2457</v>
      </c>
      <c r="H461" s="823" t="s">
        <v>329</v>
      </c>
      <c r="I461" s="823" t="s">
        <v>2682</v>
      </c>
      <c r="J461" s="823" t="s">
        <v>1200</v>
      </c>
      <c r="K461" s="823" t="s">
        <v>2683</v>
      </c>
      <c r="L461" s="826">
        <v>50.32</v>
      </c>
      <c r="M461" s="826">
        <v>1006.4000000000001</v>
      </c>
      <c r="N461" s="823">
        <v>20</v>
      </c>
      <c r="O461" s="827">
        <v>5</v>
      </c>
      <c r="P461" s="826">
        <v>503.2</v>
      </c>
      <c r="Q461" s="828">
        <v>0.49999999999999994</v>
      </c>
      <c r="R461" s="823">
        <v>10</v>
      </c>
      <c r="S461" s="828">
        <v>0.5</v>
      </c>
      <c r="T461" s="827">
        <v>3.5</v>
      </c>
      <c r="U461" s="829">
        <v>0.7</v>
      </c>
    </row>
    <row r="462" spans="1:21" ht="14.45" customHeight="1" x14ac:dyDescent="0.2">
      <c r="A462" s="822">
        <v>7</v>
      </c>
      <c r="B462" s="823" t="s">
        <v>2233</v>
      </c>
      <c r="C462" s="823" t="s">
        <v>2239</v>
      </c>
      <c r="D462" s="824" t="s">
        <v>3530</v>
      </c>
      <c r="E462" s="825" t="s">
        <v>2247</v>
      </c>
      <c r="F462" s="823" t="s">
        <v>2234</v>
      </c>
      <c r="G462" s="823" t="s">
        <v>2650</v>
      </c>
      <c r="H462" s="823" t="s">
        <v>329</v>
      </c>
      <c r="I462" s="823" t="s">
        <v>2995</v>
      </c>
      <c r="J462" s="823" t="s">
        <v>1636</v>
      </c>
      <c r="K462" s="823" t="s">
        <v>2996</v>
      </c>
      <c r="L462" s="826">
        <v>65.36</v>
      </c>
      <c r="M462" s="826">
        <v>326.79999999999995</v>
      </c>
      <c r="N462" s="823">
        <v>5</v>
      </c>
      <c r="O462" s="827">
        <v>2</v>
      </c>
      <c r="P462" s="826">
        <v>196.07999999999998</v>
      </c>
      <c r="Q462" s="828">
        <v>0.60000000000000009</v>
      </c>
      <c r="R462" s="823">
        <v>3</v>
      </c>
      <c r="S462" s="828">
        <v>0.6</v>
      </c>
      <c r="T462" s="827">
        <v>1</v>
      </c>
      <c r="U462" s="829">
        <v>0.5</v>
      </c>
    </row>
    <row r="463" spans="1:21" ht="14.45" customHeight="1" x14ac:dyDescent="0.2">
      <c r="A463" s="822">
        <v>7</v>
      </c>
      <c r="B463" s="823" t="s">
        <v>2233</v>
      </c>
      <c r="C463" s="823" t="s">
        <v>2239</v>
      </c>
      <c r="D463" s="824" t="s">
        <v>3530</v>
      </c>
      <c r="E463" s="825" t="s">
        <v>2247</v>
      </c>
      <c r="F463" s="823" t="s">
        <v>2234</v>
      </c>
      <c r="G463" s="823" t="s">
        <v>2355</v>
      </c>
      <c r="H463" s="823" t="s">
        <v>329</v>
      </c>
      <c r="I463" s="823" t="s">
        <v>3054</v>
      </c>
      <c r="J463" s="823" t="s">
        <v>1005</v>
      </c>
      <c r="K463" s="823" t="s">
        <v>1006</v>
      </c>
      <c r="L463" s="826">
        <v>374.79</v>
      </c>
      <c r="M463" s="826">
        <v>749.58</v>
      </c>
      <c r="N463" s="823">
        <v>2</v>
      </c>
      <c r="O463" s="827">
        <v>1</v>
      </c>
      <c r="P463" s="826">
        <v>749.58</v>
      </c>
      <c r="Q463" s="828">
        <v>1</v>
      </c>
      <c r="R463" s="823">
        <v>2</v>
      </c>
      <c r="S463" s="828">
        <v>1</v>
      </c>
      <c r="T463" s="827">
        <v>1</v>
      </c>
      <c r="U463" s="829">
        <v>1</v>
      </c>
    </row>
    <row r="464" spans="1:21" ht="14.45" customHeight="1" x14ac:dyDescent="0.2">
      <c r="A464" s="822">
        <v>7</v>
      </c>
      <c r="B464" s="823" t="s">
        <v>2233</v>
      </c>
      <c r="C464" s="823" t="s">
        <v>2239</v>
      </c>
      <c r="D464" s="824" t="s">
        <v>3530</v>
      </c>
      <c r="E464" s="825" t="s">
        <v>2247</v>
      </c>
      <c r="F464" s="823" t="s">
        <v>2234</v>
      </c>
      <c r="G464" s="823" t="s">
        <v>2997</v>
      </c>
      <c r="H464" s="823" t="s">
        <v>329</v>
      </c>
      <c r="I464" s="823" t="s">
        <v>3003</v>
      </c>
      <c r="J464" s="823" t="s">
        <v>2999</v>
      </c>
      <c r="K464" s="823" t="s">
        <v>3004</v>
      </c>
      <c r="L464" s="826">
        <v>2620.2600000000002</v>
      </c>
      <c r="M464" s="826">
        <v>7860.7800000000007</v>
      </c>
      <c r="N464" s="823">
        <v>3</v>
      </c>
      <c r="O464" s="827">
        <v>1</v>
      </c>
      <c r="P464" s="826">
        <v>7860.7800000000007</v>
      </c>
      <c r="Q464" s="828">
        <v>1</v>
      </c>
      <c r="R464" s="823">
        <v>3</v>
      </c>
      <c r="S464" s="828">
        <v>1</v>
      </c>
      <c r="T464" s="827">
        <v>1</v>
      </c>
      <c r="U464" s="829">
        <v>1</v>
      </c>
    </row>
    <row r="465" spans="1:21" ht="14.45" customHeight="1" x14ac:dyDescent="0.2">
      <c r="A465" s="822">
        <v>7</v>
      </c>
      <c r="B465" s="823" t="s">
        <v>2233</v>
      </c>
      <c r="C465" s="823" t="s">
        <v>2239</v>
      </c>
      <c r="D465" s="824" t="s">
        <v>3530</v>
      </c>
      <c r="E465" s="825" t="s">
        <v>2247</v>
      </c>
      <c r="F465" s="823" t="s">
        <v>2234</v>
      </c>
      <c r="G465" s="823" t="s">
        <v>2359</v>
      </c>
      <c r="H465" s="823" t="s">
        <v>329</v>
      </c>
      <c r="I465" s="823" t="s">
        <v>2360</v>
      </c>
      <c r="J465" s="823" t="s">
        <v>1021</v>
      </c>
      <c r="K465" s="823" t="s">
        <v>1022</v>
      </c>
      <c r="L465" s="826">
        <v>121.92</v>
      </c>
      <c r="M465" s="826">
        <v>121.92</v>
      </c>
      <c r="N465" s="823">
        <v>1</v>
      </c>
      <c r="O465" s="827">
        <v>1</v>
      </c>
      <c r="P465" s="826">
        <v>121.92</v>
      </c>
      <c r="Q465" s="828">
        <v>1</v>
      </c>
      <c r="R465" s="823">
        <v>1</v>
      </c>
      <c r="S465" s="828">
        <v>1</v>
      </c>
      <c r="T465" s="827">
        <v>1</v>
      </c>
      <c r="U465" s="829">
        <v>1</v>
      </c>
    </row>
    <row r="466" spans="1:21" ht="14.45" customHeight="1" x14ac:dyDescent="0.2">
      <c r="A466" s="822">
        <v>7</v>
      </c>
      <c r="B466" s="823" t="s">
        <v>2233</v>
      </c>
      <c r="C466" s="823" t="s">
        <v>2239</v>
      </c>
      <c r="D466" s="824" t="s">
        <v>3530</v>
      </c>
      <c r="E466" s="825" t="s">
        <v>2247</v>
      </c>
      <c r="F466" s="823" t="s">
        <v>2234</v>
      </c>
      <c r="G466" s="823" t="s">
        <v>3013</v>
      </c>
      <c r="H466" s="823" t="s">
        <v>329</v>
      </c>
      <c r="I466" s="823" t="s">
        <v>3014</v>
      </c>
      <c r="J466" s="823" t="s">
        <v>1558</v>
      </c>
      <c r="K466" s="823" t="s">
        <v>3015</v>
      </c>
      <c r="L466" s="826">
        <v>1933.92</v>
      </c>
      <c r="M466" s="826">
        <v>3867.84</v>
      </c>
      <c r="N466" s="823">
        <v>2</v>
      </c>
      <c r="O466" s="827">
        <v>1</v>
      </c>
      <c r="P466" s="826">
        <v>3867.84</v>
      </c>
      <c r="Q466" s="828">
        <v>1</v>
      </c>
      <c r="R466" s="823">
        <v>2</v>
      </c>
      <c r="S466" s="828">
        <v>1</v>
      </c>
      <c r="T466" s="827">
        <v>1</v>
      </c>
      <c r="U466" s="829">
        <v>1</v>
      </c>
    </row>
    <row r="467" spans="1:21" ht="14.45" customHeight="1" x14ac:dyDescent="0.2">
      <c r="A467" s="822">
        <v>7</v>
      </c>
      <c r="B467" s="823" t="s">
        <v>2233</v>
      </c>
      <c r="C467" s="823" t="s">
        <v>2239</v>
      </c>
      <c r="D467" s="824" t="s">
        <v>3530</v>
      </c>
      <c r="E467" s="825" t="s">
        <v>2247</v>
      </c>
      <c r="F467" s="823" t="s">
        <v>2235</v>
      </c>
      <c r="G467" s="823" t="s">
        <v>2462</v>
      </c>
      <c r="H467" s="823" t="s">
        <v>329</v>
      </c>
      <c r="I467" s="823" t="s">
        <v>3055</v>
      </c>
      <c r="J467" s="823" t="s">
        <v>2464</v>
      </c>
      <c r="K467" s="823"/>
      <c r="L467" s="826">
        <v>0</v>
      </c>
      <c r="M467" s="826">
        <v>0</v>
      </c>
      <c r="N467" s="823">
        <v>1</v>
      </c>
      <c r="O467" s="827">
        <v>1</v>
      </c>
      <c r="P467" s="826">
        <v>0</v>
      </c>
      <c r="Q467" s="828"/>
      <c r="R467" s="823">
        <v>1</v>
      </c>
      <c r="S467" s="828">
        <v>1</v>
      </c>
      <c r="T467" s="827">
        <v>1</v>
      </c>
      <c r="U467" s="829">
        <v>1</v>
      </c>
    </row>
    <row r="468" spans="1:21" ht="14.45" customHeight="1" x14ac:dyDescent="0.2">
      <c r="A468" s="822">
        <v>7</v>
      </c>
      <c r="B468" s="823" t="s">
        <v>2233</v>
      </c>
      <c r="C468" s="823" t="s">
        <v>2239</v>
      </c>
      <c r="D468" s="824" t="s">
        <v>3530</v>
      </c>
      <c r="E468" s="825" t="s">
        <v>2252</v>
      </c>
      <c r="F468" s="823" t="s">
        <v>2234</v>
      </c>
      <c r="G468" s="823" t="s">
        <v>3056</v>
      </c>
      <c r="H468" s="823" t="s">
        <v>329</v>
      </c>
      <c r="I468" s="823" t="s">
        <v>3057</v>
      </c>
      <c r="J468" s="823" t="s">
        <v>3058</v>
      </c>
      <c r="K468" s="823" t="s">
        <v>3059</v>
      </c>
      <c r="L468" s="826">
        <v>75.819999999999993</v>
      </c>
      <c r="M468" s="826">
        <v>75.819999999999993</v>
      </c>
      <c r="N468" s="823">
        <v>1</v>
      </c>
      <c r="O468" s="827">
        <v>1</v>
      </c>
      <c r="P468" s="826">
        <v>75.819999999999993</v>
      </c>
      <c r="Q468" s="828">
        <v>1</v>
      </c>
      <c r="R468" s="823">
        <v>1</v>
      </c>
      <c r="S468" s="828">
        <v>1</v>
      </c>
      <c r="T468" s="827">
        <v>1</v>
      </c>
      <c r="U468" s="829">
        <v>1</v>
      </c>
    </row>
    <row r="469" spans="1:21" ht="14.45" customHeight="1" x14ac:dyDescent="0.2">
      <c r="A469" s="822">
        <v>7</v>
      </c>
      <c r="B469" s="823" t="s">
        <v>2233</v>
      </c>
      <c r="C469" s="823" t="s">
        <v>2239</v>
      </c>
      <c r="D469" s="824" t="s">
        <v>3530</v>
      </c>
      <c r="E469" s="825" t="s">
        <v>2252</v>
      </c>
      <c r="F469" s="823" t="s">
        <v>2234</v>
      </c>
      <c r="G469" s="823" t="s">
        <v>2518</v>
      </c>
      <c r="H469" s="823" t="s">
        <v>329</v>
      </c>
      <c r="I469" s="823" t="s">
        <v>3060</v>
      </c>
      <c r="J469" s="823" t="s">
        <v>2520</v>
      </c>
      <c r="K469" s="823" t="s">
        <v>3061</v>
      </c>
      <c r="L469" s="826">
        <v>0</v>
      </c>
      <c r="M469" s="826">
        <v>0</v>
      </c>
      <c r="N469" s="823">
        <v>2</v>
      </c>
      <c r="O469" s="827">
        <v>1</v>
      </c>
      <c r="P469" s="826">
        <v>0</v>
      </c>
      <c r="Q469" s="828"/>
      <c r="R469" s="823">
        <v>2</v>
      </c>
      <c r="S469" s="828">
        <v>1</v>
      </c>
      <c r="T469" s="827">
        <v>1</v>
      </c>
      <c r="U469" s="829">
        <v>1</v>
      </c>
    </row>
    <row r="470" spans="1:21" ht="14.45" customHeight="1" x14ac:dyDescent="0.2">
      <c r="A470" s="822">
        <v>7</v>
      </c>
      <c r="B470" s="823" t="s">
        <v>2233</v>
      </c>
      <c r="C470" s="823" t="s">
        <v>2239</v>
      </c>
      <c r="D470" s="824" t="s">
        <v>3530</v>
      </c>
      <c r="E470" s="825" t="s">
        <v>2252</v>
      </c>
      <c r="F470" s="823" t="s">
        <v>2234</v>
      </c>
      <c r="G470" s="823" t="s">
        <v>2369</v>
      </c>
      <c r="H470" s="823" t="s">
        <v>329</v>
      </c>
      <c r="I470" s="823" t="s">
        <v>2373</v>
      </c>
      <c r="J470" s="823" t="s">
        <v>2374</v>
      </c>
      <c r="K470" s="823" t="s">
        <v>2372</v>
      </c>
      <c r="L470" s="826">
        <v>134.44999999999999</v>
      </c>
      <c r="M470" s="826">
        <v>268.89999999999998</v>
      </c>
      <c r="N470" s="823">
        <v>2</v>
      </c>
      <c r="O470" s="827">
        <v>1</v>
      </c>
      <c r="P470" s="826">
        <v>268.89999999999998</v>
      </c>
      <c r="Q470" s="828">
        <v>1</v>
      </c>
      <c r="R470" s="823">
        <v>2</v>
      </c>
      <c r="S470" s="828">
        <v>1</v>
      </c>
      <c r="T470" s="827">
        <v>1</v>
      </c>
      <c r="U470" s="829">
        <v>1</v>
      </c>
    </row>
    <row r="471" spans="1:21" ht="14.45" customHeight="1" x14ac:dyDescent="0.2">
      <c r="A471" s="822">
        <v>7</v>
      </c>
      <c r="B471" s="823" t="s">
        <v>2233</v>
      </c>
      <c r="C471" s="823" t="s">
        <v>2239</v>
      </c>
      <c r="D471" s="824" t="s">
        <v>3530</v>
      </c>
      <c r="E471" s="825" t="s">
        <v>2252</v>
      </c>
      <c r="F471" s="823" t="s">
        <v>2234</v>
      </c>
      <c r="G471" s="823" t="s">
        <v>3062</v>
      </c>
      <c r="H471" s="823" t="s">
        <v>329</v>
      </c>
      <c r="I471" s="823" t="s">
        <v>3063</v>
      </c>
      <c r="J471" s="823" t="s">
        <v>3064</v>
      </c>
      <c r="K471" s="823" t="s">
        <v>3065</v>
      </c>
      <c r="L471" s="826">
        <v>75.819999999999993</v>
      </c>
      <c r="M471" s="826">
        <v>151.63999999999999</v>
      </c>
      <c r="N471" s="823">
        <v>2</v>
      </c>
      <c r="O471" s="827">
        <v>0.5</v>
      </c>
      <c r="P471" s="826">
        <v>151.63999999999999</v>
      </c>
      <c r="Q471" s="828">
        <v>1</v>
      </c>
      <c r="R471" s="823">
        <v>2</v>
      </c>
      <c r="S471" s="828">
        <v>1</v>
      </c>
      <c r="T471" s="827">
        <v>0.5</v>
      </c>
      <c r="U471" s="829">
        <v>1</v>
      </c>
    </row>
    <row r="472" spans="1:21" ht="14.45" customHeight="1" x14ac:dyDescent="0.2">
      <c r="A472" s="822">
        <v>7</v>
      </c>
      <c r="B472" s="823" t="s">
        <v>2233</v>
      </c>
      <c r="C472" s="823" t="s">
        <v>2239</v>
      </c>
      <c r="D472" s="824" t="s">
        <v>3530</v>
      </c>
      <c r="E472" s="825" t="s">
        <v>2252</v>
      </c>
      <c r="F472" s="823" t="s">
        <v>2234</v>
      </c>
      <c r="G472" s="823" t="s">
        <v>2586</v>
      </c>
      <c r="H472" s="823" t="s">
        <v>329</v>
      </c>
      <c r="I472" s="823" t="s">
        <v>2587</v>
      </c>
      <c r="J472" s="823" t="s">
        <v>2588</v>
      </c>
      <c r="K472" s="823" t="s">
        <v>2589</v>
      </c>
      <c r="L472" s="826">
        <v>121.07</v>
      </c>
      <c r="M472" s="826">
        <v>121.07</v>
      </c>
      <c r="N472" s="823">
        <v>1</v>
      </c>
      <c r="O472" s="827">
        <v>0.5</v>
      </c>
      <c r="P472" s="826">
        <v>121.07</v>
      </c>
      <c r="Q472" s="828">
        <v>1</v>
      </c>
      <c r="R472" s="823">
        <v>1</v>
      </c>
      <c r="S472" s="828">
        <v>1</v>
      </c>
      <c r="T472" s="827">
        <v>0.5</v>
      </c>
      <c r="U472" s="829">
        <v>1</v>
      </c>
    </row>
    <row r="473" spans="1:21" ht="14.45" customHeight="1" x14ac:dyDescent="0.2">
      <c r="A473" s="822">
        <v>7</v>
      </c>
      <c r="B473" s="823" t="s">
        <v>2233</v>
      </c>
      <c r="C473" s="823" t="s">
        <v>2239</v>
      </c>
      <c r="D473" s="824" t="s">
        <v>3530</v>
      </c>
      <c r="E473" s="825" t="s">
        <v>2252</v>
      </c>
      <c r="F473" s="823" t="s">
        <v>2234</v>
      </c>
      <c r="G473" s="823" t="s">
        <v>2402</v>
      </c>
      <c r="H473" s="823" t="s">
        <v>329</v>
      </c>
      <c r="I473" s="823" t="s">
        <v>2403</v>
      </c>
      <c r="J473" s="823" t="s">
        <v>1333</v>
      </c>
      <c r="K473" s="823" t="s">
        <v>2404</v>
      </c>
      <c r="L473" s="826">
        <v>42.14</v>
      </c>
      <c r="M473" s="826">
        <v>42.14</v>
      </c>
      <c r="N473" s="823">
        <v>1</v>
      </c>
      <c r="O473" s="827">
        <v>1</v>
      </c>
      <c r="P473" s="826">
        <v>42.14</v>
      </c>
      <c r="Q473" s="828">
        <v>1</v>
      </c>
      <c r="R473" s="823">
        <v>1</v>
      </c>
      <c r="S473" s="828">
        <v>1</v>
      </c>
      <c r="T473" s="827">
        <v>1</v>
      </c>
      <c r="U473" s="829">
        <v>1</v>
      </c>
    </row>
    <row r="474" spans="1:21" ht="14.45" customHeight="1" x14ac:dyDescent="0.2">
      <c r="A474" s="822">
        <v>7</v>
      </c>
      <c r="B474" s="823" t="s">
        <v>2233</v>
      </c>
      <c r="C474" s="823" t="s">
        <v>2239</v>
      </c>
      <c r="D474" s="824" t="s">
        <v>3530</v>
      </c>
      <c r="E474" s="825" t="s">
        <v>2252</v>
      </c>
      <c r="F474" s="823" t="s">
        <v>2234</v>
      </c>
      <c r="G474" s="823" t="s">
        <v>2413</v>
      </c>
      <c r="H474" s="823" t="s">
        <v>329</v>
      </c>
      <c r="I474" s="823" t="s">
        <v>3066</v>
      </c>
      <c r="J474" s="823" t="s">
        <v>2473</v>
      </c>
      <c r="K474" s="823" t="s">
        <v>3067</v>
      </c>
      <c r="L474" s="826">
        <v>52.75</v>
      </c>
      <c r="M474" s="826">
        <v>52.75</v>
      </c>
      <c r="N474" s="823">
        <v>1</v>
      </c>
      <c r="O474" s="827">
        <v>1</v>
      </c>
      <c r="P474" s="826">
        <v>52.75</v>
      </c>
      <c r="Q474" s="828">
        <v>1</v>
      </c>
      <c r="R474" s="823">
        <v>1</v>
      </c>
      <c r="S474" s="828">
        <v>1</v>
      </c>
      <c r="T474" s="827">
        <v>1</v>
      </c>
      <c r="U474" s="829">
        <v>1</v>
      </c>
    </row>
    <row r="475" spans="1:21" ht="14.45" customHeight="1" x14ac:dyDescent="0.2">
      <c r="A475" s="822">
        <v>7</v>
      </c>
      <c r="B475" s="823" t="s">
        <v>2233</v>
      </c>
      <c r="C475" s="823" t="s">
        <v>2239</v>
      </c>
      <c r="D475" s="824" t="s">
        <v>3530</v>
      </c>
      <c r="E475" s="825" t="s">
        <v>2252</v>
      </c>
      <c r="F475" s="823" t="s">
        <v>2234</v>
      </c>
      <c r="G475" s="823" t="s">
        <v>3068</v>
      </c>
      <c r="H475" s="823" t="s">
        <v>329</v>
      </c>
      <c r="I475" s="823" t="s">
        <v>3069</v>
      </c>
      <c r="J475" s="823" t="s">
        <v>3070</v>
      </c>
      <c r="K475" s="823" t="s">
        <v>3071</v>
      </c>
      <c r="L475" s="826">
        <v>0</v>
      </c>
      <c r="M475" s="826">
        <v>0</v>
      </c>
      <c r="N475" s="823">
        <v>3</v>
      </c>
      <c r="O475" s="827">
        <v>2</v>
      </c>
      <c r="P475" s="826">
        <v>0</v>
      </c>
      <c r="Q475" s="828"/>
      <c r="R475" s="823">
        <v>3</v>
      </c>
      <c r="S475" s="828">
        <v>1</v>
      </c>
      <c r="T475" s="827">
        <v>2</v>
      </c>
      <c r="U475" s="829">
        <v>1</v>
      </c>
    </row>
    <row r="476" spans="1:21" ht="14.45" customHeight="1" x14ac:dyDescent="0.2">
      <c r="A476" s="822">
        <v>7</v>
      </c>
      <c r="B476" s="823" t="s">
        <v>2233</v>
      </c>
      <c r="C476" s="823" t="s">
        <v>2239</v>
      </c>
      <c r="D476" s="824" t="s">
        <v>3530</v>
      </c>
      <c r="E476" s="825" t="s">
        <v>2252</v>
      </c>
      <c r="F476" s="823" t="s">
        <v>2234</v>
      </c>
      <c r="G476" s="823" t="s">
        <v>2423</v>
      </c>
      <c r="H476" s="823" t="s">
        <v>680</v>
      </c>
      <c r="I476" s="823" t="s">
        <v>2424</v>
      </c>
      <c r="J476" s="823" t="s">
        <v>2425</v>
      </c>
      <c r="K476" s="823" t="s">
        <v>2426</v>
      </c>
      <c r="L476" s="826">
        <v>141.25</v>
      </c>
      <c r="M476" s="826">
        <v>282.5</v>
      </c>
      <c r="N476" s="823">
        <v>2</v>
      </c>
      <c r="O476" s="827">
        <v>0.5</v>
      </c>
      <c r="P476" s="826">
        <v>282.5</v>
      </c>
      <c r="Q476" s="828">
        <v>1</v>
      </c>
      <c r="R476" s="823">
        <v>2</v>
      </c>
      <c r="S476" s="828">
        <v>1</v>
      </c>
      <c r="T476" s="827">
        <v>0.5</v>
      </c>
      <c r="U476" s="829">
        <v>1</v>
      </c>
    </row>
    <row r="477" spans="1:21" ht="14.45" customHeight="1" x14ac:dyDescent="0.2">
      <c r="A477" s="822">
        <v>7</v>
      </c>
      <c r="B477" s="823" t="s">
        <v>2233</v>
      </c>
      <c r="C477" s="823" t="s">
        <v>2239</v>
      </c>
      <c r="D477" s="824" t="s">
        <v>3530</v>
      </c>
      <c r="E477" s="825" t="s">
        <v>2252</v>
      </c>
      <c r="F477" s="823" t="s">
        <v>2234</v>
      </c>
      <c r="G477" s="823" t="s">
        <v>3072</v>
      </c>
      <c r="H477" s="823" t="s">
        <v>329</v>
      </c>
      <c r="I477" s="823" t="s">
        <v>3073</v>
      </c>
      <c r="J477" s="823" t="s">
        <v>3074</v>
      </c>
      <c r="K477" s="823" t="s">
        <v>3075</v>
      </c>
      <c r="L477" s="826">
        <v>69.59</v>
      </c>
      <c r="M477" s="826">
        <v>69.59</v>
      </c>
      <c r="N477" s="823">
        <v>1</v>
      </c>
      <c r="O477" s="827">
        <v>1</v>
      </c>
      <c r="P477" s="826">
        <v>69.59</v>
      </c>
      <c r="Q477" s="828">
        <v>1</v>
      </c>
      <c r="R477" s="823">
        <v>1</v>
      </c>
      <c r="S477" s="828">
        <v>1</v>
      </c>
      <c r="T477" s="827">
        <v>1</v>
      </c>
      <c r="U477" s="829">
        <v>1</v>
      </c>
    </row>
    <row r="478" spans="1:21" ht="14.45" customHeight="1" x14ac:dyDescent="0.2">
      <c r="A478" s="822">
        <v>7</v>
      </c>
      <c r="B478" s="823" t="s">
        <v>2233</v>
      </c>
      <c r="C478" s="823" t="s">
        <v>2239</v>
      </c>
      <c r="D478" s="824" t="s">
        <v>3530</v>
      </c>
      <c r="E478" s="825" t="s">
        <v>2252</v>
      </c>
      <c r="F478" s="823" t="s">
        <v>2234</v>
      </c>
      <c r="G478" s="823" t="s">
        <v>3076</v>
      </c>
      <c r="H478" s="823" t="s">
        <v>329</v>
      </c>
      <c r="I478" s="823" t="s">
        <v>3077</v>
      </c>
      <c r="J478" s="823" t="s">
        <v>3078</v>
      </c>
      <c r="K478" s="823" t="s">
        <v>3079</v>
      </c>
      <c r="L478" s="826">
        <v>0</v>
      </c>
      <c r="M478" s="826">
        <v>0</v>
      </c>
      <c r="N478" s="823">
        <v>1</v>
      </c>
      <c r="O478" s="827">
        <v>0.5</v>
      </c>
      <c r="P478" s="826">
        <v>0</v>
      </c>
      <c r="Q478" s="828"/>
      <c r="R478" s="823">
        <v>1</v>
      </c>
      <c r="S478" s="828">
        <v>1</v>
      </c>
      <c r="T478" s="827">
        <v>0.5</v>
      </c>
      <c r="U478" s="829">
        <v>1</v>
      </c>
    </row>
    <row r="479" spans="1:21" ht="14.45" customHeight="1" x14ac:dyDescent="0.2">
      <c r="A479" s="822">
        <v>7</v>
      </c>
      <c r="B479" s="823" t="s">
        <v>2233</v>
      </c>
      <c r="C479" s="823" t="s">
        <v>2239</v>
      </c>
      <c r="D479" s="824" t="s">
        <v>3530</v>
      </c>
      <c r="E479" s="825" t="s">
        <v>2252</v>
      </c>
      <c r="F479" s="823" t="s">
        <v>2234</v>
      </c>
      <c r="G479" s="823" t="s">
        <v>2490</v>
      </c>
      <c r="H479" s="823" t="s">
        <v>680</v>
      </c>
      <c r="I479" s="823" t="s">
        <v>1920</v>
      </c>
      <c r="J479" s="823" t="s">
        <v>1102</v>
      </c>
      <c r="K479" s="823" t="s">
        <v>1921</v>
      </c>
      <c r="L479" s="826">
        <v>103.4</v>
      </c>
      <c r="M479" s="826">
        <v>103.4</v>
      </c>
      <c r="N479" s="823">
        <v>1</v>
      </c>
      <c r="O479" s="827">
        <v>1</v>
      </c>
      <c r="P479" s="826">
        <v>103.4</v>
      </c>
      <c r="Q479" s="828">
        <v>1</v>
      </c>
      <c r="R479" s="823">
        <v>1</v>
      </c>
      <c r="S479" s="828">
        <v>1</v>
      </c>
      <c r="T479" s="827">
        <v>1</v>
      </c>
      <c r="U479" s="829">
        <v>1</v>
      </c>
    </row>
    <row r="480" spans="1:21" ht="14.45" customHeight="1" x14ac:dyDescent="0.2">
      <c r="A480" s="822">
        <v>7</v>
      </c>
      <c r="B480" s="823" t="s">
        <v>2233</v>
      </c>
      <c r="C480" s="823" t="s">
        <v>2239</v>
      </c>
      <c r="D480" s="824" t="s">
        <v>3530</v>
      </c>
      <c r="E480" s="825" t="s">
        <v>2252</v>
      </c>
      <c r="F480" s="823" t="s">
        <v>2234</v>
      </c>
      <c r="G480" s="823" t="s">
        <v>3080</v>
      </c>
      <c r="H480" s="823" t="s">
        <v>329</v>
      </c>
      <c r="I480" s="823" t="s">
        <v>3081</v>
      </c>
      <c r="J480" s="823" t="s">
        <v>3082</v>
      </c>
      <c r="K480" s="823" t="s">
        <v>3083</v>
      </c>
      <c r="L480" s="826">
        <v>0</v>
      </c>
      <c r="M480" s="826">
        <v>0</v>
      </c>
      <c r="N480" s="823">
        <v>1</v>
      </c>
      <c r="O480" s="827">
        <v>1</v>
      </c>
      <c r="P480" s="826">
        <v>0</v>
      </c>
      <c r="Q480" s="828"/>
      <c r="R480" s="823">
        <v>1</v>
      </c>
      <c r="S480" s="828">
        <v>1</v>
      </c>
      <c r="T480" s="827">
        <v>1</v>
      </c>
      <c r="U480" s="829">
        <v>1</v>
      </c>
    </row>
    <row r="481" spans="1:21" ht="14.45" customHeight="1" x14ac:dyDescent="0.2">
      <c r="A481" s="822">
        <v>7</v>
      </c>
      <c r="B481" s="823" t="s">
        <v>2233</v>
      </c>
      <c r="C481" s="823" t="s">
        <v>2239</v>
      </c>
      <c r="D481" s="824" t="s">
        <v>3530</v>
      </c>
      <c r="E481" s="825" t="s">
        <v>2252</v>
      </c>
      <c r="F481" s="823" t="s">
        <v>2234</v>
      </c>
      <c r="G481" s="823" t="s">
        <v>2599</v>
      </c>
      <c r="H481" s="823" t="s">
        <v>329</v>
      </c>
      <c r="I481" s="823" t="s">
        <v>2600</v>
      </c>
      <c r="J481" s="823" t="s">
        <v>2601</v>
      </c>
      <c r="K481" s="823" t="s">
        <v>1368</v>
      </c>
      <c r="L481" s="826">
        <v>61.97</v>
      </c>
      <c r="M481" s="826">
        <v>61.97</v>
      </c>
      <c r="N481" s="823">
        <v>1</v>
      </c>
      <c r="O481" s="827">
        <v>1</v>
      </c>
      <c r="P481" s="826">
        <v>61.97</v>
      </c>
      <c r="Q481" s="828">
        <v>1</v>
      </c>
      <c r="R481" s="823">
        <v>1</v>
      </c>
      <c r="S481" s="828">
        <v>1</v>
      </c>
      <c r="T481" s="827">
        <v>1</v>
      </c>
      <c r="U481" s="829">
        <v>1</v>
      </c>
    </row>
    <row r="482" spans="1:21" ht="14.45" customHeight="1" x14ac:dyDescent="0.2">
      <c r="A482" s="822">
        <v>7</v>
      </c>
      <c r="B482" s="823" t="s">
        <v>2233</v>
      </c>
      <c r="C482" s="823" t="s">
        <v>2239</v>
      </c>
      <c r="D482" s="824" t="s">
        <v>3530</v>
      </c>
      <c r="E482" s="825" t="s">
        <v>2252</v>
      </c>
      <c r="F482" s="823" t="s">
        <v>2234</v>
      </c>
      <c r="G482" s="823" t="s">
        <v>3084</v>
      </c>
      <c r="H482" s="823" t="s">
        <v>329</v>
      </c>
      <c r="I482" s="823" t="s">
        <v>3085</v>
      </c>
      <c r="J482" s="823" t="s">
        <v>3086</v>
      </c>
      <c r="K482" s="823" t="s">
        <v>3087</v>
      </c>
      <c r="L482" s="826">
        <v>0</v>
      </c>
      <c r="M482" s="826">
        <v>0</v>
      </c>
      <c r="N482" s="823">
        <v>1</v>
      </c>
      <c r="O482" s="827">
        <v>1</v>
      </c>
      <c r="P482" s="826">
        <v>0</v>
      </c>
      <c r="Q482" s="828"/>
      <c r="R482" s="823">
        <v>1</v>
      </c>
      <c r="S482" s="828">
        <v>1</v>
      </c>
      <c r="T482" s="827">
        <v>1</v>
      </c>
      <c r="U482" s="829">
        <v>1</v>
      </c>
    </row>
    <row r="483" spans="1:21" ht="14.45" customHeight="1" x14ac:dyDescent="0.2">
      <c r="A483" s="822">
        <v>7</v>
      </c>
      <c r="B483" s="823" t="s">
        <v>2233</v>
      </c>
      <c r="C483" s="823" t="s">
        <v>2239</v>
      </c>
      <c r="D483" s="824" t="s">
        <v>3530</v>
      </c>
      <c r="E483" s="825" t="s">
        <v>2254</v>
      </c>
      <c r="F483" s="823" t="s">
        <v>2234</v>
      </c>
      <c r="G483" s="823" t="s">
        <v>3088</v>
      </c>
      <c r="H483" s="823" t="s">
        <v>329</v>
      </c>
      <c r="I483" s="823" t="s">
        <v>3089</v>
      </c>
      <c r="J483" s="823" t="s">
        <v>685</v>
      </c>
      <c r="K483" s="823" t="s">
        <v>3090</v>
      </c>
      <c r="L483" s="826">
        <v>0</v>
      </c>
      <c r="M483" s="826">
        <v>0</v>
      </c>
      <c r="N483" s="823">
        <v>1</v>
      </c>
      <c r="O483" s="827">
        <v>1</v>
      </c>
      <c r="P483" s="826">
        <v>0</v>
      </c>
      <c r="Q483" s="828"/>
      <c r="R483" s="823">
        <v>1</v>
      </c>
      <c r="S483" s="828">
        <v>1</v>
      </c>
      <c r="T483" s="827">
        <v>1</v>
      </c>
      <c r="U483" s="829">
        <v>1</v>
      </c>
    </row>
    <row r="484" spans="1:21" ht="14.45" customHeight="1" x14ac:dyDescent="0.2">
      <c r="A484" s="822">
        <v>7</v>
      </c>
      <c r="B484" s="823" t="s">
        <v>2233</v>
      </c>
      <c r="C484" s="823" t="s">
        <v>2239</v>
      </c>
      <c r="D484" s="824" t="s">
        <v>3530</v>
      </c>
      <c r="E484" s="825" t="s">
        <v>2254</v>
      </c>
      <c r="F484" s="823" t="s">
        <v>2234</v>
      </c>
      <c r="G484" s="823" t="s">
        <v>2817</v>
      </c>
      <c r="H484" s="823" t="s">
        <v>329</v>
      </c>
      <c r="I484" s="823" t="s">
        <v>2818</v>
      </c>
      <c r="J484" s="823" t="s">
        <v>2819</v>
      </c>
      <c r="K484" s="823" t="s">
        <v>2820</v>
      </c>
      <c r="L484" s="826">
        <v>51.43</v>
      </c>
      <c r="M484" s="826">
        <v>257.14999999999998</v>
      </c>
      <c r="N484" s="823">
        <v>5</v>
      </c>
      <c r="O484" s="827">
        <v>2</v>
      </c>
      <c r="P484" s="826">
        <v>205.72</v>
      </c>
      <c r="Q484" s="828">
        <v>0.8</v>
      </c>
      <c r="R484" s="823">
        <v>4</v>
      </c>
      <c r="S484" s="828">
        <v>0.8</v>
      </c>
      <c r="T484" s="827">
        <v>1</v>
      </c>
      <c r="U484" s="829">
        <v>0.5</v>
      </c>
    </row>
    <row r="485" spans="1:21" ht="14.45" customHeight="1" x14ac:dyDescent="0.2">
      <c r="A485" s="822">
        <v>7</v>
      </c>
      <c r="B485" s="823" t="s">
        <v>2233</v>
      </c>
      <c r="C485" s="823" t="s">
        <v>2239</v>
      </c>
      <c r="D485" s="824" t="s">
        <v>3530</v>
      </c>
      <c r="E485" s="825" t="s">
        <v>2254</v>
      </c>
      <c r="F485" s="823" t="s">
        <v>2234</v>
      </c>
      <c r="G485" s="823" t="s">
        <v>2825</v>
      </c>
      <c r="H485" s="823" t="s">
        <v>329</v>
      </c>
      <c r="I485" s="823" t="s">
        <v>3091</v>
      </c>
      <c r="J485" s="823" t="s">
        <v>3092</v>
      </c>
      <c r="K485" s="823" t="s">
        <v>2159</v>
      </c>
      <c r="L485" s="826">
        <v>646.32000000000005</v>
      </c>
      <c r="M485" s="826">
        <v>3877.92</v>
      </c>
      <c r="N485" s="823">
        <v>6</v>
      </c>
      <c r="O485" s="827">
        <v>1</v>
      </c>
      <c r="P485" s="826">
        <v>3877.92</v>
      </c>
      <c r="Q485" s="828">
        <v>1</v>
      </c>
      <c r="R485" s="823">
        <v>6</v>
      </c>
      <c r="S485" s="828">
        <v>1</v>
      </c>
      <c r="T485" s="827">
        <v>1</v>
      </c>
      <c r="U485" s="829">
        <v>1</v>
      </c>
    </row>
    <row r="486" spans="1:21" ht="14.45" customHeight="1" x14ac:dyDescent="0.2">
      <c r="A486" s="822">
        <v>7</v>
      </c>
      <c r="B486" s="823" t="s">
        <v>2233</v>
      </c>
      <c r="C486" s="823" t="s">
        <v>2239</v>
      </c>
      <c r="D486" s="824" t="s">
        <v>3530</v>
      </c>
      <c r="E486" s="825" t="s">
        <v>2254</v>
      </c>
      <c r="F486" s="823" t="s">
        <v>2234</v>
      </c>
      <c r="G486" s="823" t="s">
        <v>2382</v>
      </c>
      <c r="H486" s="823" t="s">
        <v>329</v>
      </c>
      <c r="I486" s="823" t="s">
        <v>2383</v>
      </c>
      <c r="J486" s="823" t="s">
        <v>1593</v>
      </c>
      <c r="K486" s="823" t="s">
        <v>2384</v>
      </c>
      <c r="L486" s="826">
        <v>24.68</v>
      </c>
      <c r="M486" s="826">
        <v>49.36</v>
      </c>
      <c r="N486" s="823">
        <v>2</v>
      </c>
      <c r="O486" s="827"/>
      <c r="P486" s="826"/>
      <c r="Q486" s="828">
        <v>0</v>
      </c>
      <c r="R486" s="823"/>
      <c r="S486" s="828">
        <v>0</v>
      </c>
      <c r="T486" s="827"/>
      <c r="U486" s="829"/>
    </row>
    <row r="487" spans="1:21" ht="14.45" customHeight="1" x14ac:dyDescent="0.2">
      <c r="A487" s="822">
        <v>7</v>
      </c>
      <c r="B487" s="823" t="s">
        <v>2233</v>
      </c>
      <c r="C487" s="823" t="s">
        <v>2239</v>
      </c>
      <c r="D487" s="824" t="s">
        <v>3530</v>
      </c>
      <c r="E487" s="825" t="s">
        <v>2254</v>
      </c>
      <c r="F487" s="823" t="s">
        <v>2234</v>
      </c>
      <c r="G487" s="823" t="s">
        <v>2833</v>
      </c>
      <c r="H487" s="823" t="s">
        <v>329</v>
      </c>
      <c r="I487" s="823" t="s">
        <v>2834</v>
      </c>
      <c r="J487" s="823" t="s">
        <v>2835</v>
      </c>
      <c r="K487" s="823" t="s">
        <v>2836</v>
      </c>
      <c r="L487" s="826">
        <v>561.76</v>
      </c>
      <c r="M487" s="826">
        <v>1123.52</v>
      </c>
      <c r="N487" s="823">
        <v>2</v>
      </c>
      <c r="O487" s="827">
        <v>1</v>
      </c>
      <c r="P487" s="826"/>
      <c r="Q487" s="828">
        <v>0</v>
      </c>
      <c r="R487" s="823"/>
      <c r="S487" s="828">
        <v>0</v>
      </c>
      <c r="T487" s="827"/>
      <c r="U487" s="829">
        <v>0</v>
      </c>
    </row>
    <row r="488" spans="1:21" ht="14.45" customHeight="1" x14ac:dyDescent="0.2">
      <c r="A488" s="822">
        <v>7</v>
      </c>
      <c r="B488" s="823" t="s">
        <v>2233</v>
      </c>
      <c r="C488" s="823" t="s">
        <v>2239</v>
      </c>
      <c r="D488" s="824" t="s">
        <v>3530</v>
      </c>
      <c r="E488" s="825" t="s">
        <v>2254</v>
      </c>
      <c r="F488" s="823" t="s">
        <v>2234</v>
      </c>
      <c r="G488" s="823" t="s">
        <v>2559</v>
      </c>
      <c r="H488" s="823" t="s">
        <v>680</v>
      </c>
      <c r="I488" s="823" t="s">
        <v>2041</v>
      </c>
      <c r="J488" s="823" t="s">
        <v>2039</v>
      </c>
      <c r="K488" s="823" t="s">
        <v>2042</v>
      </c>
      <c r="L488" s="826">
        <v>339.47</v>
      </c>
      <c r="M488" s="826">
        <v>1018.4100000000001</v>
      </c>
      <c r="N488" s="823">
        <v>3</v>
      </c>
      <c r="O488" s="827">
        <v>2</v>
      </c>
      <c r="P488" s="826">
        <v>339.47</v>
      </c>
      <c r="Q488" s="828">
        <v>0.33333333333333331</v>
      </c>
      <c r="R488" s="823">
        <v>1</v>
      </c>
      <c r="S488" s="828">
        <v>0.33333333333333331</v>
      </c>
      <c r="T488" s="827">
        <v>1</v>
      </c>
      <c r="U488" s="829">
        <v>0.5</v>
      </c>
    </row>
    <row r="489" spans="1:21" ht="14.45" customHeight="1" x14ac:dyDescent="0.2">
      <c r="A489" s="822">
        <v>7</v>
      </c>
      <c r="B489" s="823" t="s">
        <v>2233</v>
      </c>
      <c r="C489" s="823" t="s">
        <v>2239</v>
      </c>
      <c r="D489" s="824" t="s">
        <v>3530</v>
      </c>
      <c r="E489" s="825" t="s">
        <v>2254</v>
      </c>
      <c r="F489" s="823" t="s">
        <v>2234</v>
      </c>
      <c r="G489" s="823" t="s">
        <v>2885</v>
      </c>
      <c r="H489" s="823" t="s">
        <v>329</v>
      </c>
      <c r="I489" s="823" t="s">
        <v>2886</v>
      </c>
      <c r="J489" s="823" t="s">
        <v>2887</v>
      </c>
      <c r="K489" s="823" t="s">
        <v>2888</v>
      </c>
      <c r="L489" s="826">
        <v>1561.8</v>
      </c>
      <c r="M489" s="826">
        <v>3123.6</v>
      </c>
      <c r="N489" s="823">
        <v>2</v>
      </c>
      <c r="O489" s="827">
        <v>1</v>
      </c>
      <c r="P489" s="826">
        <v>3123.6</v>
      </c>
      <c r="Q489" s="828">
        <v>1</v>
      </c>
      <c r="R489" s="823">
        <v>2</v>
      </c>
      <c r="S489" s="828">
        <v>1</v>
      </c>
      <c r="T489" s="827">
        <v>1</v>
      </c>
      <c r="U489" s="829">
        <v>1</v>
      </c>
    </row>
    <row r="490" spans="1:21" ht="14.45" customHeight="1" x14ac:dyDescent="0.2">
      <c r="A490" s="822">
        <v>7</v>
      </c>
      <c r="B490" s="823" t="s">
        <v>2233</v>
      </c>
      <c r="C490" s="823" t="s">
        <v>2239</v>
      </c>
      <c r="D490" s="824" t="s">
        <v>3530</v>
      </c>
      <c r="E490" s="825" t="s">
        <v>2254</v>
      </c>
      <c r="F490" s="823" t="s">
        <v>2234</v>
      </c>
      <c r="G490" s="823" t="s">
        <v>2896</v>
      </c>
      <c r="H490" s="823" t="s">
        <v>329</v>
      </c>
      <c r="I490" s="823" t="s">
        <v>3093</v>
      </c>
      <c r="J490" s="823" t="s">
        <v>3094</v>
      </c>
      <c r="K490" s="823" t="s">
        <v>3095</v>
      </c>
      <c r="L490" s="826">
        <v>127</v>
      </c>
      <c r="M490" s="826">
        <v>1143</v>
      </c>
      <c r="N490" s="823">
        <v>9</v>
      </c>
      <c r="O490" s="827"/>
      <c r="P490" s="826">
        <v>1143</v>
      </c>
      <c r="Q490" s="828">
        <v>1</v>
      </c>
      <c r="R490" s="823">
        <v>9</v>
      </c>
      <c r="S490" s="828">
        <v>1</v>
      </c>
      <c r="T490" s="827"/>
      <c r="U490" s="829"/>
    </row>
    <row r="491" spans="1:21" ht="14.45" customHeight="1" x14ac:dyDescent="0.2">
      <c r="A491" s="822">
        <v>7</v>
      </c>
      <c r="B491" s="823" t="s">
        <v>2233</v>
      </c>
      <c r="C491" s="823" t="s">
        <v>2239</v>
      </c>
      <c r="D491" s="824" t="s">
        <v>3530</v>
      </c>
      <c r="E491" s="825" t="s">
        <v>2254</v>
      </c>
      <c r="F491" s="823" t="s">
        <v>2234</v>
      </c>
      <c r="G491" s="823" t="s">
        <v>2896</v>
      </c>
      <c r="H491" s="823" t="s">
        <v>329</v>
      </c>
      <c r="I491" s="823" t="s">
        <v>2897</v>
      </c>
      <c r="J491" s="823" t="s">
        <v>2898</v>
      </c>
      <c r="K491" s="823" t="s">
        <v>763</v>
      </c>
      <c r="L491" s="826">
        <v>208.18</v>
      </c>
      <c r="M491" s="826">
        <v>1873.6200000000001</v>
      </c>
      <c r="N491" s="823">
        <v>9</v>
      </c>
      <c r="O491" s="827">
        <v>1</v>
      </c>
      <c r="P491" s="826"/>
      <c r="Q491" s="828">
        <v>0</v>
      </c>
      <c r="R491" s="823"/>
      <c r="S491" s="828">
        <v>0</v>
      </c>
      <c r="T491" s="827"/>
      <c r="U491" s="829">
        <v>0</v>
      </c>
    </row>
    <row r="492" spans="1:21" ht="14.45" customHeight="1" x14ac:dyDescent="0.2">
      <c r="A492" s="822">
        <v>7</v>
      </c>
      <c r="B492" s="823" t="s">
        <v>2233</v>
      </c>
      <c r="C492" s="823" t="s">
        <v>2239</v>
      </c>
      <c r="D492" s="824" t="s">
        <v>3530</v>
      </c>
      <c r="E492" s="825" t="s">
        <v>2254</v>
      </c>
      <c r="F492" s="823" t="s">
        <v>2234</v>
      </c>
      <c r="G492" s="823" t="s">
        <v>2896</v>
      </c>
      <c r="H492" s="823" t="s">
        <v>329</v>
      </c>
      <c r="I492" s="823" t="s">
        <v>3096</v>
      </c>
      <c r="J492" s="823" t="s">
        <v>3094</v>
      </c>
      <c r="K492" s="823" t="s">
        <v>3097</v>
      </c>
      <c r="L492" s="826">
        <v>233.95</v>
      </c>
      <c r="M492" s="826">
        <v>2105.5499999999997</v>
      </c>
      <c r="N492" s="823">
        <v>9</v>
      </c>
      <c r="O492" s="827"/>
      <c r="P492" s="826">
        <v>2105.5499999999997</v>
      </c>
      <c r="Q492" s="828">
        <v>1</v>
      </c>
      <c r="R492" s="823">
        <v>9</v>
      </c>
      <c r="S492" s="828">
        <v>1</v>
      </c>
      <c r="T492" s="827"/>
      <c r="U492" s="829"/>
    </row>
    <row r="493" spans="1:21" ht="14.45" customHeight="1" x14ac:dyDescent="0.2">
      <c r="A493" s="822">
        <v>7</v>
      </c>
      <c r="B493" s="823" t="s">
        <v>2233</v>
      </c>
      <c r="C493" s="823" t="s">
        <v>2239</v>
      </c>
      <c r="D493" s="824" t="s">
        <v>3530</v>
      </c>
      <c r="E493" s="825" t="s">
        <v>2254</v>
      </c>
      <c r="F493" s="823" t="s">
        <v>2234</v>
      </c>
      <c r="G493" s="823" t="s">
        <v>2902</v>
      </c>
      <c r="H493" s="823" t="s">
        <v>680</v>
      </c>
      <c r="I493" s="823" t="s">
        <v>2914</v>
      </c>
      <c r="J493" s="823" t="s">
        <v>2913</v>
      </c>
      <c r="K493" s="823" t="s">
        <v>2909</v>
      </c>
      <c r="L493" s="826">
        <v>355.79</v>
      </c>
      <c r="M493" s="826">
        <v>355.79</v>
      </c>
      <c r="N493" s="823">
        <v>1</v>
      </c>
      <c r="O493" s="827">
        <v>1</v>
      </c>
      <c r="P493" s="826">
        <v>355.79</v>
      </c>
      <c r="Q493" s="828">
        <v>1</v>
      </c>
      <c r="R493" s="823">
        <v>1</v>
      </c>
      <c r="S493" s="828">
        <v>1</v>
      </c>
      <c r="T493" s="827">
        <v>1</v>
      </c>
      <c r="U493" s="829">
        <v>1</v>
      </c>
    </row>
    <row r="494" spans="1:21" ht="14.45" customHeight="1" x14ac:dyDescent="0.2">
      <c r="A494" s="822">
        <v>7</v>
      </c>
      <c r="B494" s="823" t="s">
        <v>2233</v>
      </c>
      <c r="C494" s="823" t="s">
        <v>2239</v>
      </c>
      <c r="D494" s="824" t="s">
        <v>3530</v>
      </c>
      <c r="E494" s="825" t="s">
        <v>2254</v>
      </c>
      <c r="F494" s="823" t="s">
        <v>2234</v>
      </c>
      <c r="G494" s="823" t="s">
        <v>2902</v>
      </c>
      <c r="H494" s="823" t="s">
        <v>329</v>
      </c>
      <c r="I494" s="823" t="s">
        <v>3046</v>
      </c>
      <c r="J494" s="823" t="s">
        <v>2918</v>
      </c>
      <c r="K494" s="823" t="s">
        <v>3047</v>
      </c>
      <c r="L494" s="826">
        <v>88.95</v>
      </c>
      <c r="M494" s="826">
        <v>266.85000000000002</v>
      </c>
      <c r="N494" s="823">
        <v>3</v>
      </c>
      <c r="O494" s="827">
        <v>2</v>
      </c>
      <c r="P494" s="826">
        <v>177.9</v>
      </c>
      <c r="Q494" s="828">
        <v>0.66666666666666663</v>
      </c>
      <c r="R494" s="823">
        <v>2</v>
      </c>
      <c r="S494" s="828">
        <v>0.66666666666666663</v>
      </c>
      <c r="T494" s="827">
        <v>1</v>
      </c>
      <c r="U494" s="829">
        <v>0.5</v>
      </c>
    </row>
    <row r="495" spans="1:21" ht="14.45" customHeight="1" x14ac:dyDescent="0.2">
      <c r="A495" s="822">
        <v>7</v>
      </c>
      <c r="B495" s="823" t="s">
        <v>2233</v>
      </c>
      <c r="C495" s="823" t="s">
        <v>2239</v>
      </c>
      <c r="D495" s="824" t="s">
        <v>3530</v>
      </c>
      <c r="E495" s="825" t="s">
        <v>2254</v>
      </c>
      <c r="F495" s="823" t="s">
        <v>2234</v>
      </c>
      <c r="G495" s="823" t="s">
        <v>2920</v>
      </c>
      <c r="H495" s="823" t="s">
        <v>680</v>
      </c>
      <c r="I495" s="823" t="s">
        <v>2176</v>
      </c>
      <c r="J495" s="823" t="s">
        <v>1581</v>
      </c>
      <c r="K495" s="823" t="s">
        <v>1584</v>
      </c>
      <c r="L495" s="826">
        <v>1286.6199999999999</v>
      </c>
      <c r="M495" s="826">
        <v>6433.0999999999995</v>
      </c>
      <c r="N495" s="823">
        <v>5</v>
      </c>
      <c r="O495" s="827">
        <v>3</v>
      </c>
      <c r="P495" s="826">
        <v>2573.2399999999998</v>
      </c>
      <c r="Q495" s="828">
        <v>0.4</v>
      </c>
      <c r="R495" s="823">
        <v>2</v>
      </c>
      <c r="S495" s="828">
        <v>0.4</v>
      </c>
      <c r="T495" s="827">
        <v>2</v>
      </c>
      <c r="U495" s="829">
        <v>0.66666666666666663</v>
      </c>
    </row>
    <row r="496" spans="1:21" ht="14.45" customHeight="1" x14ac:dyDescent="0.2">
      <c r="A496" s="822">
        <v>7</v>
      </c>
      <c r="B496" s="823" t="s">
        <v>2233</v>
      </c>
      <c r="C496" s="823" t="s">
        <v>2239</v>
      </c>
      <c r="D496" s="824" t="s">
        <v>3530</v>
      </c>
      <c r="E496" s="825" t="s">
        <v>2254</v>
      </c>
      <c r="F496" s="823" t="s">
        <v>2234</v>
      </c>
      <c r="G496" s="823" t="s">
        <v>2920</v>
      </c>
      <c r="H496" s="823" t="s">
        <v>680</v>
      </c>
      <c r="I496" s="823" t="s">
        <v>2177</v>
      </c>
      <c r="J496" s="823" t="s">
        <v>1581</v>
      </c>
      <c r="K496" s="823" t="s">
        <v>1583</v>
      </c>
      <c r="L496" s="826">
        <v>2573.2199999999998</v>
      </c>
      <c r="M496" s="826">
        <v>2573.2199999999998</v>
      </c>
      <c r="N496" s="823">
        <v>1</v>
      </c>
      <c r="O496" s="827">
        <v>1</v>
      </c>
      <c r="P496" s="826">
        <v>2573.2199999999998</v>
      </c>
      <c r="Q496" s="828">
        <v>1</v>
      </c>
      <c r="R496" s="823">
        <v>1</v>
      </c>
      <c r="S496" s="828">
        <v>1</v>
      </c>
      <c r="T496" s="827">
        <v>1</v>
      </c>
      <c r="U496" s="829">
        <v>1</v>
      </c>
    </row>
    <row r="497" spans="1:21" ht="14.45" customHeight="1" x14ac:dyDescent="0.2">
      <c r="A497" s="822">
        <v>7</v>
      </c>
      <c r="B497" s="823" t="s">
        <v>2233</v>
      </c>
      <c r="C497" s="823" t="s">
        <v>2239</v>
      </c>
      <c r="D497" s="824" t="s">
        <v>3530</v>
      </c>
      <c r="E497" s="825" t="s">
        <v>2254</v>
      </c>
      <c r="F497" s="823" t="s">
        <v>2234</v>
      </c>
      <c r="G497" s="823" t="s">
        <v>2639</v>
      </c>
      <c r="H497" s="823" t="s">
        <v>680</v>
      </c>
      <c r="I497" s="823" t="s">
        <v>2021</v>
      </c>
      <c r="J497" s="823" t="s">
        <v>695</v>
      </c>
      <c r="K497" s="823" t="s">
        <v>1057</v>
      </c>
      <c r="L497" s="826">
        <v>0</v>
      </c>
      <c r="M497" s="826">
        <v>0</v>
      </c>
      <c r="N497" s="823">
        <v>6</v>
      </c>
      <c r="O497" s="827">
        <v>2</v>
      </c>
      <c r="P497" s="826">
        <v>0</v>
      </c>
      <c r="Q497" s="828"/>
      <c r="R497" s="823">
        <v>6</v>
      </c>
      <c r="S497" s="828">
        <v>1</v>
      </c>
      <c r="T497" s="827">
        <v>2</v>
      </c>
      <c r="U497" s="829">
        <v>1</v>
      </c>
    </row>
    <row r="498" spans="1:21" ht="14.45" customHeight="1" x14ac:dyDescent="0.2">
      <c r="A498" s="822">
        <v>7</v>
      </c>
      <c r="B498" s="823" t="s">
        <v>2233</v>
      </c>
      <c r="C498" s="823" t="s">
        <v>2239</v>
      </c>
      <c r="D498" s="824" t="s">
        <v>3530</v>
      </c>
      <c r="E498" s="825" t="s">
        <v>2254</v>
      </c>
      <c r="F498" s="823" t="s">
        <v>2234</v>
      </c>
      <c r="G498" s="823" t="s">
        <v>2946</v>
      </c>
      <c r="H498" s="823" t="s">
        <v>329</v>
      </c>
      <c r="I498" s="823" t="s">
        <v>3098</v>
      </c>
      <c r="J498" s="823" t="s">
        <v>2948</v>
      </c>
      <c r="K498" s="823" t="s">
        <v>3099</v>
      </c>
      <c r="L498" s="826">
        <v>1274.33</v>
      </c>
      <c r="M498" s="826">
        <v>3822.99</v>
      </c>
      <c r="N498" s="823">
        <v>3</v>
      </c>
      <c r="O498" s="827">
        <v>1</v>
      </c>
      <c r="P498" s="826"/>
      <c r="Q498" s="828">
        <v>0</v>
      </c>
      <c r="R498" s="823"/>
      <c r="S498" s="828">
        <v>0</v>
      </c>
      <c r="T498" s="827"/>
      <c r="U498" s="829">
        <v>0</v>
      </c>
    </row>
    <row r="499" spans="1:21" ht="14.45" customHeight="1" x14ac:dyDescent="0.2">
      <c r="A499" s="822">
        <v>7</v>
      </c>
      <c r="B499" s="823" t="s">
        <v>2233</v>
      </c>
      <c r="C499" s="823" t="s">
        <v>2239</v>
      </c>
      <c r="D499" s="824" t="s">
        <v>3530</v>
      </c>
      <c r="E499" s="825" t="s">
        <v>2254</v>
      </c>
      <c r="F499" s="823" t="s">
        <v>2234</v>
      </c>
      <c r="G499" s="823" t="s">
        <v>2956</v>
      </c>
      <c r="H499" s="823" t="s">
        <v>329</v>
      </c>
      <c r="I499" s="823" t="s">
        <v>2972</v>
      </c>
      <c r="J499" s="823" t="s">
        <v>2973</v>
      </c>
      <c r="K499" s="823" t="s">
        <v>2959</v>
      </c>
      <c r="L499" s="826">
        <v>150.26</v>
      </c>
      <c r="M499" s="826">
        <v>601.04</v>
      </c>
      <c r="N499" s="823">
        <v>4</v>
      </c>
      <c r="O499" s="827">
        <v>1</v>
      </c>
      <c r="P499" s="826">
        <v>601.04</v>
      </c>
      <c r="Q499" s="828">
        <v>1</v>
      </c>
      <c r="R499" s="823">
        <v>4</v>
      </c>
      <c r="S499" s="828">
        <v>1</v>
      </c>
      <c r="T499" s="827">
        <v>1</v>
      </c>
      <c r="U499" s="829">
        <v>1</v>
      </c>
    </row>
    <row r="500" spans="1:21" ht="14.45" customHeight="1" x14ac:dyDescent="0.2">
      <c r="A500" s="822">
        <v>7</v>
      </c>
      <c r="B500" s="823" t="s">
        <v>2233</v>
      </c>
      <c r="C500" s="823" t="s">
        <v>2239</v>
      </c>
      <c r="D500" s="824" t="s">
        <v>3530</v>
      </c>
      <c r="E500" s="825" t="s">
        <v>2254</v>
      </c>
      <c r="F500" s="823" t="s">
        <v>2234</v>
      </c>
      <c r="G500" s="823" t="s">
        <v>2440</v>
      </c>
      <c r="H500" s="823" t="s">
        <v>329</v>
      </c>
      <c r="I500" s="823" t="s">
        <v>3100</v>
      </c>
      <c r="J500" s="823" t="s">
        <v>2442</v>
      </c>
      <c r="K500" s="823" t="s">
        <v>3101</v>
      </c>
      <c r="L500" s="826">
        <v>65.989999999999995</v>
      </c>
      <c r="M500" s="826">
        <v>65.989999999999995</v>
      </c>
      <c r="N500" s="823">
        <v>1</v>
      </c>
      <c r="O500" s="827">
        <v>1</v>
      </c>
      <c r="P500" s="826">
        <v>65.989999999999995</v>
      </c>
      <c r="Q500" s="828">
        <v>1</v>
      </c>
      <c r="R500" s="823">
        <v>1</v>
      </c>
      <c r="S500" s="828">
        <v>1</v>
      </c>
      <c r="T500" s="827">
        <v>1</v>
      </c>
      <c r="U500" s="829">
        <v>1</v>
      </c>
    </row>
    <row r="501" spans="1:21" ht="14.45" customHeight="1" x14ac:dyDescent="0.2">
      <c r="A501" s="822">
        <v>7</v>
      </c>
      <c r="B501" s="823" t="s">
        <v>2233</v>
      </c>
      <c r="C501" s="823" t="s">
        <v>2239</v>
      </c>
      <c r="D501" s="824" t="s">
        <v>3530</v>
      </c>
      <c r="E501" s="825" t="s">
        <v>2254</v>
      </c>
      <c r="F501" s="823" t="s">
        <v>2234</v>
      </c>
      <c r="G501" s="823" t="s">
        <v>2977</v>
      </c>
      <c r="H501" s="823" t="s">
        <v>680</v>
      </c>
      <c r="I501" s="823" t="s">
        <v>3102</v>
      </c>
      <c r="J501" s="823" t="s">
        <v>2200</v>
      </c>
      <c r="K501" s="823" t="s">
        <v>2979</v>
      </c>
      <c r="L501" s="826">
        <v>80.53</v>
      </c>
      <c r="M501" s="826">
        <v>241.59</v>
      </c>
      <c r="N501" s="823">
        <v>3</v>
      </c>
      <c r="O501" s="827">
        <v>1</v>
      </c>
      <c r="P501" s="826"/>
      <c r="Q501" s="828">
        <v>0</v>
      </c>
      <c r="R501" s="823"/>
      <c r="S501" s="828">
        <v>0</v>
      </c>
      <c r="T501" s="827"/>
      <c r="U501" s="829">
        <v>0</v>
      </c>
    </row>
    <row r="502" spans="1:21" ht="14.45" customHeight="1" x14ac:dyDescent="0.2">
      <c r="A502" s="822">
        <v>7</v>
      </c>
      <c r="B502" s="823" t="s">
        <v>2233</v>
      </c>
      <c r="C502" s="823" t="s">
        <v>2239</v>
      </c>
      <c r="D502" s="824" t="s">
        <v>3530</v>
      </c>
      <c r="E502" s="825" t="s">
        <v>2255</v>
      </c>
      <c r="F502" s="823" t="s">
        <v>2234</v>
      </c>
      <c r="G502" s="823" t="s">
        <v>2299</v>
      </c>
      <c r="H502" s="823" t="s">
        <v>329</v>
      </c>
      <c r="I502" s="823" t="s">
        <v>2300</v>
      </c>
      <c r="J502" s="823" t="s">
        <v>2301</v>
      </c>
      <c r="K502" s="823" t="s">
        <v>2302</v>
      </c>
      <c r="L502" s="826">
        <v>70.48</v>
      </c>
      <c r="M502" s="826">
        <v>2184.88</v>
      </c>
      <c r="N502" s="823">
        <v>31</v>
      </c>
      <c r="O502" s="827">
        <v>8</v>
      </c>
      <c r="P502" s="826">
        <v>1057.2</v>
      </c>
      <c r="Q502" s="828">
        <v>0.4838709677419355</v>
      </c>
      <c r="R502" s="823">
        <v>15</v>
      </c>
      <c r="S502" s="828">
        <v>0.4838709677419355</v>
      </c>
      <c r="T502" s="827">
        <v>4.5</v>
      </c>
      <c r="U502" s="829">
        <v>0.5625</v>
      </c>
    </row>
    <row r="503" spans="1:21" ht="14.45" customHeight="1" x14ac:dyDescent="0.2">
      <c r="A503" s="822">
        <v>7</v>
      </c>
      <c r="B503" s="823" t="s">
        <v>2233</v>
      </c>
      <c r="C503" s="823" t="s">
        <v>2239</v>
      </c>
      <c r="D503" s="824" t="s">
        <v>3530</v>
      </c>
      <c r="E503" s="825" t="s">
        <v>2255</v>
      </c>
      <c r="F503" s="823" t="s">
        <v>2234</v>
      </c>
      <c r="G503" s="823" t="s">
        <v>2365</v>
      </c>
      <c r="H503" s="823" t="s">
        <v>680</v>
      </c>
      <c r="I503" s="823" t="s">
        <v>2047</v>
      </c>
      <c r="J503" s="823" t="s">
        <v>2045</v>
      </c>
      <c r="K503" s="823" t="s">
        <v>2048</v>
      </c>
      <c r="L503" s="826">
        <v>11.71</v>
      </c>
      <c r="M503" s="826">
        <v>23.42</v>
      </c>
      <c r="N503" s="823">
        <v>2</v>
      </c>
      <c r="O503" s="827">
        <v>1</v>
      </c>
      <c r="P503" s="826">
        <v>23.42</v>
      </c>
      <c r="Q503" s="828">
        <v>1</v>
      </c>
      <c r="R503" s="823">
        <v>2</v>
      </c>
      <c r="S503" s="828">
        <v>1</v>
      </c>
      <c r="T503" s="827">
        <v>1</v>
      </c>
      <c r="U503" s="829">
        <v>1</v>
      </c>
    </row>
    <row r="504" spans="1:21" ht="14.45" customHeight="1" x14ac:dyDescent="0.2">
      <c r="A504" s="822">
        <v>7</v>
      </c>
      <c r="B504" s="823" t="s">
        <v>2233</v>
      </c>
      <c r="C504" s="823" t="s">
        <v>2239</v>
      </c>
      <c r="D504" s="824" t="s">
        <v>3530</v>
      </c>
      <c r="E504" s="825" t="s">
        <v>2255</v>
      </c>
      <c r="F504" s="823" t="s">
        <v>2234</v>
      </c>
      <c r="G504" s="823" t="s">
        <v>2817</v>
      </c>
      <c r="H504" s="823" t="s">
        <v>329</v>
      </c>
      <c r="I504" s="823" t="s">
        <v>2818</v>
      </c>
      <c r="J504" s="823" t="s">
        <v>2819</v>
      </c>
      <c r="K504" s="823" t="s">
        <v>2820</v>
      </c>
      <c r="L504" s="826">
        <v>51.43</v>
      </c>
      <c r="M504" s="826">
        <v>668.59</v>
      </c>
      <c r="N504" s="823">
        <v>13</v>
      </c>
      <c r="O504" s="827">
        <v>5</v>
      </c>
      <c r="P504" s="826">
        <v>102.86</v>
      </c>
      <c r="Q504" s="828">
        <v>0.15384615384615383</v>
      </c>
      <c r="R504" s="823">
        <v>2</v>
      </c>
      <c r="S504" s="828">
        <v>0.15384615384615385</v>
      </c>
      <c r="T504" s="827">
        <v>0.5</v>
      </c>
      <c r="U504" s="829">
        <v>0.1</v>
      </c>
    </row>
    <row r="505" spans="1:21" ht="14.45" customHeight="1" x14ac:dyDescent="0.2">
      <c r="A505" s="822">
        <v>7</v>
      </c>
      <c r="B505" s="823" t="s">
        <v>2233</v>
      </c>
      <c r="C505" s="823" t="s">
        <v>2239</v>
      </c>
      <c r="D505" s="824" t="s">
        <v>3530</v>
      </c>
      <c r="E505" s="825" t="s">
        <v>2255</v>
      </c>
      <c r="F505" s="823" t="s">
        <v>2234</v>
      </c>
      <c r="G505" s="823" t="s">
        <v>2825</v>
      </c>
      <c r="H505" s="823" t="s">
        <v>680</v>
      </c>
      <c r="I505" s="823" t="s">
        <v>2157</v>
      </c>
      <c r="J505" s="823" t="s">
        <v>2158</v>
      </c>
      <c r="K505" s="823" t="s">
        <v>2159</v>
      </c>
      <c r="L505" s="826">
        <v>754.04</v>
      </c>
      <c r="M505" s="826">
        <v>27145.440000000002</v>
      </c>
      <c r="N505" s="823">
        <v>36</v>
      </c>
      <c r="O505" s="827">
        <v>9</v>
      </c>
      <c r="P505" s="826">
        <v>22621.200000000004</v>
      </c>
      <c r="Q505" s="828">
        <v>0.83333333333333337</v>
      </c>
      <c r="R505" s="823">
        <v>30</v>
      </c>
      <c r="S505" s="828">
        <v>0.83333333333333337</v>
      </c>
      <c r="T505" s="827">
        <v>8</v>
      </c>
      <c r="U505" s="829">
        <v>0.88888888888888884</v>
      </c>
    </row>
    <row r="506" spans="1:21" ht="14.45" customHeight="1" x14ac:dyDescent="0.2">
      <c r="A506" s="822">
        <v>7</v>
      </c>
      <c r="B506" s="823" t="s">
        <v>2233</v>
      </c>
      <c r="C506" s="823" t="s">
        <v>2239</v>
      </c>
      <c r="D506" s="824" t="s">
        <v>3530</v>
      </c>
      <c r="E506" s="825" t="s">
        <v>2255</v>
      </c>
      <c r="F506" s="823" t="s">
        <v>2234</v>
      </c>
      <c r="G506" s="823" t="s">
        <v>2825</v>
      </c>
      <c r="H506" s="823" t="s">
        <v>680</v>
      </c>
      <c r="I506" s="823" t="s">
        <v>2160</v>
      </c>
      <c r="J506" s="823" t="s">
        <v>2158</v>
      </c>
      <c r="K506" s="823" t="s">
        <v>2161</v>
      </c>
      <c r="L506" s="826">
        <v>1131.06</v>
      </c>
      <c r="M506" s="826">
        <v>6786.36</v>
      </c>
      <c r="N506" s="823">
        <v>6</v>
      </c>
      <c r="O506" s="827">
        <v>1</v>
      </c>
      <c r="P506" s="826">
        <v>6786.36</v>
      </c>
      <c r="Q506" s="828">
        <v>1</v>
      </c>
      <c r="R506" s="823">
        <v>6</v>
      </c>
      <c r="S506" s="828">
        <v>1</v>
      </c>
      <c r="T506" s="827">
        <v>1</v>
      </c>
      <c r="U506" s="829">
        <v>1</v>
      </c>
    </row>
    <row r="507" spans="1:21" ht="14.45" customHeight="1" x14ac:dyDescent="0.2">
      <c r="A507" s="822">
        <v>7</v>
      </c>
      <c r="B507" s="823" t="s">
        <v>2233</v>
      </c>
      <c r="C507" s="823" t="s">
        <v>2239</v>
      </c>
      <c r="D507" s="824" t="s">
        <v>3530</v>
      </c>
      <c r="E507" s="825" t="s">
        <v>2255</v>
      </c>
      <c r="F507" s="823" t="s">
        <v>2234</v>
      </c>
      <c r="G507" s="823" t="s">
        <v>2825</v>
      </c>
      <c r="H507" s="823" t="s">
        <v>680</v>
      </c>
      <c r="I507" s="823" t="s">
        <v>2826</v>
      </c>
      <c r="J507" s="823" t="s">
        <v>2158</v>
      </c>
      <c r="K507" s="823" t="s">
        <v>2827</v>
      </c>
      <c r="L507" s="826">
        <v>1508.08</v>
      </c>
      <c r="M507" s="826">
        <v>49766.64</v>
      </c>
      <c r="N507" s="823">
        <v>33</v>
      </c>
      <c r="O507" s="827">
        <v>7</v>
      </c>
      <c r="P507" s="826">
        <v>22621.199999999997</v>
      </c>
      <c r="Q507" s="828">
        <v>0.45454545454545447</v>
      </c>
      <c r="R507" s="823">
        <v>15</v>
      </c>
      <c r="S507" s="828">
        <v>0.45454545454545453</v>
      </c>
      <c r="T507" s="827">
        <v>4</v>
      </c>
      <c r="U507" s="829">
        <v>0.5714285714285714</v>
      </c>
    </row>
    <row r="508" spans="1:21" ht="14.45" customHeight="1" x14ac:dyDescent="0.2">
      <c r="A508" s="822">
        <v>7</v>
      </c>
      <c r="B508" s="823" t="s">
        <v>2233</v>
      </c>
      <c r="C508" s="823" t="s">
        <v>2239</v>
      </c>
      <c r="D508" s="824" t="s">
        <v>3530</v>
      </c>
      <c r="E508" s="825" t="s">
        <v>2255</v>
      </c>
      <c r="F508" s="823" t="s">
        <v>2234</v>
      </c>
      <c r="G508" s="823" t="s">
        <v>2825</v>
      </c>
      <c r="H508" s="823" t="s">
        <v>329</v>
      </c>
      <c r="I508" s="823" t="s">
        <v>3091</v>
      </c>
      <c r="J508" s="823" t="s">
        <v>3092</v>
      </c>
      <c r="K508" s="823" t="s">
        <v>2159</v>
      </c>
      <c r="L508" s="826">
        <v>646.32000000000005</v>
      </c>
      <c r="M508" s="826">
        <v>7755.84</v>
      </c>
      <c r="N508" s="823">
        <v>12</v>
      </c>
      <c r="O508" s="827">
        <v>2</v>
      </c>
      <c r="P508" s="826">
        <v>3877.92</v>
      </c>
      <c r="Q508" s="828">
        <v>0.5</v>
      </c>
      <c r="R508" s="823">
        <v>6</v>
      </c>
      <c r="S508" s="828">
        <v>0.5</v>
      </c>
      <c r="T508" s="827">
        <v>1</v>
      </c>
      <c r="U508" s="829">
        <v>0.5</v>
      </c>
    </row>
    <row r="509" spans="1:21" ht="14.45" customHeight="1" x14ac:dyDescent="0.2">
      <c r="A509" s="822">
        <v>7</v>
      </c>
      <c r="B509" s="823" t="s">
        <v>2233</v>
      </c>
      <c r="C509" s="823" t="s">
        <v>2239</v>
      </c>
      <c r="D509" s="824" t="s">
        <v>3530</v>
      </c>
      <c r="E509" s="825" t="s">
        <v>2255</v>
      </c>
      <c r="F509" s="823" t="s">
        <v>2234</v>
      </c>
      <c r="G509" s="823" t="s">
        <v>2825</v>
      </c>
      <c r="H509" s="823" t="s">
        <v>329</v>
      </c>
      <c r="I509" s="823" t="s">
        <v>3103</v>
      </c>
      <c r="J509" s="823" t="s">
        <v>3104</v>
      </c>
      <c r="K509" s="823" t="s">
        <v>2827</v>
      </c>
      <c r="L509" s="826">
        <v>1508.08</v>
      </c>
      <c r="M509" s="826">
        <v>9048.48</v>
      </c>
      <c r="N509" s="823">
        <v>6</v>
      </c>
      <c r="O509" s="827">
        <v>1</v>
      </c>
      <c r="P509" s="826">
        <v>9048.48</v>
      </c>
      <c r="Q509" s="828">
        <v>1</v>
      </c>
      <c r="R509" s="823">
        <v>6</v>
      </c>
      <c r="S509" s="828">
        <v>1</v>
      </c>
      <c r="T509" s="827">
        <v>1</v>
      </c>
      <c r="U509" s="829">
        <v>1</v>
      </c>
    </row>
    <row r="510" spans="1:21" ht="14.45" customHeight="1" x14ac:dyDescent="0.2">
      <c r="A510" s="822">
        <v>7</v>
      </c>
      <c r="B510" s="823" t="s">
        <v>2233</v>
      </c>
      <c r="C510" s="823" t="s">
        <v>2239</v>
      </c>
      <c r="D510" s="824" t="s">
        <v>3530</v>
      </c>
      <c r="E510" s="825" t="s">
        <v>2255</v>
      </c>
      <c r="F510" s="823" t="s">
        <v>2234</v>
      </c>
      <c r="G510" s="823" t="s">
        <v>2375</v>
      </c>
      <c r="H510" s="823" t="s">
        <v>329</v>
      </c>
      <c r="I510" s="823" t="s">
        <v>2657</v>
      </c>
      <c r="J510" s="823" t="s">
        <v>798</v>
      </c>
      <c r="K510" s="823" t="s">
        <v>763</v>
      </c>
      <c r="L510" s="826">
        <v>65.989999999999995</v>
      </c>
      <c r="M510" s="826">
        <v>6994.9399999999987</v>
      </c>
      <c r="N510" s="823">
        <v>106</v>
      </c>
      <c r="O510" s="827">
        <v>33</v>
      </c>
      <c r="P510" s="826">
        <v>5147.2199999999984</v>
      </c>
      <c r="Q510" s="828">
        <v>0.73584905660377353</v>
      </c>
      <c r="R510" s="823">
        <v>78</v>
      </c>
      <c r="S510" s="828">
        <v>0.73584905660377353</v>
      </c>
      <c r="T510" s="827">
        <v>26.5</v>
      </c>
      <c r="U510" s="829">
        <v>0.80303030303030298</v>
      </c>
    </row>
    <row r="511" spans="1:21" ht="14.45" customHeight="1" x14ac:dyDescent="0.2">
      <c r="A511" s="822">
        <v>7</v>
      </c>
      <c r="B511" s="823" t="s">
        <v>2233</v>
      </c>
      <c r="C511" s="823" t="s">
        <v>2239</v>
      </c>
      <c r="D511" s="824" t="s">
        <v>3530</v>
      </c>
      <c r="E511" s="825" t="s">
        <v>2255</v>
      </c>
      <c r="F511" s="823" t="s">
        <v>2234</v>
      </c>
      <c r="G511" s="823" t="s">
        <v>2375</v>
      </c>
      <c r="H511" s="823" t="s">
        <v>329</v>
      </c>
      <c r="I511" s="823" t="s">
        <v>2376</v>
      </c>
      <c r="J511" s="823" t="s">
        <v>798</v>
      </c>
      <c r="K511" s="823" t="s">
        <v>1442</v>
      </c>
      <c r="L511" s="826">
        <v>132</v>
      </c>
      <c r="M511" s="826">
        <v>1980</v>
      </c>
      <c r="N511" s="823">
        <v>15</v>
      </c>
      <c r="O511" s="827">
        <v>4</v>
      </c>
      <c r="P511" s="826">
        <v>1584</v>
      </c>
      <c r="Q511" s="828">
        <v>0.8</v>
      </c>
      <c r="R511" s="823">
        <v>12</v>
      </c>
      <c r="S511" s="828">
        <v>0.8</v>
      </c>
      <c r="T511" s="827">
        <v>3.5</v>
      </c>
      <c r="U511" s="829">
        <v>0.875</v>
      </c>
    </row>
    <row r="512" spans="1:21" ht="14.45" customHeight="1" x14ac:dyDescent="0.2">
      <c r="A512" s="822">
        <v>7</v>
      </c>
      <c r="B512" s="823" t="s">
        <v>2233</v>
      </c>
      <c r="C512" s="823" t="s">
        <v>2239</v>
      </c>
      <c r="D512" s="824" t="s">
        <v>3530</v>
      </c>
      <c r="E512" s="825" t="s">
        <v>2255</v>
      </c>
      <c r="F512" s="823" t="s">
        <v>2234</v>
      </c>
      <c r="G512" s="823" t="s">
        <v>2511</v>
      </c>
      <c r="H512" s="823" t="s">
        <v>329</v>
      </c>
      <c r="I512" s="823" t="s">
        <v>2829</v>
      </c>
      <c r="J512" s="823" t="s">
        <v>2513</v>
      </c>
      <c r="K512" s="823" t="s">
        <v>2830</v>
      </c>
      <c r="L512" s="826">
        <v>150.26</v>
      </c>
      <c r="M512" s="826">
        <v>601.04</v>
      </c>
      <c r="N512" s="823">
        <v>4</v>
      </c>
      <c r="O512" s="827">
        <v>1.5</v>
      </c>
      <c r="P512" s="826"/>
      <c r="Q512" s="828">
        <v>0</v>
      </c>
      <c r="R512" s="823"/>
      <c r="S512" s="828">
        <v>0</v>
      </c>
      <c r="T512" s="827"/>
      <c r="U512" s="829">
        <v>0</v>
      </c>
    </row>
    <row r="513" spans="1:21" ht="14.45" customHeight="1" x14ac:dyDescent="0.2">
      <c r="A513" s="822">
        <v>7</v>
      </c>
      <c r="B513" s="823" t="s">
        <v>2233</v>
      </c>
      <c r="C513" s="823" t="s">
        <v>2239</v>
      </c>
      <c r="D513" s="824" t="s">
        <v>3530</v>
      </c>
      <c r="E513" s="825" t="s">
        <v>2255</v>
      </c>
      <c r="F513" s="823" t="s">
        <v>2234</v>
      </c>
      <c r="G513" s="823" t="s">
        <v>2382</v>
      </c>
      <c r="H513" s="823" t="s">
        <v>329</v>
      </c>
      <c r="I513" s="823" t="s">
        <v>2383</v>
      </c>
      <c r="J513" s="823" t="s">
        <v>1593</v>
      </c>
      <c r="K513" s="823" t="s">
        <v>2384</v>
      </c>
      <c r="L513" s="826">
        <v>24.68</v>
      </c>
      <c r="M513" s="826">
        <v>2344.5999999999995</v>
      </c>
      <c r="N513" s="823">
        <v>95</v>
      </c>
      <c r="O513" s="827">
        <v>30.5</v>
      </c>
      <c r="P513" s="826">
        <v>1653.5599999999997</v>
      </c>
      <c r="Q513" s="828">
        <v>0.70526315789473693</v>
      </c>
      <c r="R513" s="823">
        <v>67</v>
      </c>
      <c r="S513" s="828">
        <v>0.70526315789473681</v>
      </c>
      <c r="T513" s="827">
        <v>23.5</v>
      </c>
      <c r="U513" s="829">
        <v>0.77049180327868849</v>
      </c>
    </row>
    <row r="514" spans="1:21" ht="14.45" customHeight="1" x14ac:dyDescent="0.2">
      <c r="A514" s="822">
        <v>7</v>
      </c>
      <c r="B514" s="823" t="s">
        <v>2233</v>
      </c>
      <c r="C514" s="823" t="s">
        <v>2239</v>
      </c>
      <c r="D514" s="824" t="s">
        <v>3530</v>
      </c>
      <c r="E514" s="825" t="s">
        <v>2255</v>
      </c>
      <c r="F514" s="823" t="s">
        <v>2234</v>
      </c>
      <c r="G514" s="823" t="s">
        <v>2382</v>
      </c>
      <c r="H514" s="823" t="s">
        <v>329</v>
      </c>
      <c r="I514" s="823" t="s">
        <v>2831</v>
      </c>
      <c r="J514" s="823" t="s">
        <v>1593</v>
      </c>
      <c r="K514" s="823" t="s">
        <v>2832</v>
      </c>
      <c r="L514" s="826">
        <v>74.06</v>
      </c>
      <c r="M514" s="826">
        <v>740.60000000000014</v>
      </c>
      <c r="N514" s="823">
        <v>10</v>
      </c>
      <c r="O514" s="827">
        <v>3.5</v>
      </c>
      <c r="P514" s="826">
        <v>518.42000000000007</v>
      </c>
      <c r="Q514" s="828">
        <v>0.7</v>
      </c>
      <c r="R514" s="823">
        <v>7</v>
      </c>
      <c r="S514" s="828">
        <v>0.7</v>
      </c>
      <c r="T514" s="827">
        <v>3</v>
      </c>
      <c r="U514" s="829">
        <v>0.8571428571428571</v>
      </c>
    </row>
    <row r="515" spans="1:21" ht="14.45" customHeight="1" x14ac:dyDescent="0.2">
      <c r="A515" s="822">
        <v>7</v>
      </c>
      <c r="B515" s="823" t="s">
        <v>2233</v>
      </c>
      <c r="C515" s="823" t="s">
        <v>2239</v>
      </c>
      <c r="D515" s="824" t="s">
        <v>3530</v>
      </c>
      <c r="E515" s="825" t="s">
        <v>2255</v>
      </c>
      <c r="F515" s="823" t="s">
        <v>2234</v>
      </c>
      <c r="G515" s="823" t="s">
        <v>2833</v>
      </c>
      <c r="H515" s="823" t="s">
        <v>329</v>
      </c>
      <c r="I515" s="823" t="s">
        <v>2834</v>
      </c>
      <c r="J515" s="823" t="s">
        <v>2835</v>
      </c>
      <c r="K515" s="823" t="s">
        <v>2836</v>
      </c>
      <c r="L515" s="826">
        <v>561.76</v>
      </c>
      <c r="M515" s="826">
        <v>11796.96</v>
      </c>
      <c r="N515" s="823">
        <v>21</v>
      </c>
      <c r="O515" s="827">
        <v>6</v>
      </c>
      <c r="P515" s="826">
        <v>6741.12</v>
      </c>
      <c r="Q515" s="828">
        <v>0.57142857142857151</v>
      </c>
      <c r="R515" s="823">
        <v>12</v>
      </c>
      <c r="S515" s="828">
        <v>0.5714285714285714</v>
      </c>
      <c r="T515" s="827">
        <v>4</v>
      </c>
      <c r="U515" s="829">
        <v>0.66666666666666663</v>
      </c>
    </row>
    <row r="516" spans="1:21" ht="14.45" customHeight="1" x14ac:dyDescent="0.2">
      <c r="A516" s="822">
        <v>7</v>
      </c>
      <c r="B516" s="823" t="s">
        <v>2233</v>
      </c>
      <c r="C516" s="823" t="s">
        <v>2239</v>
      </c>
      <c r="D516" s="824" t="s">
        <v>3530</v>
      </c>
      <c r="E516" s="825" t="s">
        <v>2255</v>
      </c>
      <c r="F516" s="823" t="s">
        <v>2234</v>
      </c>
      <c r="G516" s="823" t="s">
        <v>2837</v>
      </c>
      <c r="H516" s="823" t="s">
        <v>680</v>
      </c>
      <c r="I516" s="823" t="s">
        <v>3105</v>
      </c>
      <c r="J516" s="823" t="s">
        <v>2152</v>
      </c>
      <c r="K516" s="823" t="s">
        <v>3106</v>
      </c>
      <c r="L516" s="826">
        <v>232.68</v>
      </c>
      <c r="M516" s="826">
        <v>9772.56</v>
      </c>
      <c r="N516" s="823">
        <v>42</v>
      </c>
      <c r="O516" s="827">
        <v>7</v>
      </c>
      <c r="P516" s="826">
        <v>9772.56</v>
      </c>
      <c r="Q516" s="828">
        <v>1</v>
      </c>
      <c r="R516" s="823">
        <v>42</v>
      </c>
      <c r="S516" s="828">
        <v>1</v>
      </c>
      <c r="T516" s="827">
        <v>7</v>
      </c>
      <c r="U516" s="829">
        <v>1</v>
      </c>
    </row>
    <row r="517" spans="1:21" ht="14.45" customHeight="1" x14ac:dyDescent="0.2">
      <c r="A517" s="822">
        <v>7</v>
      </c>
      <c r="B517" s="823" t="s">
        <v>2233</v>
      </c>
      <c r="C517" s="823" t="s">
        <v>2239</v>
      </c>
      <c r="D517" s="824" t="s">
        <v>3530</v>
      </c>
      <c r="E517" s="825" t="s">
        <v>2255</v>
      </c>
      <c r="F517" s="823" t="s">
        <v>2234</v>
      </c>
      <c r="G517" s="823" t="s">
        <v>2837</v>
      </c>
      <c r="H517" s="823" t="s">
        <v>680</v>
      </c>
      <c r="I517" s="823" t="s">
        <v>2838</v>
      </c>
      <c r="J517" s="823" t="s">
        <v>2839</v>
      </c>
      <c r="K517" s="823" t="s">
        <v>2840</v>
      </c>
      <c r="L517" s="826">
        <v>1454.23</v>
      </c>
      <c r="M517" s="826">
        <v>11633.84</v>
      </c>
      <c r="N517" s="823">
        <v>8</v>
      </c>
      <c r="O517" s="827">
        <v>2</v>
      </c>
      <c r="P517" s="826">
        <v>11633.84</v>
      </c>
      <c r="Q517" s="828">
        <v>1</v>
      </c>
      <c r="R517" s="823">
        <v>8</v>
      </c>
      <c r="S517" s="828">
        <v>1</v>
      </c>
      <c r="T517" s="827">
        <v>2</v>
      </c>
      <c r="U517" s="829">
        <v>1</v>
      </c>
    </row>
    <row r="518" spans="1:21" ht="14.45" customHeight="1" x14ac:dyDescent="0.2">
      <c r="A518" s="822">
        <v>7</v>
      </c>
      <c r="B518" s="823" t="s">
        <v>2233</v>
      </c>
      <c r="C518" s="823" t="s">
        <v>2239</v>
      </c>
      <c r="D518" s="824" t="s">
        <v>3530</v>
      </c>
      <c r="E518" s="825" t="s">
        <v>2255</v>
      </c>
      <c r="F518" s="823" t="s">
        <v>2234</v>
      </c>
      <c r="G518" s="823" t="s">
        <v>2837</v>
      </c>
      <c r="H518" s="823" t="s">
        <v>680</v>
      </c>
      <c r="I518" s="823" t="s">
        <v>2841</v>
      </c>
      <c r="J518" s="823" t="s">
        <v>2839</v>
      </c>
      <c r="K518" s="823" t="s">
        <v>2842</v>
      </c>
      <c r="L518" s="826">
        <v>1938.97</v>
      </c>
      <c r="M518" s="826">
        <v>23267.64</v>
      </c>
      <c r="N518" s="823">
        <v>12</v>
      </c>
      <c r="O518" s="827">
        <v>2</v>
      </c>
      <c r="P518" s="826">
        <v>23267.64</v>
      </c>
      <c r="Q518" s="828">
        <v>1</v>
      </c>
      <c r="R518" s="823">
        <v>12</v>
      </c>
      <c r="S518" s="828">
        <v>1</v>
      </c>
      <c r="T518" s="827">
        <v>2</v>
      </c>
      <c r="U518" s="829">
        <v>1</v>
      </c>
    </row>
    <row r="519" spans="1:21" ht="14.45" customHeight="1" x14ac:dyDescent="0.2">
      <c r="A519" s="822">
        <v>7</v>
      </c>
      <c r="B519" s="823" t="s">
        <v>2233</v>
      </c>
      <c r="C519" s="823" t="s">
        <v>2239</v>
      </c>
      <c r="D519" s="824" t="s">
        <v>3530</v>
      </c>
      <c r="E519" s="825" t="s">
        <v>2255</v>
      </c>
      <c r="F519" s="823" t="s">
        <v>2234</v>
      </c>
      <c r="G519" s="823" t="s">
        <v>2837</v>
      </c>
      <c r="H519" s="823" t="s">
        <v>680</v>
      </c>
      <c r="I519" s="823" t="s">
        <v>3107</v>
      </c>
      <c r="J519" s="823" t="s">
        <v>2844</v>
      </c>
      <c r="K519" s="823" t="s">
        <v>3108</v>
      </c>
      <c r="L519" s="826">
        <v>5322.08</v>
      </c>
      <c r="M519" s="826">
        <v>10644.16</v>
      </c>
      <c r="N519" s="823">
        <v>2</v>
      </c>
      <c r="O519" s="827">
        <v>1</v>
      </c>
      <c r="P519" s="826">
        <v>10644.16</v>
      </c>
      <c r="Q519" s="828">
        <v>1</v>
      </c>
      <c r="R519" s="823">
        <v>2</v>
      </c>
      <c r="S519" s="828">
        <v>1</v>
      </c>
      <c r="T519" s="827">
        <v>1</v>
      </c>
      <c r="U519" s="829">
        <v>1</v>
      </c>
    </row>
    <row r="520" spans="1:21" ht="14.45" customHeight="1" x14ac:dyDescent="0.2">
      <c r="A520" s="822">
        <v>7</v>
      </c>
      <c r="B520" s="823" t="s">
        <v>2233</v>
      </c>
      <c r="C520" s="823" t="s">
        <v>2239</v>
      </c>
      <c r="D520" s="824" t="s">
        <v>3530</v>
      </c>
      <c r="E520" s="825" t="s">
        <v>2255</v>
      </c>
      <c r="F520" s="823" t="s">
        <v>2234</v>
      </c>
      <c r="G520" s="823" t="s">
        <v>2837</v>
      </c>
      <c r="H520" s="823" t="s">
        <v>680</v>
      </c>
      <c r="I520" s="823" t="s">
        <v>2843</v>
      </c>
      <c r="J520" s="823" t="s">
        <v>2844</v>
      </c>
      <c r="K520" s="823" t="s">
        <v>2845</v>
      </c>
      <c r="L520" s="826">
        <v>5322.08</v>
      </c>
      <c r="M520" s="826">
        <v>5322.08</v>
      </c>
      <c r="N520" s="823">
        <v>1</v>
      </c>
      <c r="O520" s="827">
        <v>1</v>
      </c>
      <c r="P520" s="826">
        <v>5322.08</v>
      </c>
      <c r="Q520" s="828">
        <v>1</v>
      </c>
      <c r="R520" s="823">
        <v>1</v>
      </c>
      <c r="S520" s="828">
        <v>1</v>
      </c>
      <c r="T520" s="827">
        <v>1</v>
      </c>
      <c r="U520" s="829">
        <v>1</v>
      </c>
    </row>
    <row r="521" spans="1:21" ht="14.45" customHeight="1" x14ac:dyDescent="0.2">
      <c r="A521" s="822">
        <v>7</v>
      </c>
      <c r="B521" s="823" t="s">
        <v>2233</v>
      </c>
      <c r="C521" s="823" t="s">
        <v>2239</v>
      </c>
      <c r="D521" s="824" t="s">
        <v>3530</v>
      </c>
      <c r="E521" s="825" t="s">
        <v>2255</v>
      </c>
      <c r="F521" s="823" t="s">
        <v>2234</v>
      </c>
      <c r="G521" s="823" t="s">
        <v>2837</v>
      </c>
      <c r="H521" s="823" t="s">
        <v>680</v>
      </c>
      <c r="I521" s="823" t="s">
        <v>3109</v>
      </c>
      <c r="J521" s="823" t="s">
        <v>2152</v>
      </c>
      <c r="K521" s="823" t="s">
        <v>3110</v>
      </c>
      <c r="L521" s="826">
        <v>1938.97</v>
      </c>
      <c r="M521" s="826">
        <v>11633.82</v>
      </c>
      <c r="N521" s="823">
        <v>6</v>
      </c>
      <c r="O521" s="827">
        <v>1</v>
      </c>
      <c r="P521" s="826">
        <v>11633.82</v>
      </c>
      <c r="Q521" s="828">
        <v>1</v>
      </c>
      <c r="R521" s="823">
        <v>6</v>
      </c>
      <c r="S521" s="828">
        <v>1</v>
      </c>
      <c r="T521" s="827">
        <v>1</v>
      </c>
      <c r="U521" s="829">
        <v>1</v>
      </c>
    </row>
    <row r="522" spans="1:21" ht="14.45" customHeight="1" x14ac:dyDescent="0.2">
      <c r="A522" s="822">
        <v>7</v>
      </c>
      <c r="B522" s="823" t="s">
        <v>2233</v>
      </c>
      <c r="C522" s="823" t="s">
        <v>2239</v>
      </c>
      <c r="D522" s="824" t="s">
        <v>3530</v>
      </c>
      <c r="E522" s="825" t="s">
        <v>2255</v>
      </c>
      <c r="F522" s="823" t="s">
        <v>2234</v>
      </c>
      <c r="G522" s="823" t="s">
        <v>2837</v>
      </c>
      <c r="H522" s="823" t="s">
        <v>680</v>
      </c>
      <c r="I522" s="823" t="s">
        <v>2846</v>
      </c>
      <c r="J522" s="823" t="s">
        <v>2152</v>
      </c>
      <c r="K522" s="823" t="s">
        <v>2847</v>
      </c>
      <c r="L522" s="826">
        <v>1454.23</v>
      </c>
      <c r="M522" s="826">
        <v>8725.380000000001</v>
      </c>
      <c r="N522" s="823">
        <v>6</v>
      </c>
      <c r="O522" s="827">
        <v>1</v>
      </c>
      <c r="P522" s="826">
        <v>8725.380000000001</v>
      </c>
      <c r="Q522" s="828">
        <v>1</v>
      </c>
      <c r="R522" s="823">
        <v>6</v>
      </c>
      <c r="S522" s="828">
        <v>1</v>
      </c>
      <c r="T522" s="827">
        <v>1</v>
      </c>
      <c r="U522" s="829">
        <v>1</v>
      </c>
    </row>
    <row r="523" spans="1:21" ht="14.45" customHeight="1" x14ac:dyDescent="0.2">
      <c r="A523" s="822">
        <v>7</v>
      </c>
      <c r="B523" s="823" t="s">
        <v>2233</v>
      </c>
      <c r="C523" s="823" t="s">
        <v>2239</v>
      </c>
      <c r="D523" s="824" t="s">
        <v>3530</v>
      </c>
      <c r="E523" s="825" t="s">
        <v>2255</v>
      </c>
      <c r="F523" s="823" t="s">
        <v>2234</v>
      </c>
      <c r="G523" s="823" t="s">
        <v>2837</v>
      </c>
      <c r="H523" s="823" t="s">
        <v>680</v>
      </c>
      <c r="I523" s="823" t="s">
        <v>2151</v>
      </c>
      <c r="J523" s="823" t="s">
        <v>2152</v>
      </c>
      <c r="K523" s="823" t="s">
        <v>2153</v>
      </c>
      <c r="L523" s="826">
        <v>484.75</v>
      </c>
      <c r="M523" s="826">
        <v>12603.5</v>
      </c>
      <c r="N523" s="823">
        <v>26</v>
      </c>
      <c r="O523" s="827">
        <v>5</v>
      </c>
      <c r="P523" s="826">
        <v>9695</v>
      </c>
      <c r="Q523" s="828">
        <v>0.76923076923076927</v>
      </c>
      <c r="R523" s="823">
        <v>20</v>
      </c>
      <c r="S523" s="828">
        <v>0.76923076923076927</v>
      </c>
      <c r="T523" s="827">
        <v>4</v>
      </c>
      <c r="U523" s="829">
        <v>0.8</v>
      </c>
    </row>
    <row r="524" spans="1:21" ht="14.45" customHeight="1" x14ac:dyDescent="0.2">
      <c r="A524" s="822">
        <v>7</v>
      </c>
      <c r="B524" s="823" t="s">
        <v>2233</v>
      </c>
      <c r="C524" s="823" t="s">
        <v>2239</v>
      </c>
      <c r="D524" s="824" t="s">
        <v>3530</v>
      </c>
      <c r="E524" s="825" t="s">
        <v>2255</v>
      </c>
      <c r="F524" s="823" t="s">
        <v>2234</v>
      </c>
      <c r="G524" s="823" t="s">
        <v>2837</v>
      </c>
      <c r="H524" s="823" t="s">
        <v>680</v>
      </c>
      <c r="I524" s="823" t="s">
        <v>2154</v>
      </c>
      <c r="J524" s="823" t="s">
        <v>2152</v>
      </c>
      <c r="K524" s="823" t="s">
        <v>2155</v>
      </c>
      <c r="L524" s="826">
        <v>969.48</v>
      </c>
      <c r="M524" s="826">
        <v>11633.76</v>
      </c>
      <c r="N524" s="823">
        <v>12</v>
      </c>
      <c r="O524" s="827">
        <v>2</v>
      </c>
      <c r="P524" s="826">
        <v>11633.76</v>
      </c>
      <c r="Q524" s="828">
        <v>1</v>
      </c>
      <c r="R524" s="823">
        <v>12</v>
      </c>
      <c r="S524" s="828">
        <v>1</v>
      </c>
      <c r="T524" s="827">
        <v>2</v>
      </c>
      <c r="U524" s="829">
        <v>1</v>
      </c>
    </row>
    <row r="525" spans="1:21" ht="14.45" customHeight="1" x14ac:dyDescent="0.2">
      <c r="A525" s="822">
        <v>7</v>
      </c>
      <c r="B525" s="823" t="s">
        <v>2233</v>
      </c>
      <c r="C525" s="823" t="s">
        <v>2239</v>
      </c>
      <c r="D525" s="824" t="s">
        <v>3530</v>
      </c>
      <c r="E525" s="825" t="s">
        <v>2255</v>
      </c>
      <c r="F525" s="823" t="s">
        <v>2234</v>
      </c>
      <c r="G525" s="823" t="s">
        <v>2837</v>
      </c>
      <c r="H525" s="823" t="s">
        <v>329</v>
      </c>
      <c r="I525" s="823" t="s">
        <v>3111</v>
      </c>
      <c r="J525" s="823" t="s">
        <v>3112</v>
      </c>
      <c r="K525" s="823" t="s">
        <v>3113</v>
      </c>
      <c r="L525" s="826">
        <v>1938.97</v>
      </c>
      <c r="M525" s="826">
        <v>1938.97</v>
      </c>
      <c r="N525" s="823">
        <v>1</v>
      </c>
      <c r="O525" s="827">
        <v>1</v>
      </c>
      <c r="P525" s="826">
        <v>1938.97</v>
      </c>
      <c r="Q525" s="828">
        <v>1</v>
      </c>
      <c r="R525" s="823">
        <v>1</v>
      </c>
      <c r="S525" s="828">
        <v>1</v>
      </c>
      <c r="T525" s="827">
        <v>1</v>
      </c>
      <c r="U525" s="829">
        <v>1</v>
      </c>
    </row>
    <row r="526" spans="1:21" ht="14.45" customHeight="1" x14ac:dyDescent="0.2">
      <c r="A526" s="822">
        <v>7</v>
      </c>
      <c r="B526" s="823" t="s">
        <v>2233</v>
      </c>
      <c r="C526" s="823" t="s">
        <v>2239</v>
      </c>
      <c r="D526" s="824" t="s">
        <v>3530</v>
      </c>
      <c r="E526" s="825" t="s">
        <v>2255</v>
      </c>
      <c r="F526" s="823" t="s">
        <v>2234</v>
      </c>
      <c r="G526" s="823" t="s">
        <v>2837</v>
      </c>
      <c r="H526" s="823" t="s">
        <v>680</v>
      </c>
      <c r="I526" s="823" t="s">
        <v>2848</v>
      </c>
      <c r="J526" s="823" t="s">
        <v>2839</v>
      </c>
      <c r="K526" s="823" t="s">
        <v>2148</v>
      </c>
      <c r="L526" s="826">
        <v>484.75</v>
      </c>
      <c r="M526" s="826">
        <v>2908.5</v>
      </c>
      <c r="N526" s="823">
        <v>6</v>
      </c>
      <c r="O526" s="827">
        <v>1</v>
      </c>
      <c r="P526" s="826">
        <v>2908.5</v>
      </c>
      <c r="Q526" s="828">
        <v>1</v>
      </c>
      <c r="R526" s="823">
        <v>6</v>
      </c>
      <c r="S526" s="828">
        <v>1</v>
      </c>
      <c r="T526" s="827">
        <v>1</v>
      </c>
      <c r="U526" s="829">
        <v>1</v>
      </c>
    </row>
    <row r="527" spans="1:21" ht="14.45" customHeight="1" x14ac:dyDescent="0.2">
      <c r="A527" s="822">
        <v>7</v>
      </c>
      <c r="B527" s="823" t="s">
        <v>2233</v>
      </c>
      <c r="C527" s="823" t="s">
        <v>2239</v>
      </c>
      <c r="D527" s="824" t="s">
        <v>3530</v>
      </c>
      <c r="E527" s="825" t="s">
        <v>2255</v>
      </c>
      <c r="F527" s="823" t="s">
        <v>2234</v>
      </c>
      <c r="G527" s="823" t="s">
        <v>2837</v>
      </c>
      <c r="H527" s="823" t="s">
        <v>680</v>
      </c>
      <c r="I527" s="823" t="s">
        <v>2146</v>
      </c>
      <c r="J527" s="823" t="s">
        <v>2147</v>
      </c>
      <c r="K527" s="823" t="s">
        <v>2148</v>
      </c>
      <c r="L527" s="826">
        <v>484.75</v>
      </c>
      <c r="M527" s="826">
        <v>13088.25</v>
      </c>
      <c r="N527" s="823">
        <v>27</v>
      </c>
      <c r="O527" s="827">
        <v>5</v>
      </c>
      <c r="P527" s="826">
        <v>13088.25</v>
      </c>
      <c r="Q527" s="828">
        <v>1</v>
      </c>
      <c r="R527" s="823">
        <v>27</v>
      </c>
      <c r="S527" s="828">
        <v>1</v>
      </c>
      <c r="T527" s="827">
        <v>5</v>
      </c>
      <c r="U527" s="829">
        <v>1</v>
      </c>
    </row>
    <row r="528" spans="1:21" ht="14.45" customHeight="1" x14ac:dyDescent="0.2">
      <c r="A528" s="822">
        <v>7</v>
      </c>
      <c r="B528" s="823" t="s">
        <v>2233</v>
      </c>
      <c r="C528" s="823" t="s">
        <v>2239</v>
      </c>
      <c r="D528" s="824" t="s">
        <v>3530</v>
      </c>
      <c r="E528" s="825" t="s">
        <v>2255</v>
      </c>
      <c r="F528" s="823" t="s">
        <v>2234</v>
      </c>
      <c r="G528" s="823" t="s">
        <v>2837</v>
      </c>
      <c r="H528" s="823" t="s">
        <v>680</v>
      </c>
      <c r="I528" s="823" t="s">
        <v>2149</v>
      </c>
      <c r="J528" s="823" t="s">
        <v>2147</v>
      </c>
      <c r="K528" s="823" t="s">
        <v>2150</v>
      </c>
      <c r="L528" s="826">
        <v>969.48</v>
      </c>
      <c r="M528" s="826">
        <v>969.48</v>
      </c>
      <c r="N528" s="823">
        <v>1</v>
      </c>
      <c r="O528" s="827">
        <v>1</v>
      </c>
      <c r="P528" s="826">
        <v>969.48</v>
      </c>
      <c r="Q528" s="828">
        <v>1</v>
      </c>
      <c r="R528" s="823">
        <v>1</v>
      </c>
      <c r="S528" s="828">
        <v>1</v>
      </c>
      <c r="T528" s="827">
        <v>1</v>
      </c>
      <c r="U528" s="829">
        <v>1</v>
      </c>
    </row>
    <row r="529" spans="1:21" ht="14.45" customHeight="1" x14ac:dyDescent="0.2">
      <c r="A529" s="822">
        <v>7</v>
      </c>
      <c r="B529" s="823" t="s">
        <v>2233</v>
      </c>
      <c r="C529" s="823" t="s">
        <v>2239</v>
      </c>
      <c r="D529" s="824" t="s">
        <v>3530</v>
      </c>
      <c r="E529" s="825" t="s">
        <v>2255</v>
      </c>
      <c r="F529" s="823" t="s">
        <v>2234</v>
      </c>
      <c r="G529" s="823" t="s">
        <v>2559</v>
      </c>
      <c r="H529" s="823" t="s">
        <v>680</v>
      </c>
      <c r="I529" s="823" t="s">
        <v>2851</v>
      </c>
      <c r="J529" s="823" t="s">
        <v>2039</v>
      </c>
      <c r="K529" s="823" t="s">
        <v>2852</v>
      </c>
      <c r="L529" s="826">
        <v>339.47</v>
      </c>
      <c r="M529" s="826">
        <v>1697.3500000000001</v>
      </c>
      <c r="N529" s="823">
        <v>5</v>
      </c>
      <c r="O529" s="827">
        <v>1</v>
      </c>
      <c r="P529" s="826"/>
      <c r="Q529" s="828">
        <v>0</v>
      </c>
      <c r="R529" s="823"/>
      <c r="S529" s="828">
        <v>0</v>
      </c>
      <c r="T529" s="827"/>
      <c r="U529" s="829">
        <v>0</v>
      </c>
    </row>
    <row r="530" spans="1:21" ht="14.45" customHeight="1" x14ac:dyDescent="0.2">
      <c r="A530" s="822">
        <v>7</v>
      </c>
      <c r="B530" s="823" t="s">
        <v>2233</v>
      </c>
      <c r="C530" s="823" t="s">
        <v>2239</v>
      </c>
      <c r="D530" s="824" t="s">
        <v>3530</v>
      </c>
      <c r="E530" s="825" t="s">
        <v>2255</v>
      </c>
      <c r="F530" s="823" t="s">
        <v>2234</v>
      </c>
      <c r="G530" s="823" t="s">
        <v>2559</v>
      </c>
      <c r="H530" s="823" t="s">
        <v>680</v>
      </c>
      <c r="I530" s="823" t="s">
        <v>2166</v>
      </c>
      <c r="J530" s="823" t="s">
        <v>2039</v>
      </c>
      <c r="K530" s="823" t="s">
        <v>2167</v>
      </c>
      <c r="L530" s="826">
        <v>113.16</v>
      </c>
      <c r="M530" s="826">
        <v>452.64</v>
      </c>
      <c r="N530" s="823">
        <v>4</v>
      </c>
      <c r="O530" s="827">
        <v>3</v>
      </c>
      <c r="P530" s="826">
        <v>113.16</v>
      </c>
      <c r="Q530" s="828">
        <v>0.25</v>
      </c>
      <c r="R530" s="823">
        <v>1</v>
      </c>
      <c r="S530" s="828">
        <v>0.25</v>
      </c>
      <c r="T530" s="827">
        <v>1</v>
      </c>
      <c r="U530" s="829">
        <v>0.33333333333333331</v>
      </c>
    </row>
    <row r="531" spans="1:21" ht="14.45" customHeight="1" x14ac:dyDescent="0.2">
      <c r="A531" s="822">
        <v>7</v>
      </c>
      <c r="B531" s="823" t="s">
        <v>2233</v>
      </c>
      <c r="C531" s="823" t="s">
        <v>2239</v>
      </c>
      <c r="D531" s="824" t="s">
        <v>3530</v>
      </c>
      <c r="E531" s="825" t="s">
        <v>2255</v>
      </c>
      <c r="F531" s="823" t="s">
        <v>2234</v>
      </c>
      <c r="G531" s="823" t="s">
        <v>2559</v>
      </c>
      <c r="H531" s="823" t="s">
        <v>680</v>
      </c>
      <c r="I531" s="823" t="s">
        <v>2041</v>
      </c>
      <c r="J531" s="823" t="s">
        <v>2039</v>
      </c>
      <c r="K531" s="823" t="s">
        <v>2042</v>
      </c>
      <c r="L531" s="826">
        <v>339.47</v>
      </c>
      <c r="M531" s="826">
        <v>31570.710000000003</v>
      </c>
      <c r="N531" s="823">
        <v>93</v>
      </c>
      <c r="O531" s="827">
        <v>30.5</v>
      </c>
      <c r="P531" s="826">
        <v>13918.27</v>
      </c>
      <c r="Q531" s="828">
        <v>0.44086021505376344</v>
      </c>
      <c r="R531" s="823">
        <v>41</v>
      </c>
      <c r="S531" s="828">
        <v>0.44086021505376344</v>
      </c>
      <c r="T531" s="827">
        <v>14</v>
      </c>
      <c r="U531" s="829">
        <v>0.45901639344262296</v>
      </c>
    </row>
    <row r="532" spans="1:21" ht="14.45" customHeight="1" x14ac:dyDescent="0.2">
      <c r="A532" s="822">
        <v>7</v>
      </c>
      <c r="B532" s="823" t="s">
        <v>2233</v>
      </c>
      <c r="C532" s="823" t="s">
        <v>2239</v>
      </c>
      <c r="D532" s="824" t="s">
        <v>3530</v>
      </c>
      <c r="E532" s="825" t="s">
        <v>2255</v>
      </c>
      <c r="F532" s="823" t="s">
        <v>2234</v>
      </c>
      <c r="G532" s="823" t="s">
        <v>2559</v>
      </c>
      <c r="H532" s="823" t="s">
        <v>680</v>
      </c>
      <c r="I532" s="823" t="s">
        <v>2853</v>
      </c>
      <c r="J532" s="823" t="s">
        <v>2039</v>
      </c>
      <c r="K532" s="823" t="s">
        <v>2854</v>
      </c>
      <c r="L532" s="826">
        <v>226.31</v>
      </c>
      <c r="M532" s="826">
        <v>2942.03</v>
      </c>
      <c r="N532" s="823">
        <v>13</v>
      </c>
      <c r="O532" s="827">
        <v>1.5</v>
      </c>
      <c r="P532" s="826">
        <v>2942.03</v>
      </c>
      <c r="Q532" s="828">
        <v>1</v>
      </c>
      <c r="R532" s="823">
        <v>13</v>
      </c>
      <c r="S532" s="828">
        <v>1</v>
      </c>
      <c r="T532" s="827">
        <v>1.5</v>
      </c>
      <c r="U532" s="829">
        <v>1</v>
      </c>
    </row>
    <row r="533" spans="1:21" ht="14.45" customHeight="1" x14ac:dyDescent="0.2">
      <c r="A533" s="822">
        <v>7</v>
      </c>
      <c r="B533" s="823" t="s">
        <v>2233</v>
      </c>
      <c r="C533" s="823" t="s">
        <v>2239</v>
      </c>
      <c r="D533" s="824" t="s">
        <v>3530</v>
      </c>
      <c r="E533" s="825" t="s">
        <v>2255</v>
      </c>
      <c r="F533" s="823" t="s">
        <v>2234</v>
      </c>
      <c r="G533" s="823" t="s">
        <v>2559</v>
      </c>
      <c r="H533" s="823" t="s">
        <v>680</v>
      </c>
      <c r="I533" s="823" t="s">
        <v>3030</v>
      </c>
      <c r="J533" s="823" t="s">
        <v>3031</v>
      </c>
      <c r="K533" s="823" t="s">
        <v>3032</v>
      </c>
      <c r="L533" s="826">
        <v>763.63</v>
      </c>
      <c r="M533" s="826">
        <v>2290.89</v>
      </c>
      <c r="N533" s="823">
        <v>3</v>
      </c>
      <c r="O533" s="827">
        <v>1</v>
      </c>
      <c r="P533" s="826">
        <v>2290.89</v>
      </c>
      <c r="Q533" s="828">
        <v>1</v>
      </c>
      <c r="R533" s="823">
        <v>3</v>
      </c>
      <c r="S533" s="828">
        <v>1</v>
      </c>
      <c r="T533" s="827">
        <v>1</v>
      </c>
      <c r="U533" s="829">
        <v>1</v>
      </c>
    </row>
    <row r="534" spans="1:21" ht="14.45" customHeight="1" x14ac:dyDescent="0.2">
      <c r="A534" s="822">
        <v>7</v>
      </c>
      <c r="B534" s="823" t="s">
        <v>2233</v>
      </c>
      <c r="C534" s="823" t="s">
        <v>2239</v>
      </c>
      <c r="D534" s="824" t="s">
        <v>3530</v>
      </c>
      <c r="E534" s="825" t="s">
        <v>2255</v>
      </c>
      <c r="F534" s="823" t="s">
        <v>2234</v>
      </c>
      <c r="G534" s="823" t="s">
        <v>2559</v>
      </c>
      <c r="H534" s="823" t="s">
        <v>329</v>
      </c>
      <c r="I534" s="823" t="s">
        <v>3114</v>
      </c>
      <c r="J534" s="823" t="s">
        <v>2039</v>
      </c>
      <c r="K534" s="823" t="s">
        <v>2042</v>
      </c>
      <c r="L534" s="826">
        <v>339.47</v>
      </c>
      <c r="M534" s="826">
        <v>678.94</v>
      </c>
      <c r="N534" s="823">
        <v>2</v>
      </c>
      <c r="O534" s="827">
        <v>1</v>
      </c>
      <c r="P534" s="826">
        <v>678.94</v>
      </c>
      <c r="Q534" s="828">
        <v>1</v>
      </c>
      <c r="R534" s="823">
        <v>2</v>
      </c>
      <c r="S534" s="828">
        <v>1</v>
      </c>
      <c r="T534" s="827">
        <v>1</v>
      </c>
      <c r="U534" s="829">
        <v>1</v>
      </c>
    </row>
    <row r="535" spans="1:21" ht="14.45" customHeight="1" x14ac:dyDescent="0.2">
      <c r="A535" s="822">
        <v>7</v>
      </c>
      <c r="B535" s="823" t="s">
        <v>2233</v>
      </c>
      <c r="C535" s="823" t="s">
        <v>2239</v>
      </c>
      <c r="D535" s="824" t="s">
        <v>3530</v>
      </c>
      <c r="E535" s="825" t="s">
        <v>2255</v>
      </c>
      <c r="F535" s="823" t="s">
        <v>2234</v>
      </c>
      <c r="G535" s="823" t="s">
        <v>2559</v>
      </c>
      <c r="H535" s="823" t="s">
        <v>329</v>
      </c>
      <c r="I535" s="823" t="s">
        <v>3115</v>
      </c>
      <c r="J535" s="823" t="s">
        <v>3116</v>
      </c>
      <c r="K535" s="823" t="s">
        <v>2167</v>
      </c>
      <c r="L535" s="826">
        <v>113.16</v>
      </c>
      <c r="M535" s="826">
        <v>113.16</v>
      </c>
      <c r="N535" s="823">
        <v>1</v>
      </c>
      <c r="O535" s="827">
        <v>1</v>
      </c>
      <c r="P535" s="826">
        <v>113.16</v>
      </c>
      <c r="Q535" s="828">
        <v>1</v>
      </c>
      <c r="R535" s="823">
        <v>1</v>
      </c>
      <c r="S535" s="828">
        <v>1</v>
      </c>
      <c r="T535" s="827">
        <v>1</v>
      </c>
      <c r="U535" s="829">
        <v>1</v>
      </c>
    </row>
    <row r="536" spans="1:21" ht="14.45" customHeight="1" x14ac:dyDescent="0.2">
      <c r="A536" s="822">
        <v>7</v>
      </c>
      <c r="B536" s="823" t="s">
        <v>2233</v>
      </c>
      <c r="C536" s="823" t="s">
        <v>2239</v>
      </c>
      <c r="D536" s="824" t="s">
        <v>3530</v>
      </c>
      <c r="E536" s="825" t="s">
        <v>2255</v>
      </c>
      <c r="F536" s="823" t="s">
        <v>2234</v>
      </c>
      <c r="G536" s="823" t="s">
        <v>2861</v>
      </c>
      <c r="H536" s="823" t="s">
        <v>329</v>
      </c>
      <c r="I536" s="823" t="s">
        <v>2862</v>
      </c>
      <c r="J536" s="823" t="s">
        <v>2863</v>
      </c>
      <c r="K536" s="823" t="s">
        <v>2864</v>
      </c>
      <c r="L536" s="826">
        <v>552.64</v>
      </c>
      <c r="M536" s="826">
        <v>8842.24</v>
      </c>
      <c r="N536" s="823">
        <v>16</v>
      </c>
      <c r="O536" s="827">
        <v>4</v>
      </c>
      <c r="P536" s="826">
        <v>8842.24</v>
      </c>
      <c r="Q536" s="828">
        <v>1</v>
      </c>
      <c r="R536" s="823">
        <v>16</v>
      </c>
      <c r="S536" s="828">
        <v>1</v>
      </c>
      <c r="T536" s="827">
        <v>4</v>
      </c>
      <c r="U536" s="829">
        <v>1</v>
      </c>
    </row>
    <row r="537" spans="1:21" ht="14.45" customHeight="1" x14ac:dyDescent="0.2">
      <c r="A537" s="822">
        <v>7</v>
      </c>
      <c r="B537" s="823" t="s">
        <v>2233</v>
      </c>
      <c r="C537" s="823" t="s">
        <v>2239</v>
      </c>
      <c r="D537" s="824" t="s">
        <v>3530</v>
      </c>
      <c r="E537" s="825" t="s">
        <v>2255</v>
      </c>
      <c r="F537" s="823" t="s">
        <v>2234</v>
      </c>
      <c r="G537" s="823" t="s">
        <v>2861</v>
      </c>
      <c r="H537" s="823" t="s">
        <v>329</v>
      </c>
      <c r="I537" s="823" t="s">
        <v>2865</v>
      </c>
      <c r="J537" s="823" t="s">
        <v>2863</v>
      </c>
      <c r="K537" s="823" t="s">
        <v>2866</v>
      </c>
      <c r="L537" s="826">
        <v>1019.46</v>
      </c>
      <c r="M537" s="826">
        <v>10194.6</v>
      </c>
      <c r="N537" s="823">
        <v>10</v>
      </c>
      <c r="O537" s="827">
        <v>2</v>
      </c>
      <c r="P537" s="826">
        <v>10194.6</v>
      </c>
      <c r="Q537" s="828">
        <v>1</v>
      </c>
      <c r="R537" s="823">
        <v>10</v>
      </c>
      <c r="S537" s="828">
        <v>1</v>
      </c>
      <c r="T537" s="827">
        <v>2</v>
      </c>
      <c r="U537" s="829">
        <v>1</v>
      </c>
    </row>
    <row r="538" spans="1:21" ht="14.45" customHeight="1" x14ac:dyDescent="0.2">
      <c r="A538" s="822">
        <v>7</v>
      </c>
      <c r="B538" s="823" t="s">
        <v>2233</v>
      </c>
      <c r="C538" s="823" t="s">
        <v>2239</v>
      </c>
      <c r="D538" s="824" t="s">
        <v>3530</v>
      </c>
      <c r="E538" s="825" t="s">
        <v>2255</v>
      </c>
      <c r="F538" s="823" t="s">
        <v>2234</v>
      </c>
      <c r="G538" s="823" t="s">
        <v>2398</v>
      </c>
      <c r="H538" s="823" t="s">
        <v>329</v>
      </c>
      <c r="I538" s="823" t="s">
        <v>2399</v>
      </c>
      <c r="J538" s="823" t="s">
        <v>2400</v>
      </c>
      <c r="K538" s="823" t="s">
        <v>2401</v>
      </c>
      <c r="L538" s="826">
        <v>45.89</v>
      </c>
      <c r="M538" s="826">
        <v>229.45</v>
      </c>
      <c r="N538" s="823">
        <v>5</v>
      </c>
      <c r="O538" s="827">
        <v>2.5</v>
      </c>
      <c r="P538" s="826">
        <v>45.89</v>
      </c>
      <c r="Q538" s="828">
        <v>0.2</v>
      </c>
      <c r="R538" s="823">
        <v>1</v>
      </c>
      <c r="S538" s="828">
        <v>0.2</v>
      </c>
      <c r="T538" s="827">
        <v>1</v>
      </c>
      <c r="U538" s="829">
        <v>0.4</v>
      </c>
    </row>
    <row r="539" spans="1:21" ht="14.45" customHeight="1" x14ac:dyDescent="0.2">
      <c r="A539" s="822">
        <v>7</v>
      </c>
      <c r="B539" s="823" t="s">
        <v>2233</v>
      </c>
      <c r="C539" s="823" t="s">
        <v>2239</v>
      </c>
      <c r="D539" s="824" t="s">
        <v>3530</v>
      </c>
      <c r="E539" s="825" t="s">
        <v>2255</v>
      </c>
      <c r="F539" s="823" t="s">
        <v>2234</v>
      </c>
      <c r="G539" s="823" t="s">
        <v>2398</v>
      </c>
      <c r="H539" s="823" t="s">
        <v>329</v>
      </c>
      <c r="I539" s="823" t="s">
        <v>3033</v>
      </c>
      <c r="J539" s="823" t="s">
        <v>2400</v>
      </c>
      <c r="K539" s="823" t="s">
        <v>3034</v>
      </c>
      <c r="L539" s="826">
        <v>91.78</v>
      </c>
      <c r="M539" s="826">
        <v>183.56</v>
      </c>
      <c r="N539" s="823">
        <v>2</v>
      </c>
      <c r="O539" s="827">
        <v>1</v>
      </c>
      <c r="P539" s="826"/>
      <c r="Q539" s="828">
        <v>0</v>
      </c>
      <c r="R539" s="823"/>
      <c r="S539" s="828">
        <v>0</v>
      </c>
      <c r="T539" s="827"/>
      <c r="U539" s="829">
        <v>0</v>
      </c>
    </row>
    <row r="540" spans="1:21" ht="14.45" customHeight="1" x14ac:dyDescent="0.2">
      <c r="A540" s="822">
        <v>7</v>
      </c>
      <c r="B540" s="823" t="s">
        <v>2233</v>
      </c>
      <c r="C540" s="823" t="s">
        <v>2239</v>
      </c>
      <c r="D540" s="824" t="s">
        <v>3530</v>
      </c>
      <c r="E540" s="825" t="s">
        <v>2255</v>
      </c>
      <c r="F540" s="823" t="s">
        <v>2234</v>
      </c>
      <c r="G540" s="823" t="s">
        <v>2871</v>
      </c>
      <c r="H540" s="823" t="s">
        <v>329</v>
      </c>
      <c r="I540" s="823" t="s">
        <v>3117</v>
      </c>
      <c r="J540" s="823" t="s">
        <v>3118</v>
      </c>
      <c r="K540" s="823" t="s">
        <v>765</v>
      </c>
      <c r="L540" s="826">
        <v>68.599999999999994</v>
      </c>
      <c r="M540" s="826">
        <v>548.79999999999995</v>
      </c>
      <c r="N540" s="823">
        <v>8</v>
      </c>
      <c r="O540" s="827">
        <v>1.5</v>
      </c>
      <c r="P540" s="826">
        <v>274.39999999999998</v>
      </c>
      <c r="Q540" s="828">
        <v>0.5</v>
      </c>
      <c r="R540" s="823">
        <v>4</v>
      </c>
      <c r="S540" s="828">
        <v>0.5</v>
      </c>
      <c r="T540" s="827">
        <v>0.5</v>
      </c>
      <c r="U540" s="829">
        <v>0.33333333333333331</v>
      </c>
    </row>
    <row r="541" spans="1:21" ht="14.45" customHeight="1" x14ac:dyDescent="0.2">
      <c r="A541" s="822">
        <v>7</v>
      </c>
      <c r="B541" s="823" t="s">
        <v>2233</v>
      </c>
      <c r="C541" s="823" t="s">
        <v>2239</v>
      </c>
      <c r="D541" s="824" t="s">
        <v>3530</v>
      </c>
      <c r="E541" s="825" t="s">
        <v>2255</v>
      </c>
      <c r="F541" s="823" t="s">
        <v>2234</v>
      </c>
      <c r="G541" s="823" t="s">
        <v>2878</v>
      </c>
      <c r="H541" s="823" t="s">
        <v>329</v>
      </c>
      <c r="I541" s="823" t="s">
        <v>2879</v>
      </c>
      <c r="J541" s="823" t="s">
        <v>1601</v>
      </c>
      <c r="K541" s="823" t="s">
        <v>2880</v>
      </c>
      <c r="L541" s="826">
        <v>24.37</v>
      </c>
      <c r="M541" s="826">
        <v>24.37</v>
      </c>
      <c r="N541" s="823">
        <v>1</v>
      </c>
      <c r="O541" s="827">
        <v>0.5</v>
      </c>
      <c r="P541" s="826">
        <v>24.37</v>
      </c>
      <c r="Q541" s="828">
        <v>1</v>
      </c>
      <c r="R541" s="823">
        <v>1</v>
      </c>
      <c r="S541" s="828">
        <v>1</v>
      </c>
      <c r="T541" s="827">
        <v>0.5</v>
      </c>
      <c r="U541" s="829">
        <v>1</v>
      </c>
    </row>
    <row r="542" spans="1:21" ht="14.45" customHeight="1" x14ac:dyDescent="0.2">
      <c r="A542" s="822">
        <v>7</v>
      </c>
      <c r="B542" s="823" t="s">
        <v>2233</v>
      </c>
      <c r="C542" s="823" t="s">
        <v>2239</v>
      </c>
      <c r="D542" s="824" t="s">
        <v>3530</v>
      </c>
      <c r="E542" s="825" t="s">
        <v>2255</v>
      </c>
      <c r="F542" s="823" t="s">
        <v>2234</v>
      </c>
      <c r="G542" s="823" t="s">
        <v>2885</v>
      </c>
      <c r="H542" s="823" t="s">
        <v>329</v>
      </c>
      <c r="I542" s="823" t="s">
        <v>2886</v>
      </c>
      <c r="J542" s="823" t="s">
        <v>2887</v>
      </c>
      <c r="K542" s="823" t="s">
        <v>2888</v>
      </c>
      <c r="L542" s="826">
        <v>1561.8</v>
      </c>
      <c r="M542" s="826">
        <v>7809</v>
      </c>
      <c r="N542" s="823">
        <v>5</v>
      </c>
      <c r="O542" s="827">
        <v>0.5</v>
      </c>
      <c r="P542" s="826">
        <v>7809</v>
      </c>
      <c r="Q542" s="828">
        <v>1</v>
      </c>
      <c r="R542" s="823">
        <v>5</v>
      </c>
      <c r="S542" s="828">
        <v>1</v>
      </c>
      <c r="T542" s="827">
        <v>0.5</v>
      </c>
      <c r="U542" s="829">
        <v>1</v>
      </c>
    </row>
    <row r="543" spans="1:21" ht="14.45" customHeight="1" x14ac:dyDescent="0.2">
      <c r="A543" s="822">
        <v>7</v>
      </c>
      <c r="B543" s="823" t="s">
        <v>2233</v>
      </c>
      <c r="C543" s="823" t="s">
        <v>2239</v>
      </c>
      <c r="D543" s="824" t="s">
        <v>3530</v>
      </c>
      <c r="E543" s="825" t="s">
        <v>2255</v>
      </c>
      <c r="F543" s="823" t="s">
        <v>2234</v>
      </c>
      <c r="G543" s="823" t="s">
        <v>2420</v>
      </c>
      <c r="H543" s="823" t="s">
        <v>680</v>
      </c>
      <c r="I543" s="823" t="s">
        <v>2136</v>
      </c>
      <c r="J543" s="823" t="s">
        <v>2137</v>
      </c>
      <c r="K543" s="823" t="s">
        <v>2138</v>
      </c>
      <c r="L543" s="826">
        <v>70.48</v>
      </c>
      <c r="M543" s="826">
        <v>422.88</v>
      </c>
      <c r="N543" s="823">
        <v>6</v>
      </c>
      <c r="O543" s="827">
        <v>2</v>
      </c>
      <c r="P543" s="826">
        <v>422.88</v>
      </c>
      <c r="Q543" s="828">
        <v>1</v>
      </c>
      <c r="R543" s="823">
        <v>6</v>
      </c>
      <c r="S543" s="828">
        <v>1</v>
      </c>
      <c r="T543" s="827">
        <v>2</v>
      </c>
      <c r="U543" s="829">
        <v>1</v>
      </c>
    </row>
    <row r="544" spans="1:21" ht="14.45" customHeight="1" x14ac:dyDescent="0.2">
      <c r="A544" s="822">
        <v>7</v>
      </c>
      <c r="B544" s="823" t="s">
        <v>2233</v>
      </c>
      <c r="C544" s="823" t="s">
        <v>2239</v>
      </c>
      <c r="D544" s="824" t="s">
        <v>3530</v>
      </c>
      <c r="E544" s="825" t="s">
        <v>2255</v>
      </c>
      <c r="F544" s="823" t="s">
        <v>2234</v>
      </c>
      <c r="G544" s="823" t="s">
        <v>2420</v>
      </c>
      <c r="H544" s="823" t="s">
        <v>680</v>
      </c>
      <c r="I544" s="823" t="s">
        <v>2421</v>
      </c>
      <c r="J544" s="823" t="s">
        <v>2137</v>
      </c>
      <c r="K544" s="823" t="s">
        <v>2422</v>
      </c>
      <c r="L544" s="826">
        <v>140.96</v>
      </c>
      <c r="M544" s="826">
        <v>422.88</v>
      </c>
      <c r="N544" s="823">
        <v>3</v>
      </c>
      <c r="O544" s="827">
        <v>2.5</v>
      </c>
      <c r="P544" s="826">
        <v>422.88</v>
      </c>
      <c r="Q544" s="828">
        <v>1</v>
      </c>
      <c r="R544" s="823">
        <v>3</v>
      </c>
      <c r="S544" s="828">
        <v>1</v>
      </c>
      <c r="T544" s="827">
        <v>2.5</v>
      </c>
      <c r="U544" s="829">
        <v>1</v>
      </c>
    </row>
    <row r="545" spans="1:21" ht="14.45" customHeight="1" x14ac:dyDescent="0.2">
      <c r="A545" s="822">
        <v>7</v>
      </c>
      <c r="B545" s="823" t="s">
        <v>2233</v>
      </c>
      <c r="C545" s="823" t="s">
        <v>2239</v>
      </c>
      <c r="D545" s="824" t="s">
        <v>3530</v>
      </c>
      <c r="E545" s="825" t="s">
        <v>2255</v>
      </c>
      <c r="F545" s="823" t="s">
        <v>2234</v>
      </c>
      <c r="G545" s="823" t="s">
        <v>2665</v>
      </c>
      <c r="H545" s="823" t="s">
        <v>329</v>
      </c>
      <c r="I545" s="823" t="s">
        <v>2666</v>
      </c>
      <c r="J545" s="823" t="s">
        <v>822</v>
      </c>
      <c r="K545" s="823" t="s">
        <v>2667</v>
      </c>
      <c r="L545" s="826">
        <v>53.57</v>
      </c>
      <c r="M545" s="826">
        <v>53.57</v>
      </c>
      <c r="N545" s="823">
        <v>1</v>
      </c>
      <c r="O545" s="827">
        <v>1</v>
      </c>
      <c r="P545" s="826">
        <v>53.57</v>
      </c>
      <c r="Q545" s="828">
        <v>1</v>
      </c>
      <c r="R545" s="823">
        <v>1</v>
      </c>
      <c r="S545" s="828">
        <v>1</v>
      </c>
      <c r="T545" s="827">
        <v>1</v>
      </c>
      <c r="U545" s="829">
        <v>1</v>
      </c>
    </row>
    <row r="546" spans="1:21" ht="14.45" customHeight="1" x14ac:dyDescent="0.2">
      <c r="A546" s="822">
        <v>7</v>
      </c>
      <c r="B546" s="823" t="s">
        <v>2233</v>
      </c>
      <c r="C546" s="823" t="s">
        <v>2239</v>
      </c>
      <c r="D546" s="824" t="s">
        <v>3530</v>
      </c>
      <c r="E546" s="825" t="s">
        <v>2255</v>
      </c>
      <c r="F546" s="823" t="s">
        <v>2234</v>
      </c>
      <c r="G546" s="823" t="s">
        <v>2896</v>
      </c>
      <c r="H546" s="823" t="s">
        <v>329</v>
      </c>
      <c r="I546" s="823" t="s">
        <v>3119</v>
      </c>
      <c r="J546" s="823" t="s">
        <v>3094</v>
      </c>
      <c r="K546" s="823" t="s">
        <v>2107</v>
      </c>
      <c r="L546" s="826">
        <v>389.92</v>
      </c>
      <c r="M546" s="826">
        <v>2729.44</v>
      </c>
      <c r="N546" s="823">
        <v>7</v>
      </c>
      <c r="O546" s="827">
        <v>2</v>
      </c>
      <c r="P546" s="826"/>
      <c r="Q546" s="828">
        <v>0</v>
      </c>
      <c r="R546" s="823"/>
      <c r="S546" s="828">
        <v>0</v>
      </c>
      <c r="T546" s="827"/>
      <c r="U546" s="829">
        <v>0</v>
      </c>
    </row>
    <row r="547" spans="1:21" ht="14.45" customHeight="1" x14ac:dyDescent="0.2">
      <c r="A547" s="822">
        <v>7</v>
      </c>
      <c r="B547" s="823" t="s">
        <v>2233</v>
      </c>
      <c r="C547" s="823" t="s">
        <v>2239</v>
      </c>
      <c r="D547" s="824" t="s">
        <v>3530</v>
      </c>
      <c r="E547" s="825" t="s">
        <v>2255</v>
      </c>
      <c r="F547" s="823" t="s">
        <v>2234</v>
      </c>
      <c r="G547" s="823" t="s">
        <v>2896</v>
      </c>
      <c r="H547" s="823" t="s">
        <v>329</v>
      </c>
      <c r="I547" s="823" t="s">
        <v>3120</v>
      </c>
      <c r="J547" s="823" t="s">
        <v>3094</v>
      </c>
      <c r="K547" s="823" t="s">
        <v>1422</v>
      </c>
      <c r="L547" s="826">
        <v>701.65</v>
      </c>
      <c r="M547" s="826">
        <v>16839.599999999999</v>
      </c>
      <c r="N547" s="823">
        <v>24</v>
      </c>
      <c r="O547" s="827">
        <v>3</v>
      </c>
      <c r="P547" s="826">
        <v>4209.8999999999996</v>
      </c>
      <c r="Q547" s="828">
        <v>0.25</v>
      </c>
      <c r="R547" s="823">
        <v>6</v>
      </c>
      <c r="S547" s="828">
        <v>0.25</v>
      </c>
      <c r="T547" s="827">
        <v>1</v>
      </c>
      <c r="U547" s="829">
        <v>0.33333333333333331</v>
      </c>
    </row>
    <row r="548" spans="1:21" ht="14.45" customHeight="1" x14ac:dyDescent="0.2">
      <c r="A548" s="822">
        <v>7</v>
      </c>
      <c r="B548" s="823" t="s">
        <v>2233</v>
      </c>
      <c r="C548" s="823" t="s">
        <v>2239</v>
      </c>
      <c r="D548" s="824" t="s">
        <v>3530</v>
      </c>
      <c r="E548" s="825" t="s">
        <v>2255</v>
      </c>
      <c r="F548" s="823" t="s">
        <v>2234</v>
      </c>
      <c r="G548" s="823" t="s">
        <v>2896</v>
      </c>
      <c r="H548" s="823" t="s">
        <v>329</v>
      </c>
      <c r="I548" s="823" t="s">
        <v>3121</v>
      </c>
      <c r="J548" s="823" t="s">
        <v>2898</v>
      </c>
      <c r="K548" s="823" t="s">
        <v>1442</v>
      </c>
      <c r="L548" s="826">
        <v>383.18</v>
      </c>
      <c r="M548" s="826">
        <v>1915.9</v>
      </c>
      <c r="N548" s="823">
        <v>5</v>
      </c>
      <c r="O548" s="827">
        <v>2</v>
      </c>
      <c r="P548" s="826">
        <v>1915.9</v>
      </c>
      <c r="Q548" s="828">
        <v>1</v>
      </c>
      <c r="R548" s="823">
        <v>5</v>
      </c>
      <c r="S548" s="828">
        <v>1</v>
      </c>
      <c r="T548" s="827">
        <v>2</v>
      </c>
      <c r="U548" s="829">
        <v>1</v>
      </c>
    </row>
    <row r="549" spans="1:21" ht="14.45" customHeight="1" x14ac:dyDescent="0.2">
      <c r="A549" s="822">
        <v>7</v>
      </c>
      <c r="B549" s="823" t="s">
        <v>2233</v>
      </c>
      <c r="C549" s="823" t="s">
        <v>2239</v>
      </c>
      <c r="D549" s="824" t="s">
        <v>3530</v>
      </c>
      <c r="E549" s="825" t="s">
        <v>2255</v>
      </c>
      <c r="F549" s="823" t="s">
        <v>2234</v>
      </c>
      <c r="G549" s="823" t="s">
        <v>2896</v>
      </c>
      <c r="H549" s="823" t="s">
        <v>329</v>
      </c>
      <c r="I549" s="823" t="s">
        <v>3096</v>
      </c>
      <c r="J549" s="823" t="s">
        <v>3094</v>
      </c>
      <c r="K549" s="823" t="s">
        <v>3097</v>
      </c>
      <c r="L549" s="826">
        <v>233.95</v>
      </c>
      <c r="M549" s="826">
        <v>935.8</v>
      </c>
      <c r="N549" s="823">
        <v>4</v>
      </c>
      <c r="O549" s="827">
        <v>2</v>
      </c>
      <c r="P549" s="826">
        <v>935.8</v>
      </c>
      <c r="Q549" s="828">
        <v>1</v>
      </c>
      <c r="R549" s="823">
        <v>4</v>
      </c>
      <c r="S549" s="828">
        <v>1</v>
      </c>
      <c r="T549" s="827">
        <v>2</v>
      </c>
      <c r="U549" s="829">
        <v>1</v>
      </c>
    </row>
    <row r="550" spans="1:21" ht="14.45" customHeight="1" x14ac:dyDescent="0.2">
      <c r="A550" s="822">
        <v>7</v>
      </c>
      <c r="B550" s="823" t="s">
        <v>2233</v>
      </c>
      <c r="C550" s="823" t="s">
        <v>2239</v>
      </c>
      <c r="D550" s="824" t="s">
        <v>3530</v>
      </c>
      <c r="E550" s="825" t="s">
        <v>2255</v>
      </c>
      <c r="F550" s="823" t="s">
        <v>2234</v>
      </c>
      <c r="G550" s="823" t="s">
        <v>3040</v>
      </c>
      <c r="H550" s="823" t="s">
        <v>329</v>
      </c>
      <c r="I550" s="823" t="s">
        <v>3041</v>
      </c>
      <c r="J550" s="823" t="s">
        <v>3042</v>
      </c>
      <c r="K550" s="823" t="s">
        <v>3043</v>
      </c>
      <c r="L550" s="826">
        <v>113.93</v>
      </c>
      <c r="M550" s="826">
        <v>911.44</v>
      </c>
      <c r="N550" s="823">
        <v>8</v>
      </c>
      <c r="O550" s="827">
        <v>3</v>
      </c>
      <c r="P550" s="826">
        <v>911.44</v>
      </c>
      <c r="Q550" s="828">
        <v>1</v>
      </c>
      <c r="R550" s="823">
        <v>8</v>
      </c>
      <c r="S550" s="828">
        <v>1</v>
      </c>
      <c r="T550" s="827">
        <v>3</v>
      </c>
      <c r="U550" s="829">
        <v>1</v>
      </c>
    </row>
    <row r="551" spans="1:21" ht="14.45" customHeight="1" x14ac:dyDescent="0.2">
      <c r="A551" s="822">
        <v>7</v>
      </c>
      <c r="B551" s="823" t="s">
        <v>2233</v>
      </c>
      <c r="C551" s="823" t="s">
        <v>2239</v>
      </c>
      <c r="D551" s="824" t="s">
        <v>3530</v>
      </c>
      <c r="E551" s="825" t="s">
        <v>2255</v>
      </c>
      <c r="F551" s="823" t="s">
        <v>2234</v>
      </c>
      <c r="G551" s="823" t="s">
        <v>2327</v>
      </c>
      <c r="H551" s="823" t="s">
        <v>329</v>
      </c>
      <c r="I551" s="823" t="s">
        <v>2554</v>
      </c>
      <c r="J551" s="823" t="s">
        <v>2555</v>
      </c>
      <c r="K551" s="823" t="s">
        <v>783</v>
      </c>
      <c r="L551" s="826">
        <v>35.25</v>
      </c>
      <c r="M551" s="826">
        <v>211.5</v>
      </c>
      <c r="N551" s="823">
        <v>6</v>
      </c>
      <c r="O551" s="827">
        <v>1</v>
      </c>
      <c r="P551" s="826">
        <v>105.75</v>
      </c>
      <c r="Q551" s="828">
        <v>0.5</v>
      </c>
      <c r="R551" s="823">
        <v>3</v>
      </c>
      <c r="S551" s="828">
        <v>0.5</v>
      </c>
      <c r="T551" s="827">
        <v>0.5</v>
      </c>
      <c r="U551" s="829">
        <v>0.5</v>
      </c>
    </row>
    <row r="552" spans="1:21" ht="14.45" customHeight="1" x14ac:dyDescent="0.2">
      <c r="A552" s="822">
        <v>7</v>
      </c>
      <c r="B552" s="823" t="s">
        <v>2233</v>
      </c>
      <c r="C552" s="823" t="s">
        <v>2239</v>
      </c>
      <c r="D552" s="824" t="s">
        <v>3530</v>
      </c>
      <c r="E552" s="825" t="s">
        <v>2255</v>
      </c>
      <c r="F552" s="823" t="s">
        <v>2234</v>
      </c>
      <c r="G552" s="823" t="s">
        <v>2427</v>
      </c>
      <c r="H552" s="823" t="s">
        <v>329</v>
      </c>
      <c r="I552" s="823" t="s">
        <v>2562</v>
      </c>
      <c r="J552" s="823" t="s">
        <v>928</v>
      </c>
      <c r="K552" s="823" t="s">
        <v>2563</v>
      </c>
      <c r="L552" s="826">
        <v>301.2</v>
      </c>
      <c r="M552" s="826">
        <v>301.2</v>
      </c>
      <c r="N552" s="823">
        <v>1</v>
      </c>
      <c r="O552" s="827">
        <v>1</v>
      </c>
      <c r="P552" s="826"/>
      <c r="Q552" s="828">
        <v>0</v>
      </c>
      <c r="R552" s="823"/>
      <c r="S552" s="828">
        <v>0</v>
      </c>
      <c r="T552" s="827"/>
      <c r="U552" s="829">
        <v>0</v>
      </c>
    </row>
    <row r="553" spans="1:21" ht="14.45" customHeight="1" x14ac:dyDescent="0.2">
      <c r="A553" s="822">
        <v>7</v>
      </c>
      <c r="B553" s="823" t="s">
        <v>2233</v>
      </c>
      <c r="C553" s="823" t="s">
        <v>2239</v>
      </c>
      <c r="D553" s="824" t="s">
        <v>3530</v>
      </c>
      <c r="E553" s="825" t="s">
        <v>2255</v>
      </c>
      <c r="F553" s="823" t="s">
        <v>2234</v>
      </c>
      <c r="G553" s="823" t="s">
        <v>2427</v>
      </c>
      <c r="H553" s="823" t="s">
        <v>329</v>
      </c>
      <c r="I553" s="823" t="s">
        <v>2636</v>
      </c>
      <c r="J553" s="823" t="s">
        <v>928</v>
      </c>
      <c r="K553" s="823" t="s">
        <v>2429</v>
      </c>
      <c r="L553" s="826">
        <v>301.2</v>
      </c>
      <c r="M553" s="826">
        <v>602.4</v>
      </c>
      <c r="N553" s="823">
        <v>2</v>
      </c>
      <c r="O553" s="827">
        <v>1</v>
      </c>
      <c r="P553" s="826">
        <v>602.4</v>
      </c>
      <c r="Q553" s="828">
        <v>1</v>
      </c>
      <c r="R553" s="823">
        <v>2</v>
      </c>
      <c r="S553" s="828">
        <v>1</v>
      </c>
      <c r="T553" s="827">
        <v>1</v>
      </c>
      <c r="U553" s="829">
        <v>1</v>
      </c>
    </row>
    <row r="554" spans="1:21" ht="14.45" customHeight="1" x14ac:dyDescent="0.2">
      <c r="A554" s="822">
        <v>7</v>
      </c>
      <c r="B554" s="823" t="s">
        <v>2233</v>
      </c>
      <c r="C554" s="823" t="s">
        <v>2239</v>
      </c>
      <c r="D554" s="824" t="s">
        <v>3530</v>
      </c>
      <c r="E554" s="825" t="s">
        <v>2255</v>
      </c>
      <c r="F554" s="823" t="s">
        <v>2234</v>
      </c>
      <c r="G554" s="823" t="s">
        <v>2902</v>
      </c>
      <c r="H554" s="823" t="s">
        <v>329</v>
      </c>
      <c r="I554" s="823" t="s">
        <v>2906</v>
      </c>
      <c r="J554" s="823" t="s">
        <v>2904</v>
      </c>
      <c r="K554" s="823" t="s">
        <v>2907</v>
      </c>
      <c r="L554" s="826">
        <v>552.64</v>
      </c>
      <c r="M554" s="826">
        <v>1657.92</v>
      </c>
      <c r="N554" s="823">
        <v>3</v>
      </c>
      <c r="O554" s="827">
        <v>1</v>
      </c>
      <c r="P554" s="826">
        <v>1657.92</v>
      </c>
      <c r="Q554" s="828">
        <v>1</v>
      </c>
      <c r="R554" s="823">
        <v>3</v>
      </c>
      <c r="S554" s="828">
        <v>1</v>
      </c>
      <c r="T554" s="827">
        <v>1</v>
      </c>
      <c r="U554" s="829">
        <v>1</v>
      </c>
    </row>
    <row r="555" spans="1:21" ht="14.45" customHeight="1" x14ac:dyDescent="0.2">
      <c r="A555" s="822">
        <v>7</v>
      </c>
      <c r="B555" s="823" t="s">
        <v>2233</v>
      </c>
      <c r="C555" s="823" t="s">
        <v>2239</v>
      </c>
      <c r="D555" s="824" t="s">
        <v>3530</v>
      </c>
      <c r="E555" s="825" t="s">
        <v>2255</v>
      </c>
      <c r="F555" s="823" t="s">
        <v>2234</v>
      </c>
      <c r="G555" s="823" t="s">
        <v>2902</v>
      </c>
      <c r="H555" s="823" t="s">
        <v>329</v>
      </c>
      <c r="I555" s="823" t="s">
        <v>2910</v>
      </c>
      <c r="J555" s="823" t="s">
        <v>2904</v>
      </c>
      <c r="K555" s="823" t="s">
        <v>2911</v>
      </c>
      <c r="L555" s="826">
        <v>1019.46</v>
      </c>
      <c r="M555" s="826">
        <v>11214.060000000001</v>
      </c>
      <c r="N555" s="823">
        <v>11</v>
      </c>
      <c r="O555" s="827">
        <v>2</v>
      </c>
      <c r="P555" s="826">
        <v>11214.060000000001</v>
      </c>
      <c r="Q555" s="828">
        <v>1</v>
      </c>
      <c r="R555" s="823">
        <v>11</v>
      </c>
      <c r="S555" s="828">
        <v>1</v>
      </c>
      <c r="T555" s="827">
        <v>2</v>
      </c>
      <c r="U555" s="829">
        <v>1</v>
      </c>
    </row>
    <row r="556" spans="1:21" ht="14.45" customHeight="1" x14ac:dyDescent="0.2">
      <c r="A556" s="822">
        <v>7</v>
      </c>
      <c r="B556" s="823" t="s">
        <v>2233</v>
      </c>
      <c r="C556" s="823" t="s">
        <v>2239</v>
      </c>
      <c r="D556" s="824" t="s">
        <v>3530</v>
      </c>
      <c r="E556" s="825" t="s">
        <v>2255</v>
      </c>
      <c r="F556" s="823" t="s">
        <v>2234</v>
      </c>
      <c r="G556" s="823" t="s">
        <v>2902</v>
      </c>
      <c r="H556" s="823" t="s">
        <v>680</v>
      </c>
      <c r="I556" s="823" t="s">
        <v>2912</v>
      </c>
      <c r="J556" s="823" t="s">
        <v>2913</v>
      </c>
      <c r="K556" s="823" t="s">
        <v>2905</v>
      </c>
      <c r="L556" s="826">
        <v>2038.93</v>
      </c>
      <c r="M556" s="826">
        <v>46895.39</v>
      </c>
      <c r="N556" s="823">
        <v>23</v>
      </c>
      <c r="O556" s="827">
        <v>5</v>
      </c>
      <c r="P556" s="826">
        <v>46895.39</v>
      </c>
      <c r="Q556" s="828">
        <v>1</v>
      </c>
      <c r="R556" s="823">
        <v>23</v>
      </c>
      <c r="S556" s="828">
        <v>1</v>
      </c>
      <c r="T556" s="827">
        <v>5</v>
      </c>
      <c r="U556" s="829">
        <v>1</v>
      </c>
    </row>
    <row r="557" spans="1:21" ht="14.45" customHeight="1" x14ac:dyDescent="0.2">
      <c r="A557" s="822">
        <v>7</v>
      </c>
      <c r="B557" s="823" t="s">
        <v>2233</v>
      </c>
      <c r="C557" s="823" t="s">
        <v>2239</v>
      </c>
      <c r="D557" s="824" t="s">
        <v>3530</v>
      </c>
      <c r="E557" s="825" t="s">
        <v>2255</v>
      </c>
      <c r="F557" s="823" t="s">
        <v>2234</v>
      </c>
      <c r="G557" s="823" t="s">
        <v>2902</v>
      </c>
      <c r="H557" s="823" t="s">
        <v>680</v>
      </c>
      <c r="I557" s="823" t="s">
        <v>2914</v>
      </c>
      <c r="J557" s="823" t="s">
        <v>2913</v>
      </c>
      <c r="K557" s="823" t="s">
        <v>2909</v>
      </c>
      <c r="L557" s="826">
        <v>355.79</v>
      </c>
      <c r="M557" s="826">
        <v>1067.3700000000001</v>
      </c>
      <c r="N557" s="823">
        <v>3</v>
      </c>
      <c r="O557" s="827">
        <v>1</v>
      </c>
      <c r="P557" s="826">
        <v>1067.3700000000001</v>
      </c>
      <c r="Q557" s="828">
        <v>1</v>
      </c>
      <c r="R557" s="823">
        <v>3</v>
      </c>
      <c r="S557" s="828">
        <v>1</v>
      </c>
      <c r="T557" s="827">
        <v>1</v>
      </c>
      <c r="U557" s="829">
        <v>1</v>
      </c>
    </row>
    <row r="558" spans="1:21" ht="14.45" customHeight="1" x14ac:dyDescent="0.2">
      <c r="A558" s="822">
        <v>7</v>
      </c>
      <c r="B558" s="823" t="s">
        <v>2233</v>
      </c>
      <c r="C558" s="823" t="s">
        <v>2239</v>
      </c>
      <c r="D558" s="824" t="s">
        <v>3530</v>
      </c>
      <c r="E558" s="825" t="s">
        <v>2255</v>
      </c>
      <c r="F558" s="823" t="s">
        <v>2234</v>
      </c>
      <c r="G558" s="823" t="s">
        <v>2902</v>
      </c>
      <c r="H558" s="823" t="s">
        <v>680</v>
      </c>
      <c r="I558" s="823" t="s">
        <v>2915</v>
      </c>
      <c r="J558" s="823" t="s">
        <v>2913</v>
      </c>
      <c r="K558" s="823" t="s">
        <v>2907</v>
      </c>
      <c r="L558" s="826">
        <v>552.64</v>
      </c>
      <c r="M558" s="826">
        <v>29289.919999999998</v>
      </c>
      <c r="N558" s="823">
        <v>53</v>
      </c>
      <c r="O558" s="827">
        <v>15</v>
      </c>
      <c r="P558" s="826">
        <v>29289.919999999998</v>
      </c>
      <c r="Q558" s="828">
        <v>1</v>
      </c>
      <c r="R558" s="823">
        <v>53</v>
      </c>
      <c r="S558" s="828">
        <v>1</v>
      </c>
      <c r="T558" s="827">
        <v>15</v>
      </c>
      <c r="U558" s="829">
        <v>1</v>
      </c>
    </row>
    <row r="559" spans="1:21" ht="14.45" customHeight="1" x14ac:dyDescent="0.2">
      <c r="A559" s="822">
        <v>7</v>
      </c>
      <c r="B559" s="823" t="s">
        <v>2233</v>
      </c>
      <c r="C559" s="823" t="s">
        <v>2239</v>
      </c>
      <c r="D559" s="824" t="s">
        <v>3530</v>
      </c>
      <c r="E559" s="825" t="s">
        <v>2255</v>
      </c>
      <c r="F559" s="823" t="s">
        <v>2234</v>
      </c>
      <c r="G559" s="823" t="s">
        <v>2902</v>
      </c>
      <c r="H559" s="823" t="s">
        <v>680</v>
      </c>
      <c r="I559" s="823" t="s">
        <v>2916</v>
      </c>
      <c r="J559" s="823" t="s">
        <v>2913</v>
      </c>
      <c r="K559" s="823" t="s">
        <v>2911</v>
      </c>
      <c r="L559" s="826">
        <v>1019.46</v>
      </c>
      <c r="M559" s="826">
        <v>68303.820000000007</v>
      </c>
      <c r="N559" s="823">
        <v>67</v>
      </c>
      <c r="O559" s="827">
        <v>15</v>
      </c>
      <c r="P559" s="826">
        <v>60148.140000000007</v>
      </c>
      <c r="Q559" s="828">
        <v>0.88059701492537312</v>
      </c>
      <c r="R559" s="823">
        <v>59</v>
      </c>
      <c r="S559" s="828">
        <v>0.88059701492537312</v>
      </c>
      <c r="T559" s="827">
        <v>13</v>
      </c>
      <c r="U559" s="829">
        <v>0.8666666666666667</v>
      </c>
    </row>
    <row r="560" spans="1:21" ht="14.45" customHeight="1" x14ac:dyDescent="0.2">
      <c r="A560" s="822">
        <v>7</v>
      </c>
      <c r="B560" s="823" t="s">
        <v>2233</v>
      </c>
      <c r="C560" s="823" t="s">
        <v>2239</v>
      </c>
      <c r="D560" s="824" t="s">
        <v>3530</v>
      </c>
      <c r="E560" s="825" t="s">
        <v>2255</v>
      </c>
      <c r="F560" s="823" t="s">
        <v>2234</v>
      </c>
      <c r="G560" s="823" t="s">
        <v>2294</v>
      </c>
      <c r="H560" s="823" t="s">
        <v>329</v>
      </c>
      <c r="I560" s="823" t="s">
        <v>2430</v>
      </c>
      <c r="J560" s="823" t="s">
        <v>1865</v>
      </c>
      <c r="K560" s="823" t="s">
        <v>2431</v>
      </c>
      <c r="L560" s="826">
        <v>205.84</v>
      </c>
      <c r="M560" s="826">
        <v>205.84</v>
      </c>
      <c r="N560" s="823">
        <v>1</v>
      </c>
      <c r="O560" s="827">
        <v>1</v>
      </c>
      <c r="P560" s="826">
        <v>205.84</v>
      </c>
      <c r="Q560" s="828">
        <v>1</v>
      </c>
      <c r="R560" s="823">
        <v>1</v>
      </c>
      <c r="S560" s="828">
        <v>1</v>
      </c>
      <c r="T560" s="827">
        <v>1</v>
      </c>
      <c r="U560" s="829">
        <v>1</v>
      </c>
    </row>
    <row r="561" spans="1:21" ht="14.45" customHeight="1" x14ac:dyDescent="0.2">
      <c r="A561" s="822">
        <v>7</v>
      </c>
      <c r="B561" s="823" t="s">
        <v>2233</v>
      </c>
      <c r="C561" s="823" t="s">
        <v>2239</v>
      </c>
      <c r="D561" s="824" t="s">
        <v>3530</v>
      </c>
      <c r="E561" s="825" t="s">
        <v>2255</v>
      </c>
      <c r="F561" s="823" t="s">
        <v>2234</v>
      </c>
      <c r="G561" s="823" t="s">
        <v>2334</v>
      </c>
      <c r="H561" s="823" t="s">
        <v>329</v>
      </c>
      <c r="I561" s="823" t="s">
        <v>2335</v>
      </c>
      <c r="J561" s="823" t="s">
        <v>715</v>
      </c>
      <c r="K561" s="823" t="s">
        <v>2336</v>
      </c>
      <c r="L561" s="826">
        <v>127.91</v>
      </c>
      <c r="M561" s="826">
        <v>1023.28</v>
      </c>
      <c r="N561" s="823">
        <v>8</v>
      </c>
      <c r="O561" s="827">
        <v>3.5</v>
      </c>
      <c r="P561" s="826">
        <v>511.64</v>
      </c>
      <c r="Q561" s="828">
        <v>0.5</v>
      </c>
      <c r="R561" s="823">
        <v>4</v>
      </c>
      <c r="S561" s="828">
        <v>0.5</v>
      </c>
      <c r="T561" s="827">
        <v>2</v>
      </c>
      <c r="U561" s="829">
        <v>0.5714285714285714</v>
      </c>
    </row>
    <row r="562" spans="1:21" ht="14.45" customHeight="1" x14ac:dyDescent="0.2">
      <c r="A562" s="822">
        <v>7</v>
      </c>
      <c r="B562" s="823" t="s">
        <v>2233</v>
      </c>
      <c r="C562" s="823" t="s">
        <v>2239</v>
      </c>
      <c r="D562" s="824" t="s">
        <v>3530</v>
      </c>
      <c r="E562" s="825" t="s">
        <v>2255</v>
      </c>
      <c r="F562" s="823" t="s">
        <v>2234</v>
      </c>
      <c r="G562" s="823" t="s">
        <v>2920</v>
      </c>
      <c r="H562" s="823" t="s">
        <v>329</v>
      </c>
      <c r="I562" s="823" t="s">
        <v>3122</v>
      </c>
      <c r="J562" s="823" t="s">
        <v>2183</v>
      </c>
      <c r="K562" s="823" t="s">
        <v>2923</v>
      </c>
      <c r="L562" s="826">
        <v>169.29</v>
      </c>
      <c r="M562" s="826">
        <v>338.58</v>
      </c>
      <c r="N562" s="823">
        <v>2</v>
      </c>
      <c r="O562" s="827">
        <v>1</v>
      </c>
      <c r="P562" s="826">
        <v>338.58</v>
      </c>
      <c r="Q562" s="828">
        <v>1</v>
      </c>
      <c r="R562" s="823">
        <v>2</v>
      </c>
      <c r="S562" s="828">
        <v>1</v>
      </c>
      <c r="T562" s="827">
        <v>1</v>
      </c>
      <c r="U562" s="829">
        <v>1</v>
      </c>
    </row>
    <row r="563" spans="1:21" ht="14.45" customHeight="1" x14ac:dyDescent="0.2">
      <c r="A563" s="822">
        <v>7</v>
      </c>
      <c r="B563" s="823" t="s">
        <v>2233</v>
      </c>
      <c r="C563" s="823" t="s">
        <v>2239</v>
      </c>
      <c r="D563" s="824" t="s">
        <v>3530</v>
      </c>
      <c r="E563" s="825" t="s">
        <v>2255</v>
      </c>
      <c r="F563" s="823" t="s">
        <v>2234</v>
      </c>
      <c r="G563" s="823" t="s">
        <v>2920</v>
      </c>
      <c r="H563" s="823" t="s">
        <v>329</v>
      </c>
      <c r="I563" s="823" t="s">
        <v>3123</v>
      </c>
      <c r="J563" s="823" t="s">
        <v>2183</v>
      </c>
      <c r="K563" s="823" t="s">
        <v>1587</v>
      </c>
      <c r="L563" s="826">
        <v>338.58</v>
      </c>
      <c r="M563" s="826">
        <v>7110.18</v>
      </c>
      <c r="N563" s="823">
        <v>21</v>
      </c>
      <c r="O563" s="827">
        <v>4</v>
      </c>
      <c r="P563" s="826">
        <v>6094.4400000000005</v>
      </c>
      <c r="Q563" s="828">
        <v>0.85714285714285721</v>
      </c>
      <c r="R563" s="823">
        <v>18</v>
      </c>
      <c r="S563" s="828">
        <v>0.8571428571428571</v>
      </c>
      <c r="T563" s="827">
        <v>3</v>
      </c>
      <c r="U563" s="829">
        <v>0.75</v>
      </c>
    </row>
    <row r="564" spans="1:21" ht="14.45" customHeight="1" x14ac:dyDescent="0.2">
      <c r="A564" s="822">
        <v>7</v>
      </c>
      <c r="B564" s="823" t="s">
        <v>2233</v>
      </c>
      <c r="C564" s="823" t="s">
        <v>2239</v>
      </c>
      <c r="D564" s="824" t="s">
        <v>3530</v>
      </c>
      <c r="E564" s="825" t="s">
        <v>2255</v>
      </c>
      <c r="F564" s="823" t="s">
        <v>2234</v>
      </c>
      <c r="G564" s="823" t="s">
        <v>2920</v>
      </c>
      <c r="H564" s="823" t="s">
        <v>329</v>
      </c>
      <c r="I564" s="823" t="s">
        <v>2925</v>
      </c>
      <c r="J564" s="823" t="s">
        <v>2926</v>
      </c>
      <c r="K564" s="823" t="s">
        <v>2923</v>
      </c>
      <c r="L564" s="826">
        <v>169.29</v>
      </c>
      <c r="M564" s="826">
        <v>507.87</v>
      </c>
      <c r="N564" s="823">
        <v>3</v>
      </c>
      <c r="O564" s="827">
        <v>1</v>
      </c>
      <c r="P564" s="826">
        <v>507.87</v>
      </c>
      <c r="Q564" s="828">
        <v>1</v>
      </c>
      <c r="R564" s="823">
        <v>3</v>
      </c>
      <c r="S564" s="828">
        <v>1</v>
      </c>
      <c r="T564" s="827">
        <v>1</v>
      </c>
      <c r="U564" s="829">
        <v>1</v>
      </c>
    </row>
    <row r="565" spans="1:21" ht="14.45" customHeight="1" x14ac:dyDescent="0.2">
      <c r="A565" s="822">
        <v>7</v>
      </c>
      <c r="B565" s="823" t="s">
        <v>2233</v>
      </c>
      <c r="C565" s="823" t="s">
        <v>2239</v>
      </c>
      <c r="D565" s="824" t="s">
        <v>3530</v>
      </c>
      <c r="E565" s="825" t="s">
        <v>2255</v>
      </c>
      <c r="F565" s="823" t="s">
        <v>2234</v>
      </c>
      <c r="G565" s="823" t="s">
        <v>2920</v>
      </c>
      <c r="H565" s="823" t="s">
        <v>329</v>
      </c>
      <c r="I565" s="823" t="s">
        <v>2927</v>
      </c>
      <c r="J565" s="823" t="s">
        <v>2926</v>
      </c>
      <c r="K565" s="823" t="s">
        <v>1587</v>
      </c>
      <c r="L565" s="826">
        <v>338.58</v>
      </c>
      <c r="M565" s="826">
        <v>1015.74</v>
      </c>
      <c r="N565" s="823">
        <v>3</v>
      </c>
      <c r="O565" s="827">
        <v>1</v>
      </c>
      <c r="P565" s="826">
        <v>1015.74</v>
      </c>
      <c r="Q565" s="828">
        <v>1</v>
      </c>
      <c r="R565" s="823">
        <v>3</v>
      </c>
      <c r="S565" s="828">
        <v>1</v>
      </c>
      <c r="T565" s="827">
        <v>1</v>
      </c>
      <c r="U565" s="829">
        <v>1</v>
      </c>
    </row>
    <row r="566" spans="1:21" ht="14.45" customHeight="1" x14ac:dyDescent="0.2">
      <c r="A566" s="822">
        <v>7</v>
      </c>
      <c r="B566" s="823" t="s">
        <v>2233</v>
      </c>
      <c r="C566" s="823" t="s">
        <v>2239</v>
      </c>
      <c r="D566" s="824" t="s">
        <v>3530</v>
      </c>
      <c r="E566" s="825" t="s">
        <v>2255</v>
      </c>
      <c r="F566" s="823" t="s">
        <v>2234</v>
      </c>
      <c r="G566" s="823" t="s">
        <v>2920</v>
      </c>
      <c r="H566" s="823" t="s">
        <v>680</v>
      </c>
      <c r="I566" s="823" t="s">
        <v>2176</v>
      </c>
      <c r="J566" s="823" t="s">
        <v>1581</v>
      </c>
      <c r="K566" s="823" t="s">
        <v>1584</v>
      </c>
      <c r="L566" s="826">
        <v>1286.6199999999999</v>
      </c>
      <c r="M566" s="826">
        <v>37311.979999999996</v>
      </c>
      <c r="N566" s="823">
        <v>29</v>
      </c>
      <c r="O566" s="827">
        <v>10.5</v>
      </c>
      <c r="P566" s="826">
        <v>12866.199999999999</v>
      </c>
      <c r="Q566" s="828">
        <v>0.34482758620689657</v>
      </c>
      <c r="R566" s="823">
        <v>10</v>
      </c>
      <c r="S566" s="828">
        <v>0.34482758620689657</v>
      </c>
      <c r="T566" s="827">
        <v>4</v>
      </c>
      <c r="U566" s="829">
        <v>0.38095238095238093</v>
      </c>
    </row>
    <row r="567" spans="1:21" ht="14.45" customHeight="1" x14ac:dyDescent="0.2">
      <c r="A567" s="822">
        <v>7</v>
      </c>
      <c r="B567" s="823" t="s">
        <v>2233</v>
      </c>
      <c r="C567" s="823" t="s">
        <v>2239</v>
      </c>
      <c r="D567" s="824" t="s">
        <v>3530</v>
      </c>
      <c r="E567" s="825" t="s">
        <v>2255</v>
      </c>
      <c r="F567" s="823" t="s">
        <v>2234</v>
      </c>
      <c r="G567" s="823" t="s">
        <v>2920</v>
      </c>
      <c r="H567" s="823" t="s">
        <v>680</v>
      </c>
      <c r="I567" s="823" t="s">
        <v>2177</v>
      </c>
      <c r="J567" s="823" t="s">
        <v>1581</v>
      </c>
      <c r="K567" s="823" t="s">
        <v>1583</v>
      </c>
      <c r="L567" s="826">
        <v>2573.2199999999998</v>
      </c>
      <c r="M567" s="826">
        <v>95209.140000000014</v>
      </c>
      <c r="N567" s="823">
        <v>37</v>
      </c>
      <c r="O567" s="827">
        <v>17.5</v>
      </c>
      <c r="P567" s="826">
        <v>74623.380000000019</v>
      </c>
      <c r="Q567" s="828">
        <v>0.78378378378378388</v>
      </c>
      <c r="R567" s="823">
        <v>29</v>
      </c>
      <c r="S567" s="828">
        <v>0.78378378378378377</v>
      </c>
      <c r="T567" s="827">
        <v>13.5</v>
      </c>
      <c r="U567" s="829">
        <v>0.77142857142857146</v>
      </c>
    </row>
    <row r="568" spans="1:21" ht="14.45" customHeight="1" x14ac:dyDescent="0.2">
      <c r="A568" s="822">
        <v>7</v>
      </c>
      <c r="B568" s="823" t="s">
        <v>2233</v>
      </c>
      <c r="C568" s="823" t="s">
        <v>2239</v>
      </c>
      <c r="D568" s="824" t="s">
        <v>3530</v>
      </c>
      <c r="E568" s="825" t="s">
        <v>2255</v>
      </c>
      <c r="F568" s="823" t="s">
        <v>2234</v>
      </c>
      <c r="G568" s="823" t="s">
        <v>2920</v>
      </c>
      <c r="H568" s="823" t="s">
        <v>329</v>
      </c>
      <c r="I568" s="823" t="s">
        <v>3124</v>
      </c>
      <c r="J568" s="823" t="s">
        <v>3125</v>
      </c>
      <c r="K568" s="823" t="s">
        <v>2923</v>
      </c>
      <c r="L568" s="826">
        <v>1286.19</v>
      </c>
      <c r="M568" s="826">
        <v>3858.57</v>
      </c>
      <c r="N568" s="823">
        <v>3</v>
      </c>
      <c r="O568" s="827">
        <v>0.5</v>
      </c>
      <c r="P568" s="826"/>
      <c r="Q568" s="828">
        <v>0</v>
      </c>
      <c r="R568" s="823"/>
      <c r="S568" s="828">
        <v>0</v>
      </c>
      <c r="T568" s="827"/>
      <c r="U568" s="829">
        <v>0</v>
      </c>
    </row>
    <row r="569" spans="1:21" ht="14.45" customHeight="1" x14ac:dyDescent="0.2">
      <c r="A569" s="822">
        <v>7</v>
      </c>
      <c r="B569" s="823" t="s">
        <v>2233</v>
      </c>
      <c r="C569" s="823" t="s">
        <v>2239</v>
      </c>
      <c r="D569" s="824" t="s">
        <v>3530</v>
      </c>
      <c r="E569" s="825" t="s">
        <v>2255</v>
      </c>
      <c r="F569" s="823" t="s">
        <v>2234</v>
      </c>
      <c r="G569" s="823" t="s">
        <v>2639</v>
      </c>
      <c r="H569" s="823" t="s">
        <v>680</v>
      </c>
      <c r="I569" s="823" t="s">
        <v>2021</v>
      </c>
      <c r="J569" s="823" t="s">
        <v>695</v>
      </c>
      <c r="K569" s="823" t="s">
        <v>1057</v>
      </c>
      <c r="L569" s="826">
        <v>0</v>
      </c>
      <c r="M569" s="826">
        <v>0</v>
      </c>
      <c r="N569" s="823">
        <v>31</v>
      </c>
      <c r="O569" s="827">
        <v>9.5</v>
      </c>
      <c r="P569" s="826">
        <v>0</v>
      </c>
      <c r="Q569" s="828"/>
      <c r="R569" s="823">
        <v>25</v>
      </c>
      <c r="S569" s="828">
        <v>0.80645161290322576</v>
      </c>
      <c r="T569" s="827">
        <v>8.5</v>
      </c>
      <c r="U569" s="829">
        <v>0.89473684210526316</v>
      </c>
    </row>
    <row r="570" spans="1:21" ht="14.45" customHeight="1" x14ac:dyDescent="0.2">
      <c r="A570" s="822">
        <v>7</v>
      </c>
      <c r="B570" s="823" t="s">
        <v>2233</v>
      </c>
      <c r="C570" s="823" t="s">
        <v>2239</v>
      </c>
      <c r="D570" s="824" t="s">
        <v>3530</v>
      </c>
      <c r="E570" s="825" t="s">
        <v>2255</v>
      </c>
      <c r="F570" s="823" t="s">
        <v>2234</v>
      </c>
      <c r="G570" s="823" t="s">
        <v>2639</v>
      </c>
      <c r="H570" s="823" t="s">
        <v>680</v>
      </c>
      <c r="I570" s="823" t="s">
        <v>1853</v>
      </c>
      <c r="J570" s="823" t="s">
        <v>695</v>
      </c>
      <c r="K570" s="823" t="s">
        <v>1854</v>
      </c>
      <c r="L570" s="826">
        <v>61.49</v>
      </c>
      <c r="M570" s="826">
        <v>368.94</v>
      </c>
      <c r="N570" s="823">
        <v>6</v>
      </c>
      <c r="O570" s="827">
        <v>0.5</v>
      </c>
      <c r="P570" s="826">
        <v>368.94</v>
      </c>
      <c r="Q570" s="828">
        <v>1</v>
      </c>
      <c r="R570" s="823">
        <v>6</v>
      </c>
      <c r="S570" s="828">
        <v>1</v>
      </c>
      <c r="T570" s="827">
        <v>0.5</v>
      </c>
      <c r="U570" s="829">
        <v>1</v>
      </c>
    </row>
    <row r="571" spans="1:21" ht="14.45" customHeight="1" x14ac:dyDescent="0.2">
      <c r="A571" s="822">
        <v>7</v>
      </c>
      <c r="B571" s="823" t="s">
        <v>2233</v>
      </c>
      <c r="C571" s="823" t="s">
        <v>2239</v>
      </c>
      <c r="D571" s="824" t="s">
        <v>3530</v>
      </c>
      <c r="E571" s="825" t="s">
        <v>2255</v>
      </c>
      <c r="F571" s="823" t="s">
        <v>2234</v>
      </c>
      <c r="G571" s="823" t="s">
        <v>2946</v>
      </c>
      <c r="H571" s="823" t="s">
        <v>329</v>
      </c>
      <c r="I571" s="823" t="s">
        <v>2947</v>
      </c>
      <c r="J571" s="823" t="s">
        <v>2948</v>
      </c>
      <c r="K571" s="823" t="s">
        <v>2949</v>
      </c>
      <c r="L571" s="826">
        <v>355.79</v>
      </c>
      <c r="M571" s="826">
        <v>2134.7400000000002</v>
      </c>
      <c r="N571" s="823">
        <v>6</v>
      </c>
      <c r="O571" s="827">
        <v>2</v>
      </c>
      <c r="P571" s="826"/>
      <c r="Q571" s="828">
        <v>0</v>
      </c>
      <c r="R571" s="823"/>
      <c r="S571" s="828">
        <v>0</v>
      </c>
      <c r="T571" s="827"/>
      <c r="U571" s="829">
        <v>0</v>
      </c>
    </row>
    <row r="572" spans="1:21" ht="14.45" customHeight="1" x14ac:dyDescent="0.2">
      <c r="A572" s="822">
        <v>7</v>
      </c>
      <c r="B572" s="823" t="s">
        <v>2233</v>
      </c>
      <c r="C572" s="823" t="s">
        <v>2239</v>
      </c>
      <c r="D572" s="824" t="s">
        <v>3530</v>
      </c>
      <c r="E572" s="825" t="s">
        <v>2255</v>
      </c>
      <c r="F572" s="823" t="s">
        <v>2234</v>
      </c>
      <c r="G572" s="823" t="s">
        <v>2946</v>
      </c>
      <c r="H572" s="823" t="s">
        <v>329</v>
      </c>
      <c r="I572" s="823" t="s">
        <v>2950</v>
      </c>
      <c r="J572" s="823" t="s">
        <v>2948</v>
      </c>
      <c r="K572" s="823" t="s">
        <v>2951</v>
      </c>
      <c r="L572" s="826">
        <v>552.64</v>
      </c>
      <c r="M572" s="826">
        <v>4973.76</v>
      </c>
      <c r="N572" s="823">
        <v>9</v>
      </c>
      <c r="O572" s="827">
        <v>3</v>
      </c>
      <c r="P572" s="826">
        <v>1657.92</v>
      </c>
      <c r="Q572" s="828">
        <v>0.33333333333333331</v>
      </c>
      <c r="R572" s="823">
        <v>3</v>
      </c>
      <c r="S572" s="828">
        <v>0.33333333333333331</v>
      </c>
      <c r="T572" s="827">
        <v>1</v>
      </c>
      <c r="U572" s="829">
        <v>0.33333333333333331</v>
      </c>
    </row>
    <row r="573" spans="1:21" ht="14.45" customHeight="1" x14ac:dyDescent="0.2">
      <c r="A573" s="822">
        <v>7</v>
      </c>
      <c r="B573" s="823" t="s">
        <v>2233</v>
      </c>
      <c r="C573" s="823" t="s">
        <v>2239</v>
      </c>
      <c r="D573" s="824" t="s">
        <v>3530</v>
      </c>
      <c r="E573" s="825" t="s">
        <v>2255</v>
      </c>
      <c r="F573" s="823" t="s">
        <v>2234</v>
      </c>
      <c r="G573" s="823" t="s">
        <v>2946</v>
      </c>
      <c r="H573" s="823" t="s">
        <v>329</v>
      </c>
      <c r="I573" s="823" t="s">
        <v>2952</v>
      </c>
      <c r="J573" s="823" t="s">
        <v>2948</v>
      </c>
      <c r="K573" s="823" t="s">
        <v>2953</v>
      </c>
      <c r="L573" s="826">
        <v>1019.46</v>
      </c>
      <c r="M573" s="826">
        <v>6116.76</v>
      </c>
      <c r="N573" s="823">
        <v>6</v>
      </c>
      <c r="O573" s="827">
        <v>2</v>
      </c>
      <c r="P573" s="826">
        <v>6116.76</v>
      </c>
      <c r="Q573" s="828">
        <v>1</v>
      </c>
      <c r="R573" s="823">
        <v>6</v>
      </c>
      <c r="S573" s="828">
        <v>1</v>
      </c>
      <c r="T573" s="827">
        <v>2</v>
      </c>
      <c r="U573" s="829">
        <v>1</v>
      </c>
    </row>
    <row r="574" spans="1:21" ht="14.45" customHeight="1" x14ac:dyDescent="0.2">
      <c r="A574" s="822">
        <v>7</v>
      </c>
      <c r="B574" s="823" t="s">
        <v>2233</v>
      </c>
      <c r="C574" s="823" t="s">
        <v>2239</v>
      </c>
      <c r="D574" s="824" t="s">
        <v>3530</v>
      </c>
      <c r="E574" s="825" t="s">
        <v>2255</v>
      </c>
      <c r="F574" s="823" t="s">
        <v>2234</v>
      </c>
      <c r="G574" s="823" t="s">
        <v>2946</v>
      </c>
      <c r="H574" s="823" t="s">
        <v>329</v>
      </c>
      <c r="I574" s="823" t="s">
        <v>2954</v>
      </c>
      <c r="J574" s="823" t="s">
        <v>2948</v>
      </c>
      <c r="K574" s="823" t="s">
        <v>2955</v>
      </c>
      <c r="L574" s="826">
        <v>764.6</v>
      </c>
      <c r="M574" s="826">
        <v>2293.8000000000002</v>
      </c>
      <c r="N574" s="823">
        <v>3</v>
      </c>
      <c r="O574" s="827">
        <v>1</v>
      </c>
      <c r="P574" s="826">
        <v>2293.8000000000002</v>
      </c>
      <c r="Q574" s="828">
        <v>1</v>
      </c>
      <c r="R574" s="823">
        <v>3</v>
      </c>
      <c r="S574" s="828">
        <v>1</v>
      </c>
      <c r="T574" s="827">
        <v>1</v>
      </c>
      <c r="U574" s="829">
        <v>1</v>
      </c>
    </row>
    <row r="575" spans="1:21" ht="14.45" customHeight="1" x14ac:dyDescent="0.2">
      <c r="A575" s="822">
        <v>7</v>
      </c>
      <c r="B575" s="823" t="s">
        <v>2233</v>
      </c>
      <c r="C575" s="823" t="s">
        <v>2239</v>
      </c>
      <c r="D575" s="824" t="s">
        <v>3530</v>
      </c>
      <c r="E575" s="825" t="s">
        <v>2255</v>
      </c>
      <c r="F575" s="823" t="s">
        <v>2234</v>
      </c>
      <c r="G575" s="823" t="s">
        <v>2946</v>
      </c>
      <c r="H575" s="823" t="s">
        <v>329</v>
      </c>
      <c r="I575" s="823" t="s">
        <v>3098</v>
      </c>
      <c r="J575" s="823" t="s">
        <v>2948</v>
      </c>
      <c r="K575" s="823" t="s">
        <v>3099</v>
      </c>
      <c r="L575" s="826">
        <v>1274.33</v>
      </c>
      <c r="M575" s="826">
        <v>3822.99</v>
      </c>
      <c r="N575" s="823">
        <v>3</v>
      </c>
      <c r="O575" s="827">
        <v>1</v>
      </c>
      <c r="P575" s="826">
        <v>3822.99</v>
      </c>
      <c r="Q575" s="828">
        <v>1</v>
      </c>
      <c r="R575" s="823">
        <v>3</v>
      </c>
      <c r="S575" s="828">
        <v>1</v>
      </c>
      <c r="T575" s="827">
        <v>1</v>
      </c>
      <c r="U575" s="829">
        <v>1</v>
      </c>
    </row>
    <row r="576" spans="1:21" ht="14.45" customHeight="1" x14ac:dyDescent="0.2">
      <c r="A576" s="822">
        <v>7</v>
      </c>
      <c r="B576" s="823" t="s">
        <v>2233</v>
      </c>
      <c r="C576" s="823" t="s">
        <v>2239</v>
      </c>
      <c r="D576" s="824" t="s">
        <v>3530</v>
      </c>
      <c r="E576" s="825" t="s">
        <v>2255</v>
      </c>
      <c r="F576" s="823" t="s">
        <v>2234</v>
      </c>
      <c r="G576" s="823" t="s">
        <v>2946</v>
      </c>
      <c r="H576" s="823" t="s">
        <v>329</v>
      </c>
      <c r="I576" s="823" t="s">
        <v>3126</v>
      </c>
      <c r="J576" s="823" t="s">
        <v>3127</v>
      </c>
      <c r="K576" s="823" t="s">
        <v>3128</v>
      </c>
      <c r="L576" s="826">
        <v>127.43</v>
      </c>
      <c r="M576" s="826">
        <v>127.43</v>
      </c>
      <c r="N576" s="823">
        <v>1</v>
      </c>
      <c r="O576" s="827">
        <v>1</v>
      </c>
      <c r="P576" s="826">
        <v>127.43</v>
      </c>
      <c r="Q576" s="828">
        <v>1</v>
      </c>
      <c r="R576" s="823">
        <v>1</v>
      </c>
      <c r="S576" s="828">
        <v>1</v>
      </c>
      <c r="T576" s="827">
        <v>1</v>
      </c>
      <c r="U576" s="829">
        <v>1</v>
      </c>
    </row>
    <row r="577" spans="1:21" ht="14.45" customHeight="1" x14ac:dyDescent="0.2">
      <c r="A577" s="822">
        <v>7</v>
      </c>
      <c r="B577" s="823" t="s">
        <v>2233</v>
      </c>
      <c r="C577" s="823" t="s">
        <v>2239</v>
      </c>
      <c r="D577" s="824" t="s">
        <v>3530</v>
      </c>
      <c r="E577" s="825" t="s">
        <v>2255</v>
      </c>
      <c r="F577" s="823" t="s">
        <v>2234</v>
      </c>
      <c r="G577" s="823" t="s">
        <v>2732</v>
      </c>
      <c r="H577" s="823" t="s">
        <v>329</v>
      </c>
      <c r="I577" s="823" t="s">
        <v>2733</v>
      </c>
      <c r="J577" s="823" t="s">
        <v>2734</v>
      </c>
      <c r="K577" s="823" t="s">
        <v>2735</v>
      </c>
      <c r="L577" s="826">
        <v>38.56</v>
      </c>
      <c r="M577" s="826">
        <v>115.68</v>
      </c>
      <c r="N577" s="823">
        <v>3</v>
      </c>
      <c r="O577" s="827">
        <v>0.5</v>
      </c>
      <c r="P577" s="826"/>
      <c r="Q577" s="828">
        <v>0</v>
      </c>
      <c r="R577" s="823"/>
      <c r="S577" s="828">
        <v>0</v>
      </c>
      <c r="T577" s="827"/>
      <c r="U577" s="829">
        <v>0</v>
      </c>
    </row>
    <row r="578" spans="1:21" ht="14.45" customHeight="1" x14ac:dyDescent="0.2">
      <c r="A578" s="822">
        <v>7</v>
      </c>
      <c r="B578" s="823" t="s">
        <v>2233</v>
      </c>
      <c r="C578" s="823" t="s">
        <v>2239</v>
      </c>
      <c r="D578" s="824" t="s">
        <v>3530</v>
      </c>
      <c r="E578" s="825" t="s">
        <v>2255</v>
      </c>
      <c r="F578" s="823" t="s">
        <v>2234</v>
      </c>
      <c r="G578" s="823" t="s">
        <v>2956</v>
      </c>
      <c r="H578" s="823" t="s">
        <v>329</v>
      </c>
      <c r="I578" s="823" t="s">
        <v>2957</v>
      </c>
      <c r="J578" s="823" t="s">
        <v>2958</v>
      </c>
      <c r="K578" s="823" t="s">
        <v>2959</v>
      </c>
      <c r="L578" s="826">
        <v>150.26</v>
      </c>
      <c r="M578" s="826">
        <v>901.56</v>
      </c>
      <c r="N578" s="823">
        <v>6</v>
      </c>
      <c r="O578" s="827">
        <v>1</v>
      </c>
      <c r="P578" s="826">
        <v>901.56</v>
      </c>
      <c r="Q578" s="828">
        <v>1</v>
      </c>
      <c r="R578" s="823">
        <v>6</v>
      </c>
      <c r="S578" s="828">
        <v>1</v>
      </c>
      <c r="T578" s="827">
        <v>1</v>
      </c>
      <c r="U578" s="829">
        <v>1</v>
      </c>
    </row>
    <row r="579" spans="1:21" ht="14.45" customHeight="1" x14ac:dyDescent="0.2">
      <c r="A579" s="822">
        <v>7</v>
      </c>
      <c r="B579" s="823" t="s">
        <v>2233</v>
      </c>
      <c r="C579" s="823" t="s">
        <v>2239</v>
      </c>
      <c r="D579" s="824" t="s">
        <v>3530</v>
      </c>
      <c r="E579" s="825" t="s">
        <v>2255</v>
      </c>
      <c r="F579" s="823" t="s">
        <v>2234</v>
      </c>
      <c r="G579" s="823" t="s">
        <v>2956</v>
      </c>
      <c r="H579" s="823" t="s">
        <v>329</v>
      </c>
      <c r="I579" s="823" t="s">
        <v>2960</v>
      </c>
      <c r="J579" s="823" t="s">
        <v>2961</v>
      </c>
      <c r="K579" s="823" t="s">
        <v>1422</v>
      </c>
      <c r="L579" s="826">
        <v>200.34</v>
      </c>
      <c r="M579" s="826">
        <v>601.02</v>
      </c>
      <c r="N579" s="823">
        <v>3</v>
      </c>
      <c r="O579" s="827">
        <v>1</v>
      </c>
      <c r="P579" s="826"/>
      <c r="Q579" s="828">
        <v>0</v>
      </c>
      <c r="R579" s="823"/>
      <c r="S579" s="828">
        <v>0</v>
      </c>
      <c r="T579" s="827"/>
      <c r="U579" s="829">
        <v>0</v>
      </c>
    </row>
    <row r="580" spans="1:21" ht="14.45" customHeight="1" x14ac:dyDescent="0.2">
      <c r="A580" s="822">
        <v>7</v>
      </c>
      <c r="B580" s="823" t="s">
        <v>2233</v>
      </c>
      <c r="C580" s="823" t="s">
        <v>2239</v>
      </c>
      <c r="D580" s="824" t="s">
        <v>3530</v>
      </c>
      <c r="E580" s="825" t="s">
        <v>2255</v>
      </c>
      <c r="F580" s="823" t="s">
        <v>2234</v>
      </c>
      <c r="G580" s="823" t="s">
        <v>2956</v>
      </c>
      <c r="H580" s="823" t="s">
        <v>329</v>
      </c>
      <c r="I580" s="823" t="s">
        <v>2962</v>
      </c>
      <c r="J580" s="823" t="s">
        <v>2963</v>
      </c>
      <c r="K580" s="823" t="s">
        <v>2660</v>
      </c>
      <c r="L580" s="826">
        <v>166.96</v>
      </c>
      <c r="M580" s="826">
        <v>166.96</v>
      </c>
      <c r="N580" s="823">
        <v>1</v>
      </c>
      <c r="O580" s="827">
        <v>1</v>
      </c>
      <c r="P580" s="826"/>
      <c r="Q580" s="828">
        <v>0</v>
      </c>
      <c r="R580" s="823"/>
      <c r="S580" s="828">
        <v>0</v>
      </c>
      <c r="T580" s="827"/>
      <c r="U580" s="829">
        <v>0</v>
      </c>
    </row>
    <row r="581" spans="1:21" ht="14.45" customHeight="1" x14ac:dyDescent="0.2">
      <c r="A581" s="822">
        <v>7</v>
      </c>
      <c r="B581" s="823" t="s">
        <v>2233</v>
      </c>
      <c r="C581" s="823" t="s">
        <v>2239</v>
      </c>
      <c r="D581" s="824" t="s">
        <v>3530</v>
      </c>
      <c r="E581" s="825" t="s">
        <v>2255</v>
      </c>
      <c r="F581" s="823" t="s">
        <v>2234</v>
      </c>
      <c r="G581" s="823" t="s">
        <v>2956</v>
      </c>
      <c r="H581" s="823" t="s">
        <v>329</v>
      </c>
      <c r="I581" s="823" t="s">
        <v>3129</v>
      </c>
      <c r="J581" s="823" t="s">
        <v>3130</v>
      </c>
      <c r="K581" s="823" t="s">
        <v>2660</v>
      </c>
      <c r="L581" s="826">
        <v>166.96</v>
      </c>
      <c r="M581" s="826">
        <v>333.92</v>
      </c>
      <c r="N581" s="823">
        <v>2</v>
      </c>
      <c r="O581" s="827">
        <v>1</v>
      </c>
      <c r="P581" s="826">
        <v>333.92</v>
      </c>
      <c r="Q581" s="828">
        <v>1</v>
      </c>
      <c r="R581" s="823">
        <v>2</v>
      </c>
      <c r="S581" s="828">
        <v>1</v>
      </c>
      <c r="T581" s="827">
        <v>1</v>
      </c>
      <c r="U581" s="829">
        <v>1</v>
      </c>
    </row>
    <row r="582" spans="1:21" ht="14.45" customHeight="1" x14ac:dyDescent="0.2">
      <c r="A582" s="822">
        <v>7</v>
      </c>
      <c r="B582" s="823" t="s">
        <v>2233</v>
      </c>
      <c r="C582" s="823" t="s">
        <v>2239</v>
      </c>
      <c r="D582" s="824" t="s">
        <v>3530</v>
      </c>
      <c r="E582" s="825" t="s">
        <v>2255</v>
      </c>
      <c r="F582" s="823" t="s">
        <v>2234</v>
      </c>
      <c r="G582" s="823" t="s">
        <v>2956</v>
      </c>
      <c r="H582" s="823" t="s">
        <v>329</v>
      </c>
      <c r="I582" s="823" t="s">
        <v>2972</v>
      </c>
      <c r="J582" s="823" t="s">
        <v>2973</v>
      </c>
      <c r="K582" s="823" t="s">
        <v>2959</v>
      </c>
      <c r="L582" s="826">
        <v>150.26</v>
      </c>
      <c r="M582" s="826">
        <v>3005.2</v>
      </c>
      <c r="N582" s="823">
        <v>20</v>
      </c>
      <c r="O582" s="827">
        <v>2.5</v>
      </c>
      <c r="P582" s="826">
        <v>2704.68</v>
      </c>
      <c r="Q582" s="828">
        <v>0.9</v>
      </c>
      <c r="R582" s="823">
        <v>18</v>
      </c>
      <c r="S582" s="828">
        <v>0.9</v>
      </c>
      <c r="T582" s="827">
        <v>1.5</v>
      </c>
      <c r="U582" s="829">
        <v>0.6</v>
      </c>
    </row>
    <row r="583" spans="1:21" ht="14.45" customHeight="1" x14ac:dyDescent="0.2">
      <c r="A583" s="822">
        <v>7</v>
      </c>
      <c r="B583" s="823" t="s">
        <v>2233</v>
      </c>
      <c r="C583" s="823" t="s">
        <v>2239</v>
      </c>
      <c r="D583" s="824" t="s">
        <v>3530</v>
      </c>
      <c r="E583" s="825" t="s">
        <v>2255</v>
      </c>
      <c r="F583" s="823" t="s">
        <v>2234</v>
      </c>
      <c r="G583" s="823" t="s">
        <v>2956</v>
      </c>
      <c r="H583" s="823" t="s">
        <v>329</v>
      </c>
      <c r="I583" s="823" t="s">
        <v>2974</v>
      </c>
      <c r="J583" s="823" t="s">
        <v>2973</v>
      </c>
      <c r="K583" s="823" t="s">
        <v>2660</v>
      </c>
      <c r="L583" s="826">
        <v>166.96</v>
      </c>
      <c r="M583" s="826">
        <v>1001.76</v>
      </c>
      <c r="N583" s="823">
        <v>6</v>
      </c>
      <c r="O583" s="827">
        <v>1</v>
      </c>
      <c r="P583" s="826">
        <v>333.92</v>
      </c>
      <c r="Q583" s="828">
        <v>0.33333333333333337</v>
      </c>
      <c r="R583" s="823">
        <v>2</v>
      </c>
      <c r="S583" s="828">
        <v>0.33333333333333331</v>
      </c>
      <c r="T583" s="827">
        <v>0.5</v>
      </c>
      <c r="U583" s="829">
        <v>0.5</v>
      </c>
    </row>
    <row r="584" spans="1:21" ht="14.45" customHeight="1" x14ac:dyDescent="0.2">
      <c r="A584" s="822">
        <v>7</v>
      </c>
      <c r="B584" s="823" t="s">
        <v>2233</v>
      </c>
      <c r="C584" s="823" t="s">
        <v>2239</v>
      </c>
      <c r="D584" s="824" t="s">
        <v>3530</v>
      </c>
      <c r="E584" s="825" t="s">
        <v>2255</v>
      </c>
      <c r="F584" s="823" t="s">
        <v>2234</v>
      </c>
      <c r="G584" s="823" t="s">
        <v>2956</v>
      </c>
      <c r="H584" s="823" t="s">
        <v>329</v>
      </c>
      <c r="I584" s="823" t="s">
        <v>2975</v>
      </c>
      <c r="J584" s="823" t="s">
        <v>2973</v>
      </c>
      <c r="K584" s="823" t="s">
        <v>1422</v>
      </c>
      <c r="L584" s="826">
        <v>200.34</v>
      </c>
      <c r="M584" s="826">
        <v>601.02</v>
      </c>
      <c r="N584" s="823">
        <v>3</v>
      </c>
      <c r="O584" s="827">
        <v>0.5</v>
      </c>
      <c r="P584" s="826"/>
      <c r="Q584" s="828">
        <v>0</v>
      </c>
      <c r="R584" s="823"/>
      <c r="S584" s="828">
        <v>0</v>
      </c>
      <c r="T584" s="827"/>
      <c r="U584" s="829">
        <v>0</v>
      </c>
    </row>
    <row r="585" spans="1:21" ht="14.45" customHeight="1" x14ac:dyDescent="0.2">
      <c r="A585" s="822">
        <v>7</v>
      </c>
      <c r="B585" s="823" t="s">
        <v>2233</v>
      </c>
      <c r="C585" s="823" t="s">
        <v>2239</v>
      </c>
      <c r="D585" s="824" t="s">
        <v>3530</v>
      </c>
      <c r="E585" s="825" t="s">
        <v>2255</v>
      </c>
      <c r="F585" s="823" t="s">
        <v>2234</v>
      </c>
      <c r="G585" s="823" t="s">
        <v>2956</v>
      </c>
      <c r="H585" s="823" t="s">
        <v>329</v>
      </c>
      <c r="I585" s="823" t="s">
        <v>2976</v>
      </c>
      <c r="J585" s="823" t="s">
        <v>2973</v>
      </c>
      <c r="K585" s="823" t="s">
        <v>2107</v>
      </c>
      <c r="L585" s="826">
        <v>100.17</v>
      </c>
      <c r="M585" s="826">
        <v>601.02</v>
      </c>
      <c r="N585" s="823">
        <v>6</v>
      </c>
      <c r="O585" s="827">
        <v>1</v>
      </c>
      <c r="P585" s="826"/>
      <c r="Q585" s="828">
        <v>0</v>
      </c>
      <c r="R585" s="823"/>
      <c r="S585" s="828">
        <v>0</v>
      </c>
      <c r="T585" s="827"/>
      <c r="U585" s="829">
        <v>0</v>
      </c>
    </row>
    <row r="586" spans="1:21" ht="14.45" customHeight="1" x14ac:dyDescent="0.2">
      <c r="A586" s="822">
        <v>7</v>
      </c>
      <c r="B586" s="823" t="s">
        <v>2233</v>
      </c>
      <c r="C586" s="823" t="s">
        <v>2239</v>
      </c>
      <c r="D586" s="824" t="s">
        <v>3530</v>
      </c>
      <c r="E586" s="825" t="s">
        <v>2255</v>
      </c>
      <c r="F586" s="823" t="s">
        <v>2234</v>
      </c>
      <c r="G586" s="823" t="s">
        <v>2440</v>
      </c>
      <c r="H586" s="823" t="s">
        <v>329</v>
      </c>
      <c r="I586" s="823" t="s">
        <v>2441</v>
      </c>
      <c r="J586" s="823" t="s">
        <v>2442</v>
      </c>
      <c r="K586" s="823" t="s">
        <v>2443</v>
      </c>
      <c r="L586" s="826">
        <v>264</v>
      </c>
      <c r="M586" s="826">
        <v>528</v>
      </c>
      <c r="N586" s="823">
        <v>2</v>
      </c>
      <c r="O586" s="827">
        <v>1.5</v>
      </c>
      <c r="P586" s="826">
        <v>264</v>
      </c>
      <c r="Q586" s="828">
        <v>0.5</v>
      </c>
      <c r="R586" s="823">
        <v>1</v>
      </c>
      <c r="S586" s="828">
        <v>0.5</v>
      </c>
      <c r="T586" s="827">
        <v>1</v>
      </c>
      <c r="U586" s="829">
        <v>0.66666666666666663</v>
      </c>
    </row>
    <row r="587" spans="1:21" ht="14.45" customHeight="1" x14ac:dyDescent="0.2">
      <c r="A587" s="822">
        <v>7</v>
      </c>
      <c r="B587" s="823" t="s">
        <v>2233</v>
      </c>
      <c r="C587" s="823" t="s">
        <v>2239</v>
      </c>
      <c r="D587" s="824" t="s">
        <v>3530</v>
      </c>
      <c r="E587" s="825" t="s">
        <v>2255</v>
      </c>
      <c r="F587" s="823" t="s">
        <v>2234</v>
      </c>
      <c r="G587" s="823" t="s">
        <v>2977</v>
      </c>
      <c r="H587" s="823" t="s">
        <v>680</v>
      </c>
      <c r="I587" s="823" t="s">
        <v>2978</v>
      </c>
      <c r="J587" s="823" t="s">
        <v>2200</v>
      </c>
      <c r="K587" s="823" t="s">
        <v>2979</v>
      </c>
      <c r="L587" s="826">
        <v>80.53</v>
      </c>
      <c r="M587" s="826">
        <v>1691.13</v>
      </c>
      <c r="N587" s="823">
        <v>21</v>
      </c>
      <c r="O587" s="827">
        <v>5</v>
      </c>
      <c r="P587" s="826">
        <v>483.18</v>
      </c>
      <c r="Q587" s="828">
        <v>0.2857142857142857</v>
      </c>
      <c r="R587" s="823">
        <v>6</v>
      </c>
      <c r="S587" s="828">
        <v>0.2857142857142857</v>
      </c>
      <c r="T587" s="827">
        <v>2</v>
      </c>
      <c r="U587" s="829">
        <v>0.4</v>
      </c>
    </row>
    <row r="588" spans="1:21" ht="14.45" customHeight="1" x14ac:dyDescent="0.2">
      <c r="A588" s="822">
        <v>7</v>
      </c>
      <c r="B588" s="823" t="s">
        <v>2233</v>
      </c>
      <c r="C588" s="823" t="s">
        <v>2239</v>
      </c>
      <c r="D588" s="824" t="s">
        <v>3530</v>
      </c>
      <c r="E588" s="825" t="s">
        <v>2255</v>
      </c>
      <c r="F588" s="823" t="s">
        <v>2234</v>
      </c>
      <c r="G588" s="823" t="s">
        <v>2977</v>
      </c>
      <c r="H588" s="823" t="s">
        <v>329</v>
      </c>
      <c r="I588" s="823" t="s">
        <v>2980</v>
      </c>
      <c r="J588" s="823" t="s">
        <v>2200</v>
      </c>
      <c r="K588" s="823" t="s">
        <v>1644</v>
      </c>
      <c r="L588" s="826">
        <v>400.17</v>
      </c>
      <c r="M588" s="826">
        <v>400.17</v>
      </c>
      <c r="N588" s="823">
        <v>1</v>
      </c>
      <c r="O588" s="827">
        <v>0.5</v>
      </c>
      <c r="P588" s="826">
        <v>400.17</v>
      </c>
      <c r="Q588" s="828">
        <v>1</v>
      </c>
      <c r="R588" s="823">
        <v>1</v>
      </c>
      <c r="S588" s="828">
        <v>1</v>
      </c>
      <c r="T588" s="827">
        <v>0.5</v>
      </c>
      <c r="U588" s="829">
        <v>1</v>
      </c>
    </row>
    <row r="589" spans="1:21" ht="14.45" customHeight="1" x14ac:dyDescent="0.2">
      <c r="A589" s="822">
        <v>7</v>
      </c>
      <c r="B589" s="823" t="s">
        <v>2233</v>
      </c>
      <c r="C589" s="823" t="s">
        <v>2239</v>
      </c>
      <c r="D589" s="824" t="s">
        <v>3530</v>
      </c>
      <c r="E589" s="825" t="s">
        <v>2255</v>
      </c>
      <c r="F589" s="823" t="s">
        <v>2234</v>
      </c>
      <c r="G589" s="823" t="s">
        <v>2977</v>
      </c>
      <c r="H589" s="823" t="s">
        <v>680</v>
      </c>
      <c r="I589" s="823" t="s">
        <v>3102</v>
      </c>
      <c r="J589" s="823" t="s">
        <v>2200</v>
      </c>
      <c r="K589" s="823" t="s">
        <v>2979</v>
      </c>
      <c r="L589" s="826">
        <v>80.53</v>
      </c>
      <c r="M589" s="826">
        <v>483.18</v>
      </c>
      <c r="N589" s="823">
        <v>6</v>
      </c>
      <c r="O589" s="827">
        <v>1</v>
      </c>
      <c r="P589" s="826">
        <v>241.59</v>
      </c>
      <c r="Q589" s="828">
        <v>0.5</v>
      </c>
      <c r="R589" s="823">
        <v>3</v>
      </c>
      <c r="S589" s="828">
        <v>0.5</v>
      </c>
      <c r="T589" s="827">
        <v>0.5</v>
      </c>
      <c r="U589" s="829">
        <v>0.5</v>
      </c>
    </row>
    <row r="590" spans="1:21" ht="14.45" customHeight="1" x14ac:dyDescent="0.2">
      <c r="A590" s="822">
        <v>7</v>
      </c>
      <c r="B590" s="823" t="s">
        <v>2233</v>
      </c>
      <c r="C590" s="823" t="s">
        <v>2239</v>
      </c>
      <c r="D590" s="824" t="s">
        <v>3530</v>
      </c>
      <c r="E590" s="825" t="s">
        <v>2255</v>
      </c>
      <c r="F590" s="823" t="s">
        <v>2234</v>
      </c>
      <c r="G590" s="823" t="s">
        <v>2447</v>
      </c>
      <c r="H590" s="823" t="s">
        <v>680</v>
      </c>
      <c r="I590" s="823" t="s">
        <v>2055</v>
      </c>
      <c r="J590" s="823" t="s">
        <v>1208</v>
      </c>
      <c r="K590" s="823" t="s">
        <v>2056</v>
      </c>
      <c r="L590" s="826">
        <v>0</v>
      </c>
      <c r="M590" s="826">
        <v>0</v>
      </c>
      <c r="N590" s="823">
        <v>7</v>
      </c>
      <c r="O590" s="827">
        <v>4</v>
      </c>
      <c r="P590" s="826">
        <v>0</v>
      </c>
      <c r="Q590" s="828"/>
      <c r="R590" s="823">
        <v>3</v>
      </c>
      <c r="S590" s="828">
        <v>0.42857142857142855</v>
      </c>
      <c r="T590" s="827">
        <v>1.5</v>
      </c>
      <c r="U590" s="829">
        <v>0.375</v>
      </c>
    </row>
    <row r="591" spans="1:21" ht="14.45" customHeight="1" x14ac:dyDescent="0.2">
      <c r="A591" s="822">
        <v>7</v>
      </c>
      <c r="B591" s="823" t="s">
        <v>2233</v>
      </c>
      <c r="C591" s="823" t="s">
        <v>2239</v>
      </c>
      <c r="D591" s="824" t="s">
        <v>3530</v>
      </c>
      <c r="E591" s="825" t="s">
        <v>2255</v>
      </c>
      <c r="F591" s="823" t="s">
        <v>2234</v>
      </c>
      <c r="G591" s="823" t="s">
        <v>2457</v>
      </c>
      <c r="H591" s="823" t="s">
        <v>329</v>
      </c>
      <c r="I591" s="823" t="s">
        <v>2458</v>
      </c>
      <c r="J591" s="823" t="s">
        <v>2459</v>
      </c>
      <c r="K591" s="823" t="s">
        <v>2460</v>
      </c>
      <c r="L591" s="826">
        <v>299.83999999999997</v>
      </c>
      <c r="M591" s="826">
        <v>38979.200000000012</v>
      </c>
      <c r="N591" s="823">
        <v>130</v>
      </c>
      <c r="O591" s="827">
        <v>58</v>
      </c>
      <c r="P591" s="826">
        <v>24586.880000000008</v>
      </c>
      <c r="Q591" s="828">
        <v>0.63076923076923075</v>
      </c>
      <c r="R591" s="823">
        <v>82</v>
      </c>
      <c r="S591" s="828">
        <v>0.63076923076923075</v>
      </c>
      <c r="T591" s="827">
        <v>40.5</v>
      </c>
      <c r="U591" s="829">
        <v>0.69827586206896552</v>
      </c>
    </row>
    <row r="592" spans="1:21" ht="14.45" customHeight="1" x14ac:dyDescent="0.2">
      <c r="A592" s="822">
        <v>7</v>
      </c>
      <c r="B592" s="823" t="s">
        <v>2233</v>
      </c>
      <c r="C592" s="823" t="s">
        <v>2239</v>
      </c>
      <c r="D592" s="824" t="s">
        <v>3530</v>
      </c>
      <c r="E592" s="825" t="s">
        <v>2255</v>
      </c>
      <c r="F592" s="823" t="s">
        <v>2234</v>
      </c>
      <c r="G592" s="823" t="s">
        <v>2457</v>
      </c>
      <c r="H592" s="823" t="s">
        <v>329</v>
      </c>
      <c r="I592" s="823" t="s">
        <v>2987</v>
      </c>
      <c r="J592" s="823" t="s">
        <v>2988</v>
      </c>
      <c r="K592" s="823" t="s">
        <v>2989</v>
      </c>
      <c r="L592" s="826">
        <v>50.32</v>
      </c>
      <c r="M592" s="826">
        <v>301.92</v>
      </c>
      <c r="N592" s="823">
        <v>6</v>
      </c>
      <c r="O592" s="827">
        <v>2</v>
      </c>
      <c r="P592" s="826">
        <v>301.92</v>
      </c>
      <c r="Q592" s="828">
        <v>1</v>
      </c>
      <c r="R592" s="823">
        <v>6</v>
      </c>
      <c r="S592" s="828">
        <v>1</v>
      </c>
      <c r="T592" s="827">
        <v>2</v>
      </c>
      <c r="U592" s="829">
        <v>1</v>
      </c>
    </row>
    <row r="593" spans="1:21" ht="14.45" customHeight="1" x14ac:dyDescent="0.2">
      <c r="A593" s="822">
        <v>7</v>
      </c>
      <c r="B593" s="823" t="s">
        <v>2233</v>
      </c>
      <c r="C593" s="823" t="s">
        <v>2239</v>
      </c>
      <c r="D593" s="824" t="s">
        <v>3530</v>
      </c>
      <c r="E593" s="825" t="s">
        <v>2255</v>
      </c>
      <c r="F593" s="823" t="s">
        <v>2234</v>
      </c>
      <c r="G593" s="823" t="s">
        <v>2457</v>
      </c>
      <c r="H593" s="823" t="s">
        <v>329</v>
      </c>
      <c r="I593" s="823" t="s">
        <v>2990</v>
      </c>
      <c r="J593" s="823" t="s">
        <v>2991</v>
      </c>
      <c r="K593" s="823" t="s">
        <v>2992</v>
      </c>
      <c r="L593" s="826">
        <v>99.94</v>
      </c>
      <c r="M593" s="826">
        <v>1299.2199999999998</v>
      </c>
      <c r="N593" s="823">
        <v>13</v>
      </c>
      <c r="O593" s="827">
        <v>3.5</v>
      </c>
      <c r="P593" s="826">
        <v>1299.2199999999998</v>
      </c>
      <c r="Q593" s="828">
        <v>1</v>
      </c>
      <c r="R593" s="823">
        <v>13</v>
      </c>
      <c r="S593" s="828">
        <v>1</v>
      </c>
      <c r="T593" s="827">
        <v>3.5</v>
      </c>
      <c r="U593" s="829">
        <v>1</v>
      </c>
    </row>
    <row r="594" spans="1:21" ht="14.45" customHeight="1" x14ac:dyDescent="0.2">
      <c r="A594" s="822">
        <v>7</v>
      </c>
      <c r="B594" s="823" t="s">
        <v>2233</v>
      </c>
      <c r="C594" s="823" t="s">
        <v>2239</v>
      </c>
      <c r="D594" s="824" t="s">
        <v>3530</v>
      </c>
      <c r="E594" s="825" t="s">
        <v>2255</v>
      </c>
      <c r="F594" s="823" t="s">
        <v>2234</v>
      </c>
      <c r="G594" s="823" t="s">
        <v>2457</v>
      </c>
      <c r="H594" s="823" t="s">
        <v>329</v>
      </c>
      <c r="I594" s="823" t="s">
        <v>2682</v>
      </c>
      <c r="J594" s="823" t="s">
        <v>1200</v>
      </c>
      <c r="K594" s="823" t="s">
        <v>2683</v>
      </c>
      <c r="L594" s="826">
        <v>50.32</v>
      </c>
      <c r="M594" s="826">
        <v>1761.1999999999998</v>
      </c>
      <c r="N594" s="823">
        <v>35</v>
      </c>
      <c r="O594" s="827">
        <v>3.5</v>
      </c>
      <c r="P594" s="826">
        <v>805.12</v>
      </c>
      <c r="Q594" s="828">
        <v>0.45714285714285718</v>
      </c>
      <c r="R594" s="823">
        <v>16</v>
      </c>
      <c r="S594" s="828">
        <v>0.45714285714285713</v>
      </c>
      <c r="T594" s="827">
        <v>2</v>
      </c>
      <c r="U594" s="829">
        <v>0.5714285714285714</v>
      </c>
    </row>
    <row r="595" spans="1:21" ht="14.45" customHeight="1" x14ac:dyDescent="0.2">
      <c r="A595" s="822">
        <v>7</v>
      </c>
      <c r="B595" s="823" t="s">
        <v>2233</v>
      </c>
      <c r="C595" s="823" t="s">
        <v>2239</v>
      </c>
      <c r="D595" s="824" t="s">
        <v>3530</v>
      </c>
      <c r="E595" s="825" t="s">
        <v>2255</v>
      </c>
      <c r="F595" s="823" t="s">
        <v>2234</v>
      </c>
      <c r="G595" s="823" t="s">
        <v>2457</v>
      </c>
      <c r="H595" s="823" t="s">
        <v>329</v>
      </c>
      <c r="I595" s="823" t="s">
        <v>3131</v>
      </c>
      <c r="J595" s="823" t="s">
        <v>2459</v>
      </c>
      <c r="K595" s="823" t="s">
        <v>3132</v>
      </c>
      <c r="L595" s="826">
        <v>16.77</v>
      </c>
      <c r="M595" s="826">
        <v>16.77</v>
      </c>
      <c r="N595" s="823">
        <v>1</v>
      </c>
      <c r="O595" s="827">
        <v>0.5</v>
      </c>
      <c r="P595" s="826">
        <v>16.77</v>
      </c>
      <c r="Q595" s="828">
        <v>1</v>
      </c>
      <c r="R595" s="823">
        <v>1</v>
      </c>
      <c r="S595" s="828">
        <v>1</v>
      </c>
      <c r="T595" s="827">
        <v>0.5</v>
      </c>
      <c r="U595" s="829">
        <v>1</v>
      </c>
    </row>
    <row r="596" spans="1:21" ht="14.45" customHeight="1" x14ac:dyDescent="0.2">
      <c r="A596" s="822">
        <v>7</v>
      </c>
      <c r="B596" s="823" t="s">
        <v>2233</v>
      </c>
      <c r="C596" s="823" t="s">
        <v>2239</v>
      </c>
      <c r="D596" s="824" t="s">
        <v>3530</v>
      </c>
      <c r="E596" s="825" t="s">
        <v>2255</v>
      </c>
      <c r="F596" s="823" t="s">
        <v>2234</v>
      </c>
      <c r="G596" s="823" t="s">
        <v>2650</v>
      </c>
      <c r="H596" s="823" t="s">
        <v>329</v>
      </c>
      <c r="I596" s="823" t="s">
        <v>2995</v>
      </c>
      <c r="J596" s="823" t="s">
        <v>1636</v>
      </c>
      <c r="K596" s="823" t="s">
        <v>2996</v>
      </c>
      <c r="L596" s="826">
        <v>65.36</v>
      </c>
      <c r="M596" s="826">
        <v>1437.92</v>
      </c>
      <c r="N596" s="823">
        <v>22</v>
      </c>
      <c r="O596" s="827">
        <v>4</v>
      </c>
      <c r="P596" s="826">
        <v>1176.48</v>
      </c>
      <c r="Q596" s="828">
        <v>0.81818181818181812</v>
      </c>
      <c r="R596" s="823">
        <v>18</v>
      </c>
      <c r="S596" s="828">
        <v>0.81818181818181823</v>
      </c>
      <c r="T596" s="827">
        <v>3</v>
      </c>
      <c r="U596" s="829">
        <v>0.75</v>
      </c>
    </row>
    <row r="597" spans="1:21" ht="14.45" customHeight="1" x14ac:dyDescent="0.2">
      <c r="A597" s="822">
        <v>7</v>
      </c>
      <c r="B597" s="823" t="s">
        <v>2233</v>
      </c>
      <c r="C597" s="823" t="s">
        <v>2239</v>
      </c>
      <c r="D597" s="824" t="s">
        <v>3530</v>
      </c>
      <c r="E597" s="825" t="s">
        <v>2255</v>
      </c>
      <c r="F597" s="823" t="s">
        <v>2234</v>
      </c>
      <c r="G597" s="823" t="s">
        <v>2997</v>
      </c>
      <c r="H597" s="823" t="s">
        <v>329</v>
      </c>
      <c r="I597" s="823" t="s">
        <v>2998</v>
      </c>
      <c r="J597" s="823" t="s">
        <v>2999</v>
      </c>
      <c r="K597" s="823" t="s">
        <v>3000</v>
      </c>
      <c r="L597" s="826">
        <v>775.17</v>
      </c>
      <c r="M597" s="826">
        <v>15503.4</v>
      </c>
      <c r="N597" s="823">
        <v>20</v>
      </c>
      <c r="O597" s="827">
        <v>6</v>
      </c>
      <c r="P597" s="826">
        <v>11627.55</v>
      </c>
      <c r="Q597" s="828">
        <v>0.75</v>
      </c>
      <c r="R597" s="823">
        <v>15</v>
      </c>
      <c r="S597" s="828">
        <v>0.75</v>
      </c>
      <c r="T597" s="827">
        <v>5</v>
      </c>
      <c r="U597" s="829">
        <v>0.83333333333333337</v>
      </c>
    </row>
    <row r="598" spans="1:21" ht="14.45" customHeight="1" x14ac:dyDescent="0.2">
      <c r="A598" s="822">
        <v>7</v>
      </c>
      <c r="B598" s="823" t="s">
        <v>2233</v>
      </c>
      <c r="C598" s="823" t="s">
        <v>2239</v>
      </c>
      <c r="D598" s="824" t="s">
        <v>3530</v>
      </c>
      <c r="E598" s="825" t="s">
        <v>2255</v>
      </c>
      <c r="F598" s="823" t="s">
        <v>2234</v>
      </c>
      <c r="G598" s="823" t="s">
        <v>2997</v>
      </c>
      <c r="H598" s="823" t="s">
        <v>329</v>
      </c>
      <c r="I598" s="823" t="s">
        <v>3001</v>
      </c>
      <c r="J598" s="823" t="s">
        <v>2999</v>
      </c>
      <c r="K598" s="823" t="s">
        <v>3002</v>
      </c>
      <c r="L598" s="826">
        <v>1391.97</v>
      </c>
      <c r="M598" s="826">
        <v>20879.55</v>
      </c>
      <c r="N598" s="823">
        <v>15</v>
      </c>
      <c r="O598" s="827">
        <v>5</v>
      </c>
      <c r="P598" s="826">
        <v>12527.73</v>
      </c>
      <c r="Q598" s="828">
        <v>0.6</v>
      </c>
      <c r="R598" s="823">
        <v>9</v>
      </c>
      <c r="S598" s="828">
        <v>0.6</v>
      </c>
      <c r="T598" s="827">
        <v>3</v>
      </c>
      <c r="U598" s="829">
        <v>0.6</v>
      </c>
    </row>
    <row r="599" spans="1:21" ht="14.45" customHeight="1" x14ac:dyDescent="0.2">
      <c r="A599" s="822">
        <v>7</v>
      </c>
      <c r="B599" s="823" t="s">
        <v>2233</v>
      </c>
      <c r="C599" s="823" t="s">
        <v>2239</v>
      </c>
      <c r="D599" s="824" t="s">
        <v>3530</v>
      </c>
      <c r="E599" s="825" t="s">
        <v>2255</v>
      </c>
      <c r="F599" s="823" t="s">
        <v>2234</v>
      </c>
      <c r="G599" s="823" t="s">
        <v>2997</v>
      </c>
      <c r="H599" s="823" t="s">
        <v>329</v>
      </c>
      <c r="I599" s="823" t="s">
        <v>3003</v>
      </c>
      <c r="J599" s="823" t="s">
        <v>2999</v>
      </c>
      <c r="K599" s="823" t="s">
        <v>3004</v>
      </c>
      <c r="L599" s="826">
        <v>2620.2600000000002</v>
      </c>
      <c r="M599" s="826">
        <v>7860.7800000000007</v>
      </c>
      <c r="N599" s="823">
        <v>3</v>
      </c>
      <c r="O599" s="827">
        <v>1</v>
      </c>
      <c r="P599" s="826">
        <v>7860.7800000000007</v>
      </c>
      <c r="Q599" s="828">
        <v>1</v>
      </c>
      <c r="R599" s="823">
        <v>3</v>
      </c>
      <c r="S599" s="828">
        <v>1</v>
      </c>
      <c r="T599" s="827">
        <v>1</v>
      </c>
      <c r="U599" s="829">
        <v>1</v>
      </c>
    </row>
    <row r="600" spans="1:21" ht="14.45" customHeight="1" x14ac:dyDescent="0.2">
      <c r="A600" s="822">
        <v>7</v>
      </c>
      <c r="B600" s="823" t="s">
        <v>2233</v>
      </c>
      <c r="C600" s="823" t="s">
        <v>2239</v>
      </c>
      <c r="D600" s="824" t="s">
        <v>3530</v>
      </c>
      <c r="E600" s="825" t="s">
        <v>2255</v>
      </c>
      <c r="F600" s="823" t="s">
        <v>2235</v>
      </c>
      <c r="G600" s="823" t="s">
        <v>2462</v>
      </c>
      <c r="H600" s="823" t="s">
        <v>329</v>
      </c>
      <c r="I600" s="823" t="s">
        <v>3133</v>
      </c>
      <c r="J600" s="823" t="s">
        <v>2464</v>
      </c>
      <c r="K600" s="823"/>
      <c r="L600" s="826">
        <v>0</v>
      </c>
      <c r="M600" s="826">
        <v>0</v>
      </c>
      <c r="N600" s="823">
        <v>1</v>
      </c>
      <c r="O600" s="827">
        <v>1</v>
      </c>
      <c r="P600" s="826">
        <v>0</v>
      </c>
      <c r="Q600" s="828"/>
      <c r="R600" s="823">
        <v>1</v>
      </c>
      <c r="S600" s="828">
        <v>1</v>
      </c>
      <c r="T600" s="827">
        <v>1</v>
      </c>
      <c r="U600" s="829">
        <v>1</v>
      </c>
    </row>
    <row r="601" spans="1:21" ht="14.45" customHeight="1" x14ac:dyDescent="0.2">
      <c r="A601" s="822">
        <v>7</v>
      </c>
      <c r="B601" s="823" t="s">
        <v>2233</v>
      </c>
      <c r="C601" s="823" t="s">
        <v>2239</v>
      </c>
      <c r="D601" s="824" t="s">
        <v>3530</v>
      </c>
      <c r="E601" s="825" t="s">
        <v>2255</v>
      </c>
      <c r="F601" s="823" t="s">
        <v>2235</v>
      </c>
      <c r="G601" s="823" t="s">
        <v>2462</v>
      </c>
      <c r="H601" s="823" t="s">
        <v>329</v>
      </c>
      <c r="I601" s="823" t="s">
        <v>3134</v>
      </c>
      <c r="J601" s="823" t="s">
        <v>2464</v>
      </c>
      <c r="K601" s="823"/>
      <c r="L601" s="826">
        <v>0</v>
      </c>
      <c r="M601" s="826">
        <v>0</v>
      </c>
      <c r="N601" s="823">
        <v>1</v>
      </c>
      <c r="O601" s="827">
        <v>1</v>
      </c>
      <c r="P601" s="826">
        <v>0</v>
      </c>
      <c r="Q601" s="828"/>
      <c r="R601" s="823">
        <v>1</v>
      </c>
      <c r="S601" s="828">
        <v>1</v>
      </c>
      <c r="T601" s="827">
        <v>1</v>
      </c>
      <c r="U601" s="829">
        <v>1</v>
      </c>
    </row>
    <row r="602" spans="1:21" ht="14.45" customHeight="1" x14ac:dyDescent="0.2">
      <c r="A602" s="822">
        <v>7</v>
      </c>
      <c r="B602" s="823" t="s">
        <v>2233</v>
      </c>
      <c r="C602" s="823" t="s">
        <v>2239</v>
      </c>
      <c r="D602" s="824" t="s">
        <v>3530</v>
      </c>
      <c r="E602" s="825" t="s">
        <v>2258</v>
      </c>
      <c r="F602" s="823" t="s">
        <v>2234</v>
      </c>
      <c r="G602" s="823" t="s">
        <v>2299</v>
      </c>
      <c r="H602" s="823" t="s">
        <v>329</v>
      </c>
      <c r="I602" s="823" t="s">
        <v>2300</v>
      </c>
      <c r="J602" s="823" t="s">
        <v>2301</v>
      </c>
      <c r="K602" s="823" t="s">
        <v>2302</v>
      </c>
      <c r="L602" s="826">
        <v>70.48</v>
      </c>
      <c r="M602" s="826">
        <v>3876.4000000000005</v>
      </c>
      <c r="N602" s="823">
        <v>55</v>
      </c>
      <c r="O602" s="827">
        <v>20.5</v>
      </c>
      <c r="P602" s="826">
        <v>1973.4400000000003</v>
      </c>
      <c r="Q602" s="828">
        <v>0.50909090909090904</v>
      </c>
      <c r="R602" s="823">
        <v>28</v>
      </c>
      <c r="S602" s="828">
        <v>0.50909090909090904</v>
      </c>
      <c r="T602" s="827">
        <v>9.5</v>
      </c>
      <c r="U602" s="829">
        <v>0.46341463414634149</v>
      </c>
    </row>
    <row r="603" spans="1:21" ht="14.45" customHeight="1" x14ac:dyDescent="0.2">
      <c r="A603" s="822">
        <v>7</v>
      </c>
      <c r="B603" s="823" t="s">
        <v>2233</v>
      </c>
      <c r="C603" s="823" t="s">
        <v>2239</v>
      </c>
      <c r="D603" s="824" t="s">
        <v>3530</v>
      </c>
      <c r="E603" s="825" t="s">
        <v>2258</v>
      </c>
      <c r="F603" s="823" t="s">
        <v>2234</v>
      </c>
      <c r="G603" s="823" t="s">
        <v>2299</v>
      </c>
      <c r="H603" s="823" t="s">
        <v>329</v>
      </c>
      <c r="I603" s="823" t="s">
        <v>2813</v>
      </c>
      <c r="J603" s="823" t="s">
        <v>2301</v>
      </c>
      <c r="K603" s="823" t="s">
        <v>2814</v>
      </c>
      <c r="L603" s="826">
        <v>0</v>
      </c>
      <c r="M603" s="826">
        <v>0</v>
      </c>
      <c r="N603" s="823">
        <v>15</v>
      </c>
      <c r="O603" s="827">
        <v>3</v>
      </c>
      <c r="P603" s="826">
        <v>0</v>
      </c>
      <c r="Q603" s="828"/>
      <c r="R603" s="823">
        <v>2</v>
      </c>
      <c r="S603" s="828">
        <v>0.13333333333333333</v>
      </c>
      <c r="T603" s="827">
        <v>0.5</v>
      </c>
      <c r="U603" s="829">
        <v>0.16666666666666666</v>
      </c>
    </row>
    <row r="604" spans="1:21" ht="14.45" customHeight="1" x14ac:dyDescent="0.2">
      <c r="A604" s="822">
        <v>7</v>
      </c>
      <c r="B604" s="823" t="s">
        <v>2233</v>
      </c>
      <c r="C604" s="823" t="s">
        <v>2239</v>
      </c>
      <c r="D604" s="824" t="s">
        <v>3530</v>
      </c>
      <c r="E604" s="825" t="s">
        <v>2258</v>
      </c>
      <c r="F604" s="823" t="s">
        <v>2234</v>
      </c>
      <c r="G604" s="823" t="s">
        <v>2365</v>
      </c>
      <c r="H604" s="823" t="s">
        <v>680</v>
      </c>
      <c r="I604" s="823" t="s">
        <v>2044</v>
      </c>
      <c r="J604" s="823" t="s">
        <v>2045</v>
      </c>
      <c r="K604" s="823" t="s">
        <v>2046</v>
      </c>
      <c r="L604" s="826">
        <v>23.4</v>
      </c>
      <c r="M604" s="826">
        <v>93.6</v>
      </c>
      <c r="N604" s="823">
        <v>4</v>
      </c>
      <c r="O604" s="827">
        <v>1</v>
      </c>
      <c r="P604" s="826">
        <v>70.199999999999989</v>
      </c>
      <c r="Q604" s="828">
        <v>0.74999999999999989</v>
      </c>
      <c r="R604" s="823">
        <v>3</v>
      </c>
      <c r="S604" s="828">
        <v>0.75</v>
      </c>
      <c r="T604" s="827">
        <v>0.5</v>
      </c>
      <c r="U604" s="829">
        <v>0.5</v>
      </c>
    </row>
    <row r="605" spans="1:21" ht="14.45" customHeight="1" x14ac:dyDescent="0.2">
      <c r="A605" s="822">
        <v>7</v>
      </c>
      <c r="B605" s="823" t="s">
        <v>2233</v>
      </c>
      <c r="C605" s="823" t="s">
        <v>2239</v>
      </c>
      <c r="D605" s="824" t="s">
        <v>3530</v>
      </c>
      <c r="E605" s="825" t="s">
        <v>2258</v>
      </c>
      <c r="F605" s="823" t="s">
        <v>2234</v>
      </c>
      <c r="G605" s="823" t="s">
        <v>2365</v>
      </c>
      <c r="H605" s="823" t="s">
        <v>329</v>
      </c>
      <c r="I605" s="823" t="s">
        <v>3135</v>
      </c>
      <c r="J605" s="823" t="s">
        <v>2816</v>
      </c>
      <c r="K605" s="823" t="s">
        <v>2046</v>
      </c>
      <c r="L605" s="826">
        <v>23.4</v>
      </c>
      <c r="M605" s="826">
        <v>70.199999999999989</v>
      </c>
      <c r="N605" s="823">
        <v>3</v>
      </c>
      <c r="O605" s="827">
        <v>0.5</v>
      </c>
      <c r="P605" s="826">
        <v>70.199999999999989</v>
      </c>
      <c r="Q605" s="828">
        <v>1</v>
      </c>
      <c r="R605" s="823">
        <v>3</v>
      </c>
      <c r="S605" s="828">
        <v>1</v>
      </c>
      <c r="T605" s="827">
        <v>0.5</v>
      </c>
      <c r="U605" s="829">
        <v>1</v>
      </c>
    </row>
    <row r="606" spans="1:21" ht="14.45" customHeight="1" x14ac:dyDescent="0.2">
      <c r="A606" s="822">
        <v>7</v>
      </c>
      <c r="B606" s="823" t="s">
        <v>2233</v>
      </c>
      <c r="C606" s="823" t="s">
        <v>2239</v>
      </c>
      <c r="D606" s="824" t="s">
        <v>3530</v>
      </c>
      <c r="E606" s="825" t="s">
        <v>2258</v>
      </c>
      <c r="F606" s="823" t="s">
        <v>2234</v>
      </c>
      <c r="G606" s="823" t="s">
        <v>2365</v>
      </c>
      <c r="H606" s="823" t="s">
        <v>329</v>
      </c>
      <c r="I606" s="823" t="s">
        <v>2815</v>
      </c>
      <c r="J606" s="823" t="s">
        <v>2816</v>
      </c>
      <c r="K606" s="823" t="s">
        <v>2191</v>
      </c>
      <c r="L606" s="826">
        <v>46.81</v>
      </c>
      <c r="M606" s="826">
        <v>140.43</v>
      </c>
      <c r="N606" s="823">
        <v>3</v>
      </c>
      <c r="O606" s="827">
        <v>1</v>
      </c>
      <c r="P606" s="826"/>
      <c r="Q606" s="828">
        <v>0</v>
      </c>
      <c r="R606" s="823"/>
      <c r="S606" s="828">
        <v>0</v>
      </c>
      <c r="T606" s="827"/>
      <c r="U606" s="829">
        <v>0</v>
      </c>
    </row>
    <row r="607" spans="1:21" ht="14.45" customHeight="1" x14ac:dyDescent="0.2">
      <c r="A607" s="822">
        <v>7</v>
      </c>
      <c r="B607" s="823" t="s">
        <v>2233</v>
      </c>
      <c r="C607" s="823" t="s">
        <v>2239</v>
      </c>
      <c r="D607" s="824" t="s">
        <v>3530</v>
      </c>
      <c r="E607" s="825" t="s">
        <v>2258</v>
      </c>
      <c r="F607" s="823" t="s">
        <v>2234</v>
      </c>
      <c r="G607" s="823" t="s">
        <v>3088</v>
      </c>
      <c r="H607" s="823" t="s">
        <v>329</v>
      </c>
      <c r="I607" s="823" t="s">
        <v>3089</v>
      </c>
      <c r="J607" s="823" t="s">
        <v>685</v>
      </c>
      <c r="K607" s="823" t="s">
        <v>3090</v>
      </c>
      <c r="L607" s="826">
        <v>0</v>
      </c>
      <c r="M607" s="826">
        <v>0</v>
      </c>
      <c r="N607" s="823">
        <v>1</v>
      </c>
      <c r="O607" s="827">
        <v>0.5</v>
      </c>
      <c r="P607" s="826"/>
      <c r="Q607" s="828"/>
      <c r="R607" s="823"/>
      <c r="S607" s="828">
        <v>0</v>
      </c>
      <c r="T607" s="827"/>
      <c r="U607" s="829">
        <v>0</v>
      </c>
    </row>
    <row r="608" spans="1:21" ht="14.45" customHeight="1" x14ac:dyDescent="0.2">
      <c r="A608" s="822">
        <v>7</v>
      </c>
      <c r="B608" s="823" t="s">
        <v>2233</v>
      </c>
      <c r="C608" s="823" t="s">
        <v>2239</v>
      </c>
      <c r="D608" s="824" t="s">
        <v>3530</v>
      </c>
      <c r="E608" s="825" t="s">
        <v>2258</v>
      </c>
      <c r="F608" s="823" t="s">
        <v>2234</v>
      </c>
      <c r="G608" s="823" t="s">
        <v>2817</v>
      </c>
      <c r="H608" s="823" t="s">
        <v>329</v>
      </c>
      <c r="I608" s="823" t="s">
        <v>2818</v>
      </c>
      <c r="J608" s="823" t="s">
        <v>2819</v>
      </c>
      <c r="K608" s="823" t="s">
        <v>2820</v>
      </c>
      <c r="L608" s="826">
        <v>51.43</v>
      </c>
      <c r="M608" s="826">
        <v>205.72</v>
      </c>
      <c r="N608" s="823">
        <v>4</v>
      </c>
      <c r="O608" s="827">
        <v>1</v>
      </c>
      <c r="P608" s="826">
        <v>205.72</v>
      </c>
      <c r="Q608" s="828">
        <v>1</v>
      </c>
      <c r="R608" s="823">
        <v>4</v>
      </c>
      <c r="S608" s="828">
        <v>1</v>
      </c>
      <c r="T608" s="827">
        <v>1</v>
      </c>
      <c r="U608" s="829">
        <v>1</v>
      </c>
    </row>
    <row r="609" spans="1:21" ht="14.45" customHeight="1" x14ac:dyDescent="0.2">
      <c r="A609" s="822">
        <v>7</v>
      </c>
      <c r="B609" s="823" t="s">
        <v>2233</v>
      </c>
      <c r="C609" s="823" t="s">
        <v>2239</v>
      </c>
      <c r="D609" s="824" t="s">
        <v>3530</v>
      </c>
      <c r="E609" s="825" t="s">
        <v>2258</v>
      </c>
      <c r="F609" s="823" t="s">
        <v>2234</v>
      </c>
      <c r="G609" s="823" t="s">
        <v>2817</v>
      </c>
      <c r="H609" s="823" t="s">
        <v>329</v>
      </c>
      <c r="I609" s="823" t="s">
        <v>2821</v>
      </c>
      <c r="J609" s="823" t="s">
        <v>2819</v>
      </c>
      <c r="K609" s="823" t="s">
        <v>2820</v>
      </c>
      <c r="L609" s="826">
        <v>51.43</v>
      </c>
      <c r="M609" s="826">
        <v>1080.03</v>
      </c>
      <c r="N609" s="823">
        <v>21</v>
      </c>
      <c r="O609" s="827">
        <v>8</v>
      </c>
      <c r="P609" s="826">
        <v>668.58999999999992</v>
      </c>
      <c r="Q609" s="828">
        <v>0.61904761904761896</v>
      </c>
      <c r="R609" s="823">
        <v>13</v>
      </c>
      <c r="S609" s="828">
        <v>0.61904761904761907</v>
      </c>
      <c r="T609" s="827">
        <v>5</v>
      </c>
      <c r="U609" s="829">
        <v>0.625</v>
      </c>
    </row>
    <row r="610" spans="1:21" ht="14.45" customHeight="1" x14ac:dyDescent="0.2">
      <c r="A610" s="822">
        <v>7</v>
      </c>
      <c r="B610" s="823" t="s">
        <v>2233</v>
      </c>
      <c r="C610" s="823" t="s">
        <v>2239</v>
      </c>
      <c r="D610" s="824" t="s">
        <v>3530</v>
      </c>
      <c r="E610" s="825" t="s">
        <v>2258</v>
      </c>
      <c r="F610" s="823" t="s">
        <v>2234</v>
      </c>
      <c r="G610" s="823" t="s">
        <v>2574</v>
      </c>
      <c r="H610" s="823" t="s">
        <v>680</v>
      </c>
      <c r="I610" s="823" t="s">
        <v>3136</v>
      </c>
      <c r="J610" s="823" t="s">
        <v>1915</v>
      </c>
      <c r="K610" s="823" t="s">
        <v>1436</v>
      </c>
      <c r="L610" s="826">
        <v>186.55</v>
      </c>
      <c r="M610" s="826">
        <v>186.55</v>
      </c>
      <c r="N610" s="823">
        <v>1</v>
      </c>
      <c r="O610" s="827">
        <v>1</v>
      </c>
      <c r="P610" s="826">
        <v>186.55</v>
      </c>
      <c r="Q610" s="828">
        <v>1</v>
      </c>
      <c r="R610" s="823">
        <v>1</v>
      </c>
      <c r="S610" s="828">
        <v>1</v>
      </c>
      <c r="T610" s="827">
        <v>1</v>
      </c>
      <c r="U610" s="829">
        <v>1</v>
      </c>
    </row>
    <row r="611" spans="1:21" ht="14.45" customHeight="1" x14ac:dyDescent="0.2">
      <c r="A611" s="822">
        <v>7</v>
      </c>
      <c r="B611" s="823" t="s">
        <v>2233</v>
      </c>
      <c r="C611" s="823" t="s">
        <v>2239</v>
      </c>
      <c r="D611" s="824" t="s">
        <v>3530</v>
      </c>
      <c r="E611" s="825" t="s">
        <v>2258</v>
      </c>
      <c r="F611" s="823" t="s">
        <v>2234</v>
      </c>
      <c r="G611" s="823" t="s">
        <v>2574</v>
      </c>
      <c r="H611" s="823" t="s">
        <v>680</v>
      </c>
      <c r="I611" s="823" t="s">
        <v>3137</v>
      </c>
      <c r="J611" s="823" t="s">
        <v>1915</v>
      </c>
      <c r="K611" s="823" t="s">
        <v>3138</v>
      </c>
      <c r="L611" s="826">
        <v>31.09</v>
      </c>
      <c r="M611" s="826">
        <v>93.27</v>
      </c>
      <c r="N611" s="823">
        <v>3</v>
      </c>
      <c r="O611" s="827">
        <v>0.5</v>
      </c>
      <c r="P611" s="826"/>
      <c r="Q611" s="828">
        <v>0</v>
      </c>
      <c r="R611" s="823"/>
      <c r="S611" s="828">
        <v>0</v>
      </c>
      <c r="T611" s="827"/>
      <c r="U611" s="829">
        <v>0</v>
      </c>
    </row>
    <row r="612" spans="1:21" ht="14.45" customHeight="1" x14ac:dyDescent="0.2">
      <c r="A612" s="822">
        <v>7</v>
      </c>
      <c r="B612" s="823" t="s">
        <v>2233</v>
      </c>
      <c r="C612" s="823" t="s">
        <v>2239</v>
      </c>
      <c r="D612" s="824" t="s">
        <v>3530</v>
      </c>
      <c r="E612" s="825" t="s">
        <v>2258</v>
      </c>
      <c r="F612" s="823" t="s">
        <v>2234</v>
      </c>
      <c r="G612" s="823" t="s">
        <v>2287</v>
      </c>
      <c r="H612" s="823" t="s">
        <v>680</v>
      </c>
      <c r="I612" s="823" t="s">
        <v>1969</v>
      </c>
      <c r="J612" s="823" t="s">
        <v>1970</v>
      </c>
      <c r="K612" s="823" t="s">
        <v>1971</v>
      </c>
      <c r="L612" s="826">
        <v>119.7</v>
      </c>
      <c r="M612" s="826">
        <v>239.4</v>
      </c>
      <c r="N612" s="823">
        <v>2</v>
      </c>
      <c r="O612" s="827">
        <v>1</v>
      </c>
      <c r="P612" s="826">
        <v>239.4</v>
      </c>
      <c r="Q612" s="828">
        <v>1</v>
      </c>
      <c r="R612" s="823">
        <v>2</v>
      </c>
      <c r="S612" s="828">
        <v>1</v>
      </c>
      <c r="T612" s="827">
        <v>1</v>
      </c>
      <c r="U612" s="829">
        <v>1</v>
      </c>
    </row>
    <row r="613" spans="1:21" ht="14.45" customHeight="1" x14ac:dyDescent="0.2">
      <c r="A613" s="822">
        <v>7</v>
      </c>
      <c r="B613" s="823" t="s">
        <v>2233</v>
      </c>
      <c r="C613" s="823" t="s">
        <v>2239</v>
      </c>
      <c r="D613" s="824" t="s">
        <v>3530</v>
      </c>
      <c r="E613" s="825" t="s">
        <v>2258</v>
      </c>
      <c r="F613" s="823" t="s">
        <v>2234</v>
      </c>
      <c r="G613" s="823" t="s">
        <v>2287</v>
      </c>
      <c r="H613" s="823" t="s">
        <v>680</v>
      </c>
      <c r="I613" s="823" t="s">
        <v>2288</v>
      </c>
      <c r="J613" s="823" t="s">
        <v>1970</v>
      </c>
      <c r="K613" s="823" t="s">
        <v>2289</v>
      </c>
      <c r="L613" s="826">
        <v>119.7</v>
      </c>
      <c r="M613" s="826">
        <v>239.4</v>
      </c>
      <c r="N613" s="823">
        <v>2</v>
      </c>
      <c r="O613" s="827">
        <v>1</v>
      </c>
      <c r="P613" s="826">
        <v>239.4</v>
      </c>
      <c r="Q613" s="828">
        <v>1</v>
      </c>
      <c r="R613" s="823">
        <v>2</v>
      </c>
      <c r="S613" s="828">
        <v>1</v>
      </c>
      <c r="T613" s="827">
        <v>1</v>
      </c>
      <c r="U613" s="829">
        <v>1</v>
      </c>
    </row>
    <row r="614" spans="1:21" ht="14.45" customHeight="1" x14ac:dyDescent="0.2">
      <c r="A614" s="822">
        <v>7</v>
      </c>
      <c r="B614" s="823" t="s">
        <v>2233</v>
      </c>
      <c r="C614" s="823" t="s">
        <v>2239</v>
      </c>
      <c r="D614" s="824" t="s">
        <v>3530</v>
      </c>
      <c r="E614" s="825" t="s">
        <v>2258</v>
      </c>
      <c r="F614" s="823" t="s">
        <v>2234</v>
      </c>
      <c r="G614" s="823" t="s">
        <v>2303</v>
      </c>
      <c r="H614" s="823" t="s">
        <v>329</v>
      </c>
      <c r="I614" s="823" t="s">
        <v>3139</v>
      </c>
      <c r="J614" s="823" t="s">
        <v>2305</v>
      </c>
      <c r="K614" s="823" t="s">
        <v>1440</v>
      </c>
      <c r="L614" s="826">
        <v>55.95</v>
      </c>
      <c r="M614" s="826">
        <v>391.65</v>
      </c>
      <c r="N614" s="823">
        <v>7</v>
      </c>
      <c r="O614" s="827">
        <v>3</v>
      </c>
      <c r="P614" s="826">
        <v>279.75</v>
      </c>
      <c r="Q614" s="828">
        <v>0.7142857142857143</v>
      </c>
      <c r="R614" s="823">
        <v>5</v>
      </c>
      <c r="S614" s="828">
        <v>0.7142857142857143</v>
      </c>
      <c r="T614" s="827">
        <v>2</v>
      </c>
      <c r="U614" s="829">
        <v>0.66666666666666663</v>
      </c>
    </row>
    <row r="615" spans="1:21" ht="14.45" customHeight="1" x14ac:dyDescent="0.2">
      <c r="A615" s="822">
        <v>7</v>
      </c>
      <c r="B615" s="823" t="s">
        <v>2233</v>
      </c>
      <c r="C615" s="823" t="s">
        <v>2239</v>
      </c>
      <c r="D615" s="824" t="s">
        <v>3530</v>
      </c>
      <c r="E615" s="825" t="s">
        <v>2258</v>
      </c>
      <c r="F615" s="823" t="s">
        <v>2234</v>
      </c>
      <c r="G615" s="823" t="s">
        <v>2303</v>
      </c>
      <c r="H615" s="823" t="s">
        <v>329</v>
      </c>
      <c r="I615" s="823" t="s">
        <v>2304</v>
      </c>
      <c r="J615" s="823" t="s">
        <v>2305</v>
      </c>
      <c r="K615" s="823" t="s">
        <v>2306</v>
      </c>
      <c r="L615" s="826">
        <v>128.55000000000001</v>
      </c>
      <c r="M615" s="826">
        <v>385.65000000000003</v>
      </c>
      <c r="N615" s="823">
        <v>3</v>
      </c>
      <c r="O615" s="827">
        <v>1.5</v>
      </c>
      <c r="P615" s="826">
        <v>385.65000000000003</v>
      </c>
      <c r="Q615" s="828">
        <v>1</v>
      </c>
      <c r="R615" s="823">
        <v>3</v>
      </c>
      <c r="S615" s="828">
        <v>1</v>
      </c>
      <c r="T615" s="827">
        <v>1.5</v>
      </c>
      <c r="U615" s="829">
        <v>1</v>
      </c>
    </row>
    <row r="616" spans="1:21" ht="14.45" customHeight="1" x14ac:dyDescent="0.2">
      <c r="A616" s="822">
        <v>7</v>
      </c>
      <c r="B616" s="823" t="s">
        <v>2233</v>
      </c>
      <c r="C616" s="823" t="s">
        <v>2239</v>
      </c>
      <c r="D616" s="824" t="s">
        <v>3530</v>
      </c>
      <c r="E616" s="825" t="s">
        <v>2258</v>
      </c>
      <c r="F616" s="823" t="s">
        <v>2234</v>
      </c>
      <c r="G616" s="823" t="s">
        <v>2361</v>
      </c>
      <c r="H616" s="823" t="s">
        <v>329</v>
      </c>
      <c r="I616" s="823" t="s">
        <v>2362</v>
      </c>
      <c r="J616" s="823" t="s">
        <v>2363</v>
      </c>
      <c r="K616" s="823" t="s">
        <v>2364</v>
      </c>
      <c r="L616" s="826">
        <v>97.96</v>
      </c>
      <c r="M616" s="826">
        <v>97.96</v>
      </c>
      <c r="N616" s="823">
        <v>1</v>
      </c>
      <c r="O616" s="827">
        <v>1</v>
      </c>
      <c r="P616" s="826">
        <v>97.96</v>
      </c>
      <c r="Q616" s="828">
        <v>1</v>
      </c>
      <c r="R616" s="823">
        <v>1</v>
      </c>
      <c r="S616" s="828">
        <v>1</v>
      </c>
      <c r="T616" s="827">
        <v>1</v>
      </c>
      <c r="U616" s="829">
        <v>1</v>
      </c>
    </row>
    <row r="617" spans="1:21" ht="14.45" customHeight="1" x14ac:dyDescent="0.2">
      <c r="A617" s="822">
        <v>7</v>
      </c>
      <c r="B617" s="823" t="s">
        <v>2233</v>
      </c>
      <c r="C617" s="823" t="s">
        <v>2239</v>
      </c>
      <c r="D617" s="824" t="s">
        <v>3530</v>
      </c>
      <c r="E617" s="825" t="s">
        <v>2258</v>
      </c>
      <c r="F617" s="823" t="s">
        <v>2234</v>
      </c>
      <c r="G617" s="823" t="s">
        <v>3018</v>
      </c>
      <c r="H617" s="823" t="s">
        <v>329</v>
      </c>
      <c r="I617" s="823" t="s">
        <v>3019</v>
      </c>
      <c r="J617" s="823" t="s">
        <v>3020</v>
      </c>
      <c r="K617" s="823" t="s">
        <v>3021</v>
      </c>
      <c r="L617" s="826">
        <v>0</v>
      </c>
      <c r="M617" s="826">
        <v>0</v>
      </c>
      <c r="N617" s="823">
        <v>3</v>
      </c>
      <c r="O617" s="827">
        <v>2</v>
      </c>
      <c r="P617" s="826">
        <v>0</v>
      </c>
      <c r="Q617" s="828"/>
      <c r="R617" s="823">
        <v>1</v>
      </c>
      <c r="S617" s="828">
        <v>0.33333333333333331</v>
      </c>
      <c r="T617" s="827">
        <v>0.5</v>
      </c>
      <c r="U617" s="829">
        <v>0.25</v>
      </c>
    </row>
    <row r="618" spans="1:21" ht="14.45" customHeight="1" x14ac:dyDescent="0.2">
      <c r="A618" s="822">
        <v>7</v>
      </c>
      <c r="B618" s="823" t="s">
        <v>2233</v>
      </c>
      <c r="C618" s="823" t="s">
        <v>2239</v>
      </c>
      <c r="D618" s="824" t="s">
        <v>3530</v>
      </c>
      <c r="E618" s="825" t="s">
        <v>2258</v>
      </c>
      <c r="F618" s="823" t="s">
        <v>2234</v>
      </c>
      <c r="G618" s="823" t="s">
        <v>2518</v>
      </c>
      <c r="H618" s="823" t="s">
        <v>329</v>
      </c>
      <c r="I618" s="823" t="s">
        <v>3060</v>
      </c>
      <c r="J618" s="823" t="s">
        <v>2520</v>
      </c>
      <c r="K618" s="823" t="s">
        <v>3061</v>
      </c>
      <c r="L618" s="826">
        <v>0</v>
      </c>
      <c r="M618" s="826">
        <v>0</v>
      </c>
      <c r="N618" s="823">
        <v>3</v>
      </c>
      <c r="O618" s="827">
        <v>3</v>
      </c>
      <c r="P618" s="826">
        <v>0</v>
      </c>
      <c r="Q618" s="828"/>
      <c r="R618" s="823">
        <v>1</v>
      </c>
      <c r="S618" s="828">
        <v>0.33333333333333331</v>
      </c>
      <c r="T618" s="827">
        <v>1</v>
      </c>
      <c r="U618" s="829">
        <v>0.33333333333333331</v>
      </c>
    </row>
    <row r="619" spans="1:21" ht="14.45" customHeight="1" x14ac:dyDescent="0.2">
      <c r="A619" s="822">
        <v>7</v>
      </c>
      <c r="B619" s="823" t="s">
        <v>2233</v>
      </c>
      <c r="C619" s="823" t="s">
        <v>2239</v>
      </c>
      <c r="D619" s="824" t="s">
        <v>3530</v>
      </c>
      <c r="E619" s="825" t="s">
        <v>2258</v>
      </c>
      <c r="F619" s="823" t="s">
        <v>2234</v>
      </c>
      <c r="G619" s="823" t="s">
        <v>2518</v>
      </c>
      <c r="H619" s="823" t="s">
        <v>329</v>
      </c>
      <c r="I619" s="823" t="s">
        <v>2519</v>
      </c>
      <c r="J619" s="823" t="s">
        <v>2520</v>
      </c>
      <c r="K619" s="823" t="s">
        <v>1531</v>
      </c>
      <c r="L619" s="826">
        <v>0</v>
      </c>
      <c r="M619" s="826">
        <v>0</v>
      </c>
      <c r="N619" s="823">
        <v>7</v>
      </c>
      <c r="O619" s="827">
        <v>3</v>
      </c>
      <c r="P619" s="826">
        <v>0</v>
      </c>
      <c r="Q619" s="828"/>
      <c r="R619" s="823">
        <v>7</v>
      </c>
      <c r="S619" s="828">
        <v>1</v>
      </c>
      <c r="T619" s="827">
        <v>3</v>
      </c>
      <c r="U619" s="829">
        <v>1</v>
      </c>
    </row>
    <row r="620" spans="1:21" ht="14.45" customHeight="1" x14ac:dyDescent="0.2">
      <c r="A620" s="822">
        <v>7</v>
      </c>
      <c r="B620" s="823" t="s">
        <v>2233</v>
      </c>
      <c r="C620" s="823" t="s">
        <v>2239</v>
      </c>
      <c r="D620" s="824" t="s">
        <v>3530</v>
      </c>
      <c r="E620" s="825" t="s">
        <v>2258</v>
      </c>
      <c r="F620" s="823" t="s">
        <v>2234</v>
      </c>
      <c r="G620" s="823" t="s">
        <v>2518</v>
      </c>
      <c r="H620" s="823" t="s">
        <v>329</v>
      </c>
      <c r="I620" s="823" t="s">
        <v>3140</v>
      </c>
      <c r="J620" s="823" t="s">
        <v>2520</v>
      </c>
      <c r="K620" s="823" t="s">
        <v>1530</v>
      </c>
      <c r="L620" s="826">
        <v>0</v>
      </c>
      <c r="M620" s="826">
        <v>0</v>
      </c>
      <c r="N620" s="823">
        <v>1</v>
      </c>
      <c r="O620" s="827">
        <v>1</v>
      </c>
      <c r="P620" s="826">
        <v>0</v>
      </c>
      <c r="Q620" s="828"/>
      <c r="R620" s="823">
        <v>1</v>
      </c>
      <c r="S620" s="828">
        <v>1</v>
      </c>
      <c r="T620" s="827">
        <v>1</v>
      </c>
      <c r="U620" s="829">
        <v>1</v>
      </c>
    </row>
    <row r="621" spans="1:21" ht="14.45" customHeight="1" x14ac:dyDescent="0.2">
      <c r="A621" s="822">
        <v>7</v>
      </c>
      <c r="B621" s="823" t="s">
        <v>2233</v>
      </c>
      <c r="C621" s="823" t="s">
        <v>2239</v>
      </c>
      <c r="D621" s="824" t="s">
        <v>3530</v>
      </c>
      <c r="E621" s="825" t="s">
        <v>2258</v>
      </c>
      <c r="F621" s="823" t="s">
        <v>2234</v>
      </c>
      <c r="G621" s="823" t="s">
        <v>2825</v>
      </c>
      <c r="H621" s="823" t="s">
        <v>680</v>
      </c>
      <c r="I621" s="823" t="s">
        <v>2157</v>
      </c>
      <c r="J621" s="823" t="s">
        <v>2158</v>
      </c>
      <c r="K621" s="823" t="s">
        <v>2159</v>
      </c>
      <c r="L621" s="826">
        <v>754.04</v>
      </c>
      <c r="M621" s="826">
        <v>27899.479999999996</v>
      </c>
      <c r="N621" s="823">
        <v>37</v>
      </c>
      <c r="O621" s="827">
        <v>8</v>
      </c>
      <c r="P621" s="826">
        <v>23375.239999999998</v>
      </c>
      <c r="Q621" s="828">
        <v>0.83783783783783794</v>
      </c>
      <c r="R621" s="823">
        <v>31</v>
      </c>
      <c r="S621" s="828">
        <v>0.83783783783783783</v>
      </c>
      <c r="T621" s="827">
        <v>7</v>
      </c>
      <c r="U621" s="829">
        <v>0.875</v>
      </c>
    </row>
    <row r="622" spans="1:21" ht="14.45" customHeight="1" x14ac:dyDescent="0.2">
      <c r="A622" s="822">
        <v>7</v>
      </c>
      <c r="B622" s="823" t="s">
        <v>2233</v>
      </c>
      <c r="C622" s="823" t="s">
        <v>2239</v>
      </c>
      <c r="D622" s="824" t="s">
        <v>3530</v>
      </c>
      <c r="E622" s="825" t="s">
        <v>2258</v>
      </c>
      <c r="F622" s="823" t="s">
        <v>2234</v>
      </c>
      <c r="G622" s="823" t="s">
        <v>2825</v>
      </c>
      <c r="H622" s="823" t="s">
        <v>680</v>
      </c>
      <c r="I622" s="823" t="s">
        <v>2160</v>
      </c>
      <c r="J622" s="823" t="s">
        <v>2158</v>
      </c>
      <c r="K622" s="823" t="s">
        <v>2161</v>
      </c>
      <c r="L622" s="826">
        <v>1131.06</v>
      </c>
      <c r="M622" s="826">
        <v>6786.36</v>
      </c>
      <c r="N622" s="823">
        <v>6</v>
      </c>
      <c r="O622" s="827">
        <v>1</v>
      </c>
      <c r="P622" s="826">
        <v>6786.36</v>
      </c>
      <c r="Q622" s="828">
        <v>1</v>
      </c>
      <c r="R622" s="823">
        <v>6</v>
      </c>
      <c r="S622" s="828">
        <v>1</v>
      </c>
      <c r="T622" s="827">
        <v>1</v>
      </c>
      <c r="U622" s="829">
        <v>1</v>
      </c>
    </row>
    <row r="623" spans="1:21" ht="14.45" customHeight="1" x14ac:dyDescent="0.2">
      <c r="A623" s="822">
        <v>7</v>
      </c>
      <c r="B623" s="823" t="s">
        <v>2233</v>
      </c>
      <c r="C623" s="823" t="s">
        <v>2239</v>
      </c>
      <c r="D623" s="824" t="s">
        <v>3530</v>
      </c>
      <c r="E623" s="825" t="s">
        <v>2258</v>
      </c>
      <c r="F623" s="823" t="s">
        <v>2234</v>
      </c>
      <c r="G623" s="823" t="s">
        <v>2825</v>
      </c>
      <c r="H623" s="823" t="s">
        <v>680</v>
      </c>
      <c r="I623" s="823" t="s">
        <v>2826</v>
      </c>
      <c r="J623" s="823" t="s">
        <v>2158</v>
      </c>
      <c r="K623" s="823" t="s">
        <v>2827</v>
      </c>
      <c r="L623" s="826">
        <v>1508.08</v>
      </c>
      <c r="M623" s="826">
        <v>36193.919999999998</v>
      </c>
      <c r="N623" s="823">
        <v>24</v>
      </c>
      <c r="O623" s="827">
        <v>4</v>
      </c>
      <c r="P623" s="826">
        <v>36193.919999999998</v>
      </c>
      <c r="Q623" s="828">
        <v>1</v>
      </c>
      <c r="R623" s="823">
        <v>24</v>
      </c>
      <c r="S623" s="828">
        <v>1</v>
      </c>
      <c r="T623" s="827">
        <v>4</v>
      </c>
      <c r="U623" s="829">
        <v>1</v>
      </c>
    </row>
    <row r="624" spans="1:21" ht="14.45" customHeight="1" x14ac:dyDescent="0.2">
      <c r="A624" s="822">
        <v>7</v>
      </c>
      <c r="B624" s="823" t="s">
        <v>2233</v>
      </c>
      <c r="C624" s="823" t="s">
        <v>2239</v>
      </c>
      <c r="D624" s="824" t="s">
        <v>3530</v>
      </c>
      <c r="E624" s="825" t="s">
        <v>2258</v>
      </c>
      <c r="F624" s="823" t="s">
        <v>2234</v>
      </c>
      <c r="G624" s="823" t="s">
        <v>2825</v>
      </c>
      <c r="H624" s="823" t="s">
        <v>329</v>
      </c>
      <c r="I624" s="823" t="s">
        <v>3141</v>
      </c>
      <c r="J624" s="823" t="s">
        <v>3092</v>
      </c>
      <c r="K624" s="823" t="s">
        <v>2827</v>
      </c>
      <c r="L624" s="826">
        <v>1292.6500000000001</v>
      </c>
      <c r="M624" s="826">
        <v>7755.9000000000005</v>
      </c>
      <c r="N624" s="823">
        <v>6</v>
      </c>
      <c r="O624" s="827">
        <v>1</v>
      </c>
      <c r="P624" s="826"/>
      <c r="Q624" s="828">
        <v>0</v>
      </c>
      <c r="R624" s="823"/>
      <c r="S624" s="828">
        <v>0</v>
      </c>
      <c r="T624" s="827"/>
      <c r="U624" s="829">
        <v>0</v>
      </c>
    </row>
    <row r="625" spans="1:21" ht="14.45" customHeight="1" x14ac:dyDescent="0.2">
      <c r="A625" s="822">
        <v>7</v>
      </c>
      <c r="B625" s="823" t="s">
        <v>2233</v>
      </c>
      <c r="C625" s="823" t="s">
        <v>2239</v>
      </c>
      <c r="D625" s="824" t="s">
        <v>3530</v>
      </c>
      <c r="E625" s="825" t="s">
        <v>2258</v>
      </c>
      <c r="F625" s="823" t="s">
        <v>2234</v>
      </c>
      <c r="G625" s="823" t="s">
        <v>2825</v>
      </c>
      <c r="H625" s="823" t="s">
        <v>329</v>
      </c>
      <c r="I625" s="823" t="s">
        <v>3142</v>
      </c>
      <c r="J625" s="823" t="s">
        <v>3026</v>
      </c>
      <c r="K625" s="823" t="s">
        <v>2161</v>
      </c>
      <c r="L625" s="826">
        <v>1131.06</v>
      </c>
      <c r="M625" s="826">
        <v>6786.36</v>
      </c>
      <c r="N625" s="823">
        <v>6</v>
      </c>
      <c r="O625" s="827">
        <v>1</v>
      </c>
      <c r="P625" s="826">
        <v>6786.36</v>
      </c>
      <c r="Q625" s="828">
        <v>1</v>
      </c>
      <c r="R625" s="823">
        <v>6</v>
      </c>
      <c r="S625" s="828">
        <v>1</v>
      </c>
      <c r="T625" s="827">
        <v>1</v>
      </c>
      <c r="U625" s="829">
        <v>1</v>
      </c>
    </row>
    <row r="626" spans="1:21" ht="14.45" customHeight="1" x14ac:dyDescent="0.2">
      <c r="A626" s="822">
        <v>7</v>
      </c>
      <c r="B626" s="823" t="s">
        <v>2233</v>
      </c>
      <c r="C626" s="823" t="s">
        <v>2239</v>
      </c>
      <c r="D626" s="824" t="s">
        <v>3530</v>
      </c>
      <c r="E626" s="825" t="s">
        <v>2258</v>
      </c>
      <c r="F626" s="823" t="s">
        <v>2234</v>
      </c>
      <c r="G626" s="823" t="s">
        <v>3143</v>
      </c>
      <c r="H626" s="823" t="s">
        <v>329</v>
      </c>
      <c r="I626" s="823" t="s">
        <v>3144</v>
      </c>
      <c r="J626" s="823" t="s">
        <v>3145</v>
      </c>
      <c r="K626" s="823" t="s">
        <v>3146</v>
      </c>
      <c r="L626" s="826">
        <v>17.47</v>
      </c>
      <c r="M626" s="826">
        <v>34.94</v>
      </c>
      <c r="N626" s="823">
        <v>2</v>
      </c>
      <c r="O626" s="827">
        <v>1</v>
      </c>
      <c r="P626" s="826">
        <v>34.94</v>
      </c>
      <c r="Q626" s="828">
        <v>1</v>
      </c>
      <c r="R626" s="823">
        <v>2</v>
      </c>
      <c r="S626" s="828">
        <v>1</v>
      </c>
      <c r="T626" s="827">
        <v>1</v>
      </c>
      <c r="U626" s="829">
        <v>1</v>
      </c>
    </row>
    <row r="627" spans="1:21" ht="14.45" customHeight="1" x14ac:dyDescent="0.2">
      <c r="A627" s="822">
        <v>7</v>
      </c>
      <c r="B627" s="823" t="s">
        <v>2233</v>
      </c>
      <c r="C627" s="823" t="s">
        <v>2239</v>
      </c>
      <c r="D627" s="824" t="s">
        <v>3530</v>
      </c>
      <c r="E627" s="825" t="s">
        <v>2258</v>
      </c>
      <c r="F627" s="823" t="s">
        <v>2234</v>
      </c>
      <c r="G627" s="823" t="s">
        <v>2369</v>
      </c>
      <c r="H627" s="823" t="s">
        <v>680</v>
      </c>
      <c r="I627" s="823" t="s">
        <v>3147</v>
      </c>
      <c r="J627" s="823" t="s">
        <v>2374</v>
      </c>
      <c r="K627" s="823" t="s">
        <v>3148</v>
      </c>
      <c r="L627" s="826">
        <v>48.01</v>
      </c>
      <c r="M627" s="826">
        <v>48.01</v>
      </c>
      <c r="N627" s="823">
        <v>1</v>
      </c>
      <c r="O627" s="827">
        <v>1</v>
      </c>
      <c r="P627" s="826">
        <v>48.01</v>
      </c>
      <c r="Q627" s="828">
        <v>1</v>
      </c>
      <c r="R627" s="823">
        <v>1</v>
      </c>
      <c r="S627" s="828">
        <v>1</v>
      </c>
      <c r="T627" s="827">
        <v>1</v>
      </c>
      <c r="U627" s="829">
        <v>1</v>
      </c>
    </row>
    <row r="628" spans="1:21" ht="14.45" customHeight="1" x14ac:dyDescent="0.2">
      <c r="A628" s="822">
        <v>7</v>
      </c>
      <c r="B628" s="823" t="s">
        <v>2233</v>
      </c>
      <c r="C628" s="823" t="s">
        <v>2239</v>
      </c>
      <c r="D628" s="824" t="s">
        <v>3530</v>
      </c>
      <c r="E628" s="825" t="s">
        <v>2258</v>
      </c>
      <c r="F628" s="823" t="s">
        <v>2234</v>
      </c>
      <c r="G628" s="823" t="s">
        <v>2556</v>
      </c>
      <c r="H628" s="823" t="s">
        <v>680</v>
      </c>
      <c r="I628" s="823" t="s">
        <v>2076</v>
      </c>
      <c r="J628" s="823" t="s">
        <v>1202</v>
      </c>
      <c r="K628" s="823" t="s">
        <v>2077</v>
      </c>
      <c r="L628" s="826">
        <v>176.32</v>
      </c>
      <c r="M628" s="826">
        <v>881.6</v>
      </c>
      <c r="N628" s="823">
        <v>5</v>
      </c>
      <c r="O628" s="827">
        <v>5</v>
      </c>
      <c r="P628" s="826">
        <v>352.64</v>
      </c>
      <c r="Q628" s="828">
        <v>0.39999999999999997</v>
      </c>
      <c r="R628" s="823">
        <v>2</v>
      </c>
      <c r="S628" s="828">
        <v>0.4</v>
      </c>
      <c r="T628" s="827">
        <v>2</v>
      </c>
      <c r="U628" s="829">
        <v>0.4</v>
      </c>
    </row>
    <row r="629" spans="1:21" ht="14.45" customHeight="1" x14ac:dyDescent="0.2">
      <c r="A629" s="822">
        <v>7</v>
      </c>
      <c r="B629" s="823" t="s">
        <v>2233</v>
      </c>
      <c r="C629" s="823" t="s">
        <v>2239</v>
      </c>
      <c r="D629" s="824" t="s">
        <v>3530</v>
      </c>
      <c r="E629" s="825" t="s">
        <v>2258</v>
      </c>
      <c r="F629" s="823" t="s">
        <v>2234</v>
      </c>
      <c r="G629" s="823" t="s">
        <v>2375</v>
      </c>
      <c r="H629" s="823" t="s">
        <v>680</v>
      </c>
      <c r="I629" s="823" t="s">
        <v>3149</v>
      </c>
      <c r="J629" s="823" t="s">
        <v>1441</v>
      </c>
      <c r="K629" s="823" t="s">
        <v>1442</v>
      </c>
      <c r="L629" s="826">
        <v>132</v>
      </c>
      <c r="M629" s="826">
        <v>396</v>
      </c>
      <c r="N629" s="823">
        <v>3</v>
      </c>
      <c r="O629" s="827">
        <v>0.5</v>
      </c>
      <c r="P629" s="826">
        <v>396</v>
      </c>
      <c r="Q629" s="828">
        <v>1</v>
      </c>
      <c r="R629" s="823">
        <v>3</v>
      </c>
      <c r="S629" s="828">
        <v>1</v>
      </c>
      <c r="T629" s="827">
        <v>0.5</v>
      </c>
      <c r="U629" s="829">
        <v>1</v>
      </c>
    </row>
    <row r="630" spans="1:21" ht="14.45" customHeight="1" x14ac:dyDescent="0.2">
      <c r="A630" s="822">
        <v>7</v>
      </c>
      <c r="B630" s="823" t="s">
        <v>2233</v>
      </c>
      <c r="C630" s="823" t="s">
        <v>2239</v>
      </c>
      <c r="D630" s="824" t="s">
        <v>3530</v>
      </c>
      <c r="E630" s="825" t="s">
        <v>2258</v>
      </c>
      <c r="F630" s="823" t="s">
        <v>2234</v>
      </c>
      <c r="G630" s="823" t="s">
        <v>2375</v>
      </c>
      <c r="H630" s="823" t="s">
        <v>329</v>
      </c>
      <c r="I630" s="823" t="s">
        <v>2657</v>
      </c>
      <c r="J630" s="823" t="s">
        <v>798</v>
      </c>
      <c r="K630" s="823" t="s">
        <v>763</v>
      </c>
      <c r="L630" s="826">
        <v>65.989999999999995</v>
      </c>
      <c r="M630" s="826">
        <v>1187.8199999999997</v>
      </c>
      <c r="N630" s="823">
        <v>18</v>
      </c>
      <c r="O630" s="827">
        <v>4.5</v>
      </c>
      <c r="P630" s="826">
        <v>593.90999999999985</v>
      </c>
      <c r="Q630" s="828">
        <v>0.5</v>
      </c>
      <c r="R630" s="823">
        <v>9</v>
      </c>
      <c r="S630" s="828">
        <v>0.5</v>
      </c>
      <c r="T630" s="827">
        <v>2.5</v>
      </c>
      <c r="U630" s="829">
        <v>0.55555555555555558</v>
      </c>
    </row>
    <row r="631" spans="1:21" ht="14.45" customHeight="1" x14ac:dyDescent="0.2">
      <c r="A631" s="822">
        <v>7</v>
      </c>
      <c r="B631" s="823" t="s">
        <v>2233</v>
      </c>
      <c r="C631" s="823" t="s">
        <v>2239</v>
      </c>
      <c r="D631" s="824" t="s">
        <v>3530</v>
      </c>
      <c r="E631" s="825" t="s">
        <v>2258</v>
      </c>
      <c r="F631" s="823" t="s">
        <v>2234</v>
      </c>
      <c r="G631" s="823" t="s">
        <v>2375</v>
      </c>
      <c r="H631" s="823" t="s">
        <v>329</v>
      </c>
      <c r="I631" s="823" t="s">
        <v>2376</v>
      </c>
      <c r="J631" s="823" t="s">
        <v>798</v>
      </c>
      <c r="K631" s="823" t="s">
        <v>1442</v>
      </c>
      <c r="L631" s="826">
        <v>132</v>
      </c>
      <c r="M631" s="826">
        <v>924</v>
      </c>
      <c r="N631" s="823">
        <v>7</v>
      </c>
      <c r="O631" s="827">
        <v>2.5</v>
      </c>
      <c r="P631" s="826">
        <v>924</v>
      </c>
      <c r="Q631" s="828">
        <v>1</v>
      </c>
      <c r="R631" s="823">
        <v>7</v>
      </c>
      <c r="S631" s="828">
        <v>1</v>
      </c>
      <c r="T631" s="827">
        <v>2.5</v>
      </c>
      <c r="U631" s="829">
        <v>1</v>
      </c>
    </row>
    <row r="632" spans="1:21" ht="14.45" customHeight="1" x14ac:dyDescent="0.2">
      <c r="A632" s="822">
        <v>7</v>
      </c>
      <c r="B632" s="823" t="s">
        <v>2233</v>
      </c>
      <c r="C632" s="823" t="s">
        <v>2239</v>
      </c>
      <c r="D632" s="824" t="s">
        <v>3530</v>
      </c>
      <c r="E632" s="825" t="s">
        <v>2258</v>
      </c>
      <c r="F632" s="823" t="s">
        <v>2234</v>
      </c>
      <c r="G632" s="823" t="s">
        <v>2465</v>
      </c>
      <c r="H632" s="823" t="s">
        <v>329</v>
      </c>
      <c r="I632" s="823" t="s">
        <v>3150</v>
      </c>
      <c r="J632" s="823" t="s">
        <v>2499</v>
      </c>
      <c r="K632" s="823" t="s">
        <v>3151</v>
      </c>
      <c r="L632" s="826">
        <v>23.51</v>
      </c>
      <c r="M632" s="826">
        <v>47.02</v>
      </c>
      <c r="N632" s="823">
        <v>2</v>
      </c>
      <c r="O632" s="827">
        <v>0.5</v>
      </c>
      <c r="P632" s="826">
        <v>47.02</v>
      </c>
      <c r="Q632" s="828">
        <v>1</v>
      </c>
      <c r="R632" s="823">
        <v>2</v>
      </c>
      <c r="S632" s="828">
        <v>1</v>
      </c>
      <c r="T632" s="827">
        <v>0.5</v>
      </c>
      <c r="U632" s="829">
        <v>1</v>
      </c>
    </row>
    <row r="633" spans="1:21" ht="14.45" customHeight="1" x14ac:dyDescent="0.2">
      <c r="A633" s="822">
        <v>7</v>
      </c>
      <c r="B633" s="823" t="s">
        <v>2233</v>
      </c>
      <c r="C633" s="823" t="s">
        <v>2239</v>
      </c>
      <c r="D633" s="824" t="s">
        <v>3530</v>
      </c>
      <c r="E633" s="825" t="s">
        <v>2258</v>
      </c>
      <c r="F633" s="823" t="s">
        <v>2234</v>
      </c>
      <c r="G633" s="823" t="s">
        <v>2579</v>
      </c>
      <c r="H633" s="823" t="s">
        <v>329</v>
      </c>
      <c r="I633" s="823" t="s">
        <v>3152</v>
      </c>
      <c r="J633" s="823" t="s">
        <v>3153</v>
      </c>
      <c r="K633" s="823" t="s">
        <v>3154</v>
      </c>
      <c r="L633" s="826">
        <v>516</v>
      </c>
      <c r="M633" s="826">
        <v>2580</v>
      </c>
      <c r="N633" s="823">
        <v>5</v>
      </c>
      <c r="O633" s="827">
        <v>1</v>
      </c>
      <c r="P633" s="826">
        <v>1548</v>
      </c>
      <c r="Q633" s="828">
        <v>0.6</v>
      </c>
      <c r="R633" s="823">
        <v>3</v>
      </c>
      <c r="S633" s="828">
        <v>0.6</v>
      </c>
      <c r="T633" s="827">
        <v>0.5</v>
      </c>
      <c r="U633" s="829">
        <v>0.5</v>
      </c>
    </row>
    <row r="634" spans="1:21" ht="14.45" customHeight="1" x14ac:dyDescent="0.2">
      <c r="A634" s="822">
        <v>7</v>
      </c>
      <c r="B634" s="823" t="s">
        <v>2233</v>
      </c>
      <c r="C634" s="823" t="s">
        <v>2239</v>
      </c>
      <c r="D634" s="824" t="s">
        <v>3530</v>
      </c>
      <c r="E634" s="825" t="s">
        <v>2258</v>
      </c>
      <c r="F634" s="823" t="s">
        <v>2234</v>
      </c>
      <c r="G634" s="823" t="s">
        <v>3155</v>
      </c>
      <c r="H634" s="823" t="s">
        <v>329</v>
      </c>
      <c r="I634" s="823" t="s">
        <v>3156</v>
      </c>
      <c r="J634" s="823" t="s">
        <v>3157</v>
      </c>
      <c r="K634" s="823" t="s">
        <v>3158</v>
      </c>
      <c r="L634" s="826">
        <v>0</v>
      </c>
      <c r="M634" s="826">
        <v>0</v>
      </c>
      <c r="N634" s="823">
        <v>1</v>
      </c>
      <c r="O634" s="827">
        <v>1</v>
      </c>
      <c r="P634" s="826">
        <v>0</v>
      </c>
      <c r="Q634" s="828"/>
      <c r="R634" s="823">
        <v>1</v>
      </c>
      <c r="S634" s="828">
        <v>1</v>
      </c>
      <c r="T634" s="827">
        <v>1</v>
      </c>
      <c r="U634" s="829">
        <v>1</v>
      </c>
    </row>
    <row r="635" spans="1:21" ht="14.45" customHeight="1" x14ac:dyDescent="0.2">
      <c r="A635" s="822">
        <v>7</v>
      </c>
      <c r="B635" s="823" t="s">
        <v>2233</v>
      </c>
      <c r="C635" s="823" t="s">
        <v>2239</v>
      </c>
      <c r="D635" s="824" t="s">
        <v>3530</v>
      </c>
      <c r="E635" s="825" t="s">
        <v>2258</v>
      </c>
      <c r="F635" s="823" t="s">
        <v>2234</v>
      </c>
      <c r="G635" s="823" t="s">
        <v>2511</v>
      </c>
      <c r="H635" s="823" t="s">
        <v>329</v>
      </c>
      <c r="I635" s="823" t="s">
        <v>2829</v>
      </c>
      <c r="J635" s="823" t="s">
        <v>2513</v>
      </c>
      <c r="K635" s="823" t="s">
        <v>2830</v>
      </c>
      <c r="L635" s="826">
        <v>150.26</v>
      </c>
      <c r="M635" s="826">
        <v>450.78</v>
      </c>
      <c r="N635" s="823">
        <v>3</v>
      </c>
      <c r="O635" s="827">
        <v>2</v>
      </c>
      <c r="P635" s="826"/>
      <c r="Q635" s="828">
        <v>0</v>
      </c>
      <c r="R635" s="823"/>
      <c r="S635" s="828">
        <v>0</v>
      </c>
      <c r="T635" s="827"/>
      <c r="U635" s="829">
        <v>0</v>
      </c>
    </row>
    <row r="636" spans="1:21" ht="14.45" customHeight="1" x14ac:dyDescent="0.2">
      <c r="A636" s="822">
        <v>7</v>
      </c>
      <c r="B636" s="823" t="s">
        <v>2233</v>
      </c>
      <c r="C636" s="823" t="s">
        <v>2239</v>
      </c>
      <c r="D636" s="824" t="s">
        <v>3530</v>
      </c>
      <c r="E636" s="825" t="s">
        <v>2258</v>
      </c>
      <c r="F636" s="823" t="s">
        <v>2234</v>
      </c>
      <c r="G636" s="823" t="s">
        <v>2511</v>
      </c>
      <c r="H636" s="823" t="s">
        <v>329</v>
      </c>
      <c r="I636" s="823" t="s">
        <v>3159</v>
      </c>
      <c r="J636" s="823" t="s">
        <v>2513</v>
      </c>
      <c r="K636" s="823" t="s">
        <v>3160</v>
      </c>
      <c r="L636" s="826">
        <v>225.39</v>
      </c>
      <c r="M636" s="826">
        <v>1352.34</v>
      </c>
      <c r="N636" s="823">
        <v>6</v>
      </c>
      <c r="O636" s="827">
        <v>1.5</v>
      </c>
      <c r="P636" s="826">
        <v>676.17</v>
      </c>
      <c r="Q636" s="828">
        <v>0.5</v>
      </c>
      <c r="R636" s="823">
        <v>3</v>
      </c>
      <c r="S636" s="828">
        <v>0.5</v>
      </c>
      <c r="T636" s="827">
        <v>0.5</v>
      </c>
      <c r="U636" s="829">
        <v>0.33333333333333331</v>
      </c>
    </row>
    <row r="637" spans="1:21" ht="14.45" customHeight="1" x14ac:dyDescent="0.2">
      <c r="A637" s="822">
        <v>7</v>
      </c>
      <c r="B637" s="823" t="s">
        <v>2233</v>
      </c>
      <c r="C637" s="823" t="s">
        <v>2239</v>
      </c>
      <c r="D637" s="824" t="s">
        <v>3530</v>
      </c>
      <c r="E637" s="825" t="s">
        <v>2258</v>
      </c>
      <c r="F637" s="823" t="s">
        <v>2234</v>
      </c>
      <c r="G637" s="823" t="s">
        <v>2511</v>
      </c>
      <c r="H637" s="823" t="s">
        <v>329</v>
      </c>
      <c r="I637" s="823" t="s">
        <v>2512</v>
      </c>
      <c r="J637" s="823" t="s">
        <v>2513</v>
      </c>
      <c r="K637" s="823" t="s">
        <v>2514</v>
      </c>
      <c r="L637" s="826">
        <v>300.51</v>
      </c>
      <c r="M637" s="826">
        <v>300.51</v>
      </c>
      <c r="N637" s="823">
        <v>1</v>
      </c>
      <c r="O637" s="827">
        <v>0.5</v>
      </c>
      <c r="P637" s="826"/>
      <c r="Q637" s="828">
        <v>0</v>
      </c>
      <c r="R637" s="823"/>
      <c r="S637" s="828">
        <v>0</v>
      </c>
      <c r="T637" s="827"/>
      <c r="U637" s="829">
        <v>0</v>
      </c>
    </row>
    <row r="638" spans="1:21" ht="14.45" customHeight="1" x14ac:dyDescent="0.2">
      <c r="A638" s="822">
        <v>7</v>
      </c>
      <c r="B638" s="823" t="s">
        <v>2233</v>
      </c>
      <c r="C638" s="823" t="s">
        <v>2239</v>
      </c>
      <c r="D638" s="824" t="s">
        <v>3530</v>
      </c>
      <c r="E638" s="825" t="s">
        <v>2258</v>
      </c>
      <c r="F638" s="823" t="s">
        <v>2234</v>
      </c>
      <c r="G638" s="823" t="s">
        <v>2531</v>
      </c>
      <c r="H638" s="823" t="s">
        <v>329</v>
      </c>
      <c r="I638" s="823" t="s">
        <v>3161</v>
      </c>
      <c r="J638" s="823" t="s">
        <v>3162</v>
      </c>
      <c r="K638" s="823" t="s">
        <v>3163</v>
      </c>
      <c r="L638" s="826">
        <v>52.87</v>
      </c>
      <c r="M638" s="826">
        <v>211.48</v>
      </c>
      <c r="N638" s="823">
        <v>4</v>
      </c>
      <c r="O638" s="827">
        <v>2</v>
      </c>
      <c r="P638" s="826"/>
      <c r="Q638" s="828">
        <v>0</v>
      </c>
      <c r="R638" s="823"/>
      <c r="S638" s="828">
        <v>0</v>
      </c>
      <c r="T638" s="827"/>
      <c r="U638" s="829">
        <v>0</v>
      </c>
    </row>
    <row r="639" spans="1:21" ht="14.45" customHeight="1" x14ac:dyDescent="0.2">
      <c r="A639" s="822">
        <v>7</v>
      </c>
      <c r="B639" s="823" t="s">
        <v>2233</v>
      </c>
      <c r="C639" s="823" t="s">
        <v>2239</v>
      </c>
      <c r="D639" s="824" t="s">
        <v>3530</v>
      </c>
      <c r="E639" s="825" t="s">
        <v>2258</v>
      </c>
      <c r="F639" s="823" t="s">
        <v>2234</v>
      </c>
      <c r="G639" s="823" t="s">
        <v>2531</v>
      </c>
      <c r="H639" s="823" t="s">
        <v>329</v>
      </c>
      <c r="I639" s="823" t="s">
        <v>3164</v>
      </c>
      <c r="J639" s="823" t="s">
        <v>3162</v>
      </c>
      <c r="K639" s="823" t="s">
        <v>3163</v>
      </c>
      <c r="L639" s="826">
        <v>52.87</v>
      </c>
      <c r="M639" s="826">
        <v>105.74</v>
      </c>
      <c r="N639" s="823">
        <v>2</v>
      </c>
      <c r="O639" s="827">
        <v>0.5</v>
      </c>
      <c r="P639" s="826"/>
      <c r="Q639" s="828">
        <v>0</v>
      </c>
      <c r="R639" s="823"/>
      <c r="S639" s="828">
        <v>0</v>
      </c>
      <c r="T639" s="827"/>
      <c r="U639" s="829">
        <v>0</v>
      </c>
    </row>
    <row r="640" spans="1:21" ht="14.45" customHeight="1" x14ac:dyDescent="0.2">
      <c r="A640" s="822">
        <v>7</v>
      </c>
      <c r="B640" s="823" t="s">
        <v>2233</v>
      </c>
      <c r="C640" s="823" t="s">
        <v>2239</v>
      </c>
      <c r="D640" s="824" t="s">
        <v>3530</v>
      </c>
      <c r="E640" s="825" t="s">
        <v>2258</v>
      </c>
      <c r="F640" s="823" t="s">
        <v>2234</v>
      </c>
      <c r="G640" s="823" t="s">
        <v>2309</v>
      </c>
      <c r="H640" s="823" t="s">
        <v>329</v>
      </c>
      <c r="I640" s="823" t="s">
        <v>3165</v>
      </c>
      <c r="J640" s="823" t="s">
        <v>2311</v>
      </c>
      <c r="K640" s="823" t="s">
        <v>3166</v>
      </c>
      <c r="L640" s="826">
        <v>91.11</v>
      </c>
      <c r="M640" s="826">
        <v>273.33</v>
      </c>
      <c r="N640" s="823">
        <v>3</v>
      </c>
      <c r="O640" s="827">
        <v>0.5</v>
      </c>
      <c r="P640" s="826">
        <v>273.33</v>
      </c>
      <c r="Q640" s="828">
        <v>1</v>
      </c>
      <c r="R640" s="823">
        <v>3</v>
      </c>
      <c r="S640" s="828">
        <v>1</v>
      </c>
      <c r="T640" s="827">
        <v>0.5</v>
      </c>
      <c r="U640" s="829">
        <v>1</v>
      </c>
    </row>
    <row r="641" spans="1:21" ht="14.45" customHeight="1" x14ac:dyDescent="0.2">
      <c r="A641" s="822">
        <v>7</v>
      </c>
      <c r="B641" s="823" t="s">
        <v>2233</v>
      </c>
      <c r="C641" s="823" t="s">
        <v>2239</v>
      </c>
      <c r="D641" s="824" t="s">
        <v>3530</v>
      </c>
      <c r="E641" s="825" t="s">
        <v>2258</v>
      </c>
      <c r="F641" s="823" t="s">
        <v>2234</v>
      </c>
      <c r="G641" s="823" t="s">
        <v>2382</v>
      </c>
      <c r="H641" s="823" t="s">
        <v>329</v>
      </c>
      <c r="I641" s="823" t="s">
        <v>2383</v>
      </c>
      <c r="J641" s="823" t="s">
        <v>1593</v>
      </c>
      <c r="K641" s="823" t="s">
        <v>2384</v>
      </c>
      <c r="L641" s="826">
        <v>24.68</v>
      </c>
      <c r="M641" s="826">
        <v>715.71999999999991</v>
      </c>
      <c r="N641" s="823">
        <v>29</v>
      </c>
      <c r="O641" s="827">
        <v>8</v>
      </c>
      <c r="P641" s="826">
        <v>370.19999999999993</v>
      </c>
      <c r="Q641" s="828">
        <v>0.51724137931034475</v>
      </c>
      <c r="R641" s="823">
        <v>15</v>
      </c>
      <c r="S641" s="828">
        <v>0.51724137931034486</v>
      </c>
      <c r="T641" s="827">
        <v>4</v>
      </c>
      <c r="U641" s="829">
        <v>0.5</v>
      </c>
    </row>
    <row r="642" spans="1:21" ht="14.45" customHeight="1" x14ac:dyDescent="0.2">
      <c r="A642" s="822">
        <v>7</v>
      </c>
      <c r="B642" s="823" t="s">
        <v>2233</v>
      </c>
      <c r="C642" s="823" t="s">
        <v>2239</v>
      </c>
      <c r="D642" s="824" t="s">
        <v>3530</v>
      </c>
      <c r="E642" s="825" t="s">
        <v>2258</v>
      </c>
      <c r="F642" s="823" t="s">
        <v>2234</v>
      </c>
      <c r="G642" s="823" t="s">
        <v>2382</v>
      </c>
      <c r="H642" s="823" t="s">
        <v>329</v>
      </c>
      <c r="I642" s="823" t="s">
        <v>2831</v>
      </c>
      <c r="J642" s="823" t="s">
        <v>1593</v>
      </c>
      <c r="K642" s="823" t="s">
        <v>2832</v>
      </c>
      <c r="L642" s="826">
        <v>74.06</v>
      </c>
      <c r="M642" s="826">
        <v>1110.9000000000001</v>
      </c>
      <c r="N642" s="823">
        <v>15</v>
      </c>
      <c r="O642" s="827">
        <v>5</v>
      </c>
      <c r="P642" s="826">
        <v>740.60000000000014</v>
      </c>
      <c r="Q642" s="828">
        <v>0.66666666666666674</v>
      </c>
      <c r="R642" s="823">
        <v>10</v>
      </c>
      <c r="S642" s="828">
        <v>0.66666666666666663</v>
      </c>
      <c r="T642" s="827">
        <v>2</v>
      </c>
      <c r="U642" s="829">
        <v>0.4</v>
      </c>
    </row>
    <row r="643" spans="1:21" ht="14.45" customHeight="1" x14ac:dyDescent="0.2">
      <c r="A643" s="822">
        <v>7</v>
      </c>
      <c r="B643" s="823" t="s">
        <v>2233</v>
      </c>
      <c r="C643" s="823" t="s">
        <v>2239</v>
      </c>
      <c r="D643" s="824" t="s">
        <v>3530</v>
      </c>
      <c r="E643" s="825" t="s">
        <v>2258</v>
      </c>
      <c r="F643" s="823" t="s">
        <v>2234</v>
      </c>
      <c r="G643" s="823" t="s">
        <v>2833</v>
      </c>
      <c r="H643" s="823" t="s">
        <v>329</v>
      </c>
      <c r="I643" s="823" t="s">
        <v>2834</v>
      </c>
      <c r="J643" s="823" t="s">
        <v>2835</v>
      </c>
      <c r="K643" s="823" t="s">
        <v>2836</v>
      </c>
      <c r="L643" s="826">
        <v>561.76</v>
      </c>
      <c r="M643" s="826">
        <v>1685.28</v>
      </c>
      <c r="N643" s="823">
        <v>3</v>
      </c>
      <c r="O643" s="827">
        <v>0.5</v>
      </c>
      <c r="P643" s="826">
        <v>1685.28</v>
      </c>
      <c r="Q643" s="828">
        <v>1</v>
      </c>
      <c r="R643" s="823">
        <v>3</v>
      </c>
      <c r="S643" s="828">
        <v>1</v>
      </c>
      <c r="T643" s="827">
        <v>0.5</v>
      </c>
      <c r="U643" s="829">
        <v>1</v>
      </c>
    </row>
    <row r="644" spans="1:21" ht="14.45" customHeight="1" x14ac:dyDescent="0.2">
      <c r="A644" s="822">
        <v>7</v>
      </c>
      <c r="B644" s="823" t="s">
        <v>2233</v>
      </c>
      <c r="C644" s="823" t="s">
        <v>2239</v>
      </c>
      <c r="D644" s="824" t="s">
        <v>3530</v>
      </c>
      <c r="E644" s="825" t="s">
        <v>2258</v>
      </c>
      <c r="F644" s="823" t="s">
        <v>2234</v>
      </c>
      <c r="G644" s="823" t="s">
        <v>2833</v>
      </c>
      <c r="H644" s="823" t="s">
        <v>329</v>
      </c>
      <c r="I644" s="823" t="s">
        <v>3167</v>
      </c>
      <c r="J644" s="823" t="s">
        <v>2835</v>
      </c>
      <c r="K644" s="823" t="s">
        <v>3168</v>
      </c>
      <c r="L644" s="826">
        <v>70.23</v>
      </c>
      <c r="M644" s="826">
        <v>210.69</v>
      </c>
      <c r="N644" s="823">
        <v>3</v>
      </c>
      <c r="O644" s="827">
        <v>0.5</v>
      </c>
      <c r="P644" s="826"/>
      <c r="Q644" s="828">
        <v>0</v>
      </c>
      <c r="R644" s="823"/>
      <c r="S644" s="828">
        <v>0</v>
      </c>
      <c r="T644" s="827"/>
      <c r="U644" s="829">
        <v>0</v>
      </c>
    </row>
    <row r="645" spans="1:21" ht="14.45" customHeight="1" x14ac:dyDescent="0.2">
      <c r="A645" s="822">
        <v>7</v>
      </c>
      <c r="B645" s="823" t="s">
        <v>2233</v>
      </c>
      <c r="C645" s="823" t="s">
        <v>2239</v>
      </c>
      <c r="D645" s="824" t="s">
        <v>3530</v>
      </c>
      <c r="E645" s="825" t="s">
        <v>2258</v>
      </c>
      <c r="F645" s="823" t="s">
        <v>2234</v>
      </c>
      <c r="G645" s="823" t="s">
        <v>2521</v>
      </c>
      <c r="H645" s="823" t="s">
        <v>680</v>
      </c>
      <c r="I645" s="823" t="s">
        <v>2195</v>
      </c>
      <c r="J645" s="823" t="s">
        <v>2068</v>
      </c>
      <c r="K645" s="823" t="s">
        <v>2196</v>
      </c>
      <c r="L645" s="826">
        <v>123.2</v>
      </c>
      <c r="M645" s="826">
        <v>369.6</v>
      </c>
      <c r="N645" s="823">
        <v>3</v>
      </c>
      <c r="O645" s="827">
        <v>0.5</v>
      </c>
      <c r="P645" s="826">
        <v>369.6</v>
      </c>
      <c r="Q645" s="828">
        <v>1</v>
      </c>
      <c r="R645" s="823">
        <v>3</v>
      </c>
      <c r="S645" s="828">
        <v>1</v>
      </c>
      <c r="T645" s="827">
        <v>0.5</v>
      </c>
      <c r="U645" s="829">
        <v>1</v>
      </c>
    </row>
    <row r="646" spans="1:21" ht="14.45" customHeight="1" x14ac:dyDescent="0.2">
      <c r="A646" s="822">
        <v>7</v>
      </c>
      <c r="B646" s="823" t="s">
        <v>2233</v>
      </c>
      <c r="C646" s="823" t="s">
        <v>2239</v>
      </c>
      <c r="D646" s="824" t="s">
        <v>3530</v>
      </c>
      <c r="E646" s="825" t="s">
        <v>2258</v>
      </c>
      <c r="F646" s="823" t="s">
        <v>2234</v>
      </c>
      <c r="G646" s="823" t="s">
        <v>2521</v>
      </c>
      <c r="H646" s="823" t="s">
        <v>680</v>
      </c>
      <c r="I646" s="823" t="s">
        <v>3169</v>
      </c>
      <c r="J646" s="823" t="s">
        <v>2068</v>
      </c>
      <c r="K646" s="823" t="s">
        <v>3170</v>
      </c>
      <c r="L646" s="826">
        <v>431.18</v>
      </c>
      <c r="M646" s="826">
        <v>431.18</v>
      </c>
      <c r="N646" s="823">
        <v>1</v>
      </c>
      <c r="O646" s="827">
        <v>0.5</v>
      </c>
      <c r="P646" s="826"/>
      <c r="Q646" s="828">
        <v>0</v>
      </c>
      <c r="R646" s="823"/>
      <c r="S646" s="828">
        <v>0</v>
      </c>
      <c r="T646" s="827"/>
      <c r="U646" s="829">
        <v>0</v>
      </c>
    </row>
    <row r="647" spans="1:21" ht="14.45" customHeight="1" x14ac:dyDescent="0.2">
      <c r="A647" s="822">
        <v>7</v>
      </c>
      <c r="B647" s="823" t="s">
        <v>2233</v>
      </c>
      <c r="C647" s="823" t="s">
        <v>2239</v>
      </c>
      <c r="D647" s="824" t="s">
        <v>3530</v>
      </c>
      <c r="E647" s="825" t="s">
        <v>2258</v>
      </c>
      <c r="F647" s="823" t="s">
        <v>2234</v>
      </c>
      <c r="G647" s="823" t="s">
        <v>2521</v>
      </c>
      <c r="H647" s="823" t="s">
        <v>680</v>
      </c>
      <c r="I647" s="823" t="s">
        <v>2067</v>
      </c>
      <c r="J647" s="823" t="s">
        <v>2068</v>
      </c>
      <c r="K647" s="823" t="s">
        <v>2069</v>
      </c>
      <c r="L647" s="826">
        <v>246.39</v>
      </c>
      <c r="M647" s="826">
        <v>492.78</v>
      </c>
      <c r="N647" s="823">
        <v>2</v>
      </c>
      <c r="O647" s="827">
        <v>0.5</v>
      </c>
      <c r="P647" s="826">
        <v>492.78</v>
      </c>
      <c r="Q647" s="828">
        <v>1</v>
      </c>
      <c r="R647" s="823">
        <v>2</v>
      </c>
      <c r="S647" s="828">
        <v>1</v>
      </c>
      <c r="T647" s="827">
        <v>0.5</v>
      </c>
      <c r="U647" s="829">
        <v>1</v>
      </c>
    </row>
    <row r="648" spans="1:21" ht="14.45" customHeight="1" x14ac:dyDescent="0.2">
      <c r="A648" s="822">
        <v>7</v>
      </c>
      <c r="B648" s="823" t="s">
        <v>2233</v>
      </c>
      <c r="C648" s="823" t="s">
        <v>2239</v>
      </c>
      <c r="D648" s="824" t="s">
        <v>3530</v>
      </c>
      <c r="E648" s="825" t="s">
        <v>2258</v>
      </c>
      <c r="F648" s="823" t="s">
        <v>2234</v>
      </c>
      <c r="G648" s="823" t="s">
        <v>2837</v>
      </c>
      <c r="H648" s="823" t="s">
        <v>680</v>
      </c>
      <c r="I648" s="823" t="s">
        <v>3105</v>
      </c>
      <c r="J648" s="823" t="s">
        <v>2152</v>
      </c>
      <c r="K648" s="823" t="s">
        <v>3106</v>
      </c>
      <c r="L648" s="826">
        <v>232.68</v>
      </c>
      <c r="M648" s="826">
        <v>1396.08</v>
      </c>
      <c r="N648" s="823">
        <v>6</v>
      </c>
      <c r="O648" s="827">
        <v>1</v>
      </c>
      <c r="P648" s="826">
        <v>1396.08</v>
      </c>
      <c r="Q648" s="828">
        <v>1</v>
      </c>
      <c r="R648" s="823">
        <v>6</v>
      </c>
      <c r="S648" s="828">
        <v>1</v>
      </c>
      <c r="T648" s="827">
        <v>1</v>
      </c>
      <c r="U648" s="829">
        <v>1</v>
      </c>
    </row>
    <row r="649" spans="1:21" ht="14.45" customHeight="1" x14ac:dyDescent="0.2">
      <c r="A649" s="822">
        <v>7</v>
      </c>
      <c r="B649" s="823" t="s">
        <v>2233</v>
      </c>
      <c r="C649" s="823" t="s">
        <v>2239</v>
      </c>
      <c r="D649" s="824" t="s">
        <v>3530</v>
      </c>
      <c r="E649" s="825" t="s">
        <v>2258</v>
      </c>
      <c r="F649" s="823" t="s">
        <v>2234</v>
      </c>
      <c r="G649" s="823" t="s">
        <v>2837</v>
      </c>
      <c r="H649" s="823" t="s">
        <v>680</v>
      </c>
      <c r="I649" s="823" t="s">
        <v>3171</v>
      </c>
      <c r="J649" s="823" t="s">
        <v>2839</v>
      </c>
      <c r="K649" s="823" t="s">
        <v>2150</v>
      </c>
      <c r="L649" s="826">
        <v>969.48</v>
      </c>
      <c r="M649" s="826">
        <v>5816.88</v>
      </c>
      <c r="N649" s="823">
        <v>6</v>
      </c>
      <c r="O649" s="827">
        <v>1</v>
      </c>
      <c r="P649" s="826"/>
      <c r="Q649" s="828">
        <v>0</v>
      </c>
      <c r="R649" s="823"/>
      <c r="S649" s="828">
        <v>0</v>
      </c>
      <c r="T649" s="827"/>
      <c r="U649" s="829">
        <v>0</v>
      </c>
    </row>
    <row r="650" spans="1:21" ht="14.45" customHeight="1" x14ac:dyDescent="0.2">
      <c r="A650" s="822">
        <v>7</v>
      </c>
      <c r="B650" s="823" t="s">
        <v>2233</v>
      </c>
      <c r="C650" s="823" t="s">
        <v>2239</v>
      </c>
      <c r="D650" s="824" t="s">
        <v>3530</v>
      </c>
      <c r="E650" s="825" t="s">
        <v>2258</v>
      </c>
      <c r="F650" s="823" t="s">
        <v>2234</v>
      </c>
      <c r="G650" s="823" t="s">
        <v>2837</v>
      </c>
      <c r="H650" s="823" t="s">
        <v>680</v>
      </c>
      <c r="I650" s="823" t="s">
        <v>2841</v>
      </c>
      <c r="J650" s="823" t="s">
        <v>2839</v>
      </c>
      <c r="K650" s="823" t="s">
        <v>2842</v>
      </c>
      <c r="L650" s="826">
        <v>1938.97</v>
      </c>
      <c r="M650" s="826">
        <v>38779.399999999994</v>
      </c>
      <c r="N650" s="823">
        <v>20</v>
      </c>
      <c r="O650" s="827">
        <v>4</v>
      </c>
      <c r="P650" s="826">
        <v>27145.579999999998</v>
      </c>
      <c r="Q650" s="828">
        <v>0.70000000000000007</v>
      </c>
      <c r="R650" s="823">
        <v>14</v>
      </c>
      <c r="S650" s="828">
        <v>0.7</v>
      </c>
      <c r="T650" s="827">
        <v>3</v>
      </c>
      <c r="U650" s="829">
        <v>0.75</v>
      </c>
    </row>
    <row r="651" spans="1:21" ht="14.45" customHeight="1" x14ac:dyDescent="0.2">
      <c r="A651" s="822">
        <v>7</v>
      </c>
      <c r="B651" s="823" t="s">
        <v>2233</v>
      </c>
      <c r="C651" s="823" t="s">
        <v>2239</v>
      </c>
      <c r="D651" s="824" t="s">
        <v>3530</v>
      </c>
      <c r="E651" s="825" t="s">
        <v>2258</v>
      </c>
      <c r="F651" s="823" t="s">
        <v>2234</v>
      </c>
      <c r="G651" s="823" t="s">
        <v>2837</v>
      </c>
      <c r="H651" s="823" t="s">
        <v>680</v>
      </c>
      <c r="I651" s="823" t="s">
        <v>3107</v>
      </c>
      <c r="J651" s="823" t="s">
        <v>2844</v>
      </c>
      <c r="K651" s="823" t="s">
        <v>3108</v>
      </c>
      <c r="L651" s="826">
        <v>5322.08</v>
      </c>
      <c r="M651" s="826">
        <v>37254.559999999998</v>
      </c>
      <c r="N651" s="823">
        <v>7</v>
      </c>
      <c r="O651" s="827">
        <v>5</v>
      </c>
      <c r="P651" s="826">
        <v>26610.400000000001</v>
      </c>
      <c r="Q651" s="828">
        <v>0.71428571428571441</v>
      </c>
      <c r="R651" s="823">
        <v>5</v>
      </c>
      <c r="S651" s="828">
        <v>0.7142857142857143</v>
      </c>
      <c r="T651" s="827">
        <v>4</v>
      </c>
      <c r="U651" s="829">
        <v>0.8</v>
      </c>
    </row>
    <row r="652" spans="1:21" ht="14.45" customHeight="1" x14ac:dyDescent="0.2">
      <c r="A652" s="822">
        <v>7</v>
      </c>
      <c r="B652" s="823" t="s">
        <v>2233</v>
      </c>
      <c r="C652" s="823" t="s">
        <v>2239</v>
      </c>
      <c r="D652" s="824" t="s">
        <v>3530</v>
      </c>
      <c r="E652" s="825" t="s">
        <v>2258</v>
      </c>
      <c r="F652" s="823" t="s">
        <v>2234</v>
      </c>
      <c r="G652" s="823" t="s">
        <v>2837</v>
      </c>
      <c r="H652" s="823" t="s">
        <v>680</v>
      </c>
      <c r="I652" s="823" t="s">
        <v>2843</v>
      </c>
      <c r="J652" s="823" t="s">
        <v>2844</v>
      </c>
      <c r="K652" s="823" t="s">
        <v>2845</v>
      </c>
      <c r="L652" s="826">
        <v>5322.08</v>
      </c>
      <c r="M652" s="826">
        <v>10644.16</v>
      </c>
      <c r="N652" s="823">
        <v>2</v>
      </c>
      <c r="O652" s="827">
        <v>1</v>
      </c>
      <c r="P652" s="826">
        <v>10644.16</v>
      </c>
      <c r="Q652" s="828">
        <v>1</v>
      </c>
      <c r="R652" s="823">
        <v>2</v>
      </c>
      <c r="S652" s="828">
        <v>1</v>
      </c>
      <c r="T652" s="827">
        <v>1</v>
      </c>
      <c r="U652" s="829">
        <v>1</v>
      </c>
    </row>
    <row r="653" spans="1:21" ht="14.45" customHeight="1" x14ac:dyDescent="0.2">
      <c r="A653" s="822">
        <v>7</v>
      </c>
      <c r="B653" s="823" t="s">
        <v>2233</v>
      </c>
      <c r="C653" s="823" t="s">
        <v>2239</v>
      </c>
      <c r="D653" s="824" t="s">
        <v>3530</v>
      </c>
      <c r="E653" s="825" t="s">
        <v>2258</v>
      </c>
      <c r="F653" s="823" t="s">
        <v>2234</v>
      </c>
      <c r="G653" s="823" t="s">
        <v>2837</v>
      </c>
      <c r="H653" s="823" t="s">
        <v>680</v>
      </c>
      <c r="I653" s="823" t="s">
        <v>3109</v>
      </c>
      <c r="J653" s="823" t="s">
        <v>2152</v>
      </c>
      <c r="K653" s="823" t="s">
        <v>3110</v>
      </c>
      <c r="L653" s="826">
        <v>1938.97</v>
      </c>
      <c r="M653" s="826">
        <v>21328.670000000002</v>
      </c>
      <c r="N653" s="823">
        <v>11</v>
      </c>
      <c r="O653" s="827">
        <v>2</v>
      </c>
      <c r="P653" s="826">
        <v>21328.670000000002</v>
      </c>
      <c r="Q653" s="828">
        <v>1</v>
      </c>
      <c r="R653" s="823">
        <v>11</v>
      </c>
      <c r="S653" s="828">
        <v>1</v>
      </c>
      <c r="T653" s="827">
        <v>2</v>
      </c>
      <c r="U653" s="829">
        <v>1</v>
      </c>
    </row>
    <row r="654" spans="1:21" ht="14.45" customHeight="1" x14ac:dyDescent="0.2">
      <c r="A654" s="822">
        <v>7</v>
      </c>
      <c r="B654" s="823" t="s">
        <v>2233</v>
      </c>
      <c r="C654" s="823" t="s">
        <v>2239</v>
      </c>
      <c r="D654" s="824" t="s">
        <v>3530</v>
      </c>
      <c r="E654" s="825" t="s">
        <v>2258</v>
      </c>
      <c r="F654" s="823" t="s">
        <v>2234</v>
      </c>
      <c r="G654" s="823" t="s">
        <v>2837</v>
      </c>
      <c r="H654" s="823" t="s">
        <v>680</v>
      </c>
      <c r="I654" s="823" t="s">
        <v>2846</v>
      </c>
      <c r="J654" s="823" t="s">
        <v>2152</v>
      </c>
      <c r="K654" s="823" t="s">
        <v>2847</v>
      </c>
      <c r="L654" s="826">
        <v>1454.23</v>
      </c>
      <c r="M654" s="826">
        <v>17450.760000000002</v>
      </c>
      <c r="N654" s="823">
        <v>12</v>
      </c>
      <c r="O654" s="827">
        <v>3</v>
      </c>
      <c r="P654" s="826">
        <v>17450.760000000002</v>
      </c>
      <c r="Q654" s="828">
        <v>1</v>
      </c>
      <c r="R654" s="823">
        <v>12</v>
      </c>
      <c r="S654" s="828">
        <v>1</v>
      </c>
      <c r="T654" s="827">
        <v>3</v>
      </c>
      <c r="U654" s="829">
        <v>1</v>
      </c>
    </row>
    <row r="655" spans="1:21" ht="14.45" customHeight="1" x14ac:dyDescent="0.2">
      <c r="A655" s="822">
        <v>7</v>
      </c>
      <c r="B655" s="823" t="s">
        <v>2233</v>
      </c>
      <c r="C655" s="823" t="s">
        <v>2239</v>
      </c>
      <c r="D655" s="824" t="s">
        <v>3530</v>
      </c>
      <c r="E655" s="825" t="s">
        <v>2258</v>
      </c>
      <c r="F655" s="823" t="s">
        <v>2234</v>
      </c>
      <c r="G655" s="823" t="s">
        <v>2837</v>
      </c>
      <c r="H655" s="823" t="s">
        <v>680</v>
      </c>
      <c r="I655" s="823" t="s">
        <v>2151</v>
      </c>
      <c r="J655" s="823" t="s">
        <v>2152</v>
      </c>
      <c r="K655" s="823" t="s">
        <v>2153</v>
      </c>
      <c r="L655" s="826">
        <v>484.75</v>
      </c>
      <c r="M655" s="826">
        <v>2908.5</v>
      </c>
      <c r="N655" s="823">
        <v>6</v>
      </c>
      <c r="O655" s="827">
        <v>1</v>
      </c>
      <c r="P655" s="826"/>
      <c r="Q655" s="828">
        <v>0</v>
      </c>
      <c r="R655" s="823"/>
      <c r="S655" s="828">
        <v>0</v>
      </c>
      <c r="T655" s="827"/>
      <c r="U655" s="829">
        <v>0</v>
      </c>
    </row>
    <row r="656" spans="1:21" ht="14.45" customHeight="1" x14ac:dyDescent="0.2">
      <c r="A656" s="822">
        <v>7</v>
      </c>
      <c r="B656" s="823" t="s">
        <v>2233</v>
      </c>
      <c r="C656" s="823" t="s">
        <v>2239</v>
      </c>
      <c r="D656" s="824" t="s">
        <v>3530</v>
      </c>
      <c r="E656" s="825" t="s">
        <v>2258</v>
      </c>
      <c r="F656" s="823" t="s">
        <v>2234</v>
      </c>
      <c r="G656" s="823" t="s">
        <v>2837</v>
      </c>
      <c r="H656" s="823" t="s">
        <v>680</v>
      </c>
      <c r="I656" s="823" t="s">
        <v>2154</v>
      </c>
      <c r="J656" s="823" t="s">
        <v>2152</v>
      </c>
      <c r="K656" s="823" t="s">
        <v>2155</v>
      </c>
      <c r="L656" s="826">
        <v>969.48</v>
      </c>
      <c r="M656" s="826">
        <v>11633.76</v>
      </c>
      <c r="N656" s="823">
        <v>12</v>
      </c>
      <c r="O656" s="827">
        <v>2</v>
      </c>
      <c r="P656" s="826">
        <v>11633.76</v>
      </c>
      <c r="Q656" s="828">
        <v>1</v>
      </c>
      <c r="R656" s="823">
        <v>12</v>
      </c>
      <c r="S656" s="828">
        <v>1</v>
      </c>
      <c r="T656" s="827">
        <v>2</v>
      </c>
      <c r="U656" s="829">
        <v>1</v>
      </c>
    </row>
    <row r="657" spans="1:21" ht="14.45" customHeight="1" x14ac:dyDescent="0.2">
      <c r="A657" s="822">
        <v>7</v>
      </c>
      <c r="B657" s="823" t="s">
        <v>2233</v>
      </c>
      <c r="C657" s="823" t="s">
        <v>2239</v>
      </c>
      <c r="D657" s="824" t="s">
        <v>3530</v>
      </c>
      <c r="E657" s="825" t="s">
        <v>2258</v>
      </c>
      <c r="F657" s="823" t="s">
        <v>2234</v>
      </c>
      <c r="G657" s="823" t="s">
        <v>2837</v>
      </c>
      <c r="H657" s="823" t="s">
        <v>329</v>
      </c>
      <c r="I657" s="823" t="s">
        <v>3111</v>
      </c>
      <c r="J657" s="823" t="s">
        <v>3112</v>
      </c>
      <c r="K657" s="823" t="s">
        <v>3113</v>
      </c>
      <c r="L657" s="826">
        <v>1938.97</v>
      </c>
      <c r="M657" s="826">
        <v>27145.58</v>
      </c>
      <c r="N657" s="823">
        <v>14</v>
      </c>
      <c r="O657" s="827">
        <v>3</v>
      </c>
      <c r="P657" s="826">
        <v>27145.58</v>
      </c>
      <c r="Q657" s="828">
        <v>1</v>
      </c>
      <c r="R657" s="823">
        <v>14</v>
      </c>
      <c r="S657" s="828">
        <v>1</v>
      </c>
      <c r="T657" s="827">
        <v>3</v>
      </c>
      <c r="U657" s="829">
        <v>1</v>
      </c>
    </row>
    <row r="658" spans="1:21" ht="14.45" customHeight="1" x14ac:dyDescent="0.2">
      <c r="A658" s="822">
        <v>7</v>
      </c>
      <c r="B658" s="823" t="s">
        <v>2233</v>
      </c>
      <c r="C658" s="823" t="s">
        <v>2239</v>
      </c>
      <c r="D658" s="824" t="s">
        <v>3530</v>
      </c>
      <c r="E658" s="825" t="s">
        <v>2258</v>
      </c>
      <c r="F658" s="823" t="s">
        <v>2234</v>
      </c>
      <c r="G658" s="823" t="s">
        <v>2837</v>
      </c>
      <c r="H658" s="823" t="s">
        <v>680</v>
      </c>
      <c r="I658" s="823" t="s">
        <v>2848</v>
      </c>
      <c r="J658" s="823" t="s">
        <v>2839</v>
      </c>
      <c r="K658" s="823" t="s">
        <v>2148</v>
      </c>
      <c r="L658" s="826">
        <v>484.75</v>
      </c>
      <c r="M658" s="826">
        <v>2908.5</v>
      </c>
      <c r="N658" s="823">
        <v>6</v>
      </c>
      <c r="O658" s="827">
        <v>1</v>
      </c>
      <c r="P658" s="826">
        <v>2908.5</v>
      </c>
      <c r="Q658" s="828">
        <v>1</v>
      </c>
      <c r="R658" s="823">
        <v>6</v>
      </c>
      <c r="S658" s="828">
        <v>1</v>
      </c>
      <c r="T658" s="827">
        <v>1</v>
      </c>
      <c r="U658" s="829">
        <v>1</v>
      </c>
    </row>
    <row r="659" spans="1:21" ht="14.45" customHeight="1" x14ac:dyDescent="0.2">
      <c r="A659" s="822">
        <v>7</v>
      </c>
      <c r="B659" s="823" t="s">
        <v>2233</v>
      </c>
      <c r="C659" s="823" t="s">
        <v>2239</v>
      </c>
      <c r="D659" s="824" t="s">
        <v>3530</v>
      </c>
      <c r="E659" s="825" t="s">
        <v>2258</v>
      </c>
      <c r="F659" s="823" t="s">
        <v>2234</v>
      </c>
      <c r="G659" s="823" t="s">
        <v>2837</v>
      </c>
      <c r="H659" s="823" t="s">
        <v>329</v>
      </c>
      <c r="I659" s="823" t="s">
        <v>3172</v>
      </c>
      <c r="J659" s="823" t="s">
        <v>3112</v>
      </c>
      <c r="K659" s="823" t="s">
        <v>3173</v>
      </c>
      <c r="L659" s="826">
        <v>484.75</v>
      </c>
      <c r="M659" s="826">
        <v>8725.5</v>
      </c>
      <c r="N659" s="823">
        <v>18</v>
      </c>
      <c r="O659" s="827">
        <v>3</v>
      </c>
      <c r="P659" s="826">
        <v>2908.5</v>
      </c>
      <c r="Q659" s="828">
        <v>0.33333333333333331</v>
      </c>
      <c r="R659" s="823">
        <v>6</v>
      </c>
      <c r="S659" s="828">
        <v>0.33333333333333331</v>
      </c>
      <c r="T659" s="827">
        <v>1</v>
      </c>
      <c r="U659" s="829">
        <v>0.33333333333333331</v>
      </c>
    </row>
    <row r="660" spans="1:21" ht="14.45" customHeight="1" x14ac:dyDescent="0.2">
      <c r="A660" s="822">
        <v>7</v>
      </c>
      <c r="B660" s="823" t="s">
        <v>2233</v>
      </c>
      <c r="C660" s="823" t="s">
        <v>2239</v>
      </c>
      <c r="D660" s="824" t="s">
        <v>3530</v>
      </c>
      <c r="E660" s="825" t="s">
        <v>2258</v>
      </c>
      <c r="F660" s="823" t="s">
        <v>2234</v>
      </c>
      <c r="G660" s="823" t="s">
        <v>2837</v>
      </c>
      <c r="H660" s="823" t="s">
        <v>329</v>
      </c>
      <c r="I660" s="823" t="s">
        <v>3174</v>
      </c>
      <c r="J660" s="823" t="s">
        <v>3112</v>
      </c>
      <c r="K660" s="823" t="s">
        <v>3175</v>
      </c>
      <c r="L660" s="826">
        <v>969.48</v>
      </c>
      <c r="M660" s="826">
        <v>11633.76</v>
      </c>
      <c r="N660" s="823">
        <v>12</v>
      </c>
      <c r="O660" s="827">
        <v>2</v>
      </c>
      <c r="P660" s="826">
        <v>5816.88</v>
      </c>
      <c r="Q660" s="828">
        <v>0.5</v>
      </c>
      <c r="R660" s="823">
        <v>6</v>
      </c>
      <c r="S660" s="828">
        <v>0.5</v>
      </c>
      <c r="T660" s="827">
        <v>1</v>
      </c>
      <c r="U660" s="829">
        <v>0.5</v>
      </c>
    </row>
    <row r="661" spans="1:21" ht="14.45" customHeight="1" x14ac:dyDescent="0.2">
      <c r="A661" s="822">
        <v>7</v>
      </c>
      <c r="B661" s="823" t="s">
        <v>2233</v>
      </c>
      <c r="C661" s="823" t="s">
        <v>2239</v>
      </c>
      <c r="D661" s="824" t="s">
        <v>3530</v>
      </c>
      <c r="E661" s="825" t="s">
        <v>2258</v>
      </c>
      <c r="F661" s="823" t="s">
        <v>2234</v>
      </c>
      <c r="G661" s="823" t="s">
        <v>2837</v>
      </c>
      <c r="H661" s="823" t="s">
        <v>680</v>
      </c>
      <c r="I661" s="823" t="s">
        <v>2146</v>
      </c>
      <c r="J661" s="823" t="s">
        <v>2147</v>
      </c>
      <c r="K661" s="823" t="s">
        <v>2148</v>
      </c>
      <c r="L661" s="826">
        <v>484.75</v>
      </c>
      <c r="M661" s="826">
        <v>17451</v>
      </c>
      <c r="N661" s="823">
        <v>36</v>
      </c>
      <c r="O661" s="827">
        <v>8</v>
      </c>
      <c r="P661" s="826">
        <v>17451</v>
      </c>
      <c r="Q661" s="828">
        <v>1</v>
      </c>
      <c r="R661" s="823">
        <v>36</v>
      </c>
      <c r="S661" s="828">
        <v>1</v>
      </c>
      <c r="T661" s="827">
        <v>8</v>
      </c>
      <c r="U661" s="829">
        <v>1</v>
      </c>
    </row>
    <row r="662" spans="1:21" ht="14.45" customHeight="1" x14ac:dyDescent="0.2">
      <c r="A662" s="822">
        <v>7</v>
      </c>
      <c r="B662" s="823" t="s">
        <v>2233</v>
      </c>
      <c r="C662" s="823" t="s">
        <v>2239</v>
      </c>
      <c r="D662" s="824" t="s">
        <v>3530</v>
      </c>
      <c r="E662" s="825" t="s">
        <v>2258</v>
      </c>
      <c r="F662" s="823" t="s">
        <v>2234</v>
      </c>
      <c r="G662" s="823" t="s">
        <v>2837</v>
      </c>
      <c r="H662" s="823" t="s">
        <v>680</v>
      </c>
      <c r="I662" s="823" t="s">
        <v>2149</v>
      </c>
      <c r="J662" s="823" t="s">
        <v>2147</v>
      </c>
      <c r="K662" s="823" t="s">
        <v>2150</v>
      </c>
      <c r="L662" s="826">
        <v>969.48</v>
      </c>
      <c r="M662" s="826">
        <v>23267.520000000004</v>
      </c>
      <c r="N662" s="823">
        <v>24</v>
      </c>
      <c r="O662" s="827">
        <v>5</v>
      </c>
      <c r="P662" s="826">
        <v>23267.520000000004</v>
      </c>
      <c r="Q662" s="828">
        <v>1</v>
      </c>
      <c r="R662" s="823">
        <v>24</v>
      </c>
      <c r="S662" s="828">
        <v>1</v>
      </c>
      <c r="T662" s="827">
        <v>5</v>
      </c>
      <c r="U662" s="829">
        <v>1</v>
      </c>
    </row>
    <row r="663" spans="1:21" ht="14.45" customHeight="1" x14ac:dyDescent="0.2">
      <c r="A663" s="822">
        <v>7</v>
      </c>
      <c r="B663" s="823" t="s">
        <v>2233</v>
      </c>
      <c r="C663" s="823" t="s">
        <v>2239</v>
      </c>
      <c r="D663" s="824" t="s">
        <v>3530</v>
      </c>
      <c r="E663" s="825" t="s">
        <v>2258</v>
      </c>
      <c r="F663" s="823" t="s">
        <v>2234</v>
      </c>
      <c r="G663" s="823" t="s">
        <v>2837</v>
      </c>
      <c r="H663" s="823" t="s">
        <v>680</v>
      </c>
      <c r="I663" s="823" t="s">
        <v>3176</v>
      </c>
      <c r="J663" s="823" t="s">
        <v>2147</v>
      </c>
      <c r="K663" s="823" t="s">
        <v>2842</v>
      </c>
      <c r="L663" s="826">
        <v>1938.97</v>
      </c>
      <c r="M663" s="826">
        <v>48474.25</v>
      </c>
      <c r="N663" s="823">
        <v>25</v>
      </c>
      <c r="O663" s="827">
        <v>7</v>
      </c>
      <c r="P663" s="826">
        <v>48474.25</v>
      </c>
      <c r="Q663" s="828">
        <v>1</v>
      </c>
      <c r="R663" s="823">
        <v>25</v>
      </c>
      <c r="S663" s="828">
        <v>1</v>
      </c>
      <c r="T663" s="827">
        <v>7</v>
      </c>
      <c r="U663" s="829">
        <v>1</v>
      </c>
    </row>
    <row r="664" spans="1:21" ht="14.45" customHeight="1" x14ac:dyDescent="0.2">
      <c r="A664" s="822">
        <v>7</v>
      </c>
      <c r="B664" s="823" t="s">
        <v>2233</v>
      </c>
      <c r="C664" s="823" t="s">
        <v>2239</v>
      </c>
      <c r="D664" s="824" t="s">
        <v>3530</v>
      </c>
      <c r="E664" s="825" t="s">
        <v>2258</v>
      </c>
      <c r="F664" s="823" t="s">
        <v>2234</v>
      </c>
      <c r="G664" s="823" t="s">
        <v>2837</v>
      </c>
      <c r="H664" s="823" t="s">
        <v>680</v>
      </c>
      <c r="I664" s="823" t="s">
        <v>2849</v>
      </c>
      <c r="J664" s="823" t="s">
        <v>2147</v>
      </c>
      <c r="K664" s="823" t="s">
        <v>2850</v>
      </c>
      <c r="L664" s="826">
        <v>242.37</v>
      </c>
      <c r="M664" s="826">
        <v>2423.6999999999998</v>
      </c>
      <c r="N664" s="823">
        <v>10</v>
      </c>
      <c r="O664" s="827">
        <v>2</v>
      </c>
      <c r="P664" s="826">
        <v>2423.6999999999998</v>
      </c>
      <c r="Q664" s="828">
        <v>1</v>
      </c>
      <c r="R664" s="823">
        <v>10</v>
      </c>
      <c r="S664" s="828">
        <v>1</v>
      </c>
      <c r="T664" s="827">
        <v>2</v>
      </c>
      <c r="U664" s="829">
        <v>1</v>
      </c>
    </row>
    <row r="665" spans="1:21" ht="14.45" customHeight="1" x14ac:dyDescent="0.2">
      <c r="A665" s="822">
        <v>7</v>
      </c>
      <c r="B665" s="823" t="s">
        <v>2233</v>
      </c>
      <c r="C665" s="823" t="s">
        <v>2239</v>
      </c>
      <c r="D665" s="824" t="s">
        <v>3530</v>
      </c>
      <c r="E665" s="825" t="s">
        <v>2258</v>
      </c>
      <c r="F665" s="823" t="s">
        <v>2234</v>
      </c>
      <c r="G665" s="823" t="s">
        <v>2837</v>
      </c>
      <c r="H665" s="823" t="s">
        <v>680</v>
      </c>
      <c r="I665" s="823" t="s">
        <v>3177</v>
      </c>
      <c r="J665" s="823" t="s">
        <v>2147</v>
      </c>
      <c r="K665" s="823" t="s">
        <v>2840</v>
      </c>
      <c r="L665" s="826">
        <v>1454.23</v>
      </c>
      <c r="M665" s="826">
        <v>11633.84</v>
      </c>
      <c r="N665" s="823">
        <v>8</v>
      </c>
      <c r="O665" s="827">
        <v>2</v>
      </c>
      <c r="P665" s="826">
        <v>11633.84</v>
      </c>
      <c r="Q665" s="828">
        <v>1</v>
      </c>
      <c r="R665" s="823">
        <v>8</v>
      </c>
      <c r="S665" s="828">
        <v>1</v>
      </c>
      <c r="T665" s="827">
        <v>2</v>
      </c>
      <c r="U665" s="829">
        <v>1</v>
      </c>
    </row>
    <row r="666" spans="1:21" ht="14.45" customHeight="1" x14ac:dyDescent="0.2">
      <c r="A666" s="822">
        <v>7</v>
      </c>
      <c r="B666" s="823" t="s">
        <v>2233</v>
      </c>
      <c r="C666" s="823" t="s">
        <v>2239</v>
      </c>
      <c r="D666" s="824" t="s">
        <v>3530</v>
      </c>
      <c r="E666" s="825" t="s">
        <v>2258</v>
      </c>
      <c r="F666" s="823" t="s">
        <v>2234</v>
      </c>
      <c r="G666" s="823" t="s">
        <v>2837</v>
      </c>
      <c r="H666" s="823" t="s">
        <v>329</v>
      </c>
      <c r="I666" s="823" t="s">
        <v>3178</v>
      </c>
      <c r="J666" s="823" t="s">
        <v>3179</v>
      </c>
      <c r="K666" s="823" t="s">
        <v>3180</v>
      </c>
      <c r="L666" s="826">
        <v>1419.23</v>
      </c>
      <c r="M666" s="826">
        <v>7096.1500000000005</v>
      </c>
      <c r="N666" s="823">
        <v>5</v>
      </c>
      <c r="O666" s="827">
        <v>2</v>
      </c>
      <c r="P666" s="826"/>
      <c r="Q666" s="828">
        <v>0</v>
      </c>
      <c r="R666" s="823"/>
      <c r="S666" s="828">
        <v>0</v>
      </c>
      <c r="T666" s="827"/>
      <c r="U666" s="829">
        <v>0</v>
      </c>
    </row>
    <row r="667" spans="1:21" ht="14.45" customHeight="1" x14ac:dyDescent="0.2">
      <c r="A667" s="822">
        <v>7</v>
      </c>
      <c r="B667" s="823" t="s">
        <v>2233</v>
      </c>
      <c r="C667" s="823" t="s">
        <v>2239</v>
      </c>
      <c r="D667" s="824" t="s">
        <v>3530</v>
      </c>
      <c r="E667" s="825" t="s">
        <v>2258</v>
      </c>
      <c r="F667" s="823" t="s">
        <v>2234</v>
      </c>
      <c r="G667" s="823" t="s">
        <v>2559</v>
      </c>
      <c r="H667" s="823" t="s">
        <v>329</v>
      </c>
      <c r="I667" s="823" t="s">
        <v>3181</v>
      </c>
      <c r="J667" s="823" t="s">
        <v>3116</v>
      </c>
      <c r="K667" s="823" t="s">
        <v>2042</v>
      </c>
      <c r="L667" s="826">
        <v>339.47</v>
      </c>
      <c r="M667" s="826">
        <v>1018.4100000000001</v>
      </c>
      <c r="N667" s="823">
        <v>3</v>
      </c>
      <c r="O667" s="827">
        <v>1</v>
      </c>
      <c r="P667" s="826">
        <v>1018.4100000000001</v>
      </c>
      <c r="Q667" s="828">
        <v>1</v>
      </c>
      <c r="R667" s="823">
        <v>3</v>
      </c>
      <c r="S667" s="828">
        <v>1</v>
      </c>
      <c r="T667" s="827">
        <v>1</v>
      </c>
      <c r="U667" s="829">
        <v>1</v>
      </c>
    </row>
    <row r="668" spans="1:21" ht="14.45" customHeight="1" x14ac:dyDescent="0.2">
      <c r="A668" s="822">
        <v>7</v>
      </c>
      <c r="B668" s="823" t="s">
        <v>2233</v>
      </c>
      <c r="C668" s="823" t="s">
        <v>2239</v>
      </c>
      <c r="D668" s="824" t="s">
        <v>3530</v>
      </c>
      <c r="E668" s="825" t="s">
        <v>2258</v>
      </c>
      <c r="F668" s="823" t="s">
        <v>2234</v>
      </c>
      <c r="G668" s="823" t="s">
        <v>2559</v>
      </c>
      <c r="H668" s="823" t="s">
        <v>680</v>
      </c>
      <c r="I668" s="823" t="s">
        <v>2851</v>
      </c>
      <c r="J668" s="823" t="s">
        <v>2039</v>
      </c>
      <c r="K668" s="823" t="s">
        <v>2852</v>
      </c>
      <c r="L668" s="826">
        <v>339.47</v>
      </c>
      <c r="M668" s="826">
        <v>3734.17</v>
      </c>
      <c r="N668" s="823">
        <v>11</v>
      </c>
      <c r="O668" s="827">
        <v>1</v>
      </c>
      <c r="P668" s="826"/>
      <c r="Q668" s="828">
        <v>0</v>
      </c>
      <c r="R668" s="823"/>
      <c r="S668" s="828">
        <v>0</v>
      </c>
      <c r="T668" s="827"/>
      <c r="U668" s="829">
        <v>0</v>
      </c>
    </row>
    <row r="669" spans="1:21" ht="14.45" customHeight="1" x14ac:dyDescent="0.2">
      <c r="A669" s="822">
        <v>7</v>
      </c>
      <c r="B669" s="823" t="s">
        <v>2233</v>
      </c>
      <c r="C669" s="823" t="s">
        <v>2239</v>
      </c>
      <c r="D669" s="824" t="s">
        <v>3530</v>
      </c>
      <c r="E669" s="825" t="s">
        <v>2258</v>
      </c>
      <c r="F669" s="823" t="s">
        <v>2234</v>
      </c>
      <c r="G669" s="823" t="s">
        <v>2559</v>
      </c>
      <c r="H669" s="823" t="s">
        <v>680</v>
      </c>
      <c r="I669" s="823" t="s">
        <v>2166</v>
      </c>
      <c r="J669" s="823" t="s">
        <v>2039</v>
      </c>
      <c r="K669" s="823" t="s">
        <v>2167</v>
      </c>
      <c r="L669" s="826">
        <v>113.16</v>
      </c>
      <c r="M669" s="826">
        <v>1697.4</v>
      </c>
      <c r="N669" s="823">
        <v>15</v>
      </c>
      <c r="O669" s="827">
        <v>4</v>
      </c>
      <c r="P669" s="826">
        <v>905.28</v>
      </c>
      <c r="Q669" s="828">
        <v>0.53333333333333333</v>
      </c>
      <c r="R669" s="823">
        <v>8</v>
      </c>
      <c r="S669" s="828">
        <v>0.53333333333333333</v>
      </c>
      <c r="T669" s="827">
        <v>2</v>
      </c>
      <c r="U669" s="829">
        <v>0.5</v>
      </c>
    </row>
    <row r="670" spans="1:21" ht="14.45" customHeight="1" x14ac:dyDescent="0.2">
      <c r="A670" s="822">
        <v>7</v>
      </c>
      <c r="B670" s="823" t="s">
        <v>2233</v>
      </c>
      <c r="C670" s="823" t="s">
        <v>2239</v>
      </c>
      <c r="D670" s="824" t="s">
        <v>3530</v>
      </c>
      <c r="E670" s="825" t="s">
        <v>2258</v>
      </c>
      <c r="F670" s="823" t="s">
        <v>2234</v>
      </c>
      <c r="G670" s="823" t="s">
        <v>2559</v>
      </c>
      <c r="H670" s="823" t="s">
        <v>680</v>
      </c>
      <c r="I670" s="823" t="s">
        <v>2041</v>
      </c>
      <c r="J670" s="823" t="s">
        <v>2039</v>
      </c>
      <c r="K670" s="823" t="s">
        <v>2042</v>
      </c>
      <c r="L670" s="826">
        <v>339.47</v>
      </c>
      <c r="M670" s="826">
        <v>33607.53</v>
      </c>
      <c r="N670" s="823">
        <v>99</v>
      </c>
      <c r="O670" s="827">
        <v>26</v>
      </c>
      <c r="P670" s="826">
        <v>20028.73</v>
      </c>
      <c r="Q670" s="828">
        <v>0.59595959595959602</v>
      </c>
      <c r="R670" s="823">
        <v>59</v>
      </c>
      <c r="S670" s="828">
        <v>0.59595959595959591</v>
      </c>
      <c r="T670" s="827">
        <v>16.5</v>
      </c>
      <c r="U670" s="829">
        <v>0.63461538461538458</v>
      </c>
    </row>
    <row r="671" spans="1:21" ht="14.45" customHeight="1" x14ac:dyDescent="0.2">
      <c r="A671" s="822">
        <v>7</v>
      </c>
      <c r="B671" s="823" t="s">
        <v>2233</v>
      </c>
      <c r="C671" s="823" t="s">
        <v>2239</v>
      </c>
      <c r="D671" s="824" t="s">
        <v>3530</v>
      </c>
      <c r="E671" s="825" t="s">
        <v>2258</v>
      </c>
      <c r="F671" s="823" t="s">
        <v>2234</v>
      </c>
      <c r="G671" s="823" t="s">
        <v>2559</v>
      </c>
      <c r="H671" s="823" t="s">
        <v>680</v>
      </c>
      <c r="I671" s="823" t="s">
        <v>2853</v>
      </c>
      <c r="J671" s="823" t="s">
        <v>2039</v>
      </c>
      <c r="K671" s="823" t="s">
        <v>2854</v>
      </c>
      <c r="L671" s="826">
        <v>226.31</v>
      </c>
      <c r="M671" s="826">
        <v>1357.8600000000001</v>
      </c>
      <c r="N671" s="823">
        <v>6</v>
      </c>
      <c r="O671" s="827">
        <v>0.5</v>
      </c>
      <c r="P671" s="826">
        <v>1357.8600000000001</v>
      </c>
      <c r="Q671" s="828">
        <v>1</v>
      </c>
      <c r="R671" s="823">
        <v>6</v>
      </c>
      <c r="S671" s="828">
        <v>1</v>
      </c>
      <c r="T671" s="827">
        <v>0.5</v>
      </c>
      <c r="U671" s="829">
        <v>1</v>
      </c>
    </row>
    <row r="672" spans="1:21" ht="14.45" customHeight="1" x14ac:dyDescent="0.2">
      <c r="A672" s="822">
        <v>7</v>
      </c>
      <c r="B672" s="823" t="s">
        <v>2233</v>
      </c>
      <c r="C672" s="823" t="s">
        <v>2239</v>
      </c>
      <c r="D672" s="824" t="s">
        <v>3530</v>
      </c>
      <c r="E672" s="825" t="s">
        <v>2258</v>
      </c>
      <c r="F672" s="823" t="s">
        <v>2234</v>
      </c>
      <c r="G672" s="823" t="s">
        <v>2559</v>
      </c>
      <c r="H672" s="823" t="s">
        <v>680</v>
      </c>
      <c r="I672" s="823" t="s">
        <v>3182</v>
      </c>
      <c r="J672" s="823" t="s">
        <v>3031</v>
      </c>
      <c r="K672" s="823" t="s">
        <v>3183</v>
      </c>
      <c r="L672" s="826">
        <v>483.4</v>
      </c>
      <c r="M672" s="826">
        <v>483.4</v>
      </c>
      <c r="N672" s="823">
        <v>1</v>
      </c>
      <c r="O672" s="827">
        <v>1</v>
      </c>
      <c r="P672" s="826"/>
      <c r="Q672" s="828">
        <v>0</v>
      </c>
      <c r="R672" s="823"/>
      <c r="S672" s="828">
        <v>0</v>
      </c>
      <c r="T672" s="827"/>
      <c r="U672" s="829">
        <v>0</v>
      </c>
    </row>
    <row r="673" spans="1:21" ht="14.45" customHeight="1" x14ac:dyDescent="0.2">
      <c r="A673" s="822">
        <v>7</v>
      </c>
      <c r="B673" s="823" t="s">
        <v>2233</v>
      </c>
      <c r="C673" s="823" t="s">
        <v>2239</v>
      </c>
      <c r="D673" s="824" t="s">
        <v>3530</v>
      </c>
      <c r="E673" s="825" t="s">
        <v>2258</v>
      </c>
      <c r="F673" s="823" t="s">
        <v>2234</v>
      </c>
      <c r="G673" s="823" t="s">
        <v>2559</v>
      </c>
      <c r="H673" s="823" t="s">
        <v>329</v>
      </c>
      <c r="I673" s="823" t="s">
        <v>3184</v>
      </c>
      <c r="J673" s="823" t="s">
        <v>3029</v>
      </c>
      <c r="K673" s="823" t="s">
        <v>3032</v>
      </c>
      <c r="L673" s="826">
        <v>305.51</v>
      </c>
      <c r="M673" s="826">
        <v>1833.06</v>
      </c>
      <c r="N673" s="823">
        <v>6</v>
      </c>
      <c r="O673" s="827">
        <v>1</v>
      </c>
      <c r="P673" s="826"/>
      <c r="Q673" s="828">
        <v>0</v>
      </c>
      <c r="R673" s="823"/>
      <c r="S673" s="828">
        <v>0</v>
      </c>
      <c r="T673" s="827"/>
      <c r="U673" s="829">
        <v>0</v>
      </c>
    </row>
    <row r="674" spans="1:21" ht="14.45" customHeight="1" x14ac:dyDescent="0.2">
      <c r="A674" s="822">
        <v>7</v>
      </c>
      <c r="B674" s="823" t="s">
        <v>2233</v>
      </c>
      <c r="C674" s="823" t="s">
        <v>2239</v>
      </c>
      <c r="D674" s="824" t="s">
        <v>3530</v>
      </c>
      <c r="E674" s="825" t="s">
        <v>2258</v>
      </c>
      <c r="F674" s="823" t="s">
        <v>2234</v>
      </c>
      <c r="G674" s="823" t="s">
        <v>2559</v>
      </c>
      <c r="H674" s="823" t="s">
        <v>680</v>
      </c>
      <c r="I674" s="823" t="s">
        <v>3030</v>
      </c>
      <c r="J674" s="823" t="s">
        <v>3031</v>
      </c>
      <c r="K674" s="823" t="s">
        <v>3032</v>
      </c>
      <c r="L674" s="826">
        <v>763.63</v>
      </c>
      <c r="M674" s="826">
        <v>5345.41</v>
      </c>
      <c r="N674" s="823">
        <v>7</v>
      </c>
      <c r="O674" s="827">
        <v>3</v>
      </c>
      <c r="P674" s="826">
        <v>3054.52</v>
      </c>
      <c r="Q674" s="828">
        <v>0.5714285714285714</v>
      </c>
      <c r="R674" s="823">
        <v>4</v>
      </c>
      <c r="S674" s="828">
        <v>0.5714285714285714</v>
      </c>
      <c r="T674" s="827">
        <v>2</v>
      </c>
      <c r="U674" s="829">
        <v>0.66666666666666663</v>
      </c>
    </row>
    <row r="675" spans="1:21" ht="14.45" customHeight="1" x14ac:dyDescent="0.2">
      <c r="A675" s="822">
        <v>7</v>
      </c>
      <c r="B675" s="823" t="s">
        <v>2233</v>
      </c>
      <c r="C675" s="823" t="s">
        <v>2239</v>
      </c>
      <c r="D675" s="824" t="s">
        <v>3530</v>
      </c>
      <c r="E675" s="825" t="s">
        <v>2258</v>
      </c>
      <c r="F675" s="823" t="s">
        <v>2234</v>
      </c>
      <c r="G675" s="823" t="s">
        <v>2559</v>
      </c>
      <c r="H675" s="823" t="s">
        <v>329</v>
      </c>
      <c r="I675" s="823" t="s">
        <v>2855</v>
      </c>
      <c r="J675" s="823" t="s">
        <v>2856</v>
      </c>
      <c r="K675" s="823" t="s">
        <v>2852</v>
      </c>
      <c r="L675" s="826">
        <v>339.47</v>
      </c>
      <c r="M675" s="826">
        <v>678.94</v>
      </c>
      <c r="N675" s="823">
        <v>2</v>
      </c>
      <c r="O675" s="827">
        <v>0.5</v>
      </c>
      <c r="P675" s="826"/>
      <c r="Q675" s="828">
        <v>0</v>
      </c>
      <c r="R675" s="823"/>
      <c r="S675" s="828">
        <v>0</v>
      </c>
      <c r="T675" s="827"/>
      <c r="U675" s="829">
        <v>0</v>
      </c>
    </row>
    <row r="676" spans="1:21" ht="14.45" customHeight="1" x14ac:dyDescent="0.2">
      <c r="A676" s="822">
        <v>7</v>
      </c>
      <c r="B676" s="823" t="s">
        <v>2233</v>
      </c>
      <c r="C676" s="823" t="s">
        <v>2239</v>
      </c>
      <c r="D676" s="824" t="s">
        <v>3530</v>
      </c>
      <c r="E676" s="825" t="s">
        <v>2258</v>
      </c>
      <c r="F676" s="823" t="s">
        <v>2234</v>
      </c>
      <c r="G676" s="823" t="s">
        <v>2857</v>
      </c>
      <c r="H676" s="823" t="s">
        <v>329</v>
      </c>
      <c r="I676" s="823" t="s">
        <v>2858</v>
      </c>
      <c r="J676" s="823" t="s">
        <v>2859</v>
      </c>
      <c r="K676" s="823" t="s">
        <v>2860</v>
      </c>
      <c r="L676" s="826">
        <v>0</v>
      </c>
      <c r="M676" s="826">
        <v>0</v>
      </c>
      <c r="N676" s="823">
        <v>3</v>
      </c>
      <c r="O676" s="827">
        <v>3</v>
      </c>
      <c r="P676" s="826">
        <v>0</v>
      </c>
      <c r="Q676" s="828"/>
      <c r="R676" s="823">
        <v>2</v>
      </c>
      <c r="S676" s="828">
        <v>0.66666666666666663</v>
      </c>
      <c r="T676" s="827">
        <v>2</v>
      </c>
      <c r="U676" s="829">
        <v>0.66666666666666663</v>
      </c>
    </row>
    <row r="677" spans="1:21" ht="14.45" customHeight="1" x14ac:dyDescent="0.2">
      <c r="A677" s="822">
        <v>7</v>
      </c>
      <c r="B677" s="823" t="s">
        <v>2233</v>
      </c>
      <c r="C677" s="823" t="s">
        <v>2239</v>
      </c>
      <c r="D677" s="824" t="s">
        <v>3530</v>
      </c>
      <c r="E677" s="825" t="s">
        <v>2258</v>
      </c>
      <c r="F677" s="823" t="s">
        <v>2234</v>
      </c>
      <c r="G677" s="823" t="s">
        <v>2661</v>
      </c>
      <c r="H677" s="823" t="s">
        <v>329</v>
      </c>
      <c r="I677" s="823" t="s">
        <v>3185</v>
      </c>
      <c r="J677" s="823" t="s">
        <v>3186</v>
      </c>
      <c r="K677" s="823" t="s">
        <v>3187</v>
      </c>
      <c r="L677" s="826">
        <v>0</v>
      </c>
      <c r="M677" s="826">
        <v>0</v>
      </c>
      <c r="N677" s="823">
        <v>2</v>
      </c>
      <c r="O677" s="827">
        <v>0.5</v>
      </c>
      <c r="P677" s="826"/>
      <c r="Q677" s="828"/>
      <c r="R677" s="823"/>
      <c r="S677" s="828">
        <v>0</v>
      </c>
      <c r="T677" s="827"/>
      <c r="U677" s="829">
        <v>0</v>
      </c>
    </row>
    <row r="678" spans="1:21" ht="14.45" customHeight="1" x14ac:dyDescent="0.2">
      <c r="A678" s="822">
        <v>7</v>
      </c>
      <c r="B678" s="823" t="s">
        <v>2233</v>
      </c>
      <c r="C678" s="823" t="s">
        <v>2239</v>
      </c>
      <c r="D678" s="824" t="s">
        <v>3530</v>
      </c>
      <c r="E678" s="825" t="s">
        <v>2258</v>
      </c>
      <c r="F678" s="823" t="s">
        <v>2234</v>
      </c>
      <c r="G678" s="823" t="s">
        <v>2861</v>
      </c>
      <c r="H678" s="823" t="s">
        <v>329</v>
      </c>
      <c r="I678" s="823" t="s">
        <v>2865</v>
      </c>
      <c r="J678" s="823" t="s">
        <v>2863</v>
      </c>
      <c r="K678" s="823" t="s">
        <v>2866</v>
      </c>
      <c r="L678" s="826">
        <v>1019.46</v>
      </c>
      <c r="M678" s="826">
        <v>13252.98</v>
      </c>
      <c r="N678" s="823">
        <v>13</v>
      </c>
      <c r="O678" s="827">
        <v>3</v>
      </c>
      <c r="P678" s="826">
        <v>3058.38</v>
      </c>
      <c r="Q678" s="828">
        <v>0.23076923076923078</v>
      </c>
      <c r="R678" s="823">
        <v>3</v>
      </c>
      <c r="S678" s="828">
        <v>0.23076923076923078</v>
      </c>
      <c r="T678" s="827">
        <v>1</v>
      </c>
      <c r="U678" s="829">
        <v>0.33333333333333331</v>
      </c>
    </row>
    <row r="679" spans="1:21" ht="14.45" customHeight="1" x14ac:dyDescent="0.2">
      <c r="A679" s="822">
        <v>7</v>
      </c>
      <c r="B679" s="823" t="s">
        <v>2233</v>
      </c>
      <c r="C679" s="823" t="s">
        <v>2239</v>
      </c>
      <c r="D679" s="824" t="s">
        <v>3530</v>
      </c>
      <c r="E679" s="825" t="s">
        <v>2258</v>
      </c>
      <c r="F679" s="823" t="s">
        <v>2234</v>
      </c>
      <c r="G679" s="823" t="s">
        <v>2861</v>
      </c>
      <c r="H679" s="823" t="s">
        <v>329</v>
      </c>
      <c r="I679" s="823" t="s">
        <v>2867</v>
      </c>
      <c r="J679" s="823" t="s">
        <v>2863</v>
      </c>
      <c r="K679" s="823" t="s">
        <v>2868</v>
      </c>
      <c r="L679" s="826">
        <v>2038.93</v>
      </c>
      <c r="M679" s="826">
        <v>10194.65</v>
      </c>
      <c r="N679" s="823">
        <v>5</v>
      </c>
      <c r="O679" s="827">
        <v>1</v>
      </c>
      <c r="P679" s="826"/>
      <c r="Q679" s="828">
        <v>0</v>
      </c>
      <c r="R679" s="823"/>
      <c r="S679" s="828">
        <v>0</v>
      </c>
      <c r="T679" s="827"/>
      <c r="U679" s="829">
        <v>0</v>
      </c>
    </row>
    <row r="680" spans="1:21" ht="14.45" customHeight="1" x14ac:dyDescent="0.2">
      <c r="A680" s="822">
        <v>7</v>
      </c>
      <c r="B680" s="823" t="s">
        <v>2233</v>
      </c>
      <c r="C680" s="823" t="s">
        <v>2239</v>
      </c>
      <c r="D680" s="824" t="s">
        <v>3530</v>
      </c>
      <c r="E680" s="825" t="s">
        <v>2258</v>
      </c>
      <c r="F680" s="823" t="s">
        <v>2234</v>
      </c>
      <c r="G680" s="823" t="s">
        <v>2392</v>
      </c>
      <c r="H680" s="823" t="s">
        <v>329</v>
      </c>
      <c r="I680" s="823" t="s">
        <v>3188</v>
      </c>
      <c r="J680" s="823" t="s">
        <v>1647</v>
      </c>
      <c r="K680" s="823" t="s">
        <v>1648</v>
      </c>
      <c r="L680" s="826">
        <v>94.7</v>
      </c>
      <c r="M680" s="826">
        <v>94.7</v>
      </c>
      <c r="N680" s="823">
        <v>1</v>
      </c>
      <c r="O680" s="827">
        <v>1</v>
      </c>
      <c r="P680" s="826">
        <v>94.7</v>
      </c>
      <c r="Q680" s="828">
        <v>1</v>
      </c>
      <c r="R680" s="823">
        <v>1</v>
      </c>
      <c r="S680" s="828">
        <v>1</v>
      </c>
      <c r="T680" s="827">
        <v>1</v>
      </c>
      <c r="U680" s="829">
        <v>1</v>
      </c>
    </row>
    <row r="681" spans="1:21" ht="14.45" customHeight="1" x14ac:dyDescent="0.2">
      <c r="A681" s="822">
        <v>7</v>
      </c>
      <c r="B681" s="823" t="s">
        <v>2233</v>
      </c>
      <c r="C681" s="823" t="s">
        <v>2239</v>
      </c>
      <c r="D681" s="824" t="s">
        <v>3530</v>
      </c>
      <c r="E681" s="825" t="s">
        <v>2258</v>
      </c>
      <c r="F681" s="823" t="s">
        <v>2234</v>
      </c>
      <c r="G681" s="823" t="s">
        <v>2398</v>
      </c>
      <c r="H681" s="823" t="s">
        <v>329</v>
      </c>
      <c r="I681" s="823" t="s">
        <v>2399</v>
      </c>
      <c r="J681" s="823" t="s">
        <v>2400</v>
      </c>
      <c r="K681" s="823" t="s">
        <v>2401</v>
      </c>
      <c r="L681" s="826">
        <v>45.89</v>
      </c>
      <c r="M681" s="826">
        <v>45.89</v>
      </c>
      <c r="N681" s="823">
        <v>1</v>
      </c>
      <c r="O681" s="827">
        <v>1</v>
      </c>
      <c r="P681" s="826">
        <v>45.89</v>
      </c>
      <c r="Q681" s="828">
        <v>1</v>
      </c>
      <c r="R681" s="823">
        <v>1</v>
      </c>
      <c r="S681" s="828">
        <v>1</v>
      </c>
      <c r="T681" s="827">
        <v>1</v>
      </c>
      <c r="U681" s="829">
        <v>1</v>
      </c>
    </row>
    <row r="682" spans="1:21" ht="14.45" customHeight="1" x14ac:dyDescent="0.2">
      <c r="A682" s="822">
        <v>7</v>
      </c>
      <c r="B682" s="823" t="s">
        <v>2233</v>
      </c>
      <c r="C682" s="823" t="s">
        <v>2239</v>
      </c>
      <c r="D682" s="824" t="s">
        <v>3530</v>
      </c>
      <c r="E682" s="825" t="s">
        <v>2258</v>
      </c>
      <c r="F682" s="823" t="s">
        <v>2234</v>
      </c>
      <c r="G682" s="823" t="s">
        <v>2398</v>
      </c>
      <c r="H682" s="823" t="s">
        <v>329</v>
      </c>
      <c r="I682" s="823" t="s">
        <v>3033</v>
      </c>
      <c r="J682" s="823" t="s">
        <v>2400</v>
      </c>
      <c r="K682" s="823" t="s">
        <v>3034</v>
      </c>
      <c r="L682" s="826">
        <v>91.78</v>
      </c>
      <c r="M682" s="826">
        <v>458.90000000000003</v>
      </c>
      <c r="N682" s="823">
        <v>5</v>
      </c>
      <c r="O682" s="827">
        <v>1</v>
      </c>
      <c r="P682" s="826">
        <v>458.90000000000003</v>
      </c>
      <c r="Q682" s="828">
        <v>1</v>
      </c>
      <c r="R682" s="823">
        <v>5</v>
      </c>
      <c r="S682" s="828">
        <v>1</v>
      </c>
      <c r="T682" s="827">
        <v>1</v>
      </c>
      <c r="U682" s="829">
        <v>1</v>
      </c>
    </row>
    <row r="683" spans="1:21" ht="14.45" customHeight="1" x14ac:dyDescent="0.2">
      <c r="A683" s="822">
        <v>7</v>
      </c>
      <c r="B683" s="823" t="s">
        <v>2233</v>
      </c>
      <c r="C683" s="823" t="s">
        <v>2239</v>
      </c>
      <c r="D683" s="824" t="s">
        <v>3530</v>
      </c>
      <c r="E683" s="825" t="s">
        <v>2258</v>
      </c>
      <c r="F683" s="823" t="s">
        <v>2234</v>
      </c>
      <c r="G683" s="823" t="s">
        <v>2402</v>
      </c>
      <c r="H683" s="823" t="s">
        <v>329</v>
      </c>
      <c r="I683" s="823" t="s">
        <v>2610</v>
      </c>
      <c r="J683" s="823" t="s">
        <v>2611</v>
      </c>
      <c r="K683" s="823" t="s">
        <v>2612</v>
      </c>
      <c r="L683" s="826">
        <v>89.91</v>
      </c>
      <c r="M683" s="826">
        <v>179.82</v>
      </c>
      <c r="N683" s="823">
        <v>2</v>
      </c>
      <c r="O683" s="827">
        <v>1</v>
      </c>
      <c r="P683" s="826">
        <v>179.82</v>
      </c>
      <c r="Q683" s="828">
        <v>1</v>
      </c>
      <c r="R683" s="823">
        <v>2</v>
      </c>
      <c r="S683" s="828">
        <v>1</v>
      </c>
      <c r="T683" s="827">
        <v>1</v>
      </c>
      <c r="U683" s="829">
        <v>1</v>
      </c>
    </row>
    <row r="684" spans="1:21" ht="14.45" customHeight="1" x14ac:dyDescent="0.2">
      <c r="A684" s="822">
        <v>7</v>
      </c>
      <c r="B684" s="823" t="s">
        <v>2233</v>
      </c>
      <c r="C684" s="823" t="s">
        <v>2239</v>
      </c>
      <c r="D684" s="824" t="s">
        <v>3530</v>
      </c>
      <c r="E684" s="825" t="s">
        <v>2258</v>
      </c>
      <c r="F684" s="823" t="s">
        <v>2234</v>
      </c>
      <c r="G684" s="823" t="s">
        <v>2405</v>
      </c>
      <c r="H684" s="823" t="s">
        <v>329</v>
      </c>
      <c r="I684" s="823" t="s">
        <v>2406</v>
      </c>
      <c r="J684" s="823" t="s">
        <v>849</v>
      </c>
      <c r="K684" s="823" t="s">
        <v>2407</v>
      </c>
      <c r="L684" s="826">
        <v>25.53</v>
      </c>
      <c r="M684" s="826">
        <v>76.59</v>
      </c>
      <c r="N684" s="823">
        <v>3</v>
      </c>
      <c r="O684" s="827">
        <v>1</v>
      </c>
      <c r="P684" s="826"/>
      <c r="Q684" s="828">
        <v>0</v>
      </c>
      <c r="R684" s="823"/>
      <c r="S684" s="828">
        <v>0</v>
      </c>
      <c r="T684" s="827"/>
      <c r="U684" s="829">
        <v>0</v>
      </c>
    </row>
    <row r="685" spans="1:21" ht="14.45" customHeight="1" x14ac:dyDescent="0.2">
      <c r="A685" s="822">
        <v>7</v>
      </c>
      <c r="B685" s="823" t="s">
        <v>2233</v>
      </c>
      <c r="C685" s="823" t="s">
        <v>2239</v>
      </c>
      <c r="D685" s="824" t="s">
        <v>3530</v>
      </c>
      <c r="E685" s="825" t="s">
        <v>2258</v>
      </c>
      <c r="F685" s="823" t="s">
        <v>2234</v>
      </c>
      <c r="G685" s="823" t="s">
        <v>2871</v>
      </c>
      <c r="H685" s="823" t="s">
        <v>329</v>
      </c>
      <c r="I685" s="823" t="s">
        <v>3117</v>
      </c>
      <c r="J685" s="823" t="s">
        <v>3118</v>
      </c>
      <c r="K685" s="823" t="s">
        <v>765</v>
      </c>
      <c r="L685" s="826">
        <v>68.599999999999994</v>
      </c>
      <c r="M685" s="826">
        <v>137.19999999999999</v>
      </c>
      <c r="N685" s="823">
        <v>2</v>
      </c>
      <c r="O685" s="827">
        <v>0.5</v>
      </c>
      <c r="P685" s="826">
        <v>137.19999999999999</v>
      </c>
      <c r="Q685" s="828">
        <v>1</v>
      </c>
      <c r="R685" s="823">
        <v>2</v>
      </c>
      <c r="S685" s="828">
        <v>1</v>
      </c>
      <c r="T685" s="827">
        <v>0.5</v>
      </c>
      <c r="U685" s="829">
        <v>1</v>
      </c>
    </row>
    <row r="686" spans="1:21" ht="14.45" customHeight="1" x14ac:dyDescent="0.2">
      <c r="A686" s="822">
        <v>7</v>
      </c>
      <c r="B686" s="823" t="s">
        <v>2233</v>
      </c>
      <c r="C686" s="823" t="s">
        <v>2239</v>
      </c>
      <c r="D686" s="824" t="s">
        <v>3530</v>
      </c>
      <c r="E686" s="825" t="s">
        <v>2258</v>
      </c>
      <c r="F686" s="823" t="s">
        <v>2234</v>
      </c>
      <c r="G686" s="823" t="s">
        <v>2408</v>
      </c>
      <c r="H686" s="823" t="s">
        <v>329</v>
      </c>
      <c r="I686" s="823" t="s">
        <v>3189</v>
      </c>
      <c r="J686" s="823" t="s">
        <v>1343</v>
      </c>
      <c r="K686" s="823" t="s">
        <v>3190</v>
      </c>
      <c r="L686" s="826">
        <v>65.83</v>
      </c>
      <c r="M686" s="826">
        <v>65.83</v>
      </c>
      <c r="N686" s="823">
        <v>1</v>
      </c>
      <c r="O686" s="827">
        <v>1</v>
      </c>
      <c r="P686" s="826"/>
      <c r="Q686" s="828">
        <v>0</v>
      </c>
      <c r="R686" s="823"/>
      <c r="S686" s="828">
        <v>0</v>
      </c>
      <c r="T686" s="827"/>
      <c r="U686" s="829">
        <v>0</v>
      </c>
    </row>
    <row r="687" spans="1:21" ht="14.45" customHeight="1" x14ac:dyDescent="0.2">
      <c r="A687" s="822">
        <v>7</v>
      </c>
      <c r="B687" s="823" t="s">
        <v>2233</v>
      </c>
      <c r="C687" s="823" t="s">
        <v>2239</v>
      </c>
      <c r="D687" s="824" t="s">
        <v>3530</v>
      </c>
      <c r="E687" s="825" t="s">
        <v>2258</v>
      </c>
      <c r="F687" s="823" t="s">
        <v>2234</v>
      </c>
      <c r="G687" s="823" t="s">
        <v>2408</v>
      </c>
      <c r="H687" s="823" t="s">
        <v>329</v>
      </c>
      <c r="I687" s="823" t="s">
        <v>2570</v>
      </c>
      <c r="J687" s="823" t="s">
        <v>2571</v>
      </c>
      <c r="K687" s="823" t="s">
        <v>2572</v>
      </c>
      <c r="L687" s="826">
        <v>167.58</v>
      </c>
      <c r="M687" s="826">
        <v>167.58</v>
      </c>
      <c r="N687" s="823">
        <v>1</v>
      </c>
      <c r="O687" s="827">
        <v>0.5</v>
      </c>
      <c r="P687" s="826">
        <v>167.58</v>
      </c>
      <c r="Q687" s="828">
        <v>1</v>
      </c>
      <c r="R687" s="823">
        <v>1</v>
      </c>
      <c r="S687" s="828">
        <v>1</v>
      </c>
      <c r="T687" s="827">
        <v>0.5</v>
      </c>
      <c r="U687" s="829">
        <v>1</v>
      </c>
    </row>
    <row r="688" spans="1:21" ht="14.45" customHeight="1" x14ac:dyDescent="0.2">
      <c r="A688" s="822">
        <v>7</v>
      </c>
      <c r="B688" s="823" t="s">
        <v>2233</v>
      </c>
      <c r="C688" s="823" t="s">
        <v>2239</v>
      </c>
      <c r="D688" s="824" t="s">
        <v>3530</v>
      </c>
      <c r="E688" s="825" t="s">
        <v>2258</v>
      </c>
      <c r="F688" s="823" t="s">
        <v>2234</v>
      </c>
      <c r="G688" s="823" t="s">
        <v>2408</v>
      </c>
      <c r="H688" s="823" t="s">
        <v>329</v>
      </c>
      <c r="I688" s="823" t="s">
        <v>3191</v>
      </c>
      <c r="J688" s="823" t="s">
        <v>1343</v>
      </c>
      <c r="K688" s="823" t="s">
        <v>3192</v>
      </c>
      <c r="L688" s="826">
        <v>131.66999999999999</v>
      </c>
      <c r="M688" s="826">
        <v>131.66999999999999</v>
      </c>
      <c r="N688" s="823">
        <v>1</v>
      </c>
      <c r="O688" s="827">
        <v>1</v>
      </c>
      <c r="P688" s="826">
        <v>131.66999999999999</v>
      </c>
      <c r="Q688" s="828">
        <v>1</v>
      </c>
      <c r="R688" s="823">
        <v>1</v>
      </c>
      <c r="S688" s="828">
        <v>1</v>
      </c>
      <c r="T688" s="827">
        <v>1</v>
      </c>
      <c r="U688" s="829">
        <v>1</v>
      </c>
    </row>
    <row r="689" spans="1:21" ht="14.45" customHeight="1" x14ac:dyDescent="0.2">
      <c r="A689" s="822">
        <v>7</v>
      </c>
      <c r="B689" s="823" t="s">
        <v>2233</v>
      </c>
      <c r="C689" s="823" t="s">
        <v>2239</v>
      </c>
      <c r="D689" s="824" t="s">
        <v>3530</v>
      </c>
      <c r="E689" s="825" t="s">
        <v>2258</v>
      </c>
      <c r="F689" s="823" t="s">
        <v>2234</v>
      </c>
      <c r="G689" s="823" t="s">
        <v>2878</v>
      </c>
      <c r="H689" s="823" t="s">
        <v>329</v>
      </c>
      <c r="I689" s="823" t="s">
        <v>2879</v>
      </c>
      <c r="J689" s="823" t="s">
        <v>1601</v>
      </c>
      <c r="K689" s="823" t="s">
        <v>2880</v>
      </c>
      <c r="L689" s="826">
        <v>24.37</v>
      </c>
      <c r="M689" s="826">
        <v>97.48</v>
      </c>
      <c r="N689" s="823">
        <v>4</v>
      </c>
      <c r="O689" s="827">
        <v>2.5</v>
      </c>
      <c r="P689" s="826">
        <v>97.48</v>
      </c>
      <c r="Q689" s="828">
        <v>1</v>
      </c>
      <c r="R689" s="823">
        <v>4</v>
      </c>
      <c r="S689" s="828">
        <v>1</v>
      </c>
      <c r="T689" s="827">
        <v>2.5</v>
      </c>
      <c r="U689" s="829">
        <v>1</v>
      </c>
    </row>
    <row r="690" spans="1:21" ht="14.45" customHeight="1" x14ac:dyDescent="0.2">
      <c r="A690" s="822">
        <v>7</v>
      </c>
      <c r="B690" s="823" t="s">
        <v>2233</v>
      </c>
      <c r="C690" s="823" t="s">
        <v>2239</v>
      </c>
      <c r="D690" s="824" t="s">
        <v>3530</v>
      </c>
      <c r="E690" s="825" t="s">
        <v>2258</v>
      </c>
      <c r="F690" s="823" t="s">
        <v>2234</v>
      </c>
      <c r="G690" s="823" t="s">
        <v>2878</v>
      </c>
      <c r="H690" s="823" t="s">
        <v>329</v>
      </c>
      <c r="I690" s="823" t="s">
        <v>3039</v>
      </c>
      <c r="J690" s="823" t="s">
        <v>1601</v>
      </c>
      <c r="K690" s="823" t="s">
        <v>2735</v>
      </c>
      <c r="L690" s="826">
        <v>38.590000000000003</v>
      </c>
      <c r="M690" s="826">
        <v>308.72000000000003</v>
      </c>
      <c r="N690" s="823">
        <v>8</v>
      </c>
      <c r="O690" s="827">
        <v>2.5</v>
      </c>
      <c r="P690" s="826">
        <v>231.54000000000002</v>
      </c>
      <c r="Q690" s="828">
        <v>0.75</v>
      </c>
      <c r="R690" s="823">
        <v>6</v>
      </c>
      <c r="S690" s="828">
        <v>0.75</v>
      </c>
      <c r="T690" s="827">
        <v>1.5</v>
      </c>
      <c r="U690" s="829">
        <v>0.6</v>
      </c>
    </row>
    <row r="691" spans="1:21" ht="14.45" customHeight="1" x14ac:dyDescent="0.2">
      <c r="A691" s="822">
        <v>7</v>
      </c>
      <c r="B691" s="823" t="s">
        <v>2233</v>
      </c>
      <c r="C691" s="823" t="s">
        <v>2239</v>
      </c>
      <c r="D691" s="824" t="s">
        <v>3530</v>
      </c>
      <c r="E691" s="825" t="s">
        <v>2258</v>
      </c>
      <c r="F691" s="823" t="s">
        <v>2234</v>
      </c>
      <c r="G691" s="823" t="s">
        <v>3193</v>
      </c>
      <c r="H691" s="823" t="s">
        <v>329</v>
      </c>
      <c r="I691" s="823" t="s">
        <v>3194</v>
      </c>
      <c r="J691" s="823" t="s">
        <v>1358</v>
      </c>
      <c r="K691" s="823" t="s">
        <v>3195</v>
      </c>
      <c r="L691" s="826">
        <v>61.97</v>
      </c>
      <c r="M691" s="826">
        <v>185.91</v>
      </c>
      <c r="N691" s="823">
        <v>3</v>
      </c>
      <c r="O691" s="827">
        <v>0.5</v>
      </c>
      <c r="P691" s="826">
        <v>185.91</v>
      </c>
      <c r="Q691" s="828">
        <v>1</v>
      </c>
      <c r="R691" s="823">
        <v>3</v>
      </c>
      <c r="S691" s="828">
        <v>1</v>
      </c>
      <c r="T691" s="827">
        <v>0.5</v>
      </c>
      <c r="U691" s="829">
        <v>1</v>
      </c>
    </row>
    <row r="692" spans="1:21" ht="14.45" customHeight="1" x14ac:dyDescent="0.2">
      <c r="A692" s="822">
        <v>7</v>
      </c>
      <c r="B692" s="823" t="s">
        <v>2233</v>
      </c>
      <c r="C692" s="823" t="s">
        <v>2239</v>
      </c>
      <c r="D692" s="824" t="s">
        <v>3530</v>
      </c>
      <c r="E692" s="825" t="s">
        <v>2258</v>
      </c>
      <c r="F692" s="823" t="s">
        <v>2234</v>
      </c>
      <c r="G692" s="823" t="s">
        <v>2320</v>
      </c>
      <c r="H692" s="823" t="s">
        <v>329</v>
      </c>
      <c r="I692" s="823" t="s">
        <v>2321</v>
      </c>
      <c r="J692" s="823" t="s">
        <v>2322</v>
      </c>
      <c r="K692" s="823" t="s">
        <v>2323</v>
      </c>
      <c r="L692" s="826">
        <v>73.150000000000006</v>
      </c>
      <c r="M692" s="826">
        <v>73.150000000000006</v>
      </c>
      <c r="N692" s="823">
        <v>1</v>
      </c>
      <c r="O692" s="827">
        <v>1</v>
      </c>
      <c r="P692" s="826">
        <v>73.150000000000006</v>
      </c>
      <c r="Q692" s="828">
        <v>1</v>
      </c>
      <c r="R692" s="823">
        <v>1</v>
      </c>
      <c r="S692" s="828">
        <v>1</v>
      </c>
      <c r="T692" s="827">
        <v>1</v>
      </c>
      <c r="U692" s="829">
        <v>1</v>
      </c>
    </row>
    <row r="693" spans="1:21" ht="14.45" customHeight="1" x14ac:dyDescent="0.2">
      <c r="A693" s="822">
        <v>7</v>
      </c>
      <c r="B693" s="823" t="s">
        <v>2233</v>
      </c>
      <c r="C693" s="823" t="s">
        <v>2239</v>
      </c>
      <c r="D693" s="824" t="s">
        <v>3530</v>
      </c>
      <c r="E693" s="825" t="s">
        <v>2258</v>
      </c>
      <c r="F693" s="823" t="s">
        <v>2234</v>
      </c>
      <c r="G693" s="823" t="s">
        <v>3196</v>
      </c>
      <c r="H693" s="823" t="s">
        <v>329</v>
      </c>
      <c r="I693" s="823" t="s">
        <v>3197</v>
      </c>
      <c r="J693" s="823" t="s">
        <v>3198</v>
      </c>
      <c r="K693" s="823" t="s">
        <v>3199</v>
      </c>
      <c r="L693" s="826">
        <v>329.67</v>
      </c>
      <c r="M693" s="826">
        <v>659.34</v>
      </c>
      <c r="N693" s="823">
        <v>2</v>
      </c>
      <c r="O693" s="827">
        <v>1</v>
      </c>
      <c r="P693" s="826"/>
      <c r="Q693" s="828">
        <v>0</v>
      </c>
      <c r="R693" s="823"/>
      <c r="S693" s="828">
        <v>0</v>
      </c>
      <c r="T693" s="827"/>
      <c r="U693" s="829">
        <v>0</v>
      </c>
    </row>
    <row r="694" spans="1:21" ht="14.45" customHeight="1" x14ac:dyDescent="0.2">
      <c r="A694" s="822">
        <v>7</v>
      </c>
      <c r="B694" s="823" t="s">
        <v>2233</v>
      </c>
      <c r="C694" s="823" t="s">
        <v>2239</v>
      </c>
      <c r="D694" s="824" t="s">
        <v>3530</v>
      </c>
      <c r="E694" s="825" t="s">
        <v>2258</v>
      </c>
      <c r="F694" s="823" t="s">
        <v>2234</v>
      </c>
      <c r="G694" s="823" t="s">
        <v>2290</v>
      </c>
      <c r="H694" s="823" t="s">
        <v>329</v>
      </c>
      <c r="I694" s="823" t="s">
        <v>2291</v>
      </c>
      <c r="J694" s="823" t="s">
        <v>2292</v>
      </c>
      <c r="K694" s="823" t="s">
        <v>2293</v>
      </c>
      <c r="L694" s="826">
        <v>176.32</v>
      </c>
      <c r="M694" s="826">
        <v>528.96</v>
      </c>
      <c r="N694" s="823">
        <v>3</v>
      </c>
      <c r="O694" s="827">
        <v>1.5</v>
      </c>
      <c r="P694" s="826">
        <v>352.64</v>
      </c>
      <c r="Q694" s="828">
        <v>0.66666666666666663</v>
      </c>
      <c r="R694" s="823">
        <v>2</v>
      </c>
      <c r="S694" s="828">
        <v>0.66666666666666663</v>
      </c>
      <c r="T694" s="827">
        <v>1</v>
      </c>
      <c r="U694" s="829">
        <v>0.66666666666666663</v>
      </c>
    </row>
    <row r="695" spans="1:21" ht="14.45" customHeight="1" x14ac:dyDescent="0.2">
      <c r="A695" s="822">
        <v>7</v>
      </c>
      <c r="B695" s="823" t="s">
        <v>2233</v>
      </c>
      <c r="C695" s="823" t="s">
        <v>2239</v>
      </c>
      <c r="D695" s="824" t="s">
        <v>3530</v>
      </c>
      <c r="E695" s="825" t="s">
        <v>2258</v>
      </c>
      <c r="F695" s="823" t="s">
        <v>2234</v>
      </c>
      <c r="G695" s="823" t="s">
        <v>3200</v>
      </c>
      <c r="H695" s="823" t="s">
        <v>680</v>
      </c>
      <c r="I695" s="823" t="s">
        <v>3201</v>
      </c>
      <c r="J695" s="823" t="s">
        <v>3202</v>
      </c>
      <c r="K695" s="823" t="s">
        <v>1436</v>
      </c>
      <c r="L695" s="826">
        <v>176.32</v>
      </c>
      <c r="M695" s="826">
        <v>176.32</v>
      </c>
      <c r="N695" s="823">
        <v>1</v>
      </c>
      <c r="O695" s="827">
        <v>0.5</v>
      </c>
      <c r="P695" s="826">
        <v>176.32</v>
      </c>
      <c r="Q695" s="828">
        <v>1</v>
      </c>
      <c r="R695" s="823">
        <v>1</v>
      </c>
      <c r="S695" s="828">
        <v>1</v>
      </c>
      <c r="T695" s="827">
        <v>0.5</v>
      </c>
      <c r="U695" s="829">
        <v>1</v>
      </c>
    </row>
    <row r="696" spans="1:21" ht="14.45" customHeight="1" x14ac:dyDescent="0.2">
      <c r="A696" s="822">
        <v>7</v>
      </c>
      <c r="B696" s="823" t="s">
        <v>2233</v>
      </c>
      <c r="C696" s="823" t="s">
        <v>2239</v>
      </c>
      <c r="D696" s="824" t="s">
        <v>3530</v>
      </c>
      <c r="E696" s="825" t="s">
        <v>2258</v>
      </c>
      <c r="F696" s="823" t="s">
        <v>2234</v>
      </c>
      <c r="G696" s="823" t="s">
        <v>2482</v>
      </c>
      <c r="H696" s="823" t="s">
        <v>329</v>
      </c>
      <c r="I696" s="823" t="s">
        <v>3203</v>
      </c>
      <c r="J696" s="823" t="s">
        <v>3204</v>
      </c>
      <c r="K696" s="823" t="s">
        <v>3205</v>
      </c>
      <c r="L696" s="826">
        <v>140.44</v>
      </c>
      <c r="M696" s="826">
        <v>140.44</v>
      </c>
      <c r="N696" s="823">
        <v>1</v>
      </c>
      <c r="O696" s="827">
        <v>0.5</v>
      </c>
      <c r="P696" s="826"/>
      <c r="Q696" s="828">
        <v>0</v>
      </c>
      <c r="R696" s="823"/>
      <c r="S696" s="828">
        <v>0</v>
      </c>
      <c r="T696" s="827"/>
      <c r="U696" s="829">
        <v>0</v>
      </c>
    </row>
    <row r="697" spans="1:21" ht="14.45" customHeight="1" x14ac:dyDescent="0.2">
      <c r="A697" s="822">
        <v>7</v>
      </c>
      <c r="B697" s="823" t="s">
        <v>2233</v>
      </c>
      <c r="C697" s="823" t="s">
        <v>2239</v>
      </c>
      <c r="D697" s="824" t="s">
        <v>3530</v>
      </c>
      <c r="E697" s="825" t="s">
        <v>2258</v>
      </c>
      <c r="F697" s="823" t="s">
        <v>2234</v>
      </c>
      <c r="G697" s="823" t="s">
        <v>2420</v>
      </c>
      <c r="H697" s="823" t="s">
        <v>680</v>
      </c>
      <c r="I697" s="823" t="s">
        <v>2136</v>
      </c>
      <c r="J697" s="823" t="s">
        <v>2137</v>
      </c>
      <c r="K697" s="823" t="s">
        <v>2138</v>
      </c>
      <c r="L697" s="826">
        <v>70.48</v>
      </c>
      <c r="M697" s="826">
        <v>775.28</v>
      </c>
      <c r="N697" s="823">
        <v>11</v>
      </c>
      <c r="O697" s="827">
        <v>3.5</v>
      </c>
      <c r="P697" s="826">
        <v>775.28</v>
      </c>
      <c r="Q697" s="828">
        <v>1</v>
      </c>
      <c r="R697" s="823">
        <v>11</v>
      </c>
      <c r="S697" s="828">
        <v>1</v>
      </c>
      <c r="T697" s="827">
        <v>3.5</v>
      </c>
      <c r="U697" s="829">
        <v>1</v>
      </c>
    </row>
    <row r="698" spans="1:21" ht="14.45" customHeight="1" x14ac:dyDescent="0.2">
      <c r="A698" s="822">
        <v>7</v>
      </c>
      <c r="B698" s="823" t="s">
        <v>2233</v>
      </c>
      <c r="C698" s="823" t="s">
        <v>2239</v>
      </c>
      <c r="D698" s="824" t="s">
        <v>3530</v>
      </c>
      <c r="E698" s="825" t="s">
        <v>2258</v>
      </c>
      <c r="F698" s="823" t="s">
        <v>2234</v>
      </c>
      <c r="G698" s="823" t="s">
        <v>2420</v>
      </c>
      <c r="H698" s="823" t="s">
        <v>680</v>
      </c>
      <c r="I698" s="823" t="s">
        <v>2421</v>
      </c>
      <c r="J698" s="823" t="s">
        <v>2137</v>
      </c>
      <c r="K698" s="823" t="s">
        <v>2422</v>
      </c>
      <c r="L698" s="826">
        <v>140.96</v>
      </c>
      <c r="M698" s="826">
        <v>704.8</v>
      </c>
      <c r="N698" s="823">
        <v>5</v>
      </c>
      <c r="O698" s="827">
        <v>2</v>
      </c>
      <c r="P698" s="826"/>
      <c r="Q698" s="828">
        <v>0</v>
      </c>
      <c r="R698" s="823"/>
      <c r="S698" s="828">
        <v>0</v>
      </c>
      <c r="T698" s="827"/>
      <c r="U698" s="829">
        <v>0</v>
      </c>
    </row>
    <row r="699" spans="1:21" ht="14.45" customHeight="1" x14ac:dyDescent="0.2">
      <c r="A699" s="822">
        <v>7</v>
      </c>
      <c r="B699" s="823" t="s">
        <v>2233</v>
      </c>
      <c r="C699" s="823" t="s">
        <v>2239</v>
      </c>
      <c r="D699" s="824" t="s">
        <v>3530</v>
      </c>
      <c r="E699" s="825" t="s">
        <v>2258</v>
      </c>
      <c r="F699" s="823" t="s">
        <v>2234</v>
      </c>
      <c r="G699" s="823" t="s">
        <v>2665</v>
      </c>
      <c r="H699" s="823" t="s">
        <v>329</v>
      </c>
      <c r="I699" s="823" t="s">
        <v>2666</v>
      </c>
      <c r="J699" s="823" t="s">
        <v>822</v>
      </c>
      <c r="K699" s="823" t="s">
        <v>2667</v>
      </c>
      <c r="L699" s="826">
        <v>53.57</v>
      </c>
      <c r="M699" s="826">
        <v>696.41000000000008</v>
      </c>
      <c r="N699" s="823">
        <v>13</v>
      </c>
      <c r="O699" s="827">
        <v>4</v>
      </c>
      <c r="P699" s="826"/>
      <c r="Q699" s="828">
        <v>0</v>
      </c>
      <c r="R699" s="823"/>
      <c r="S699" s="828">
        <v>0</v>
      </c>
      <c r="T699" s="827"/>
      <c r="U699" s="829">
        <v>0</v>
      </c>
    </row>
    <row r="700" spans="1:21" ht="14.45" customHeight="1" x14ac:dyDescent="0.2">
      <c r="A700" s="822">
        <v>7</v>
      </c>
      <c r="B700" s="823" t="s">
        <v>2233</v>
      </c>
      <c r="C700" s="823" t="s">
        <v>2239</v>
      </c>
      <c r="D700" s="824" t="s">
        <v>3530</v>
      </c>
      <c r="E700" s="825" t="s">
        <v>2258</v>
      </c>
      <c r="F700" s="823" t="s">
        <v>2234</v>
      </c>
      <c r="G700" s="823" t="s">
        <v>2889</v>
      </c>
      <c r="H700" s="823" t="s">
        <v>329</v>
      </c>
      <c r="I700" s="823" t="s">
        <v>3206</v>
      </c>
      <c r="J700" s="823" t="s">
        <v>2891</v>
      </c>
      <c r="K700" s="823" t="s">
        <v>2892</v>
      </c>
      <c r="L700" s="826">
        <v>27.49</v>
      </c>
      <c r="M700" s="826">
        <v>54.98</v>
      </c>
      <c r="N700" s="823">
        <v>2</v>
      </c>
      <c r="O700" s="827">
        <v>0.5</v>
      </c>
      <c r="P700" s="826"/>
      <c r="Q700" s="828">
        <v>0</v>
      </c>
      <c r="R700" s="823"/>
      <c r="S700" s="828">
        <v>0</v>
      </c>
      <c r="T700" s="827"/>
      <c r="U700" s="829">
        <v>0</v>
      </c>
    </row>
    <row r="701" spans="1:21" ht="14.45" customHeight="1" x14ac:dyDescent="0.2">
      <c r="A701" s="822">
        <v>7</v>
      </c>
      <c r="B701" s="823" t="s">
        <v>2233</v>
      </c>
      <c r="C701" s="823" t="s">
        <v>2239</v>
      </c>
      <c r="D701" s="824" t="s">
        <v>3530</v>
      </c>
      <c r="E701" s="825" t="s">
        <v>2258</v>
      </c>
      <c r="F701" s="823" t="s">
        <v>2234</v>
      </c>
      <c r="G701" s="823" t="s">
        <v>2896</v>
      </c>
      <c r="H701" s="823" t="s">
        <v>329</v>
      </c>
      <c r="I701" s="823" t="s">
        <v>3093</v>
      </c>
      <c r="J701" s="823" t="s">
        <v>3094</v>
      </c>
      <c r="K701" s="823" t="s">
        <v>3095</v>
      </c>
      <c r="L701" s="826">
        <v>127</v>
      </c>
      <c r="M701" s="826">
        <v>2794</v>
      </c>
      <c r="N701" s="823">
        <v>22</v>
      </c>
      <c r="O701" s="827">
        <v>5</v>
      </c>
      <c r="P701" s="826">
        <v>2794</v>
      </c>
      <c r="Q701" s="828">
        <v>1</v>
      </c>
      <c r="R701" s="823">
        <v>22</v>
      </c>
      <c r="S701" s="828">
        <v>1</v>
      </c>
      <c r="T701" s="827">
        <v>5</v>
      </c>
      <c r="U701" s="829">
        <v>1</v>
      </c>
    </row>
    <row r="702" spans="1:21" ht="14.45" customHeight="1" x14ac:dyDescent="0.2">
      <c r="A702" s="822">
        <v>7</v>
      </c>
      <c r="B702" s="823" t="s">
        <v>2233</v>
      </c>
      <c r="C702" s="823" t="s">
        <v>2239</v>
      </c>
      <c r="D702" s="824" t="s">
        <v>3530</v>
      </c>
      <c r="E702" s="825" t="s">
        <v>2258</v>
      </c>
      <c r="F702" s="823" t="s">
        <v>2234</v>
      </c>
      <c r="G702" s="823" t="s">
        <v>2896</v>
      </c>
      <c r="H702" s="823" t="s">
        <v>329</v>
      </c>
      <c r="I702" s="823" t="s">
        <v>3121</v>
      </c>
      <c r="J702" s="823" t="s">
        <v>2898</v>
      </c>
      <c r="K702" s="823" t="s">
        <v>1442</v>
      </c>
      <c r="L702" s="826">
        <v>383.18</v>
      </c>
      <c r="M702" s="826">
        <v>383.18</v>
      </c>
      <c r="N702" s="823">
        <v>1</v>
      </c>
      <c r="O702" s="827">
        <v>1</v>
      </c>
      <c r="P702" s="826">
        <v>383.18</v>
      </c>
      <c r="Q702" s="828">
        <v>1</v>
      </c>
      <c r="R702" s="823">
        <v>1</v>
      </c>
      <c r="S702" s="828">
        <v>1</v>
      </c>
      <c r="T702" s="827">
        <v>1</v>
      </c>
      <c r="U702" s="829">
        <v>1</v>
      </c>
    </row>
    <row r="703" spans="1:21" ht="14.45" customHeight="1" x14ac:dyDescent="0.2">
      <c r="A703" s="822">
        <v>7</v>
      </c>
      <c r="B703" s="823" t="s">
        <v>2233</v>
      </c>
      <c r="C703" s="823" t="s">
        <v>2239</v>
      </c>
      <c r="D703" s="824" t="s">
        <v>3530</v>
      </c>
      <c r="E703" s="825" t="s">
        <v>2258</v>
      </c>
      <c r="F703" s="823" t="s">
        <v>2234</v>
      </c>
      <c r="G703" s="823" t="s">
        <v>2896</v>
      </c>
      <c r="H703" s="823" t="s">
        <v>329</v>
      </c>
      <c r="I703" s="823" t="s">
        <v>3096</v>
      </c>
      <c r="J703" s="823" t="s">
        <v>3094</v>
      </c>
      <c r="K703" s="823" t="s">
        <v>3097</v>
      </c>
      <c r="L703" s="826">
        <v>233.95</v>
      </c>
      <c r="M703" s="826">
        <v>5146.8999999999996</v>
      </c>
      <c r="N703" s="823">
        <v>22</v>
      </c>
      <c r="O703" s="827">
        <v>3</v>
      </c>
      <c r="P703" s="826">
        <v>5146.8999999999996</v>
      </c>
      <c r="Q703" s="828">
        <v>1</v>
      </c>
      <c r="R703" s="823">
        <v>22</v>
      </c>
      <c r="S703" s="828">
        <v>1</v>
      </c>
      <c r="T703" s="827">
        <v>3</v>
      </c>
      <c r="U703" s="829">
        <v>1</v>
      </c>
    </row>
    <row r="704" spans="1:21" ht="14.45" customHeight="1" x14ac:dyDescent="0.2">
      <c r="A704" s="822">
        <v>7</v>
      </c>
      <c r="B704" s="823" t="s">
        <v>2233</v>
      </c>
      <c r="C704" s="823" t="s">
        <v>2239</v>
      </c>
      <c r="D704" s="824" t="s">
        <v>3530</v>
      </c>
      <c r="E704" s="825" t="s">
        <v>2258</v>
      </c>
      <c r="F704" s="823" t="s">
        <v>2234</v>
      </c>
      <c r="G704" s="823" t="s">
        <v>2899</v>
      </c>
      <c r="H704" s="823" t="s">
        <v>329</v>
      </c>
      <c r="I704" s="823" t="s">
        <v>2900</v>
      </c>
      <c r="J704" s="823" t="s">
        <v>874</v>
      </c>
      <c r="K704" s="823" t="s">
        <v>2901</v>
      </c>
      <c r="L704" s="826">
        <v>134.47999999999999</v>
      </c>
      <c r="M704" s="826">
        <v>134.47999999999999</v>
      </c>
      <c r="N704" s="823">
        <v>1</v>
      </c>
      <c r="O704" s="827">
        <v>1</v>
      </c>
      <c r="P704" s="826">
        <v>134.47999999999999</v>
      </c>
      <c r="Q704" s="828">
        <v>1</v>
      </c>
      <c r="R704" s="823">
        <v>1</v>
      </c>
      <c r="S704" s="828">
        <v>1</v>
      </c>
      <c r="T704" s="827">
        <v>1</v>
      </c>
      <c r="U704" s="829">
        <v>1</v>
      </c>
    </row>
    <row r="705" spans="1:21" ht="14.45" customHeight="1" x14ac:dyDescent="0.2">
      <c r="A705" s="822">
        <v>7</v>
      </c>
      <c r="B705" s="823" t="s">
        <v>2233</v>
      </c>
      <c r="C705" s="823" t="s">
        <v>2239</v>
      </c>
      <c r="D705" s="824" t="s">
        <v>3530</v>
      </c>
      <c r="E705" s="825" t="s">
        <v>2258</v>
      </c>
      <c r="F705" s="823" t="s">
        <v>2234</v>
      </c>
      <c r="G705" s="823" t="s">
        <v>2899</v>
      </c>
      <c r="H705" s="823" t="s">
        <v>329</v>
      </c>
      <c r="I705" s="823" t="s">
        <v>2900</v>
      </c>
      <c r="J705" s="823" t="s">
        <v>874</v>
      </c>
      <c r="K705" s="823" t="s">
        <v>2901</v>
      </c>
      <c r="L705" s="826">
        <v>88.07</v>
      </c>
      <c r="M705" s="826">
        <v>440.34999999999997</v>
      </c>
      <c r="N705" s="823">
        <v>5</v>
      </c>
      <c r="O705" s="827">
        <v>1.5</v>
      </c>
      <c r="P705" s="826"/>
      <c r="Q705" s="828">
        <v>0</v>
      </c>
      <c r="R705" s="823"/>
      <c r="S705" s="828">
        <v>0</v>
      </c>
      <c r="T705" s="827"/>
      <c r="U705" s="829">
        <v>0</v>
      </c>
    </row>
    <row r="706" spans="1:21" ht="14.45" customHeight="1" x14ac:dyDescent="0.2">
      <c r="A706" s="822">
        <v>7</v>
      </c>
      <c r="B706" s="823" t="s">
        <v>2233</v>
      </c>
      <c r="C706" s="823" t="s">
        <v>2239</v>
      </c>
      <c r="D706" s="824" t="s">
        <v>3530</v>
      </c>
      <c r="E706" s="825" t="s">
        <v>2258</v>
      </c>
      <c r="F706" s="823" t="s">
        <v>2234</v>
      </c>
      <c r="G706" s="823" t="s">
        <v>3040</v>
      </c>
      <c r="H706" s="823" t="s">
        <v>329</v>
      </c>
      <c r="I706" s="823" t="s">
        <v>3041</v>
      </c>
      <c r="J706" s="823" t="s">
        <v>3042</v>
      </c>
      <c r="K706" s="823" t="s">
        <v>3043</v>
      </c>
      <c r="L706" s="826">
        <v>113.93</v>
      </c>
      <c r="M706" s="826">
        <v>2734.32</v>
      </c>
      <c r="N706" s="823">
        <v>24</v>
      </c>
      <c r="O706" s="827">
        <v>1.5</v>
      </c>
      <c r="P706" s="826">
        <v>2734.32</v>
      </c>
      <c r="Q706" s="828">
        <v>1</v>
      </c>
      <c r="R706" s="823">
        <v>24</v>
      </c>
      <c r="S706" s="828">
        <v>1</v>
      </c>
      <c r="T706" s="827">
        <v>1.5</v>
      </c>
      <c r="U706" s="829">
        <v>1</v>
      </c>
    </row>
    <row r="707" spans="1:21" ht="14.45" customHeight="1" x14ac:dyDescent="0.2">
      <c r="A707" s="822">
        <v>7</v>
      </c>
      <c r="B707" s="823" t="s">
        <v>2233</v>
      </c>
      <c r="C707" s="823" t="s">
        <v>2239</v>
      </c>
      <c r="D707" s="824" t="s">
        <v>3530</v>
      </c>
      <c r="E707" s="825" t="s">
        <v>2258</v>
      </c>
      <c r="F707" s="823" t="s">
        <v>2234</v>
      </c>
      <c r="G707" s="823" t="s">
        <v>2327</v>
      </c>
      <c r="H707" s="823" t="s">
        <v>329</v>
      </c>
      <c r="I707" s="823" t="s">
        <v>2554</v>
      </c>
      <c r="J707" s="823" t="s">
        <v>2555</v>
      </c>
      <c r="K707" s="823" t="s">
        <v>783</v>
      </c>
      <c r="L707" s="826">
        <v>35.25</v>
      </c>
      <c r="M707" s="826">
        <v>70.5</v>
      </c>
      <c r="N707" s="823">
        <v>2</v>
      </c>
      <c r="O707" s="827">
        <v>0.5</v>
      </c>
      <c r="P707" s="826"/>
      <c r="Q707" s="828">
        <v>0</v>
      </c>
      <c r="R707" s="823"/>
      <c r="S707" s="828">
        <v>0</v>
      </c>
      <c r="T707" s="827"/>
      <c r="U707" s="829">
        <v>0</v>
      </c>
    </row>
    <row r="708" spans="1:21" ht="14.45" customHeight="1" x14ac:dyDescent="0.2">
      <c r="A708" s="822">
        <v>7</v>
      </c>
      <c r="B708" s="823" t="s">
        <v>2233</v>
      </c>
      <c r="C708" s="823" t="s">
        <v>2239</v>
      </c>
      <c r="D708" s="824" t="s">
        <v>3530</v>
      </c>
      <c r="E708" s="825" t="s">
        <v>2258</v>
      </c>
      <c r="F708" s="823" t="s">
        <v>2234</v>
      </c>
      <c r="G708" s="823" t="s">
        <v>2327</v>
      </c>
      <c r="H708" s="823" t="s">
        <v>329</v>
      </c>
      <c r="I708" s="823" t="s">
        <v>2634</v>
      </c>
      <c r="J708" s="823" t="s">
        <v>2555</v>
      </c>
      <c r="K708" s="823" t="s">
        <v>2635</v>
      </c>
      <c r="L708" s="826">
        <v>35.25</v>
      </c>
      <c r="M708" s="826">
        <v>176.25</v>
      </c>
      <c r="N708" s="823">
        <v>5</v>
      </c>
      <c r="O708" s="827">
        <v>2</v>
      </c>
      <c r="P708" s="826">
        <v>176.25</v>
      </c>
      <c r="Q708" s="828">
        <v>1</v>
      </c>
      <c r="R708" s="823">
        <v>5</v>
      </c>
      <c r="S708" s="828">
        <v>1</v>
      </c>
      <c r="T708" s="827">
        <v>2</v>
      </c>
      <c r="U708" s="829">
        <v>1</v>
      </c>
    </row>
    <row r="709" spans="1:21" ht="14.45" customHeight="1" x14ac:dyDescent="0.2">
      <c r="A709" s="822">
        <v>7</v>
      </c>
      <c r="B709" s="823" t="s">
        <v>2233</v>
      </c>
      <c r="C709" s="823" t="s">
        <v>2239</v>
      </c>
      <c r="D709" s="824" t="s">
        <v>3530</v>
      </c>
      <c r="E709" s="825" t="s">
        <v>2258</v>
      </c>
      <c r="F709" s="823" t="s">
        <v>2234</v>
      </c>
      <c r="G709" s="823" t="s">
        <v>2327</v>
      </c>
      <c r="H709" s="823" t="s">
        <v>329</v>
      </c>
      <c r="I709" s="823" t="s">
        <v>2328</v>
      </c>
      <c r="J709" s="823" t="s">
        <v>1049</v>
      </c>
      <c r="K709" s="823" t="s">
        <v>2329</v>
      </c>
      <c r="L709" s="826">
        <v>35.25</v>
      </c>
      <c r="M709" s="826">
        <v>70.5</v>
      </c>
      <c r="N709" s="823">
        <v>2</v>
      </c>
      <c r="O709" s="827">
        <v>2</v>
      </c>
      <c r="P709" s="826">
        <v>70.5</v>
      </c>
      <c r="Q709" s="828">
        <v>1</v>
      </c>
      <c r="R709" s="823">
        <v>2</v>
      </c>
      <c r="S709" s="828">
        <v>1</v>
      </c>
      <c r="T709" s="827">
        <v>2</v>
      </c>
      <c r="U709" s="829">
        <v>1</v>
      </c>
    </row>
    <row r="710" spans="1:21" ht="14.45" customHeight="1" x14ac:dyDescent="0.2">
      <c r="A710" s="822">
        <v>7</v>
      </c>
      <c r="B710" s="823" t="s">
        <v>2233</v>
      </c>
      <c r="C710" s="823" t="s">
        <v>2239</v>
      </c>
      <c r="D710" s="824" t="s">
        <v>3530</v>
      </c>
      <c r="E710" s="825" t="s">
        <v>2258</v>
      </c>
      <c r="F710" s="823" t="s">
        <v>2234</v>
      </c>
      <c r="G710" s="823" t="s">
        <v>2427</v>
      </c>
      <c r="H710" s="823" t="s">
        <v>329</v>
      </c>
      <c r="I710" s="823" t="s">
        <v>2428</v>
      </c>
      <c r="J710" s="823" t="s">
        <v>928</v>
      </c>
      <c r="K710" s="823" t="s">
        <v>2429</v>
      </c>
      <c r="L710" s="826">
        <v>185.26</v>
      </c>
      <c r="M710" s="826">
        <v>1111.56</v>
      </c>
      <c r="N710" s="823">
        <v>6</v>
      </c>
      <c r="O710" s="827">
        <v>4.5</v>
      </c>
      <c r="P710" s="826">
        <v>741.04</v>
      </c>
      <c r="Q710" s="828">
        <v>0.66666666666666663</v>
      </c>
      <c r="R710" s="823">
        <v>4</v>
      </c>
      <c r="S710" s="828">
        <v>0.66666666666666663</v>
      </c>
      <c r="T710" s="827">
        <v>3</v>
      </c>
      <c r="U710" s="829">
        <v>0.66666666666666663</v>
      </c>
    </row>
    <row r="711" spans="1:21" ht="14.45" customHeight="1" x14ac:dyDescent="0.2">
      <c r="A711" s="822">
        <v>7</v>
      </c>
      <c r="B711" s="823" t="s">
        <v>2233</v>
      </c>
      <c r="C711" s="823" t="s">
        <v>2239</v>
      </c>
      <c r="D711" s="824" t="s">
        <v>3530</v>
      </c>
      <c r="E711" s="825" t="s">
        <v>2258</v>
      </c>
      <c r="F711" s="823" t="s">
        <v>2234</v>
      </c>
      <c r="G711" s="823" t="s">
        <v>2427</v>
      </c>
      <c r="H711" s="823" t="s">
        <v>329</v>
      </c>
      <c r="I711" s="823" t="s">
        <v>2428</v>
      </c>
      <c r="J711" s="823" t="s">
        <v>928</v>
      </c>
      <c r="K711" s="823" t="s">
        <v>2429</v>
      </c>
      <c r="L711" s="826">
        <v>87.98</v>
      </c>
      <c r="M711" s="826">
        <v>263.94</v>
      </c>
      <c r="N711" s="823">
        <v>3</v>
      </c>
      <c r="O711" s="827">
        <v>2</v>
      </c>
      <c r="P711" s="826">
        <v>263.94</v>
      </c>
      <c r="Q711" s="828">
        <v>1</v>
      </c>
      <c r="R711" s="823">
        <v>3</v>
      </c>
      <c r="S711" s="828">
        <v>1</v>
      </c>
      <c r="T711" s="827">
        <v>2</v>
      </c>
      <c r="U711" s="829">
        <v>1</v>
      </c>
    </row>
    <row r="712" spans="1:21" ht="14.45" customHeight="1" x14ac:dyDescent="0.2">
      <c r="A712" s="822">
        <v>7</v>
      </c>
      <c r="B712" s="823" t="s">
        <v>2233</v>
      </c>
      <c r="C712" s="823" t="s">
        <v>2239</v>
      </c>
      <c r="D712" s="824" t="s">
        <v>3530</v>
      </c>
      <c r="E712" s="825" t="s">
        <v>2258</v>
      </c>
      <c r="F712" s="823" t="s">
        <v>2234</v>
      </c>
      <c r="G712" s="823" t="s">
        <v>2427</v>
      </c>
      <c r="H712" s="823" t="s">
        <v>329</v>
      </c>
      <c r="I712" s="823" t="s">
        <v>2636</v>
      </c>
      <c r="J712" s="823" t="s">
        <v>928</v>
      </c>
      <c r="K712" s="823" t="s">
        <v>2429</v>
      </c>
      <c r="L712" s="826">
        <v>301.2</v>
      </c>
      <c r="M712" s="826">
        <v>301.2</v>
      </c>
      <c r="N712" s="823">
        <v>1</v>
      </c>
      <c r="O712" s="827">
        <v>1</v>
      </c>
      <c r="P712" s="826">
        <v>301.2</v>
      </c>
      <c r="Q712" s="828">
        <v>1</v>
      </c>
      <c r="R712" s="823">
        <v>1</v>
      </c>
      <c r="S712" s="828">
        <v>1</v>
      </c>
      <c r="T712" s="827">
        <v>1</v>
      </c>
      <c r="U712" s="829">
        <v>1</v>
      </c>
    </row>
    <row r="713" spans="1:21" ht="14.45" customHeight="1" x14ac:dyDescent="0.2">
      <c r="A713" s="822">
        <v>7</v>
      </c>
      <c r="B713" s="823" t="s">
        <v>2233</v>
      </c>
      <c r="C713" s="823" t="s">
        <v>2239</v>
      </c>
      <c r="D713" s="824" t="s">
        <v>3530</v>
      </c>
      <c r="E713" s="825" t="s">
        <v>2258</v>
      </c>
      <c r="F713" s="823" t="s">
        <v>2234</v>
      </c>
      <c r="G713" s="823" t="s">
        <v>2427</v>
      </c>
      <c r="H713" s="823" t="s">
        <v>329</v>
      </c>
      <c r="I713" s="823" t="s">
        <v>3207</v>
      </c>
      <c r="J713" s="823" t="s">
        <v>2795</v>
      </c>
      <c r="K713" s="823" t="s">
        <v>2693</v>
      </c>
      <c r="L713" s="826">
        <v>205.84</v>
      </c>
      <c r="M713" s="826">
        <v>205.84</v>
      </c>
      <c r="N713" s="823">
        <v>1</v>
      </c>
      <c r="O713" s="827">
        <v>1</v>
      </c>
      <c r="P713" s="826"/>
      <c r="Q713" s="828">
        <v>0</v>
      </c>
      <c r="R713" s="823"/>
      <c r="S713" s="828">
        <v>0</v>
      </c>
      <c r="T713" s="827"/>
      <c r="U713" s="829">
        <v>0</v>
      </c>
    </row>
    <row r="714" spans="1:21" ht="14.45" customHeight="1" x14ac:dyDescent="0.2">
      <c r="A714" s="822">
        <v>7</v>
      </c>
      <c r="B714" s="823" t="s">
        <v>2233</v>
      </c>
      <c r="C714" s="823" t="s">
        <v>2239</v>
      </c>
      <c r="D714" s="824" t="s">
        <v>3530</v>
      </c>
      <c r="E714" s="825" t="s">
        <v>2258</v>
      </c>
      <c r="F714" s="823" t="s">
        <v>2234</v>
      </c>
      <c r="G714" s="823" t="s">
        <v>2902</v>
      </c>
      <c r="H714" s="823" t="s">
        <v>329</v>
      </c>
      <c r="I714" s="823" t="s">
        <v>2906</v>
      </c>
      <c r="J714" s="823" t="s">
        <v>2904</v>
      </c>
      <c r="K714" s="823" t="s">
        <v>2907</v>
      </c>
      <c r="L714" s="826">
        <v>552.64</v>
      </c>
      <c r="M714" s="826">
        <v>8289.5999999999985</v>
      </c>
      <c r="N714" s="823">
        <v>15</v>
      </c>
      <c r="O714" s="827">
        <v>3</v>
      </c>
      <c r="P714" s="826">
        <v>2763.2</v>
      </c>
      <c r="Q714" s="828">
        <v>0.33333333333333337</v>
      </c>
      <c r="R714" s="823">
        <v>5</v>
      </c>
      <c r="S714" s="828">
        <v>0.33333333333333331</v>
      </c>
      <c r="T714" s="827">
        <v>1</v>
      </c>
      <c r="U714" s="829">
        <v>0.33333333333333331</v>
      </c>
    </row>
    <row r="715" spans="1:21" ht="14.45" customHeight="1" x14ac:dyDescent="0.2">
      <c r="A715" s="822">
        <v>7</v>
      </c>
      <c r="B715" s="823" t="s">
        <v>2233</v>
      </c>
      <c r="C715" s="823" t="s">
        <v>2239</v>
      </c>
      <c r="D715" s="824" t="s">
        <v>3530</v>
      </c>
      <c r="E715" s="825" t="s">
        <v>2258</v>
      </c>
      <c r="F715" s="823" t="s">
        <v>2234</v>
      </c>
      <c r="G715" s="823" t="s">
        <v>2902</v>
      </c>
      <c r="H715" s="823" t="s">
        <v>329</v>
      </c>
      <c r="I715" s="823" t="s">
        <v>2908</v>
      </c>
      <c r="J715" s="823" t="s">
        <v>2904</v>
      </c>
      <c r="K715" s="823" t="s">
        <v>2909</v>
      </c>
      <c r="L715" s="826">
        <v>355.79</v>
      </c>
      <c r="M715" s="826">
        <v>1067.3700000000001</v>
      </c>
      <c r="N715" s="823">
        <v>3</v>
      </c>
      <c r="O715" s="827">
        <v>1</v>
      </c>
      <c r="P715" s="826"/>
      <c r="Q715" s="828">
        <v>0</v>
      </c>
      <c r="R715" s="823"/>
      <c r="S715" s="828">
        <v>0</v>
      </c>
      <c r="T715" s="827"/>
      <c r="U715" s="829">
        <v>0</v>
      </c>
    </row>
    <row r="716" spans="1:21" ht="14.45" customHeight="1" x14ac:dyDescent="0.2">
      <c r="A716" s="822">
        <v>7</v>
      </c>
      <c r="B716" s="823" t="s">
        <v>2233</v>
      </c>
      <c r="C716" s="823" t="s">
        <v>2239</v>
      </c>
      <c r="D716" s="824" t="s">
        <v>3530</v>
      </c>
      <c r="E716" s="825" t="s">
        <v>2258</v>
      </c>
      <c r="F716" s="823" t="s">
        <v>2234</v>
      </c>
      <c r="G716" s="823" t="s">
        <v>2902</v>
      </c>
      <c r="H716" s="823" t="s">
        <v>329</v>
      </c>
      <c r="I716" s="823" t="s">
        <v>3208</v>
      </c>
      <c r="J716" s="823" t="s">
        <v>3209</v>
      </c>
      <c r="K716" s="823" t="s">
        <v>2911</v>
      </c>
      <c r="L716" s="826">
        <v>1019.46</v>
      </c>
      <c r="M716" s="826">
        <v>9175.14</v>
      </c>
      <c r="N716" s="823">
        <v>9</v>
      </c>
      <c r="O716" s="827">
        <v>3</v>
      </c>
      <c r="P716" s="826">
        <v>9175.14</v>
      </c>
      <c r="Q716" s="828">
        <v>1</v>
      </c>
      <c r="R716" s="823">
        <v>9</v>
      </c>
      <c r="S716" s="828">
        <v>1</v>
      </c>
      <c r="T716" s="827">
        <v>3</v>
      </c>
      <c r="U716" s="829">
        <v>1</v>
      </c>
    </row>
    <row r="717" spans="1:21" ht="14.45" customHeight="1" x14ac:dyDescent="0.2">
      <c r="A717" s="822">
        <v>7</v>
      </c>
      <c r="B717" s="823" t="s">
        <v>2233</v>
      </c>
      <c r="C717" s="823" t="s">
        <v>2239</v>
      </c>
      <c r="D717" s="824" t="s">
        <v>3530</v>
      </c>
      <c r="E717" s="825" t="s">
        <v>2258</v>
      </c>
      <c r="F717" s="823" t="s">
        <v>2234</v>
      </c>
      <c r="G717" s="823" t="s">
        <v>2902</v>
      </c>
      <c r="H717" s="823" t="s">
        <v>329</v>
      </c>
      <c r="I717" s="823" t="s">
        <v>3210</v>
      </c>
      <c r="J717" s="823" t="s">
        <v>3209</v>
      </c>
      <c r="K717" s="823" t="s">
        <v>2907</v>
      </c>
      <c r="L717" s="826">
        <v>552.64</v>
      </c>
      <c r="M717" s="826">
        <v>3315.84</v>
      </c>
      <c r="N717" s="823">
        <v>6</v>
      </c>
      <c r="O717" s="827">
        <v>1</v>
      </c>
      <c r="P717" s="826"/>
      <c r="Q717" s="828">
        <v>0</v>
      </c>
      <c r="R717" s="823"/>
      <c r="S717" s="828">
        <v>0</v>
      </c>
      <c r="T717" s="827"/>
      <c r="U717" s="829">
        <v>0</v>
      </c>
    </row>
    <row r="718" spans="1:21" ht="14.45" customHeight="1" x14ac:dyDescent="0.2">
      <c r="A718" s="822">
        <v>7</v>
      </c>
      <c r="B718" s="823" t="s">
        <v>2233</v>
      </c>
      <c r="C718" s="823" t="s">
        <v>2239</v>
      </c>
      <c r="D718" s="824" t="s">
        <v>3530</v>
      </c>
      <c r="E718" s="825" t="s">
        <v>2258</v>
      </c>
      <c r="F718" s="823" t="s">
        <v>2234</v>
      </c>
      <c r="G718" s="823" t="s">
        <v>2902</v>
      </c>
      <c r="H718" s="823" t="s">
        <v>680</v>
      </c>
      <c r="I718" s="823" t="s">
        <v>2912</v>
      </c>
      <c r="J718" s="823" t="s">
        <v>2913</v>
      </c>
      <c r="K718" s="823" t="s">
        <v>2905</v>
      </c>
      <c r="L718" s="826">
        <v>2038.93</v>
      </c>
      <c r="M718" s="826">
        <v>30583.95</v>
      </c>
      <c r="N718" s="823">
        <v>15</v>
      </c>
      <c r="O718" s="827">
        <v>6</v>
      </c>
      <c r="P718" s="826">
        <v>30583.95</v>
      </c>
      <c r="Q718" s="828">
        <v>1</v>
      </c>
      <c r="R718" s="823">
        <v>15</v>
      </c>
      <c r="S718" s="828">
        <v>1</v>
      </c>
      <c r="T718" s="827">
        <v>6</v>
      </c>
      <c r="U718" s="829">
        <v>1</v>
      </c>
    </row>
    <row r="719" spans="1:21" ht="14.45" customHeight="1" x14ac:dyDescent="0.2">
      <c r="A719" s="822">
        <v>7</v>
      </c>
      <c r="B719" s="823" t="s">
        <v>2233</v>
      </c>
      <c r="C719" s="823" t="s">
        <v>2239</v>
      </c>
      <c r="D719" s="824" t="s">
        <v>3530</v>
      </c>
      <c r="E719" s="825" t="s">
        <v>2258</v>
      </c>
      <c r="F719" s="823" t="s">
        <v>2234</v>
      </c>
      <c r="G719" s="823" t="s">
        <v>2902</v>
      </c>
      <c r="H719" s="823" t="s">
        <v>680</v>
      </c>
      <c r="I719" s="823" t="s">
        <v>2914</v>
      </c>
      <c r="J719" s="823" t="s">
        <v>2913</v>
      </c>
      <c r="K719" s="823" t="s">
        <v>2909</v>
      </c>
      <c r="L719" s="826">
        <v>355.79</v>
      </c>
      <c r="M719" s="826">
        <v>6760.01</v>
      </c>
      <c r="N719" s="823">
        <v>19</v>
      </c>
      <c r="O719" s="827">
        <v>7</v>
      </c>
      <c r="P719" s="826">
        <v>4625.2700000000004</v>
      </c>
      <c r="Q719" s="828">
        <v>0.68421052631578949</v>
      </c>
      <c r="R719" s="823">
        <v>13</v>
      </c>
      <c r="S719" s="828">
        <v>0.68421052631578949</v>
      </c>
      <c r="T719" s="827">
        <v>5</v>
      </c>
      <c r="U719" s="829">
        <v>0.7142857142857143</v>
      </c>
    </row>
    <row r="720" spans="1:21" ht="14.45" customHeight="1" x14ac:dyDescent="0.2">
      <c r="A720" s="822">
        <v>7</v>
      </c>
      <c r="B720" s="823" t="s">
        <v>2233</v>
      </c>
      <c r="C720" s="823" t="s">
        <v>2239</v>
      </c>
      <c r="D720" s="824" t="s">
        <v>3530</v>
      </c>
      <c r="E720" s="825" t="s">
        <v>2258</v>
      </c>
      <c r="F720" s="823" t="s">
        <v>2234</v>
      </c>
      <c r="G720" s="823" t="s">
        <v>2902</v>
      </c>
      <c r="H720" s="823" t="s">
        <v>680</v>
      </c>
      <c r="I720" s="823" t="s">
        <v>2915</v>
      </c>
      <c r="J720" s="823" t="s">
        <v>2913</v>
      </c>
      <c r="K720" s="823" t="s">
        <v>2907</v>
      </c>
      <c r="L720" s="826">
        <v>552.64</v>
      </c>
      <c r="M720" s="826">
        <v>28184.639999999999</v>
      </c>
      <c r="N720" s="823">
        <v>51</v>
      </c>
      <c r="O720" s="827">
        <v>12</v>
      </c>
      <c r="P720" s="826">
        <v>21552.959999999999</v>
      </c>
      <c r="Q720" s="828">
        <v>0.76470588235294112</v>
      </c>
      <c r="R720" s="823">
        <v>39</v>
      </c>
      <c r="S720" s="828">
        <v>0.76470588235294112</v>
      </c>
      <c r="T720" s="827">
        <v>11</v>
      </c>
      <c r="U720" s="829">
        <v>0.91666666666666663</v>
      </c>
    </row>
    <row r="721" spans="1:21" ht="14.45" customHeight="1" x14ac:dyDescent="0.2">
      <c r="A721" s="822">
        <v>7</v>
      </c>
      <c r="B721" s="823" t="s">
        <v>2233</v>
      </c>
      <c r="C721" s="823" t="s">
        <v>2239</v>
      </c>
      <c r="D721" s="824" t="s">
        <v>3530</v>
      </c>
      <c r="E721" s="825" t="s">
        <v>2258</v>
      </c>
      <c r="F721" s="823" t="s">
        <v>2234</v>
      </c>
      <c r="G721" s="823" t="s">
        <v>2902</v>
      </c>
      <c r="H721" s="823" t="s">
        <v>680</v>
      </c>
      <c r="I721" s="823" t="s">
        <v>2916</v>
      </c>
      <c r="J721" s="823" t="s">
        <v>2913</v>
      </c>
      <c r="K721" s="823" t="s">
        <v>2911</v>
      </c>
      <c r="L721" s="826">
        <v>1019.46</v>
      </c>
      <c r="M721" s="826">
        <v>28544.880000000001</v>
      </c>
      <c r="N721" s="823">
        <v>28</v>
      </c>
      <c r="O721" s="827">
        <v>8</v>
      </c>
      <c r="P721" s="826">
        <v>28544.880000000001</v>
      </c>
      <c r="Q721" s="828">
        <v>1</v>
      </c>
      <c r="R721" s="823">
        <v>28</v>
      </c>
      <c r="S721" s="828">
        <v>1</v>
      </c>
      <c r="T721" s="827">
        <v>8</v>
      </c>
      <c r="U721" s="829">
        <v>1</v>
      </c>
    </row>
    <row r="722" spans="1:21" ht="14.45" customHeight="1" x14ac:dyDescent="0.2">
      <c r="A722" s="822">
        <v>7</v>
      </c>
      <c r="B722" s="823" t="s">
        <v>2233</v>
      </c>
      <c r="C722" s="823" t="s">
        <v>2239</v>
      </c>
      <c r="D722" s="824" t="s">
        <v>3530</v>
      </c>
      <c r="E722" s="825" t="s">
        <v>2258</v>
      </c>
      <c r="F722" s="823" t="s">
        <v>2234</v>
      </c>
      <c r="G722" s="823" t="s">
        <v>2902</v>
      </c>
      <c r="H722" s="823" t="s">
        <v>329</v>
      </c>
      <c r="I722" s="823" t="s">
        <v>2917</v>
      </c>
      <c r="J722" s="823" t="s">
        <v>2918</v>
      </c>
      <c r="K722" s="823" t="s">
        <v>2919</v>
      </c>
      <c r="L722" s="826">
        <v>0</v>
      </c>
      <c r="M722" s="826">
        <v>0</v>
      </c>
      <c r="N722" s="823">
        <v>1</v>
      </c>
      <c r="O722" s="827">
        <v>1</v>
      </c>
      <c r="P722" s="826"/>
      <c r="Q722" s="828"/>
      <c r="R722" s="823"/>
      <c r="S722" s="828">
        <v>0</v>
      </c>
      <c r="T722" s="827"/>
      <c r="U722" s="829">
        <v>0</v>
      </c>
    </row>
    <row r="723" spans="1:21" ht="14.45" customHeight="1" x14ac:dyDescent="0.2">
      <c r="A723" s="822">
        <v>7</v>
      </c>
      <c r="B723" s="823" t="s">
        <v>2233</v>
      </c>
      <c r="C723" s="823" t="s">
        <v>2239</v>
      </c>
      <c r="D723" s="824" t="s">
        <v>3530</v>
      </c>
      <c r="E723" s="825" t="s">
        <v>2258</v>
      </c>
      <c r="F723" s="823" t="s">
        <v>2234</v>
      </c>
      <c r="G723" s="823" t="s">
        <v>2294</v>
      </c>
      <c r="H723" s="823" t="s">
        <v>680</v>
      </c>
      <c r="I723" s="823" t="s">
        <v>1869</v>
      </c>
      <c r="J723" s="823" t="s">
        <v>1865</v>
      </c>
      <c r="K723" s="823" t="s">
        <v>1870</v>
      </c>
      <c r="L723" s="826">
        <v>102.93</v>
      </c>
      <c r="M723" s="826">
        <v>411.72</v>
      </c>
      <c r="N723" s="823">
        <v>4</v>
      </c>
      <c r="O723" s="827">
        <v>2.5</v>
      </c>
      <c r="P723" s="826"/>
      <c r="Q723" s="828">
        <v>0</v>
      </c>
      <c r="R723" s="823"/>
      <c r="S723" s="828">
        <v>0</v>
      </c>
      <c r="T723" s="827"/>
      <c r="U723" s="829">
        <v>0</v>
      </c>
    </row>
    <row r="724" spans="1:21" ht="14.45" customHeight="1" x14ac:dyDescent="0.2">
      <c r="A724" s="822">
        <v>7</v>
      </c>
      <c r="B724" s="823" t="s">
        <v>2233</v>
      </c>
      <c r="C724" s="823" t="s">
        <v>2239</v>
      </c>
      <c r="D724" s="824" t="s">
        <v>3530</v>
      </c>
      <c r="E724" s="825" t="s">
        <v>2258</v>
      </c>
      <c r="F724" s="823" t="s">
        <v>2234</v>
      </c>
      <c r="G724" s="823" t="s">
        <v>2294</v>
      </c>
      <c r="H724" s="823" t="s">
        <v>680</v>
      </c>
      <c r="I724" s="823" t="s">
        <v>1869</v>
      </c>
      <c r="J724" s="823" t="s">
        <v>1865</v>
      </c>
      <c r="K724" s="823" t="s">
        <v>1870</v>
      </c>
      <c r="L724" s="826">
        <v>48.89</v>
      </c>
      <c r="M724" s="826">
        <v>146.67000000000002</v>
      </c>
      <c r="N724" s="823">
        <v>3</v>
      </c>
      <c r="O724" s="827">
        <v>1.5</v>
      </c>
      <c r="P724" s="826">
        <v>97.78</v>
      </c>
      <c r="Q724" s="828">
        <v>0.66666666666666663</v>
      </c>
      <c r="R724" s="823">
        <v>2</v>
      </c>
      <c r="S724" s="828">
        <v>0.66666666666666663</v>
      </c>
      <c r="T724" s="827">
        <v>1</v>
      </c>
      <c r="U724" s="829">
        <v>0.66666666666666663</v>
      </c>
    </row>
    <row r="725" spans="1:21" ht="14.45" customHeight="1" x14ac:dyDescent="0.2">
      <c r="A725" s="822">
        <v>7</v>
      </c>
      <c r="B725" s="823" t="s">
        <v>2233</v>
      </c>
      <c r="C725" s="823" t="s">
        <v>2239</v>
      </c>
      <c r="D725" s="824" t="s">
        <v>3530</v>
      </c>
      <c r="E725" s="825" t="s">
        <v>2258</v>
      </c>
      <c r="F725" s="823" t="s">
        <v>2234</v>
      </c>
      <c r="G725" s="823" t="s">
        <v>2294</v>
      </c>
      <c r="H725" s="823" t="s">
        <v>329</v>
      </c>
      <c r="I725" s="823" t="s">
        <v>2430</v>
      </c>
      <c r="J725" s="823" t="s">
        <v>1865</v>
      </c>
      <c r="K725" s="823" t="s">
        <v>2431</v>
      </c>
      <c r="L725" s="826">
        <v>205.84</v>
      </c>
      <c r="M725" s="826">
        <v>205.84</v>
      </c>
      <c r="N725" s="823">
        <v>1</v>
      </c>
      <c r="O725" s="827">
        <v>0.5</v>
      </c>
      <c r="P725" s="826"/>
      <c r="Q725" s="828">
        <v>0</v>
      </c>
      <c r="R725" s="823"/>
      <c r="S725" s="828">
        <v>0</v>
      </c>
      <c r="T725" s="827"/>
      <c r="U725" s="829">
        <v>0</v>
      </c>
    </row>
    <row r="726" spans="1:21" ht="14.45" customHeight="1" x14ac:dyDescent="0.2">
      <c r="A726" s="822">
        <v>7</v>
      </c>
      <c r="B726" s="823" t="s">
        <v>2233</v>
      </c>
      <c r="C726" s="823" t="s">
        <v>2239</v>
      </c>
      <c r="D726" s="824" t="s">
        <v>3530</v>
      </c>
      <c r="E726" s="825" t="s">
        <v>2258</v>
      </c>
      <c r="F726" s="823" t="s">
        <v>2234</v>
      </c>
      <c r="G726" s="823" t="s">
        <v>3211</v>
      </c>
      <c r="H726" s="823" t="s">
        <v>329</v>
      </c>
      <c r="I726" s="823" t="s">
        <v>3212</v>
      </c>
      <c r="J726" s="823" t="s">
        <v>1410</v>
      </c>
      <c r="K726" s="823" t="s">
        <v>3213</v>
      </c>
      <c r="L726" s="826">
        <v>0</v>
      </c>
      <c r="M726" s="826">
        <v>0</v>
      </c>
      <c r="N726" s="823">
        <v>12</v>
      </c>
      <c r="O726" s="827">
        <v>6.5</v>
      </c>
      <c r="P726" s="826">
        <v>0</v>
      </c>
      <c r="Q726" s="828"/>
      <c r="R726" s="823">
        <v>11</v>
      </c>
      <c r="S726" s="828">
        <v>0.91666666666666663</v>
      </c>
      <c r="T726" s="827">
        <v>5.5</v>
      </c>
      <c r="U726" s="829">
        <v>0.84615384615384615</v>
      </c>
    </row>
    <row r="727" spans="1:21" ht="14.45" customHeight="1" x14ac:dyDescent="0.2">
      <c r="A727" s="822">
        <v>7</v>
      </c>
      <c r="B727" s="823" t="s">
        <v>2233</v>
      </c>
      <c r="C727" s="823" t="s">
        <v>2239</v>
      </c>
      <c r="D727" s="824" t="s">
        <v>3530</v>
      </c>
      <c r="E727" s="825" t="s">
        <v>2258</v>
      </c>
      <c r="F727" s="823" t="s">
        <v>2234</v>
      </c>
      <c r="G727" s="823" t="s">
        <v>3211</v>
      </c>
      <c r="H727" s="823" t="s">
        <v>329</v>
      </c>
      <c r="I727" s="823" t="s">
        <v>3214</v>
      </c>
      <c r="J727" s="823" t="s">
        <v>3215</v>
      </c>
      <c r="K727" s="823" t="s">
        <v>3216</v>
      </c>
      <c r="L727" s="826">
        <v>0</v>
      </c>
      <c r="M727" s="826">
        <v>0</v>
      </c>
      <c r="N727" s="823">
        <v>1</v>
      </c>
      <c r="O727" s="827">
        <v>0.5</v>
      </c>
      <c r="P727" s="826"/>
      <c r="Q727" s="828"/>
      <c r="R727" s="823"/>
      <c r="S727" s="828">
        <v>0</v>
      </c>
      <c r="T727" s="827"/>
      <c r="U727" s="829">
        <v>0</v>
      </c>
    </row>
    <row r="728" spans="1:21" ht="14.45" customHeight="1" x14ac:dyDescent="0.2">
      <c r="A728" s="822">
        <v>7</v>
      </c>
      <c r="B728" s="823" t="s">
        <v>2233</v>
      </c>
      <c r="C728" s="823" t="s">
        <v>2239</v>
      </c>
      <c r="D728" s="824" t="s">
        <v>3530</v>
      </c>
      <c r="E728" s="825" t="s">
        <v>2258</v>
      </c>
      <c r="F728" s="823" t="s">
        <v>2234</v>
      </c>
      <c r="G728" s="823" t="s">
        <v>3217</v>
      </c>
      <c r="H728" s="823" t="s">
        <v>680</v>
      </c>
      <c r="I728" s="823" t="s">
        <v>3218</v>
      </c>
      <c r="J728" s="823" t="s">
        <v>3219</v>
      </c>
      <c r="K728" s="823" t="s">
        <v>2638</v>
      </c>
      <c r="L728" s="826">
        <v>439.98</v>
      </c>
      <c r="M728" s="826">
        <v>879.96</v>
      </c>
      <c r="N728" s="823">
        <v>2</v>
      </c>
      <c r="O728" s="827">
        <v>0.5</v>
      </c>
      <c r="P728" s="826"/>
      <c r="Q728" s="828">
        <v>0</v>
      </c>
      <c r="R728" s="823"/>
      <c r="S728" s="828">
        <v>0</v>
      </c>
      <c r="T728" s="827"/>
      <c r="U728" s="829">
        <v>0</v>
      </c>
    </row>
    <row r="729" spans="1:21" ht="14.45" customHeight="1" x14ac:dyDescent="0.2">
      <c r="A729" s="822">
        <v>7</v>
      </c>
      <c r="B729" s="823" t="s">
        <v>2233</v>
      </c>
      <c r="C729" s="823" t="s">
        <v>2239</v>
      </c>
      <c r="D729" s="824" t="s">
        <v>3530</v>
      </c>
      <c r="E729" s="825" t="s">
        <v>2258</v>
      </c>
      <c r="F729" s="823" t="s">
        <v>2234</v>
      </c>
      <c r="G729" s="823" t="s">
        <v>3220</v>
      </c>
      <c r="H729" s="823" t="s">
        <v>329</v>
      </c>
      <c r="I729" s="823" t="s">
        <v>3221</v>
      </c>
      <c r="J729" s="823" t="s">
        <v>3222</v>
      </c>
      <c r="K729" s="823" t="s">
        <v>3223</v>
      </c>
      <c r="L729" s="826">
        <v>173.31</v>
      </c>
      <c r="M729" s="826">
        <v>173.31</v>
      </c>
      <c r="N729" s="823">
        <v>1</v>
      </c>
      <c r="O729" s="827">
        <v>0.5</v>
      </c>
      <c r="P729" s="826">
        <v>173.31</v>
      </c>
      <c r="Q729" s="828">
        <v>1</v>
      </c>
      <c r="R729" s="823">
        <v>1</v>
      </c>
      <c r="S729" s="828">
        <v>1</v>
      </c>
      <c r="T729" s="827">
        <v>0.5</v>
      </c>
      <c r="U729" s="829">
        <v>1</v>
      </c>
    </row>
    <row r="730" spans="1:21" ht="14.45" customHeight="1" x14ac:dyDescent="0.2">
      <c r="A730" s="822">
        <v>7</v>
      </c>
      <c r="B730" s="823" t="s">
        <v>2233</v>
      </c>
      <c r="C730" s="823" t="s">
        <v>2239</v>
      </c>
      <c r="D730" s="824" t="s">
        <v>3530</v>
      </c>
      <c r="E730" s="825" t="s">
        <v>2258</v>
      </c>
      <c r="F730" s="823" t="s">
        <v>2234</v>
      </c>
      <c r="G730" s="823" t="s">
        <v>2334</v>
      </c>
      <c r="H730" s="823" t="s">
        <v>329</v>
      </c>
      <c r="I730" s="823" t="s">
        <v>2335</v>
      </c>
      <c r="J730" s="823" t="s">
        <v>715</v>
      </c>
      <c r="K730" s="823" t="s">
        <v>2336</v>
      </c>
      <c r="L730" s="826">
        <v>127.91</v>
      </c>
      <c r="M730" s="826">
        <v>5372.2200000000012</v>
      </c>
      <c r="N730" s="823">
        <v>42</v>
      </c>
      <c r="O730" s="827">
        <v>17.5</v>
      </c>
      <c r="P730" s="826">
        <v>4093.1200000000008</v>
      </c>
      <c r="Q730" s="828">
        <v>0.76190476190476186</v>
      </c>
      <c r="R730" s="823">
        <v>32</v>
      </c>
      <c r="S730" s="828">
        <v>0.76190476190476186</v>
      </c>
      <c r="T730" s="827">
        <v>14</v>
      </c>
      <c r="U730" s="829">
        <v>0.8</v>
      </c>
    </row>
    <row r="731" spans="1:21" ht="14.45" customHeight="1" x14ac:dyDescent="0.2">
      <c r="A731" s="822">
        <v>7</v>
      </c>
      <c r="B731" s="823" t="s">
        <v>2233</v>
      </c>
      <c r="C731" s="823" t="s">
        <v>2239</v>
      </c>
      <c r="D731" s="824" t="s">
        <v>3530</v>
      </c>
      <c r="E731" s="825" t="s">
        <v>2258</v>
      </c>
      <c r="F731" s="823" t="s">
        <v>2234</v>
      </c>
      <c r="G731" s="823" t="s">
        <v>2432</v>
      </c>
      <c r="H731" s="823" t="s">
        <v>329</v>
      </c>
      <c r="I731" s="823" t="s">
        <v>2433</v>
      </c>
      <c r="J731" s="823" t="s">
        <v>2434</v>
      </c>
      <c r="K731" s="823" t="s">
        <v>2435</v>
      </c>
      <c r="L731" s="826">
        <v>87.67</v>
      </c>
      <c r="M731" s="826">
        <v>1490.39</v>
      </c>
      <c r="N731" s="823">
        <v>17</v>
      </c>
      <c r="O731" s="827">
        <v>5.5</v>
      </c>
      <c r="P731" s="826">
        <v>789.03000000000009</v>
      </c>
      <c r="Q731" s="828">
        <v>0.52941176470588236</v>
      </c>
      <c r="R731" s="823">
        <v>9</v>
      </c>
      <c r="S731" s="828">
        <v>0.52941176470588236</v>
      </c>
      <c r="T731" s="827">
        <v>3.5</v>
      </c>
      <c r="U731" s="829">
        <v>0.63636363636363635</v>
      </c>
    </row>
    <row r="732" spans="1:21" ht="14.45" customHeight="1" x14ac:dyDescent="0.2">
      <c r="A732" s="822">
        <v>7</v>
      </c>
      <c r="B732" s="823" t="s">
        <v>2233</v>
      </c>
      <c r="C732" s="823" t="s">
        <v>2239</v>
      </c>
      <c r="D732" s="824" t="s">
        <v>3530</v>
      </c>
      <c r="E732" s="825" t="s">
        <v>2258</v>
      </c>
      <c r="F732" s="823" t="s">
        <v>2234</v>
      </c>
      <c r="G732" s="823" t="s">
        <v>2920</v>
      </c>
      <c r="H732" s="823" t="s">
        <v>329</v>
      </c>
      <c r="I732" s="823" t="s">
        <v>3122</v>
      </c>
      <c r="J732" s="823" t="s">
        <v>2183</v>
      </c>
      <c r="K732" s="823" t="s">
        <v>2923</v>
      </c>
      <c r="L732" s="826">
        <v>169.29</v>
      </c>
      <c r="M732" s="826">
        <v>338.58</v>
      </c>
      <c r="N732" s="823">
        <v>2</v>
      </c>
      <c r="O732" s="827">
        <v>2</v>
      </c>
      <c r="P732" s="826">
        <v>169.29</v>
      </c>
      <c r="Q732" s="828">
        <v>0.5</v>
      </c>
      <c r="R732" s="823">
        <v>1</v>
      </c>
      <c r="S732" s="828">
        <v>0.5</v>
      </c>
      <c r="T732" s="827">
        <v>1</v>
      </c>
      <c r="U732" s="829">
        <v>0.5</v>
      </c>
    </row>
    <row r="733" spans="1:21" ht="14.45" customHeight="1" x14ac:dyDescent="0.2">
      <c r="A733" s="822">
        <v>7</v>
      </c>
      <c r="B733" s="823" t="s">
        <v>2233</v>
      </c>
      <c r="C733" s="823" t="s">
        <v>2239</v>
      </c>
      <c r="D733" s="824" t="s">
        <v>3530</v>
      </c>
      <c r="E733" s="825" t="s">
        <v>2258</v>
      </c>
      <c r="F733" s="823" t="s">
        <v>2234</v>
      </c>
      <c r="G733" s="823" t="s">
        <v>2920</v>
      </c>
      <c r="H733" s="823" t="s">
        <v>329</v>
      </c>
      <c r="I733" s="823" t="s">
        <v>3048</v>
      </c>
      <c r="J733" s="823" t="s">
        <v>2183</v>
      </c>
      <c r="K733" s="823" t="s">
        <v>3049</v>
      </c>
      <c r="L733" s="826">
        <v>84.65</v>
      </c>
      <c r="M733" s="826">
        <v>1185.1000000000001</v>
      </c>
      <c r="N733" s="823">
        <v>14</v>
      </c>
      <c r="O733" s="827">
        <v>1.5</v>
      </c>
      <c r="P733" s="826">
        <v>1015.8000000000001</v>
      </c>
      <c r="Q733" s="828">
        <v>0.8571428571428571</v>
      </c>
      <c r="R733" s="823">
        <v>12</v>
      </c>
      <c r="S733" s="828">
        <v>0.8571428571428571</v>
      </c>
      <c r="T733" s="827">
        <v>0.5</v>
      </c>
      <c r="U733" s="829">
        <v>0.33333333333333331</v>
      </c>
    </row>
    <row r="734" spans="1:21" ht="14.45" customHeight="1" x14ac:dyDescent="0.2">
      <c r="A734" s="822">
        <v>7</v>
      </c>
      <c r="B734" s="823" t="s">
        <v>2233</v>
      </c>
      <c r="C734" s="823" t="s">
        <v>2239</v>
      </c>
      <c r="D734" s="824" t="s">
        <v>3530</v>
      </c>
      <c r="E734" s="825" t="s">
        <v>2258</v>
      </c>
      <c r="F734" s="823" t="s">
        <v>2234</v>
      </c>
      <c r="G734" s="823" t="s">
        <v>2920</v>
      </c>
      <c r="H734" s="823" t="s">
        <v>329</v>
      </c>
      <c r="I734" s="823" t="s">
        <v>3123</v>
      </c>
      <c r="J734" s="823" t="s">
        <v>2183</v>
      </c>
      <c r="K734" s="823" t="s">
        <v>1587</v>
      </c>
      <c r="L734" s="826">
        <v>338.58</v>
      </c>
      <c r="M734" s="826">
        <v>4062.96</v>
      </c>
      <c r="N734" s="823">
        <v>12</v>
      </c>
      <c r="O734" s="827">
        <v>2</v>
      </c>
      <c r="P734" s="826">
        <v>3047.22</v>
      </c>
      <c r="Q734" s="828">
        <v>0.74999999999999989</v>
      </c>
      <c r="R734" s="823">
        <v>9</v>
      </c>
      <c r="S734" s="828">
        <v>0.75</v>
      </c>
      <c r="T734" s="827">
        <v>1</v>
      </c>
      <c r="U734" s="829">
        <v>0.5</v>
      </c>
    </row>
    <row r="735" spans="1:21" ht="14.45" customHeight="1" x14ac:dyDescent="0.2">
      <c r="A735" s="822">
        <v>7</v>
      </c>
      <c r="B735" s="823" t="s">
        <v>2233</v>
      </c>
      <c r="C735" s="823" t="s">
        <v>2239</v>
      </c>
      <c r="D735" s="824" t="s">
        <v>3530</v>
      </c>
      <c r="E735" s="825" t="s">
        <v>2258</v>
      </c>
      <c r="F735" s="823" t="s">
        <v>2234</v>
      </c>
      <c r="G735" s="823" t="s">
        <v>2920</v>
      </c>
      <c r="H735" s="823" t="s">
        <v>329</v>
      </c>
      <c r="I735" s="823" t="s">
        <v>2921</v>
      </c>
      <c r="J735" s="823" t="s">
        <v>2183</v>
      </c>
      <c r="K735" s="823" t="s">
        <v>1582</v>
      </c>
      <c r="L735" s="826">
        <v>131.22</v>
      </c>
      <c r="M735" s="826">
        <v>393.65999999999997</v>
      </c>
      <c r="N735" s="823">
        <v>3</v>
      </c>
      <c r="O735" s="827">
        <v>1</v>
      </c>
      <c r="P735" s="826"/>
      <c r="Q735" s="828">
        <v>0</v>
      </c>
      <c r="R735" s="823"/>
      <c r="S735" s="828">
        <v>0</v>
      </c>
      <c r="T735" s="827"/>
      <c r="U735" s="829">
        <v>0</v>
      </c>
    </row>
    <row r="736" spans="1:21" ht="14.45" customHeight="1" x14ac:dyDescent="0.2">
      <c r="A736" s="822">
        <v>7</v>
      </c>
      <c r="B736" s="823" t="s">
        <v>2233</v>
      </c>
      <c r="C736" s="823" t="s">
        <v>2239</v>
      </c>
      <c r="D736" s="824" t="s">
        <v>3530</v>
      </c>
      <c r="E736" s="825" t="s">
        <v>2258</v>
      </c>
      <c r="F736" s="823" t="s">
        <v>2234</v>
      </c>
      <c r="G736" s="823" t="s">
        <v>2920</v>
      </c>
      <c r="H736" s="823" t="s">
        <v>329</v>
      </c>
      <c r="I736" s="823" t="s">
        <v>2927</v>
      </c>
      <c r="J736" s="823" t="s">
        <v>2926</v>
      </c>
      <c r="K736" s="823" t="s">
        <v>1587</v>
      </c>
      <c r="L736" s="826">
        <v>338.58</v>
      </c>
      <c r="M736" s="826">
        <v>2031.48</v>
      </c>
      <c r="N736" s="823">
        <v>6</v>
      </c>
      <c r="O736" s="827">
        <v>1.5</v>
      </c>
      <c r="P736" s="826">
        <v>2031.48</v>
      </c>
      <c r="Q736" s="828">
        <v>1</v>
      </c>
      <c r="R736" s="823">
        <v>6</v>
      </c>
      <c r="S736" s="828">
        <v>1</v>
      </c>
      <c r="T736" s="827">
        <v>1.5</v>
      </c>
      <c r="U736" s="829">
        <v>1</v>
      </c>
    </row>
    <row r="737" spans="1:21" ht="14.45" customHeight="1" x14ac:dyDescent="0.2">
      <c r="A737" s="822">
        <v>7</v>
      </c>
      <c r="B737" s="823" t="s">
        <v>2233</v>
      </c>
      <c r="C737" s="823" t="s">
        <v>2239</v>
      </c>
      <c r="D737" s="824" t="s">
        <v>3530</v>
      </c>
      <c r="E737" s="825" t="s">
        <v>2258</v>
      </c>
      <c r="F737" s="823" t="s">
        <v>2234</v>
      </c>
      <c r="G737" s="823" t="s">
        <v>2920</v>
      </c>
      <c r="H737" s="823" t="s">
        <v>329</v>
      </c>
      <c r="I737" s="823" t="s">
        <v>2182</v>
      </c>
      <c r="J737" s="823" t="s">
        <v>2183</v>
      </c>
      <c r="K737" s="823" t="s">
        <v>2179</v>
      </c>
      <c r="L737" s="826">
        <v>677.17</v>
      </c>
      <c r="M737" s="826">
        <v>2031.5099999999998</v>
      </c>
      <c r="N737" s="823">
        <v>3</v>
      </c>
      <c r="O737" s="827">
        <v>0.5</v>
      </c>
      <c r="P737" s="826">
        <v>2031.5099999999998</v>
      </c>
      <c r="Q737" s="828">
        <v>1</v>
      </c>
      <c r="R737" s="823">
        <v>3</v>
      </c>
      <c r="S737" s="828">
        <v>1</v>
      </c>
      <c r="T737" s="827">
        <v>0.5</v>
      </c>
      <c r="U737" s="829">
        <v>1</v>
      </c>
    </row>
    <row r="738" spans="1:21" ht="14.45" customHeight="1" x14ac:dyDescent="0.2">
      <c r="A738" s="822">
        <v>7</v>
      </c>
      <c r="B738" s="823" t="s">
        <v>2233</v>
      </c>
      <c r="C738" s="823" t="s">
        <v>2239</v>
      </c>
      <c r="D738" s="824" t="s">
        <v>3530</v>
      </c>
      <c r="E738" s="825" t="s">
        <v>2258</v>
      </c>
      <c r="F738" s="823" t="s">
        <v>2234</v>
      </c>
      <c r="G738" s="823" t="s">
        <v>2920</v>
      </c>
      <c r="H738" s="823" t="s">
        <v>329</v>
      </c>
      <c r="I738" s="823" t="s">
        <v>2928</v>
      </c>
      <c r="J738" s="823" t="s">
        <v>2929</v>
      </c>
      <c r="K738" s="823" t="s">
        <v>1587</v>
      </c>
      <c r="L738" s="826">
        <v>338.58</v>
      </c>
      <c r="M738" s="826">
        <v>2031.48</v>
      </c>
      <c r="N738" s="823">
        <v>6</v>
      </c>
      <c r="O738" s="827">
        <v>2.5</v>
      </c>
      <c r="P738" s="826">
        <v>338.58</v>
      </c>
      <c r="Q738" s="828">
        <v>0.16666666666666666</v>
      </c>
      <c r="R738" s="823">
        <v>1</v>
      </c>
      <c r="S738" s="828">
        <v>0.16666666666666666</v>
      </c>
      <c r="T738" s="827">
        <v>1</v>
      </c>
      <c r="U738" s="829">
        <v>0.4</v>
      </c>
    </row>
    <row r="739" spans="1:21" ht="14.45" customHeight="1" x14ac:dyDescent="0.2">
      <c r="A739" s="822">
        <v>7</v>
      </c>
      <c r="B739" s="823" t="s">
        <v>2233</v>
      </c>
      <c r="C739" s="823" t="s">
        <v>2239</v>
      </c>
      <c r="D739" s="824" t="s">
        <v>3530</v>
      </c>
      <c r="E739" s="825" t="s">
        <v>2258</v>
      </c>
      <c r="F739" s="823" t="s">
        <v>2234</v>
      </c>
      <c r="G739" s="823" t="s">
        <v>2920</v>
      </c>
      <c r="H739" s="823" t="s">
        <v>329</v>
      </c>
      <c r="I739" s="823" t="s">
        <v>3224</v>
      </c>
      <c r="J739" s="823" t="s">
        <v>2929</v>
      </c>
      <c r="K739" s="823" t="s">
        <v>2923</v>
      </c>
      <c r="L739" s="826">
        <v>169.29</v>
      </c>
      <c r="M739" s="826">
        <v>1692.9</v>
      </c>
      <c r="N739" s="823">
        <v>10</v>
      </c>
      <c r="O739" s="827">
        <v>3</v>
      </c>
      <c r="P739" s="826">
        <v>677.16</v>
      </c>
      <c r="Q739" s="828">
        <v>0.39999999999999997</v>
      </c>
      <c r="R739" s="823">
        <v>4</v>
      </c>
      <c r="S739" s="828">
        <v>0.4</v>
      </c>
      <c r="T739" s="827">
        <v>2</v>
      </c>
      <c r="U739" s="829">
        <v>0.66666666666666663</v>
      </c>
    </row>
    <row r="740" spans="1:21" ht="14.45" customHeight="1" x14ac:dyDescent="0.2">
      <c r="A740" s="822">
        <v>7</v>
      </c>
      <c r="B740" s="823" t="s">
        <v>2233</v>
      </c>
      <c r="C740" s="823" t="s">
        <v>2239</v>
      </c>
      <c r="D740" s="824" t="s">
        <v>3530</v>
      </c>
      <c r="E740" s="825" t="s">
        <v>2258</v>
      </c>
      <c r="F740" s="823" t="s">
        <v>2234</v>
      </c>
      <c r="G740" s="823" t="s">
        <v>2920</v>
      </c>
      <c r="H740" s="823" t="s">
        <v>680</v>
      </c>
      <c r="I740" s="823" t="s">
        <v>2176</v>
      </c>
      <c r="J740" s="823" t="s">
        <v>1581</v>
      </c>
      <c r="K740" s="823" t="s">
        <v>1584</v>
      </c>
      <c r="L740" s="826">
        <v>1286.6199999999999</v>
      </c>
      <c r="M740" s="826">
        <v>15439.439999999999</v>
      </c>
      <c r="N740" s="823">
        <v>12</v>
      </c>
      <c r="O740" s="827">
        <v>4.5</v>
      </c>
      <c r="P740" s="826">
        <v>5146.4799999999996</v>
      </c>
      <c r="Q740" s="828">
        <v>0.33333333333333331</v>
      </c>
      <c r="R740" s="823">
        <v>4</v>
      </c>
      <c r="S740" s="828">
        <v>0.33333333333333331</v>
      </c>
      <c r="T740" s="827">
        <v>2</v>
      </c>
      <c r="U740" s="829">
        <v>0.44444444444444442</v>
      </c>
    </row>
    <row r="741" spans="1:21" ht="14.45" customHeight="1" x14ac:dyDescent="0.2">
      <c r="A741" s="822">
        <v>7</v>
      </c>
      <c r="B741" s="823" t="s">
        <v>2233</v>
      </c>
      <c r="C741" s="823" t="s">
        <v>2239</v>
      </c>
      <c r="D741" s="824" t="s">
        <v>3530</v>
      </c>
      <c r="E741" s="825" t="s">
        <v>2258</v>
      </c>
      <c r="F741" s="823" t="s">
        <v>2234</v>
      </c>
      <c r="G741" s="823" t="s">
        <v>2920</v>
      </c>
      <c r="H741" s="823" t="s">
        <v>680</v>
      </c>
      <c r="I741" s="823" t="s">
        <v>2178</v>
      </c>
      <c r="J741" s="823" t="s">
        <v>1581</v>
      </c>
      <c r="K741" s="823" t="s">
        <v>2179</v>
      </c>
      <c r="L741" s="826">
        <v>677.17</v>
      </c>
      <c r="M741" s="826">
        <v>10157.549999999999</v>
      </c>
      <c r="N741" s="823">
        <v>15</v>
      </c>
      <c r="O741" s="827">
        <v>3.5</v>
      </c>
      <c r="P741" s="826">
        <v>8126.0399999999991</v>
      </c>
      <c r="Q741" s="828">
        <v>0.79999999999999993</v>
      </c>
      <c r="R741" s="823">
        <v>12</v>
      </c>
      <c r="S741" s="828">
        <v>0.8</v>
      </c>
      <c r="T741" s="827">
        <v>2.5</v>
      </c>
      <c r="U741" s="829">
        <v>0.7142857142857143</v>
      </c>
    </row>
    <row r="742" spans="1:21" ht="14.45" customHeight="1" x14ac:dyDescent="0.2">
      <c r="A742" s="822">
        <v>7</v>
      </c>
      <c r="B742" s="823" t="s">
        <v>2233</v>
      </c>
      <c r="C742" s="823" t="s">
        <v>2239</v>
      </c>
      <c r="D742" s="824" t="s">
        <v>3530</v>
      </c>
      <c r="E742" s="825" t="s">
        <v>2258</v>
      </c>
      <c r="F742" s="823" t="s">
        <v>2234</v>
      </c>
      <c r="G742" s="823" t="s">
        <v>2920</v>
      </c>
      <c r="H742" s="823" t="s">
        <v>680</v>
      </c>
      <c r="I742" s="823" t="s">
        <v>2177</v>
      </c>
      <c r="J742" s="823" t="s">
        <v>1581</v>
      </c>
      <c r="K742" s="823" t="s">
        <v>1583</v>
      </c>
      <c r="L742" s="826">
        <v>2573.2199999999998</v>
      </c>
      <c r="M742" s="826">
        <v>136380.66000000003</v>
      </c>
      <c r="N742" s="823">
        <v>53</v>
      </c>
      <c r="O742" s="827">
        <v>15.5</v>
      </c>
      <c r="P742" s="826">
        <v>74623.380000000019</v>
      </c>
      <c r="Q742" s="828">
        <v>0.54716981132075471</v>
      </c>
      <c r="R742" s="823">
        <v>29</v>
      </c>
      <c r="S742" s="828">
        <v>0.54716981132075471</v>
      </c>
      <c r="T742" s="827">
        <v>10</v>
      </c>
      <c r="U742" s="829">
        <v>0.64516129032258063</v>
      </c>
    </row>
    <row r="743" spans="1:21" ht="14.45" customHeight="1" x14ac:dyDescent="0.2">
      <c r="A743" s="822">
        <v>7</v>
      </c>
      <c r="B743" s="823" t="s">
        <v>2233</v>
      </c>
      <c r="C743" s="823" t="s">
        <v>2239</v>
      </c>
      <c r="D743" s="824" t="s">
        <v>3530</v>
      </c>
      <c r="E743" s="825" t="s">
        <v>2258</v>
      </c>
      <c r="F743" s="823" t="s">
        <v>2234</v>
      </c>
      <c r="G743" s="823" t="s">
        <v>2920</v>
      </c>
      <c r="H743" s="823" t="s">
        <v>329</v>
      </c>
      <c r="I743" s="823" t="s">
        <v>3225</v>
      </c>
      <c r="J743" s="823" t="s">
        <v>2183</v>
      </c>
      <c r="K743" s="823" t="s">
        <v>1578</v>
      </c>
      <c r="L743" s="826">
        <v>42.33</v>
      </c>
      <c r="M743" s="826">
        <v>253.98</v>
      </c>
      <c r="N743" s="823">
        <v>6</v>
      </c>
      <c r="O743" s="827">
        <v>0.5</v>
      </c>
      <c r="P743" s="826">
        <v>253.98</v>
      </c>
      <c r="Q743" s="828">
        <v>1</v>
      </c>
      <c r="R743" s="823">
        <v>6</v>
      </c>
      <c r="S743" s="828">
        <v>1</v>
      </c>
      <c r="T743" s="827">
        <v>0.5</v>
      </c>
      <c r="U743" s="829">
        <v>1</v>
      </c>
    </row>
    <row r="744" spans="1:21" ht="14.45" customHeight="1" x14ac:dyDescent="0.2">
      <c r="A744" s="822">
        <v>7</v>
      </c>
      <c r="B744" s="823" t="s">
        <v>2233</v>
      </c>
      <c r="C744" s="823" t="s">
        <v>2239</v>
      </c>
      <c r="D744" s="824" t="s">
        <v>3530</v>
      </c>
      <c r="E744" s="825" t="s">
        <v>2258</v>
      </c>
      <c r="F744" s="823" t="s">
        <v>2234</v>
      </c>
      <c r="G744" s="823" t="s">
        <v>2920</v>
      </c>
      <c r="H744" s="823" t="s">
        <v>329</v>
      </c>
      <c r="I744" s="823" t="s">
        <v>3226</v>
      </c>
      <c r="J744" s="823" t="s">
        <v>3227</v>
      </c>
      <c r="K744" s="823" t="s">
        <v>3228</v>
      </c>
      <c r="L744" s="826">
        <v>338.58</v>
      </c>
      <c r="M744" s="826">
        <v>1015.74</v>
      </c>
      <c r="N744" s="823">
        <v>3</v>
      </c>
      <c r="O744" s="827">
        <v>0.5</v>
      </c>
      <c r="P744" s="826">
        <v>1015.74</v>
      </c>
      <c r="Q744" s="828">
        <v>1</v>
      </c>
      <c r="R744" s="823">
        <v>3</v>
      </c>
      <c r="S744" s="828">
        <v>1</v>
      </c>
      <c r="T744" s="827">
        <v>0.5</v>
      </c>
      <c r="U744" s="829">
        <v>1</v>
      </c>
    </row>
    <row r="745" spans="1:21" ht="14.45" customHeight="1" x14ac:dyDescent="0.2">
      <c r="A745" s="822">
        <v>7</v>
      </c>
      <c r="B745" s="823" t="s">
        <v>2233</v>
      </c>
      <c r="C745" s="823" t="s">
        <v>2239</v>
      </c>
      <c r="D745" s="824" t="s">
        <v>3530</v>
      </c>
      <c r="E745" s="825" t="s">
        <v>2258</v>
      </c>
      <c r="F745" s="823" t="s">
        <v>2234</v>
      </c>
      <c r="G745" s="823" t="s">
        <v>2920</v>
      </c>
      <c r="H745" s="823" t="s">
        <v>329</v>
      </c>
      <c r="I745" s="823" t="s">
        <v>2935</v>
      </c>
      <c r="J745" s="823" t="s">
        <v>2936</v>
      </c>
      <c r="K745" s="823" t="s">
        <v>2923</v>
      </c>
      <c r="L745" s="826">
        <v>1286.19</v>
      </c>
      <c r="M745" s="826">
        <v>32154.75</v>
      </c>
      <c r="N745" s="823">
        <v>25</v>
      </c>
      <c r="O745" s="827">
        <v>7</v>
      </c>
      <c r="P745" s="826">
        <v>15434.28</v>
      </c>
      <c r="Q745" s="828">
        <v>0.48000000000000004</v>
      </c>
      <c r="R745" s="823">
        <v>12</v>
      </c>
      <c r="S745" s="828">
        <v>0.48</v>
      </c>
      <c r="T745" s="827">
        <v>4</v>
      </c>
      <c r="U745" s="829">
        <v>0.5714285714285714</v>
      </c>
    </row>
    <row r="746" spans="1:21" ht="14.45" customHeight="1" x14ac:dyDescent="0.2">
      <c r="A746" s="822">
        <v>7</v>
      </c>
      <c r="B746" s="823" t="s">
        <v>2233</v>
      </c>
      <c r="C746" s="823" t="s">
        <v>2239</v>
      </c>
      <c r="D746" s="824" t="s">
        <v>3530</v>
      </c>
      <c r="E746" s="825" t="s">
        <v>2258</v>
      </c>
      <c r="F746" s="823" t="s">
        <v>2234</v>
      </c>
      <c r="G746" s="823" t="s">
        <v>2920</v>
      </c>
      <c r="H746" s="823" t="s">
        <v>329</v>
      </c>
      <c r="I746" s="823" t="s">
        <v>3229</v>
      </c>
      <c r="J746" s="823" t="s">
        <v>3230</v>
      </c>
      <c r="K746" s="823" t="s">
        <v>3231</v>
      </c>
      <c r="L746" s="826">
        <v>1286.6199999999999</v>
      </c>
      <c r="M746" s="826">
        <v>1286.6199999999999</v>
      </c>
      <c r="N746" s="823">
        <v>1</v>
      </c>
      <c r="O746" s="827">
        <v>1</v>
      </c>
      <c r="P746" s="826"/>
      <c r="Q746" s="828">
        <v>0</v>
      </c>
      <c r="R746" s="823"/>
      <c r="S746" s="828">
        <v>0</v>
      </c>
      <c r="T746" s="827"/>
      <c r="U746" s="829">
        <v>0</v>
      </c>
    </row>
    <row r="747" spans="1:21" ht="14.45" customHeight="1" x14ac:dyDescent="0.2">
      <c r="A747" s="822">
        <v>7</v>
      </c>
      <c r="B747" s="823" t="s">
        <v>2233</v>
      </c>
      <c r="C747" s="823" t="s">
        <v>2239</v>
      </c>
      <c r="D747" s="824" t="s">
        <v>3530</v>
      </c>
      <c r="E747" s="825" t="s">
        <v>2258</v>
      </c>
      <c r="F747" s="823" t="s">
        <v>2234</v>
      </c>
      <c r="G747" s="823" t="s">
        <v>2337</v>
      </c>
      <c r="H747" s="823" t="s">
        <v>329</v>
      </c>
      <c r="I747" s="823" t="s">
        <v>2338</v>
      </c>
      <c r="J747" s="823" t="s">
        <v>801</v>
      </c>
      <c r="K747" s="823" t="s">
        <v>2339</v>
      </c>
      <c r="L747" s="826">
        <v>0</v>
      </c>
      <c r="M747" s="826">
        <v>0</v>
      </c>
      <c r="N747" s="823">
        <v>1</v>
      </c>
      <c r="O747" s="827">
        <v>1</v>
      </c>
      <c r="P747" s="826">
        <v>0</v>
      </c>
      <c r="Q747" s="828"/>
      <c r="R747" s="823">
        <v>1</v>
      </c>
      <c r="S747" s="828">
        <v>1</v>
      </c>
      <c r="T747" s="827">
        <v>1</v>
      </c>
      <c r="U747" s="829">
        <v>1</v>
      </c>
    </row>
    <row r="748" spans="1:21" ht="14.45" customHeight="1" x14ac:dyDescent="0.2">
      <c r="A748" s="822">
        <v>7</v>
      </c>
      <c r="B748" s="823" t="s">
        <v>2233</v>
      </c>
      <c r="C748" s="823" t="s">
        <v>2239</v>
      </c>
      <c r="D748" s="824" t="s">
        <v>3530</v>
      </c>
      <c r="E748" s="825" t="s">
        <v>2258</v>
      </c>
      <c r="F748" s="823" t="s">
        <v>2234</v>
      </c>
      <c r="G748" s="823" t="s">
        <v>2491</v>
      </c>
      <c r="H748" s="823" t="s">
        <v>329</v>
      </c>
      <c r="I748" s="823" t="s">
        <v>3232</v>
      </c>
      <c r="J748" s="823" t="s">
        <v>2493</v>
      </c>
      <c r="K748" s="823" t="s">
        <v>3233</v>
      </c>
      <c r="L748" s="826">
        <v>430.05</v>
      </c>
      <c r="M748" s="826">
        <v>860.1</v>
      </c>
      <c r="N748" s="823">
        <v>2</v>
      </c>
      <c r="O748" s="827">
        <v>2</v>
      </c>
      <c r="P748" s="826"/>
      <c r="Q748" s="828">
        <v>0</v>
      </c>
      <c r="R748" s="823"/>
      <c r="S748" s="828">
        <v>0</v>
      </c>
      <c r="T748" s="827"/>
      <c r="U748" s="829">
        <v>0</v>
      </c>
    </row>
    <row r="749" spans="1:21" ht="14.45" customHeight="1" x14ac:dyDescent="0.2">
      <c r="A749" s="822">
        <v>7</v>
      </c>
      <c r="B749" s="823" t="s">
        <v>2233</v>
      </c>
      <c r="C749" s="823" t="s">
        <v>2239</v>
      </c>
      <c r="D749" s="824" t="s">
        <v>3530</v>
      </c>
      <c r="E749" s="825" t="s">
        <v>2258</v>
      </c>
      <c r="F749" s="823" t="s">
        <v>2234</v>
      </c>
      <c r="G749" s="823" t="s">
        <v>2506</v>
      </c>
      <c r="H749" s="823" t="s">
        <v>680</v>
      </c>
      <c r="I749" s="823" t="s">
        <v>2071</v>
      </c>
      <c r="J749" s="823" t="s">
        <v>1183</v>
      </c>
      <c r="K749" s="823" t="s">
        <v>1184</v>
      </c>
      <c r="L749" s="826">
        <v>25.5</v>
      </c>
      <c r="M749" s="826">
        <v>51</v>
      </c>
      <c r="N749" s="823">
        <v>2</v>
      </c>
      <c r="O749" s="827">
        <v>0.5</v>
      </c>
      <c r="P749" s="826">
        <v>51</v>
      </c>
      <c r="Q749" s="828">
        <v>1</v>
      </c>
      <c r="R749" s="823">
        <v>2</v>
      </c>
      <c r="S749" s="828">
        <v>1</v>
      </c>
      <c r="T749" s="827">
        <v>0.5</v>
      </c>
      <c r="U749" s="829">
        <v>1</v>
      </c>
    </row>
    <row r="750" spans="1:21" ht="14.45" customHeight="1" x14ac:dyDescent="0.2">
      <c r="A750" s="822">
        <v>7</v>
      </c>
      <c r="B750" s="823" t="s">
        <v>2233</v>
      </c>
      <c r="C750" s="823" t="s">
        <v>2239</v>
      </c>
      <c r="D750" s="824" t="s">
        <v>3530</v>
      </c>
      <c r="E750" s="825" t="s">
        <v>2258</v>
      </c>
      <c r="F750" s="823" t="s">
        <v>2234</v>
      </c>
      <c r="G750" s="823" t="s">
        <v>3234</v>
      </c>
      <c r="H750" s="823" t="s">
        <v>329</v>
      </c>
      <c r="I750" s="823" t="s">
        <v>3235</v>
      </c>
      <c r="J750" s="823" t="s">
        <v>3236</v>
      </c>
      <c r="K750" s="823" t="s">
        <v>3237</v>
      </c>
      <c r="L750" s="826">
        <v>0</v>
      </c>
      <c r="M750" s="826">
        <v>0</v>
      </c>
      <c r="N750" s="823">
        <v>1</v>
      </c>
      <c r="O750" s="827">
        <v>0.5</v>
      </c>
      <c r="P750" s="826"/>
      <c r="Q750" s="828"/>
      <c r="R750" s="823"/>
      <c r="S750" s="828">
        <v>0</v>
      </c>
      <c r="T750" s="827"/>
      <c r="U750" s="829">
        <v>0</v>
      </c>
    </row>
    <row r="751" spans="1:21" ht="14.45" customHeight="1" x14ac:dyDescent="0.2">
      <c r="A751" s="822">
        <v>7</v>
      </c>
      <c r="B751" s="823" t="s">
        <v>2233</v>
      </c>
      <c r="C751" s="823" t="s">
        <v>2239</v>
      </c>
      <c r="D751" s="824" t="s">
        <v>3530</v>
      </c>
      <c r="E751" s="825" t="s">
        <v>2258</v>
      </c>
      <c r="F751" s="823" t="s">
        <v>2234</v>
      </c>
      <c r="G751" s="823" t="s">
        <v>2639</v>
      </c>
      <c r="H751" s="823" t="s">
        <v>680</v>
      </c>
      <c r="I751" s="823" t="s">
        <v>2021</v>
      </c>
      <c r="J751" s="823" t="s">
        <v>695</v>
      </c>
      <c r="K751" s="823" t="s">
        <v>1057</v>
      </c>
      <c r="L751" s="826">
        <v>0</v>
      </c>
      <c r="M751" s="826">
        <v>0</v>
      </c>
      <c r="N751" s="823">
        <v>48</v>
      </c>
      <c r="O751" s="827">
        <v>15</v>
      </c>
      <c r="P751" s="826">
        <v>0</v>
      </c>
      <c r="Q751" s="828"/>
      <c r="R751" s="823">
        <v>34</v>
      </c>
      <c r="S751" s="828">
        <v>0.70833333333333337</v>
      </c>
      <c r="T751" s="827">
        <v>10.5</v>
      </c>
      <c r="U751" s="829">
        <v>0.7</v>
      </c>
    </row>
    <row r="752" spans="1:21" ht="14.45" customHeight="1" x14ac:dyDescent="0.2">
      <c r="A752" s="822">
        <v>7</v>
      </c>
      <c r="B752" s="823" t="s">
        <v>2233</v>
      </c>
      <c r="C752" s="823" t="s">
        <v>2239</v>
      </c>
      <c r="D752" s="824" t="s">
        <v>3530</v>
      </c>
      <c r="E752" s="825" t="s">
        <v>2258</v>
      </c>
      <c r="F752" s="823" t="s">
        <v>2234</v>
      </c>
      <c r="G752" s="823" t="s">
        <v>2639</v>
      </c>
      <c r="H752" s="823" t="s">
        <v>329</v>
      </c>
      <c r="I752" s="823" t="s">
        <v>3238</v>
      </c>
      <c r="J752" s="823" t="s">
        <v>3239</v>
      </c>
      <c r="K752" s="823" t="s">
        <v>3240</v>
      </c>
      <c r="L752" s="826">
        <v>227.69</v>
      </c>
      <c r="M752" s="826">
        <v>683.06999999999994</v>
      </c>
      <c r="N752" s="823">
        <v>3</v>
      </c>
      <c r="O752" s="827">
        <v>2</v>
      </c>
      <c r="P752" s="826">
        <v>227.69</v>
      </c>
      <c r="Q752" s="828">
        <v>0.33333333333333337</v>
      </c>
      <c r="R752" s="823">
        <v>1</v>
      </c>
      <c r="S752" s="828">
        <v>0.33333333333333331</v>
      </c>
      <c r="T752" s="827">
        <v>1</v>
      </c>
      <c r="U752" s="829">
        <v>0.5</v>
      </c>
    </row>
    <row r="753" spans="1:21" ht="14.45" customHeight="1" x14ac:dyDescent="0.2">
      <c r="A753" s="822">
        <v>7</v>
      </c>
      <c r="B753" s="823" t="s">
        <v>2233</v>
      </c>
      <c r="C753" s="823" t="s">
        <v>2239</v>
      </c>
      <c r="D753" s="824" t="s">
        <v>3530</v>
      </c>
      <c r="E753" s="825" t="s">
        <v>2258</v>
      </c>
      <c r="F753" s="823" t="s">
        <v>2234</v>
      </c>
      <c r="G753" s="823" t="s">
        <v>2639</v>
      </c>
      <c r="H753" s="823" t="s">
        <v>329</v>
      </c>
      <c r="I753" s="823" t="s">
        <v>3241</v>
      </c>
      <c r="J753" s="823" t="s">
        <v>3239</v>
      </c>
      <c r="K753" s="823" t="s">
        <v>3242</v>
      </c>
      <c r="L753" s="826">
        <v>45.53</v>
      </c>
      <c r="M753" s="826">
        <v>45.53</v>
      </c>
      <c r="N753" s="823">
        <v>1</v>
      </c>
      <c r="O753" s="827">
        <v>1</v>
      </c>
      <c r="P753" s="826"/>
      <c r="Q753" s="828">
        <v>0</v>
      </c>
      <c r="R753" s="823"/>
      <c r="S753" s="828">
        <v>0</v>
      </c>
      <c r="T753" s="827"/>
      <c r="U753" s="829">
        <v>0</v>
      </c>
    </row>
    <row r="754" spans="1:21" ht="14.45" customHeight="1" x14ac:dyDescent="0.2">
      <c r="A754" s="822">
        <v>7</v>
      </c>
      <c r="B754" s="823" t="s">
        <v>2233</v>
      </c>
      <c r="C754" s="823" t="s">
        <v>2239</v>
      </c>
      <c r="D754" s="824" t="s">
        <v>3530</v>
      </c>
      <c r="E754" s="825" t="s">
        <v>2258</v>
      </c>
      <c r="F754" s="823" t="s">
        <v>2234</v>
      </c>
      <c r="G754" s="823" t="s">
        <v>2438</v>
      </c>
      <c r="H754" s="823" t="s">
        <v>329</v>
      </c>
      <c r="I754" s="823" t="s">
        <v>2597</v>
      </c>
      <c r="J754" s="823" t="s">
        <v>1430</v>
      </c>
      <c r="K754" s="823" t="s">
        <v>2598</v>
      </c>
      <c r="L754" s="826">
        <v>42.54</v>
      </c>
      <c r="M754" s="826">
        <v>85.08</v>
      </c>
      <c r="N754" s="823">
        <v>2</v>
      </c>
      <c r="O754" s="827">
        <v>1</v>
      </c>
      <c r="P754" s="826">
        <v>85.08</v>
      </c>
      <c r="Q754" s="828">
        <v>1</v>
      </c>
      <c r="R754" s="823">
        <v>2</v>
      </c>
      <c r="S754" s="828">
        <v>1</v>
      </c>
      <c r="T754" s="827">
        <v>1</v>
      </c>
      <c r="U754" s="829">
        <v>1</v>
      </c>
    </row>
    <row r="755" spans="1:21" ht="14.45" customHeight="1" x14ac:dyDescent="0.2">
      <c r="A755" s="822">
        <v>7</v>
      </c>
      <c r="B755" s="823" t="s">
        <v>2233</v>
      </c>
      <c r="C755" s="823" t="s">
        <v>2239</v>
      </c>
      <c r="D755" s="824" t="s">
        <v>3530</v>
      </c>
      <c r="E755" s="825" t="s">
        <v>2258</v>
      </c>
      <c r="F755" s="823" t="s">
        <v>2234</v>
      </c>
      <c r="G755" s="823" t="s">
        <v>2942</v>
      </c>
      <c r="H755" s="823" t="s">
        <v>329</v>
      </c>
      <c r="I755" s="823" t="s">
        <v>3243</v>
      </c>
      <c r="J755" s="823" t="s">
        <v>3244</v>
      </c>
      <c r="K755" s="823" t="s">
        <v>3245</v>
      </c>
      <c r="L755" s="826">
        <v>409.77</v>
      </c>
      <c r="M755" s="826">
        <v>819.54</v>
      </c>
      <c r="N755" s="823">
        <v>2</v>
      </c>
      <c r="O755" s="827">
        <v>0.5</v>
      </c>
      <c r="P755" s="826">
        <v>819.54</v>
      </c>
      <c r="Q755" s="828">
        <v>1</v>
      </c>
      <c r="R755" s="823">
        <v>2</v>
      </c>
      <c r="S755" s="828">
        <v>1</v>
      </c>
      <c r="T755" s="827">
        <v>0.5</v>
      </c>
      <c r="U755" s="829">
        <v>1</v>
      </c>
    </row>
    <row r="756" spans="1:21" ht="14.45" customHeight="1" x14ac:dyDescent="0.2">
      <c r="A756" s="822">
        <v>7</v>
      </c>
      <c r="B756" s="823" t="s">
        <v>2233</v>
      </c>
      <c r="C756" s="823" t="s">
        <v>2239</v>
      </c>
      <c r="D756" s="824" t="s">
        <v>3530</v>
      </c>
      <c r="E756" s="825" t="s">
        <v>2258</v>
      </c>
      <c r="F756" s="823" t="s">
        <v>2234</v>
      </c>
      <c r="G756" s="823" t="s">
        <v>2942</v>
      </c>
      <c r="H756" s="823" t="s">
        <v>329</v>
      </c>
      <c r="I756" s="823" t="s">
        <v>3246</v>
      </c>
      <c r="J756" s="823" t="s">
        <v>3247</v>
      </c>
      <c r="K756" s="823" t="s">
        <v>3248</v>
      </c>
      <c r="L756" s="826">
        <v>60.39</v>
      </c>
      <c r="M756" s="826">
        <v>483.12</v>
      </c>
      <c r="N756" s="823">
        <v>8</v>
      </c>
      <c r="O756" s="827">
        <v>2</v>
      </c>
      <c r="P756" s="826">
        <v>362.34000000000003</v>
      </c>
      <c r="Q756" s="828">
        <v>0.75000000000000011</v>
      </c>
      <c r="R756" s="823">
        <v>6</v>
      </c>
      <c r="S756" s="828">
        <v>0.75</v>
      </c>
      <c r="T756" s="827">
        <v>1</v>
      </c>
      <c r="U756" s="829">
        <v>0.5</v>
      </c>
    </row>
    <row r="757" spans="1:21" ht="14.45" customHeight="1" x14ac:dyDescent="0.2">
      <c r="A757" s="822">
        <v>7</v>
      </c>
      <c r="B757" s="823" t="s">
        <v>2233</v>
      </c>
      <c r="C757" s="823" t="s">
        <v>2239</v>
      </c>
      <c r="D757" s="824" t="s">
        <v>3530</v>
      </c>
      <c r="E757" s="825" t="s">
        <v>2258</v>
      </c>
      <c r="F757" s="823" t="s">
        <v>2234</v>
      </c>
      <c r="G757" s="823" t="s">
        <v>2942</v>
      </c>
      <c r="H757" s="823" t="s">
        <v>329</v>
      </c>
      <c r="I757" s="823" t="s">
        <v>3249</v>
      </c>
      <c r="J757" s="823" t="s">
        <v>3250</v>
      </c>
      <c r="K757" s="823" t="s">
        <v>3251</v>
      </c>
      <c r="L757" s="826">
        <v>60.39</v>
      </c>
      <c r="M757" s="826">
        <v>181.17000000000002</v>
      </c>
      <c r="N757" s="823">
        <v>3</v>
      </c>
      <c r="O757" s="827">
        <v>1</v>
      </c>
      <c r="P757" s="826">
        <v>181.17000000000002</v>
      </c>
      <c r="Q757" s="828">
        <v>1</v>
      </c>
      <c r="R757" s="823">
        <v>3</v>
      </c>
      <c r="S757" s="828">
        <v>1</v>
      </c>
      <c r="T757" s="827">
        <v>1</v>
      </c>
      <c r="U757" s="829">
        <v>1</v>
      </c>
    </row>
    <row r="758" spans="1:21" ht="14.45" customHeight="1" x14ac:dyDescent="0.2">
      <c r="A758" s="822">
        <v>7</v>
      </c>
      <c r="B758" s="823" t="s">
        <v>2233</v>
      </c>
      <c r="C758" s="823" t="s">
        <v>2239</v>
      </c>
      <c r="D758" s="824" t="s">
        <v>3530</v>
      </c>
      <c r="E758" s="825" t="s">
        <v>2258</v>
      </c>
      <c r="F758" s="823" t="s">
        <v>2234</v>
      </c>
      <c r="G758" s="823" t="s">
        <v>2942</v>
      </c>
      <c r="H758" s="823" t="s">
        <v>329</v>
      </c>
      <c r="I758" s="823" t="s">
        <v>3252</v>
      </c>
      <c r="J758" s="823" t="s">
        <v>3250</v>
      </c>
      <c r="K758" s="823" t="s">
        <v>3253</v>
      </c>
      <c r="L758" s="826">
        <v>40.25</v>
      </c>
      <c r="M758" s="826">
        <v>442.75</v>
      </c>
      <c r="N758" s="823">
        <v>11</v>
      </c>
      <c r="O758" s="827">
        <v>1</v>
      </c>
      <c r="P758" s="826">
        <v>241.5</v>
      </c>
      <c r="Q758" s="828">
        <v>0.54545454545454541</v>
      </c>
      <c r="R758" s="823">
        <v>6</v>
      </c>
      <c r="S758" s="828">
        <v>0.54545454545454541</v>
      </c>
      <c r="T758" s="827">
        <v>0.5</v>
      </c>
      <c r="U758" s="829">
        <v>0.5</v>
      </c>
    </row>
    <row r="759" spans="1:21" ht="14.45" customHeight="1" x14ac:dyDescent="0.2">
      <c r="A759" s="822">
        <v>7</v>
      </c>
      <c r="B759" s="823" t="s">
        <v>2233</v>
      </c>
      <c r="C759" s="823" t="s">
        <v>2239</v>
      </c>
      <c r="D759" s="824" t="s">
        <v>3530</v>
      </c>
      <c r="E759" s="825" t="s">
        <v>2258</v>
      </c>
      <c r="F759" s="823" t="s">
        <v>2234</v>
      </c>
      <c r="G759" s="823" t="s">
        <v>2942</v>
      </c>
      <c r="H759" s="823" t="s">
        <v>329</v>
      </c>
      <c r="I759" s="823" t="s">
        <v>2943</v>
      </c>
      <c r="J759" s="823" t="s">
        <v>2944</v>
      </c>
      <c r="K759" s="823" t="s">
        <v>2945</v>
      </c>
      <c r="L759" s="826">
        <v>60.39</v>
      </c>
      <c r="M759" s="826">
        <v>120.78</v>
      </c>
      <c r="N759" s="823">
        <v>2</v>
      </c>
      <c r="O759" s="827">
        <v>1</v>
      </c>
      <c r="P759" s="826">
        <v>120.78</v>
      </c>
      <c r="Q759" s="828">
        <v>1</v>
      </c>
      <c r="R759" s="823">
        <v>2</v>
      </c>
      <c r="S759" s="828">
        <v>1</v>
      </c>
      <c r="T759" s="827">
        <v>1</v>
      </c>
      <c r="U759" s="829">
        <v>1</v>
      </c>
    </row>
    <row r="760" spans="1:21" ht="14.45" customHeight="1" x14ac:dyDescent="0.2">
      <c r="A760" s="822">
        <v>7</v>
      </c>
      <c r="B760" s="823" t="s">
        <v>2233</v>
      </c>
      <c r="C760" s="823" t="s">
        <v>2239</v>
      </c>
      <c r="D760" s="824" t="s">
        <v>3530</v>
      </c>
      <c r="E760" s="825" t="s">
        <v>2258</v>
      </c>
      <c r="F760" s="823" t="s">
        <v>2234</v>
      </c>
      <c r="G760" s="823" t="s">
        <v>2946</v>
      </c>
      <c r="H760" s="823" t="s">
        <v>329</v>
      </c>
      <c r="I760" s="823" t="s">
        <v>2947</v>
      </c>
      <c r="J760" s="823" t="s">
        <v>2948</v>
      </c>
      <c r="K760" s="823" t="s">
        <v>2949</v>
      </c>
      <c r="L760" s="826">
        <v>355.79</v>
      </c>
      <c r="M760" s="826">
        <v>3913.6900000000005</v>
      </c>
      <c r="N760" s="823">
        <v>11</v>
      </c>
      <c r="O760" s="827">
        <v>4</v>
      </c>
      <c r="P760" s="826">
        <v>3913.6900000000005</v>
      </c>
      <c r="Q760" s="828">
        <v>1</v>
      </c>
      <c r="R760" s="823">
        <v>11</v>
      </c>
      <c r="S760" s="828">
        <v>1</v>
      </c>
      <c r="T760" s="827">
        <v>4</v>
      </c>
      <c r="U760" s="829">
        <v>1</v>
      </c>
    </row>
    <row r="761" spans="1:21" ht="14.45" customHeight="1" x14ac:dyDescent="0.2">
      <c r="A761" s="822">
        <v>7</v>
      </c>
      <c r="B761" s="823" t="s">
        <v>2233</v>
      </c>
      <c r="C761" s="823" t="s">
        <v>2239</v>
      </c>
      <c r="D761" s="824" t="s">
        <v>3530</v>
      </c>
      <c r="E761" s="825" t="s">
        <v>2258</v>
      </c>
      <c r="F761" s="823" t="s">
        <v>2234</v>
      </c>
      <c r="G761" s="823" t="s">
        <v>2946</v>
      </c>
      <c r="H761" s="823" t="s">
        <v>329</v>
      </c>
      <c r="I761" s="823" t="s">
        <v>2950</v>
      </c>
      <c r="J761" s="823" t="s">
        <v>2948</v>
      </c>
      <c r="K761" s="823" t="s">
        <v>2951</v>
      </c>
      <c r="L761" s="826">
        <v>552.64</v>
      </c>
      <c r="M761" s="826">
        <v>6631.68</v>
      </c>
      <c r="N761" s="823">
        <v>12</v>
      </c>
      <c r="O761" s="827">
        <v>3</v>
      </c>
      <c r="P761" s="826">
        <v>6631.68</v>
      </c>
      <c r="Q761" s="828">
        <v>1</v>
      </c>
      <c r="R761" s="823">
        <v>12</v>
      </c>
      <c r="S761" s="828">
        <v>1</v>
      </c>
      <c r="T761" s="827">
        <v>3</v>
      </c>
      <c r="U761" s="829">
        <v>1</v>
      </c>
    </row>
    <row r="762" spans="1:21" ht="14.45" customHeight="1" x14ac:dyDescent="0.2">
      <c r="A762" s="822">
        <v>7</v>
      </c>
      <c r="B762" s="823" t="s">
        <v>2233</v>
      </c>
      <c r="C762" s="823" t="s">
        <v>2239</v>
      </c>
      <c r="D762" s="824" t="s">
        <v>3530</v>
      </c>
      <c r="E762" s="825" t="s">
        <v>2258</v>
      </c>
      <c r="F762" s="823" t="s">
        <v>2234</v>
      </c>
      <c r="G762" s="823" t="s">
        <v>2946</v>
      </c>
      <c r="H762" s="823" t="s">
        <v>329</v>
      </c>
      <c r="I762" s="823" t="s">
        <v>2952</v>
      </c>
      <c r="J762" s="823" t="s">
        <v>2948</v>
      </c>
      <c r="K762" s="823" t="s">
        <v>2953</v>
      </c>
      <c r="L762" s="826">
        <v>1019.46</v>
      </c>
      <c r="M762" s="826">
        <v>3058.38</v>
      </c>
      <c r="N762" s="823">
        <v>3</v>
      </c>
      <c r="O762" s="827">
        <v>1</v>
      </c>
      <c r="P762" s="826">
        <v>3058.38</v>
      </c>
      <c r="Q762" s="828">
        <v>1</v>
      </c>
      <c r="R762" s="823">
        <v>3</v>
      </c>
      <c r="S762" s="828">
        <v>1</v>
      </c>
      <c r="T762" s="827">
        <v>1</v>
      </c>
      <c r="U762" s="829">
        <v>1</v>
      </c>
    </row>
    <row r="763" spans="1:21" ht="14.45" customHeight="1" x14ac:dyDescent="0.2">
      <c r="A763" s="822">
        <v>7</v>
      </c>
      <c r="B763" s="823" t="s">
        <v>2233</v>
      </c>
      <c r="C763" s="823" t="s">
        <v>2239</v>
      </c>
      <c r="D763" s="824" t="s">
        <v>3530</v>
      </c>
      <c r="E763" s="825" t="s">
        <v>2258</v>
      </c>
      <c r="F763" s="823" t="s">
        <v>2234</v>
      </c>
      <c r="G763" s="823" t="s">
        <v>2946</v>
      </c>
      <c r="H763" s="823" t="s">
        <v>329</v>
      </c>
      <c r="I763" s="823" t="s">
        <v>2954</v>
      </c>
      <c r="J763" s="823" t="s">
        <v>2948</v>
      </c>
      <c r="K763" s="823" t="s">
        <v>2955</v>
      </c>
      <c r="L763" s="826">
        <v>764.6</v>
      </c>
      <c r="M763" s="826">
        <v>12233.600000000002</v>
      </c>
      <c r="N763" s="823">
        <v>16</v>
      </c>
      <c r="O763" s="827">
        <v>5</v>
      </c>
      <c r="P763" s="826">
        <v>12233.600000000002</v>
      </c>
      <c r="Q763" s="828">
        <v>1</v>
      </c>
      <c r="R763" s="823">
        <v>16</v>
      </c>
      <c r="S763" s="828">
        <v>1</v>
      </c>
      <c r="T763" s="827">
        <v>5</v>
      </c>
      <c r="U763" s="829">
        <v>1</v>
      </c>
    </row>
    <row r="764" spans="1:21" ht="14.45" customHeight="1" x14ac:dyDescent="0.2">
      <c r="A764" s="822">
        <v>7</v>
      </c>
      <c r="B764" s="823" t="s">
        <v>2233</v>
      </c>
      <c r="C764" s="823" t="s">
        <v>2239</v>
      </c>
      <c r="D764" s="824" t="s">
        <v>3530</v>
      </c>
      <c r="E764" s="825" t="s">
        <v>2258</v>
      </c>
      <c r="F764" s="823" t="s">
        <v>2234</v>
      </c>
      <c r="G764" s="823" t="s">
        <v>2946</v>
      </c>
      <c r="H764" s="823" t="s">
        <v>329</v>
      </c>
      <c r="I764" s="823" t="s">
        <v>3254</v>
      </c>
      <c r="J764" s="823" t="s">
        <v>3127</v>
      </c>
      <c r="K764" s="823" t="s">
        <v>3255</v>
      </c>
      <c r="L764" s="826">
        <v>92.11</v>
      </c>
      <c r="M764" s="826">
        <v>276.33</v>
      </c>
      <c r="N764" s="823">
        <v>3</v>
      </c>
      <c r="O764" s="827">
        <v>2</v>
      </c>
      <c r="P764" s="826">
        <v>276.33</v>
      </c>
      <c r="Q764" s="828">
        <v>1</v>
      </c>
      <c r="R764" s="823">
        <v>3</v>
      </c>
      <c r="S764" s="828">
        <v>1</v>
      </c>
      <c r="T764" s="827">
        <v>2</v>
      </c>
      <c r="U764" s="829">
        <v>1</v>
      </c>
    </row>
    <row r="765" spans="1:21" ht="14.45" customHeight="1" x14ac:dyDescent="0.2">
      <c r="A765" s="822">
        <v>7</v>
      </c>
      <c r="B765" s="823" t="s">
        <v>2233</v>
      </c>
      <c r="C765" s="823" t="s">
        <v>2239</v>
      </c>
      <c r="D765" s="824" t="s">
        <v>3530</v>
      </c>
      <c r="E765" s="825" t="s">
        <v>2258</v>
      </c>
      <c r="F765" s="823" t="s">
        <v>2234</v>
      </c>
      <c r="G765" s="823" t="s">
        <v>2642</v>
      </c>
      <c r="H765" s="823" t="s">
        <v>329</v>
      </c>
      <c r="I765" s="823" t="s">
        <v>3256</v>
      </c>
      <c r="J765" s="823" t="s">
        <v>3257</v>
      </c>
      <c r="K765" s="823" t="s">
        <v>3258</v>
      </c>
      <c r="L765" s="826">
        <v>237.31</v>
      </c>
      <c r="M765" s="826">
        <v>237.31</v>
      </c>
      <c r="N765" s="823">
        <v>1</v>
      </c>
      <c r="O765" s="827">
        <v>1</v>
      </c>
      <c r="P765" s="826">
        <v>237.31</v>
      </c>
      <c r="Q765" s="828">
        <v>1</v>
      </c>
      <c r="R765" s="823">
        <v>1</v>
      </c>
      <c r="S765" s="828">
        <v>1</v>
      </c>
      <c r="T765" s="827">
        <v>1</v>
      </c>
      <c r="U765" s="829">
        <v>1</v>
      </c>
    </row>
    <row r="766" spans="1:21" ht="14.45" customHeight="1" x14ac:dyDescent="0.2">
      <c r="A766" s="822">
        <v>7</v>
      </c>
      <c r="B766" s="823" t="s">
        <v>2233</v>
      </c>
      <c r="C766" s="823" t="s">
        <v>2239</v>
      </c>
      <c r="D766" s="824" t="s">
        <v>3530</v>
      </c>
      <c r="E766" s="825" t="s">
        <v>2258</v>
      </c>
      <c r="F766" s="823" t="s">
        <v>2234</v>
      </c>
      <c r="G766" s="823" t="s">
        <v>2801</v>
      </c>
      <c r="H766" s="823" t="s">
        <v>329</v>
      </c>
      <c r="I766" s="823" t="s">
        <v>3259</v>
      </c>
      <c r="J766" s="823" t="s">
        <v>1165</v>
      </c>
      <c r="K766" s="823" t="s">
        <v>3260</v>
      </c>
      <c r="L766" s="826">
        <v>55.16</v>
      </c>
      <c r="M766" s="826">
        <v>165.48</v>
      </c>
      <c r="N766" s="823">
        <v>3</v>
      </c>
      <c r="O766" s="827">
        <v>1</v>
      </c>
      <c r="P766" s="826">
        <v>165.48</v>
      </c>
      <c r="Q766" s="828">
        <v>1</v>
      </c>
      <c r="R766" s="823">
        <v>3</v>
      </c>
      <c r="S766" s="828">
        <v>1</v>
      </c>
      <c r="T766" s="827">
        <v>1</v>
      </c>
      <c r="U766" s="829">
        <v>1</v>
      </c>
    </row>
    <row r="767" spans="1:21" ht="14.45" customHeight="1" x14ac:dyDescent="0.2">
      <c r="A767" s="822">
        <v>7</v>
      </c>
      <c r="B767" s="823" t="s">
        <v>2233</v>
      </c>
      <c r="C767" s="823" t="s">
        <v>2239</v>
      </c>
      <c r="D767" s="824" t="s">
        <v>3530</v>
      </c>
      <c r="E767" s="825" t="s">
        <v>2258</v>
      </c>
      <c r="F767" s="823" t="s">
        <v>2234</v>
      </c>
      <c r="G767" s="823" t="s">
        <v>2732</v>
      </c>
      <c r="H767" s="823" t="s">
        <v>329</v>
      </c>
      <c r="I767" s="823" t="s">
        <v>2733</v>
      </c>
      <c r="J767" s="823" t="s">
        <v>2734</v>
      </c>
      <c r="K767" s="823" t="s">
        <v>2735</v>
      </c>
      <c r="L767" s="826">
        <v>38.56</v>
      </c>
      <c r="M767" s="826">
        <v>115.68</v>
      </c>
      <c r="N767" s="823">
        <v>3</v>
      </c>
      <c r="O767" s="827">
        <v>1.5</v>
      </c>
      <c r="P767" s="826">
        <v>77.12</v>
      </c>
      <c r="Q767" s="828">
        <v>0.66666666666666663</v>
      </c>
      <c r="R767" s="823">
        <v>2</v>
      </c>
      <c r="S767" s="828">
        <v>0.66666666666666663</v>
      </c>
      <c r="T767" s="827">
        <v>0.5</v>
      </c>
      <c r="U767" s="829">
        <v>0.33333333333333331</v>
      </c>
    </row>
    <row r="768" spans="1:21" ht="14.45" customHeight="1" x14ac:dyDescent="0.2">
      <c r="A768" s="822">
        <v>7</v>
      </c>
      <c r="B768" s="823" t="s">
        <v>2233</v>
      </c>
      <c r="C768" s="823" t="s">
        <v>2239</v>
      </c>
      <c r="D768" s="824" t="s">
        <v>3530</v>
      </c>
      <c r="E768" s="825" t="s">
        <v>2258</v>
      </c>
      <c r="F768" s="823" t="s">
        <v>2234</v>
      </c>
      <c r="G768" s="823" t="s">
        <v>3261</v>
      </c>
      <c r="H768" s="823" t="s">
        <v>329</v>
      </c>
      <c r="I768" s="823" t="s">
        <v>3262</v>
      </c>
      <c r="J768" s="823" t="s">
        <v>3263</v>
      </c>
      <c r="K768" s="823" t="s">
        <v>3264</v>
      </c>
      <c r="L768" s="826">
        <v>77.13</v>
      </c>
      <c r="M768" s="826">
        <v>77.13</v>
      </c>
      <c r="N768" s="823">
        <v>1</v>
      </c>
      <c r="O768" s="827">
        <v>0.5</v>
      </c>
      <c r="P768" s="826"/>
      <c r="Q768" s="828">
        <v>0</v>
      </c>
      <c r="R768" s="823"/>
      <c r="S768" s="828">
        <v>0</v>
      </c>
      <c r="T768" s="827"/>
      <c r="U768" s="829">
        <v>0</v>
      </c>
    </row>
    <row r="769" spans="1:21" ht="14.45" customHeight="1" x14ac:dyDescent="0.2">
      <c r="A769" s="822">
        <v>7</v>
      </c>
      <c r="B769" s="823" t="s">
        <v>2233</v>
      </c>
      <c r="C769" s="823" t="s">
        <v>2239</v>
      </c>
      <c r="D769" s="824" t="s">
        <v>3530</v>
      </c>
      <c r="E769" s="825" t="s">
        <v>2258</v>
      </c>
      <c r="F769" s="823" t="s">
        <v>2234</v>
      </c>
      <c r="G769" s="823" t="s">
        <v>2956</v>
      </c>
      <c r="H769" s="823" t="s">
        <v>329</v>
      </c>
      <c r="I769" s="823" t="s">
        <v>2960</v>
      </c>
      <c r="J769" s="823" t="s">
        <v>2961</v>
      </c>
      <c r="K769" s="823" t="s">
        <v>1422</v>
      </c>
      <c r="L769" s="826">
        <v>200.34</v>
      </c>
      <c r="M769" s="826">
        <v>2404.08</v>
      </c>
      <c r="N769" s="823">
        <v>12</v>
      </c>
      <c r="O769" s="827">
        <v>1.5</v>
      </c>
      <c r="P769" s="826">
        <v>1202.04</v>
      </c>
      <c r="Q769" s="828">
        <v>0.5</v>
      </c>
      <c r="R769" s="823">
        <v>6</v>
      </c>
      <c r="S769" s="828">
        <v>0.5</v>
      </c>
      <c r="T769" s="827">
        <v>0.5</v>
      </c>
      <c r="U769" s="829">
        <v>0.33333333333333331</v>
      </c>
    </row>
    <row r="770" spans="1:21" ht="14.45" customHeight="1" x14ac:dyDescent="0.2">
      <c r="A770" s="822">
        <v>7</v>
      </c>
      <c r="B770" s="823" t="s">
        <v>2233</v>
      </c>
      <c r="C770" s="823" t="s">
        <v>2239</v>
      </c>
      <c r="D770" s="824" t="s">
        <v>3530</v>
      </c>
      <c r="E770" s="825" t="s">
        <v>2258</v>
      </c>
      <c r="F770" s="823" t="s">
        <v>2234</v>
      </c>
      <c r="G770" s="823" t="s">
        <v>2956</v>
      </c>
      <c r="H770" s="823" t="s">
        <v>329</v>
      </c>
      <c r="I770" s="823" t="s">
        <v>3265</v>
      </c>
      <c r="J770" s="823" t="s">
        <v>2963</v>
      </c>
      <c r="K770" s="823" t="s">
        <v>2107</v>
      </c>
      <c r="L770" s="826">
        <v>100.17</v>
      </c>
      <c r="M770" s="826">
        <v>400.68</v>
      </c>
      <c r="N770" s="823">
        <v>4</v>
      </c>
      <c r="O770" s="827">
        <v>1</v>
      </c>
      <c r="P770" s="826">
        <v>400.68</v>
      </c>
      <c r="Q770" s="828">
        <v>1</v>
      </c>
      <c r="R770" s="823">
        <v>4</v>
      </c>
      <c r="S770" s="828">
        <v>1</v>
      </c>
      <c r="T770" s="827">
        <v>1</v>
      </c>
      <c r="U770" s="829">
        <v>1</v>
      </c>
    </row>
    <row r="771" spans="1:21" ht="14.45" customHeight="1" x14ac:dyDescent="0.2">
      <c r="A771" s="822">
        <v>7</v>
      </c>
      <c r="B771" s="823" t="s">
        <v>2233</v>
      </c>
      <c r="C771" s="823" t="s">
        <v>2239</v>
      </c>
      <c r="D771" s="824" t="s">
        <v>3530</v>
      </c>
      <c r="E771" s="825" t="s">
        <v>2258</v>
      </c>
      <c r="F771" s="823" t="s">
        <v>2234</v>
      </c>
      <c r="G771" s="823" t="s">
        <v>2956</v>
      </c>
      <c r="H771" s="823" t="s">
        <v>329</v>
      </c>
      <c r="I771" s="823" t="s">
        <v>3266</v>
      </c>
      <c r="J771" s="823" t="s">
        <v>3267</v>
      </c>
      <c r="K771" s="823" t="s">
        <v>3268</v>
      </c>
      <c r="L771" s="826">
        <v>320.55</v>
      </c>
      <c r="M771" s="826">
        <v>320.55</v>
      </c>
      <c r="N771" s="823">
        <v>1</v>
      </c>
      <c r="O771" s="827">
        <v>1</v>
      </c>
      <c r="P771" s="826">
        <v>320.55</v>
      </c>
      <c r="Q771" s="828">
        <v>1</v>
      </c>
      <c r="R771" s="823">
        <v>1</v>
      </c>
      <c r="S771" s="828">
        <v>1</v>
      </c>
      <c r="T771" s="827">
        <v>1</v>
      </c>
      <c r="U771" s="829">
        <v>1</v>
      </c>
    </row>
    <row r="772" spans="1:21" ht="14.45" customHeight="1" x14ac:dyDescent="0.2">
      <c r="A772" s="822">
        <v>7</v>
      </c>
      <c r="B772" s="823" t="s">
        <v>2233</v>
      </c>
      <c r="C772" s="823" t="s">
        <v>2239</v>
      </c>
      <c r="D772" s="824" t="s">
        <v>3530</v>
      </c>
      <c r="E772" s="825" t="s">
        <v>2258</v>
      </c>
      <c r="F772" s="823" t="s">
        <v>2234</v>
      </c>
      <c r="G772" s="823" t="s">
        <v>2956</v>
      </c>
      <c r="H772" s="823" t="s">
        <v>329</v>
      </c>
      <c r="I772" s="823" t="s">
        <v>2964</v>
      </c>
      <c r="J772" s="823" t="s">
        <v>2965</v>
      </c>
      <c r="K772" s="823" t="s">
        <v>2966</v>
      </c>
      <c r="L772" s="826">
        <v>100.17</v>
      </c>
      <c r="M772" s="826">
        <v>300.51</v>
      </c>
      <c r="N772" s="823">
        <v>3</v>
      </c>
      <c r="O772" s="827">
        <v>1.5</v>
      </c>
      <c r="P772" s="826"/>
      <c r="Q772" s="828">
        <v>0</v>
      </c>
      <c r="R772" s="823"/>
      <c r="S772" s="828">
        <v>0</v>
      </c>
      <c r="T772" s="827"/>
      <c r="U772" s="829">
        <v>0</v>
      </c>
    </row>
    <row r="773" spans="1:21" ht="14.45" customHeight="1" x14ac:dyDescent="0.2">
      <c r="A773" s="822">
        <v>7</v>
      </c>
      <c r="B773" s="823" t="s">
        <v>2233</v>
      </c>
      <c r="C773" s="823" t="s">
        <v>2239</v>
      </c>
      <c r="D773" s="824" t="s">
        <v>3530</v>
      </c>
      <c r="E773" s="825" t="s">
        <v>2258</v>
      </c>
      <c r="F773" s="823" t="s">
        <v>2234</v>
      </c>
      <c r="G773" s="823" t="s">
        <v>2956</v>
      </c>
      <c r="H773" s="823" t="s">
        <v>329</v>
      </c>
      <c r="I773" s="823" t="s">
        <v>3269</v>
      </c>
      <c r="J773" s="823" t="s">
        <v>1750</v>
      </c>
      <c r="K773" s="823" t="s">
        <v>3268</v>
      </c>
      <c r="L773" s="826">
        <v>320.55</v>
      </c>
      <c r="M773" s="826">
        <v>320.55</v>
      </c>
      <c r="N773" s="823">
        <v>1</v>
      </c>
      <c r="O773" s="827">
        <v>1</v>
      </c>
      <c r="P773" s="826">
        <v>320.55</v>
      </c>
      <c r="Q773" s="828">
        <v>1</v>
      </c>
      <c r="R773" s="823">
        <v>1</v>
      </c>
      <c r="S773" s="828">
        <v>1</v>
      </c>
      <c r="T773" s="827">
        <v>1</v>
      </c>
      <c r="U773" s="829">
        <v>1</v>
      </c>
    </row>
    <row r="774" spans="1:21" ht="14.45" customHeight="1" x14ac:dyDescent="0.2">
      <c r="A774" s="822">
        <v>7</v>
      </c>
      <c r="B774" s="823" t="s">
        <v>2233</v>
      </c>
      <c r="C774" s="823" t="s">
        <v>2239</v>
      </c>
      <c r="D774" s="824" t="s">
        <v>3530</v>
      </c>
      <c r="E774" s="825" t="s">
        <v>2258</v>
      </c>
      <c r="F774" s="823" t="s">
        <v>2234</v>
      </c>
      <c r="G774" s="823" t="s">
        <v>2956</v>
      </c>
      <c r="H774" s="823" t="s">
        <v>329</v>
      </c>
      <c r="I774" s="823" t="s">
        <v>3129</v>
      </c>
      <c r="J774" s="823" t="s">
        <v>3130</v>
      </c>
      <c r="K774" s="823" t="s">
        <v>2660</v>
      </c>
      <c r="L774" s="826">
        <v>166.96</v>
      </c>
      <c r="M774" s="826">
        <v>333.92</v>
      </c>
      <c r="N774" s="823">
        <v>2</v>
      </c>
      <c r="O774" s="827">
        <v>1</v>
      </c>
      <c r="P774" s="826">
        <v>333.92</v>
      </c>
      <c r="Q774" s="828">
        <v>1</v>
      </c>
      <c r="R774" s="823">
        <v>2</v>
      </c>
      <c r="S774" s="828">
        <v>1</v>
      </c>
      <c r="T774" s="827">
        <v>1</v>
      </c>
      <c r="U774" s="829">
        <v>1</v>
      </c>
    </row>
    <row r="775" spans="1:21" ht="14.45" customHeight="1" x14ac:dyDescent="0.2">
      <c r="A775" s="822">
        <v>7</v>
      </c>
      <c r="B775" s="823" t="s">
        <v>2233</v>
      </c>
      <c r="C775" s="823" t="s">
        <v>2239</v>
      </c>
      <c r="D775" s="824" t="s">
        <v>3530</v>
      </c>
      <c r="E775" s="825" t="s">
        <v>2258</v>
      </c>
      <c r="F775" s="823" t="s">
        <v>2234</v>
      </c>
      <c r="G775" s="823" t="s">
        <v>2956</v>
      </c>
      <c r="H775" s="823" t="s">
        <v>329</v>
      </c>
      <c r="I775" s="823" t="s">
        <v>3270</v>
      </c>
      <c r="J775" s="823" t="s">
        <v>2965</v>
      </c>
      <c r="K775" s="823" t="s">
        <v>3271</v>
      </c>
      <c r="L775" s="826">
        <v>200.34</v>
      </c>
      <c r="M775" s="826">
        <v>2003.4</v>
      </c>
      <c r="N775" s="823">
        <v>10</v>
      </c>
      <c r="O775" s="827">
        <v>1.5</v>
      </c>
      <c r="P775" s="826"/>
      <c r="Q775" s="828">
        <v>0</v>
      </c>
      <c r="R775" s="823"/>
      <c r="S775" s="828">
        <v>0</v>
      </c>
      <c r="T775" s="827"/>
      <c r="U775" s="829">
        <v>0</v>
      </c>
    </row>
    <row r="776" spans="1:21" ht="14.45" customHeight="1" x14ac:dyDescent="0.2">
      <c r="A776" s="822">
        <v>7</v>
      </c>
      <c r="B776" s="823" t="s">
        <v>2233</v>
      </c>
      <c r="C776" s="823" t="s">
        <v>2239</v>
      </c>
      <c r="D776" s="824" t="s">
        <v>3530</v>
      </c>
      <c r="E776" s="825" t="s">
        <v>2258</v>
      </c>
      <c r="F776" s="823" t="s">
        <v>2234</v>
      </c>
      <c r="G776" s="823" t="s">
        <v>2956</v>
      </c>
      <c r="H776" s="823" t="s">
        <v>329</v>
      </c>
      <c r="I776" s="823" t="s">
        <v>3272</v>
      </c>
      <c r="J776" s="823" t="s">
        <v>1750</v>
      </c>
      <c r="K776" s="823" t="s">
        <v>1761</v>
      </c>
      <c r="L776" s="826">
        <v>47.35</v>
      </c>
      <c r="M776" s="826">
        <v>142.05000000000001</v>
      </c>
      <c r="N776" s="823">
        <v>3</v>
      </c>
      <c r="O776" s="827">
        <v>1</v>
      </c>
      <c r="P776" s="826"/>
      <c r="Q776" s="828">
        <v>0</v>
      </c>
      <c r="R776" s="823"/>
      <c r="S776" s="828">
        <v>0</v>
      </c>
      <c r="T776" s="827"/>
      <c r="U776" s="829">
        <v>0</v>
      </c>
    </row>
    <row r="777" spans="1:21" ht="14.45" customHeight="1" x14ac:dyDescent="0.2">
      <c r="A777" s="822">
        <v>7</v>
      </c>
      <c r="B777" s="823" t="s">
        <v>2233</v>
      </c>
      <c r="C777" s="823" t="s">
        <v>2239</v>
      </c>
      <c r="D777" s="824" t="s">
        <v>3530</v>
      </c>
      <c r="E777" s="825" t="s">
        <v>2258</v>
      </c>
      <c r="F777" s="823" t="s">
        <v>2234</v>
      </c>
      <c r="G777" s="823" t="s">
        <v>2956</v>
      </c>
      <c r="H777" s="823" t="s">
        <v>329</v>
      </c>
      <c r="I777" s="823" t="s">
        <v>2972</v>
      </c>
      <c r="J777" s="823" t="s">
        <v>2973</v>
      </c>
      <c r="K777" s="823" t="s">
        <v>2959</v>
      </c>
      <c r="L777" s="826">
        <v>150.26</v>
      </c>
      <c r="M777" s="826">
        <v>4057.02</v>
      </c>
      <c r="N777" s="823">
        <v>27</v>
      </c>
      <c r="O777" s="827">
        <v>5.5</v>
      </c>
      <c r="P777" s="826">
        <v>2854.94</v>
      </c>
      <c r="Q777" s="828">
        <v>0.70370370370370372</v>
      </c>
      <c r="R777" s="823">
        <v>19</v>
      </c>
      <c r="S777" s="828">
        <v>0.70370370370370372</v>
      </c>
      <c r="T777" s="827">
        <v>4.5</v>
      </c>
      <c r="U777" s="829">
        <v>0.81818181818181823</v>
      </c>
    </row>
    <row r="778" spans="1:21" ht="14.45" customHeight="1" x14ac:dyDescent="0.2">
      <c r="A778" s="822">
        <v>7</v>
      </c>
      <c r="B778" s="823" t="s">
        <v>2233</v>
      </c>
      <c r="C778" s="823" t="s">
        <v>2239</v>
      </c>
      <c r="D778" s="824" t="s">
        <v>3530</v>
      </c>
      <c r="E778" s="825" t="s">
        <v>2258</v>
      </c>
      <c r="F778" s="823" t="s">
        <v>2234</v>
      </c>
      <c r="G778" s="823" t="s">
        <v>2956</v>
      </c>
      <c r="H778" s="823" t="s">
        <v>329</v>
      </c>
      <c r="I778" s="823" t="s">
        <v>2974</v>
      </c>
      <c r="J778" s="823" t="s">
        <v>2973</v>
      </c>
      <c r="K778" s="823" t="s">
        <v>2660</v>
      </c>
      <c r="L778" s="826">
        <v>166.96</v>
      </c>
      <c r="M778" s="826">
        <v>667.84</v>
      </c>
      <c r="N778" s="823">
        <v>4</v>
      </c>
      <c r="O778" s="827">
        <v>1.5</v>
      </c>
      <c r="P778" s="826">
        <v>333.92</v>
      </c>
      <c r="Q778" s="828">
        <v>0.5</v>
      </c>
      <c r="R778" s="823">
        <v>2</v>
      </c>
      <c r="S778" s="828">
        <v>0.5</v>
      </c>
      <c r="T778" s="827">
        <v>1</v>
      </c>
      <c r="U778" s="829">
        <v>0.66666666666666663</v>
      </c>
    </row>
    <row r="779" spans="1:21" ht="14.45" customHeight="1" x14ac:dyDescent="0.2">
      <c r="A779" s="822">
        <v>7</v>
      </c>
      <c r="B779" s="823" t="s">
        <v>2233</v>
      </c>
      <c r="C779" s="823" t="s">
        <v>2239</v>
      </c>
      <c r="D779" s="824" t="s">
        <v>3530</v>
      </c>
      <c r="E779" s="825" t="s">
        <v>2258</v>
      </c>
      <c r="F779" s="823" t="s">
        <v>2234</v>
      </c>
      <c r="G779" s="823" t="s">
        <v>2956</v>
      </c>
      <c r="H779" s="823" t="s">
        <v>329</v>
      </c>
      <c r="I779" s="823" t="s">
        <v>2975</v>
      </c>
      <c r="J779" s="823" t="s">
        <v>2973</v>
      </c>
      <c r="K779" s="823" t="s">
        <v>1422</v>
      </c>
      <c r="L779" s="826">
        <v>200.34</v>
      </c>
      <c r="M779" s="826">
        <v>1803.06</v>
      </c>
      <c r="N779" s="823">
        <v>9</v>
      </c>
      <c r="O779" s="827">
        <v>1.5</v>
      </c>
      <c r="P779" s="826">
        <v>601.02</v>
      </c>
      <c r="Q779" s="828">
        <v>0.33333333333333331</v>
      </c>
      <c r="R779" s="823">
        <v>3</v>
      </c>
      <c r="S779" s="828">
        <v>0.33333333333333331</v>
      </c>
      <c r="T779" s="827">
        <v>1</v>
      </c>
      <c r="U779" s="829">
        <v>0.66666666666666663</v>
      </c>
    </row>
    <row r="780" spans="1:21" ht="14.45" customHeight="1" x14ac:dyDescent="0.2">
      <c r="A780" s="822">
        <v>7</v>
      </c>
      <c r="B780" s="823" t="s">
        <v>2233</v>
      </c>
      <c r="C780" s="823" t="s">
        <v>2239</v>
      </c>
      <c r="D780" s="824" t="s">
        <v>3530</v>
      </c>
      <c r="E780" s="825" t="s">
        <v>2258</v>
      </c>
      <c r="F780" s="823" t="s">
        <v>2234</v>
      </c>
      <c r="G780" s="823" t="s">
        <v>2956</v>
      </c>
      <c r="H780" s="823" t="s">
        <v>329</v>
      </c>
      <c r="I780" s="823" t="s">
        <v>2976</v>
      </c>
      <c r="J780" s="823" t="s">
        <v>2973</v>
      </c>
      <c r="K780" s="823" t="s">
        <v>2107</v>
      </c>
      <c r="L780" s="826">
        <v>100.17</v>
      </c>
      <c r="M780" s="826">
        <v>1702.89</v>
      </c>
      <c r="N780" s="823">
        <v>17</v>
      </c>
      <c r="O780" s="827">
        <v>3.5</v>
      </c>
      <c r="P780" s="826">
        <v>400.68</v>
      </c>
      <c r="Q780" s="828">
        <v>0.23529411764705882</v>
      </c>
      <c r="R780" s="823">
        <v>4</v>
      </c>
      <c r="S780" s="828">
        <v>0.23529411764705882</v>
      </c>
      <c r="T780" s="827">
        <v>1</v>
      </c>
      <c r="U780" s="829">
        <v>0.2857142857142857</v>
      </c>
    </row>
    <row r="781" spans="1:21" ht="14.45" customHeight="1" x14ac:dyDescent="0.2">
      <c r="A781" s="822">
        <v>7</v>
      </c>
      <c r="B781" s="823" t="s">
        <v>2233</v>
      </c>
      <c r="C781" s="823" t="s">
        <v>2239</v>
      </c>
      <c r="D781" s="824" t="s">
        <v>3530</v>
      </c>
      <c r="E781" s="825" t="s">
        <v>2258</v>
      </c>
      <c r="F781" s="823" t="s">
        <v>2234</v>
      </c>
      <c r="G781" s="823" t="s">
        <v>2347</v>
      </c>
      <c r="H781" s="823" t="s">
        <v>329</v>
      </c>
      <c r="I781" s="823" t="s">
        <v>3273</v>
      </c>
      <c r="J781" s="823" t="s">
        <v>2445</v>
      </c>
      <c r="K781" s="823" t="s">
        <v>3274</v>
      </c>
      <c r="L781" s="826">
        <v>477.11</v>
      </c>
      <c r="M781" s="826">
        <v>1908.44</v>
      </c>
      <c r="N781" s="823">
        <v>4</v>
      </c>
      <c r="O781" s="827">
        <v>2.5</v>
      </c>
      <c r="P781" s="826">
        <v>477.11</v>
      </c>
      <c r="Q781" s="828">
        <v>0.25</v>
      </c>
      <c r="R781" s="823">
        <v>1</v>
      </c>
      <c r="S781" s="828">
        <v>0.25</v>
      </c>
      <c r="T781" s="827">
        <v>1</v>
      </c>
      <c r="U781" s="829">
        <v>0.4</v>
      </c>
    </row>
    <row r="782" spans="1:21" ht="14.45" customHeight="1" x14ac:dyDescent="0.2">
      <c r="A782" s="822">
        <v>7</v>
      </c>
      <c r="B782" s="823" t="s">
        <v>2233</v>
      </c>
      <c r="C782" s="823" t="s">
        <v>2239</v>
      </c>
      <c r="D782" s="824" t="s">
        <v>3530</v>
      </c>
      <c r="E782" s="825" t="s">
        <v>2258</v>
      </c>
      <c r="F782" s="823" t="s">
        <v>2234</v>
      </c>
      <c r="G782" s="823" t="s">
        <v>2977</v>
      </c>
      <c r="H782" s="823" t="s">
        <v>680</v>
      </c>
      <c r="I782" s="823" t="s">
        <v>2978</v>
      </c>
      <c r="J782" s="823" t="s">
        <v>2200</v>
      </c>
      <c r="K782" s="823" t="s">
        <v>2979</v>
      </c>
      <c r="L782" s="826">
        <v>80.53</v>
      </c>
      <c r="M782" s="826">
        <v>483.18</v>
      </c>
      <c r="N782" s="823">
        <v>6</v>
      </c>
      <c r="O782" s="827">
        <v>1.5</v>
      </c>
      <c r="P782" s="826">
        <v>483.18</v>
      </c>
      <c r="Q782" s="828">
        <v>1</v>
      </c>
      <c r="R782" s="823">
        <v>6</v>
      </c>
      <c r="S782" s="828">
        <v>1</v>
      </c>
      <c r="T782" s="827">
        <v>1.5</v>
      </c>
      <c r="U782" s="829">
        <v>1</v>
      </c>
    </row>
    <row r="783" spans="1:21" ht="14.45" customHeight="1" x14ac:dyDescent="0.2">
      <c r="A783" s="822">
        <v>7</v>
      </c>
      <c r="B783" s="823" t="s">
        <v>2233</v>
      </c>
      <c r="C783" s="823" t="s">
        <v>2239</v>
      </c>
      <c r="D783" s="824" t="s">
        <v>3530</v>
      </c>
      <c r="E783" s="825" t="s">
        <v>2258</v>
      </c>
      <c r="F783" s="823" t="s">
        <v>2234</v>
      </c>
      <c r="G783" s="823" t="s">
        <v>2977</v>
      </c>
      <c r="H783" s="823" t="s">
        <v>329</v>
      </c>
      <c r="I783" s="823" t="s">
        <v>2980</v>
      </c>
      <c r="J783" s="823" t="s">
        <v>2200</v>
      </c>
      <c r="K783" s="823" t="s">
        <v>1644</v>
      </c>
      <c r="L783" s="826">
        <v>400.17</v>
      </c>
      <c r="M783" s="826">
        <v>1200.51</v>
      </c>
      <c r="N783" s="823">
        <v>3</v>
      </c>
      <c r="O783" s="827">
        <v>1.5</v>
      </c>
      <c r="P783" s="826">
        <v>800.34</v>
      </c>
      <c r="Q783" s="828">
        <v>0.66666666666666674</v>
      </c>
      <c r="R783" s="823">
        <v>2</v>
      </c>
      <c r="S783" s="828">
        <v>0.66666666666666663</v>
      </c>
      <c r="T783" s="827">
        <v>1</v>
      </c>
      <c r="U783" s="829">
        <v>0.66666666666666663</v>
      </c>
    </row>
    <row r="784" spans="1:21" ht="14.45" customHeight="1" x14ac:dyDescent="0.2">
      <c r="A784" s="822">
        <v>7</v>
      </c>
      <c r="B784" s="823" t="s">
        <v>2233</v>
      </c>
      <c r="C784" s="823" t="s">
        <v>2239</v>
      </c>
      <c r="D784" s="824" t="s">
        <v>3530</v>
      </c>
      <c r="E784" s="825" t="s">
        <v>2258</v>
      </c>
      <c r="F784" s="823" t="s">
        <v>2234</v>
      </c>
      <c r="G784" s="823" t="s">
        <v>2977</v>
      </c>
      <c r="H784" s="823" t="s">
        <v>329</v>
      </c>
      <c r="I784" s="823" t="s">
        <v>2981</v>
      </c>
      <c r="J784" s="823" t="s">
        <v>2200</v>
      </c>
      <c r="K784" s="823" t="s">
        <v>2982</v>
      </c>
      <c r="L784" s="826">
        <v>533.42999999999995</v>
      </c>
      <c r="M784" s="826">
        <v>533.42999999999995</v>
      </c>
      <c r="N784" s="823">
        <v>1</v>
      </c>
      <c r="O784" s="827">
        <v>0.5</v>
      </c>
      <c r="P784" s="826">
        <v>533.42999999999995</v>
      </c>
      <c r="Q784" s="828">
        <v>1</v>
      </c>
      <c r="R784" s="823">
        <v>1</v>
      </c>
      <c r="S784" s="828">
        <v>1</v>
      </c>
      <c r="T784" s="827">
        <v>0.5</v>
      </c>
      <c r="U784" s="829">
        <v>1</v>
      </c>
    </row>
    <row r="785" spans="1:21" ht="14.45" customHeight="1" x14ac:dyDescent="0.2">
      <c r="A785" s="822">
        <v>7</v>
      </c>
      <c r="B785" s="823" t="s">
        <v>2233</v>
      </c>
      <c r="C785" s="823" t="s">
        <v>2239</v>
      </c>
      <c r="D785" s="824" t="s">
        <v>3530</v>
      </c>
      <c r="E785" s="825" t="s">
        <v>2258</v>
      </c>
      <c r="F785" s="823" t="s">
        <v>2234</v>
      </c>
      <c r="G785" s="823" t="s">
        <v>2977</v>
      </c>
      <c r="H785" s="823" t="s">
        <v>680</v>
      </c>
      <c r="I785" s="823" t="s">
        <v>2983</v>
      </c>
      <c r="J785" s="823" t="s">
        <v>2200</v>
      </c>
      <c r="K785" s="823" t="s">
        <v>2982</v>
      </c>
      <c r="L785" s="826">
        <v>533.42999999999995</v>
      </c>
      <c r="M785" s="826">
        <v>533.42999999999995</v>
      </c>
      <c r="N785" s="823">
        <v>1</v>
      </c>
      <c r="O785" s="827">
        <v>1</v>
      </c>
      <c r="P785" s="826"/>
      <c r="Q785" s="828">
        <v>0</v>
      </c>
      <c r="R785" s="823"/>
      <c r="S785" s="828">
        <v>0</v>
      </c>
      <c r="T785" s="827"/>
      <c r="U785" s="829">
        <v>0</v>
      </c>
    </row>
    <row r="786" spans="1:21" ht="14.45" customHeight="1" x14ac:dyDescent="0.2">
      <c r="A786" s="822">
        <v>7</v>
      </c>
      <c r="B786" s="823" t="s">
        <v>2233</v>
      </c>
      <c r="C786" s="823" t="s">
        <v>2239</v>
      </c>
      <c r="D786" s="824" t="s">
        <v>3530</v>
      </c>
      <c r="E786" s="825" t="s">
        <v>2258</v>
      </c>
      <c r="F786" s="823" t="s">
        <v>2234</v>
      </c>
      <c r="G786" s="823" t="s">
        <v>2977</v>
      </c>
      <c r="H786" s="823" t="s">
        <v>680</v>
      </c>
      <c r="I786" s="823" t="s">
        <v>2201</v>
      </c>
      <c r="J786" s="823" t="s">
        <v>2200</v>
      </c>
      <c r="K786" s="823" t="s">
        <v>1644</v>
      </c>
      <c r="L786" s="826">
        <v>400.17</v>
      </c>
      <c r="M786" s="826">
        <v>1200.51</v>
      </c>
      <c r="N786" s="823">
        <v>3</v>
      </c>
      <c r="O786" s="827">
        <v>3</v>
      </c>
      <c r="P786" s="826">
        <v>400.17</v>
      </c>
      <c r="Q786" s="828">
        <v>0.33333333333333337</v>
      </c>
      <c r="R786" s="823">
        <v>1</v>
      </c>
      <c r="S786" s="828">
        <v>0.33333333333333331</v>
      </c>
      <c r="T786" s="827">
        <v>1</v>
      </c>
      <c r="U786" s="829">
        <v>0.33333333333333331</v>
      </c>
    </row>
    <row r="787" spans="1:21" ht="14.45" customHeight="1" x14ac:dyDescent="0.2">
      <c r="A787" s="822">
        <v>7</v>
      </c>
      <c r="B787" s="823" t="s">
        <v>2233</v>
      </c>
      <c r="C787" s="823" t="s">
        <v>2239</v>
      </c>
      <c r="D787" s="824" t="s">
        <v>3530</v>
      </c>
      <c r="E787" s="825" t="s">
        <v>2258</v>
      </c>
      <c r="F787" s="823" t="s">
        <v>2234</v>
      </c>
      <c r="G787" s="823" t="s">
        <v>2447</v>
      </c>
      <c r="H787" s="823" t="s">
        <v>680</v>
      </c>
      <c r="I787" s="823" t="s">
        <v>2055</v>
      </c>
      <c r="J787" s="823" t="s">
        <v>1208</v>
      </c>
      <c r="K787" s="823" t="s">
        <v>2056</v>
      </c>
      <c r="L787" s="826">
        <v>0</v>
      </c>
      <c r="M787" s="826">
        <v>0</v>
      </c>
      <c r="N787" s="823">
        <v>15</v>
      </c>
      <c r="O787" s="827">
        <v>7</v>
      </c>
      <c r="P787" s="826">
        <v>0</v>
      </c>
      <c r="Q787" s="828"/>
      <c r="R787" s="823">
        <v>14</v>
      </c>
      <c r="S787" s="828">
        <v>0.93333333333333335</v>
      </c>
      <c r="T787" s="827">
        <v>6</v>
      </c>
      <c r="U787" s="829">
        <v>0.8571428571428571</v>
      </c>
    </row>
    <row r="788" spans="1:21" ht="14.45" customHeight="1" x14ac:dyDescent="0.2">
      <c r="A788" s="822">
        <v>7</v>
      </c>
      <c r="B788" s="823" t="s">
        <v>2233</v>
      </c>
      <c r="C788" s="823" t="s">
        <v>2239</v>
      </c>
      <c r="D788" s="824" t="s">
        <v>3530</v>
      </c>
      <c r="E788" s="825" t="s">
        <v>2258</v>
      </c>
      <c r="F788" s="823" t="s">
        <v>2234</v>
      </c>
      <c r="G788" s="823" t="s">
        <v>2453</v>
      </c>
      <c r="H788" s="823" t="s">
        <v>329</v>
      </c>
      <c r="I788" s="823" t="s">
        <v>2454</v>
      </c>
      <c r="J788" s="823" t="s">
        <v>2455</v>
      </c>
      <c r="K788" s="823" t="s">
        <v>2456</v>
      </c>
      <c r="L788" s="826">
        <v>0</v>
      </c>
      <c r="M788" s="826">
        <v>0</v>
      </c>
      <c r="N788" s="823">
        <v>2</v>
      </c>
      <c r="O788" s="827">
        <v>2</v>
      </c>
      <c r="P788" s="826"/>
      <c r="Q788" s="828"/>
      <c r="R788" s="823"/>
      <c r="S788" s="828">
        <v>0</v>
      </c>
      <c r="T788" s="827"/>
      <c r="U788" s="829">
        <v>0</v>
      </c>
    </row>
    <row r="789" spans="1:21" ht="14.45" customHeight="1" x14ac:dyDescent="0.2">
      <c r="A789" s="822">
        <v>7</v>
      </c>
      <c r="B789" s="823" t="s">
        <v>2233</v>
      </c>
      <c r="C789" s="823" t="s">
        <v>2239</v>
      </c>
      <c r="D789" s="824" t="s">
        <v>3530</v>
      </c>
      <c r="E789" s="825" t="s">
        <v>2258</v>
      </c>
      <c r="F789" s="823" t="s">
        <v>2234</v>
      </c>
      <c r="G789" s="823" t="s">
        <v>2457</v>
      </c>
      <c r="H789" s="823" t="s">
        <v>329</v>
      </c>
      <c r="I789" s="823" t="s">
        <v>2985</v>
      </c>
      <c r="J789" s="823" t="s">
        <v>2459</v>
      </c>
      <c r="K789" s="823" t="s">
        <v>2986</v>
      </c>
      <c r="L789" s="826">
        <v>99.94</v>
      </c>
      <c r="M789" s="826">
        <v>199.88</v>
      </c>
      <c r="N789" s="823">
        <v>2</v>
      </c>
      <c r="O789" s="827">
        <v>1</v>
      </c>
      <c r="P789" s="826">
        <v>199.88</v>
      </c>
      <c r="Q789" s="828">
        <v>1</v>
      </c>
      <c r="R789" s="823">
        <v>2</v>
      </c>
      <c r="S789" s="828">
        <v>1</v>
      </c>
      <c r="T789" s="827">
        <v>1</v>
      </c>
      <c r="U789" s="829">
        <v>1</v>
      </c>
    </row>
    <row r="790" spans="1:21" ht="14.45" customHeight="1" x14ac:dyDescent="0.2">
      <c r="A790" s="822">
        <v>7</v>
      </c>
      <c r="B790" s="823" t="s">
        <v>2233</v>
      </c>
      <c r="C790" s="823" t="s">
        <v>2239</v>
      </c>
      <c r="D790" s="824" t="s">
        <v>3530</v>
      </c>
      <c r="E790" s="825" t="s">
        <v>2258</v>
      </c>
      <c r="F790" s="823" t="s">
        <v>2234</v>
      </c>
      <c r="G790" s="823" t="s">
        <v>2457</v>
      </c>
      <c r="H790" s="823" t="s">
        <v>329</v>
      </c>
      <c r="I790" s="823" t="s">
        <v>2458</v>
      </c>
      <c r="J790" s="823" t="s">
        <v>2459</v>
      </c>
      <c r="K790" s="823" t="s">
        <v>2460</v>
      </c>
      <c r="L790" s="826">
        <v>299.83999999999997</v>
      </c>
      <c r="M790" s="826">
        <v>30883.520000000011</v>
      </c>
      <c r="N790" s="823">
        <v>103</v>
      </c>
      <c r="O790" s="827">
        <v>30.5</v>
      </c>
      <c r="P790" s="826">
        <v>17690.560000000005</v>
      </c>
      <c r="Q790" s="828">
        <v>0.57281553398058249</v>
      </c>
      <c r="R790" s="823">
        <v>59</v>
      </c>
      <c r="S790" s="828">
        <v>0.57281553398058249</v>
      </c>
      <c r="T790" s="827">
        <v>17</v>
      </c>
      <c r="U790" s="829">
        <v>0.55737704918032782</v>
      </c>
    </row>
    <row r="791" spans="1:21" ht="14.45" customHeight="1" x14ac:dyDescent="0.2">
      <c r="A791" s="822">
        <v>7</v>
      </c>
      <c r="B791" s="823" t="s">
        <v>2233</v>
      </c>
      <c r="C791" s="823" t="s">
        <v>2239</v>
      </c>
      <c r="D791" s="824" t="s">
        <v>3530</v>
      </c>
      <c r="E791" s="825" t="s">
        <v>2258</v>
      </c>
      <c r="F791" s="823" t="s">
        <v>2234</v>
      </c>
      <c r="G791" s="823" t="s">
        <v>2457</v>
      </c>
      <c r="H791" s="823" t="s">
        <v>329</v>
      </c>
      <c r="I791" s="823" t="s">
        <v>2987</v>
      </c>
      <c r="J791" s="823" t="s">
        <v>2988</v>
      </c>
      <c r="K791" s="823" t="s">
        <v>2989</v>
      </c>
      <c r="L791" s="826">
        <v>50.32</v>
      </c>
      <c r="M791" s="826">
        <v>100.64</v>
      </c>
      <c r="N791" s="823">
        <v>2</v>
      </c>
      <c r="O791" s="827">
        <v>0.5</v>
      </c>
      <c r="P791" s="826">
        <v>100.64</v>
      </c>
      <c r="Q791" s="828">
        <v>1</v>
      </c>
      <c r="R791" s="823">
        <v>2</v>
      </c>
      <c r="S791" s="828">
        <v>1</v>
      </c>
      <c r="T791" s="827">
        <v>0.5</v>
      </c>
      <c r="U791" s="829">
        <v>1</v>
      </c>
    </row>
    <row r="792" spans="1:21" ht="14.45" customHeight="1" x14ac:dyDescent="0.2">
      <c r="A792" s="822">
        <v>7</v>
      </c>
      <c r="B792" s="823" t="s">
        <v>2233</v>
      </c>
      <c r="C792" s="823" t="s">
        <v>2239</v>
      </c>
      <c r="D792" s="824" t="s">
        <v>3530</v>
      </c>
      <c r="E792" s="825" t="s">
        <v>2258</v>
      </c>
      <c r="F792" s="823" t="s">
        <v>2234</v>
      </c>
      <c r="G792" s="823" t="s">
        <v>2457</v>
      </c>
      <c r="H792" s="823" t="s">
        <v>329</v>
      </c>
      <c r="I792" s="823" t="s">
        <v>2990</v>
      </c>
      <c r="J792" s="823" t="s">
        <v>2991</v>
      </c>
      <c r="K792" s="823" t="s">
        <v>2992</v>
      </c>
      <c r="L792" s="826">
        <v>99.94</v>
      </c>
      <c r="M792" s="826">
        <v>2798.3199999999997</v>
      </c>
      <c r="N792" s="823">
        <v>28</v>
      </c>
      <c r="O792" s="827">
        <v>5.5</v>
      </c>
      <c r="P792" s="826">
        <v>999.39999999999986</v>
      </c>
      <c r="Q792" s="828">
        <v>0.35714285714285715</v>
      </c>
      <c r="R792" s="823">
        <v>10</v>
      </c>
      <c r="S792" s="828">
        <v>0.35714285714285715</v>
      </c>
      <c r="T792" s="827">
        <v>2</v>
      </c>
      <c r="U792" s="829">
        <v>0.36363636363636365</v>
      </c>
    </row>
    <row r="793" spans="1:21" ht="14.45" customHeight="1" x14ac:dyDescent="0.2">
      <c r="A793" s="822">
        <v>7</v>
      </c>
      <c r="B793" s="823" t="s">
        <v>2233</v>
      </c>
      <c r="C793" s="823" t="s">
        <v>2239</v>
      </c>
      <c r="D793" s="824" t="s">
        <v>3530</v>
      </c>
      <c r="E793" s="825" t="s">
        <v>2258</v>
      </c>
      <c r="F793" s="823" t="s">
        <v>2234</v>
      </c>
      <c r="G793" s="823" t="s">
        <v>2457</v>
      </c>
      <c r="H793" s="823" t="s">
        <v>329</v>
      </c>
      <c r="I793" s="823" t="s">
        <v>2682</v>
      </c>
      <c r="J793" s="823" t="s">
        <v>1200</v>
      </c>
      <c r="K793" s="823" t="s">
        <v>2683</v>
      </c>
      <c r="L793" s="826">
        <v>50.32</v>
      </c>
      <c r="M793" s="826">
        <v>3774</v>
      </c>
      <c r="N793" s="823">
        <v>75</v>
      </c>
      <c r="O793" s="827">
        <v>16.5</v>
      </c>
      <c r="P793" s="826">
        <v>2113.44</v>
      </c>
      <c r="Q793" s="828">
        <v>0.56000000000000005</v>
      </c>
      <c r="R793" s="823">
        <v>42</v>
      </c>
      <c r="S793" s="828">
        <v>0.56000000000000005</v>
      </c>
      <c r="T793" s="827">
        <v>9.5</v>
      </c>
      <c r="U793" s="829">
        <v>0.5757575757575758</v>
      </c>
    </row>
    <row r="794" spans="1:21" ht="14.45" customHeight="1" x14ac:dyDescent="0.2">
      <c r="A794" s="822">
        <v>7</v>
      </c>
      <c r="B794" s="823" t="s">
        <v>2233</v>
      </c>
      <c r="C794" s="823" t="s">
        <v>2239</v>
      </c>
      <c r="D794" s="824" t="s">
        <v>3530</v>
      </c>
      <c r="E794" s="825" t="s">
        <v>2258</v>
      </c>
      <c r="F794" s="823" t="s">
        <v>2234</v>
      </c>
      <c r="G794" s="823" t="s">
        <v>2457</v>
      </c>
      <c r="H794" s="823" t="s">
        <v>329</v>
      </c>
      <c r="I794" s="823" t="s">
        <v>3275</v>
      </c>
      <c r="J794" s="823" t="s">
        <v>2988</v>
      </c>
      <c r="K794" s="823" t="s">
        <v>2989</v>
      </c>
      <c r="L794" s="826">
        <v>50.32</v>
      </c>
      <c r="M794" s="826">
        <v>452.88</v>
      </c>
      <c r="N794" s="823">
        <v>9</v>
      </c>
      <c r="O794" s="827">
        <v>0.5</v>
      </c>
      <c r="P794" s="826"/>
      <c r="Q794" s="828">
        <v>0</v>
      </c>
      <c r="R794" s="823"/>
      <c r="S794" s="828">
        <v>0</v>
      </c>
      <c r="T794" s="827"/>
      <c r="U794" s="829">
        <v>0</v>
      </c>
    </row>
    <row r="795" spans="1:21" ht="14.45" customHeight="1" x14ac:dyDescent="0.2">
      <c r="A795" s="822">
        <v>7</v>
      </c>
      <c r="B795" s="823" t="s">
        <v>2233</v>
      </c>
      <c r="C795" s="823" t="s">
        <v>2239</v>
      </c>
      <c r="D795" s="824" t="s">
        <v>3530</v>
      </c>
      <c r="E795" s="825" t="s">
        <v>2258</v>
      </c>
      <c r="F795" s="823" t="s">
        <v>2234</v>
      </c>
      <c r="G795" s="823" t="s">
        <v>2650</v>
      </c>
      <c r="H795" s="823" t="s">
        <v>329</v>
      </c>
      <c r="I795" s="823" t="s">
        <v>2995</v>
      </c>
      <c r="J795" s="823" t="s">
        <v>1636</v>
      </c>
      <c r="K795" s="823" t="s">
        <v>2996</v>
      </c>
      <c r="L795" s="826">
        <v>65.36</v>
      </c>
      <c r="M795" s="826">
        <v>3333.3599999999997</v>
      </c>
      <c r="N795" s="823">
        <v>51</v>
      </c>
      <c r="O795" s="827">
        <v>8</v>
      </c>
      <c r="P795" s="826">
        <v>1503.28</v>
      </c>
      <c r="Q795" s="828">
        <v>0.45098039215686281</v>
      </c>
      <c r="R795" s="823">
        <v>23</v>
      </c>
      <c r="S795" s="828">
        <v>0.45098039215686275</v>
      </c>
      <c r="T795" s="827">
        <v>5</v>
      </c>
      <c r="U795" s="829">
        <v>0.625</v>
      </c>
    </row>
    <row r="796" spans="1:21" ht="14.45" customHeight="1" x14ac:dyDescent="0.2">
      <c r="A796" s="822">
        <v>7</v>
      </c>
      <c r="B796" s="823" t="s">
        <v>2233</v>
      </c>
      <c r="C796" s="823" t="s">
        <v>2239</v>
      </c>
      <c r="D796" s="824" t="s">
        <v>3530</v>
      </c>
      <c r="E796" s="825" t="s">
        <v>2258</v>
      </c>
      <c r="F796" s="823" t="s">
        <v>2234</v>
      </c>
      <c r="G796" s="823" t="s">
        <v>2650</v>
      </c>
      <c r="H796" s="823" t="s">
        <v>329</v>
      </c>
      <c r="I796" s="823" t="s">
        <v>3276</v>
      </c>
      <c r="J796" s="823" t="s">
        <v>3277</v>
      </c>
      <c r="K796" s="823" t="s">
        <v>3278</v>
      </c>
      <c r="L796" s="826">
        <v>0</v>
      </c>
      <c r="M796" s="826">
        <v>0</v>
      </c>
      <c r="N796" s="823">
        <v>5</v>
      </c>
      <c r="O796" s="827">
        <v>0.5</v>
      </c>
      <c r="P796" s="826"/>
      <c r="Q796" s="828"/>
      <c r="R796" s="823"/>
      <c r="S796" s="828">
        <v>0</v>
      </c>
      <c r="T796" s="827"/>
      <c r="U796" s="829">
        <v>0</v>
      </c>
    </row>
    <row r="797" spans="1:21" ht="14.45" customHeight="1" x14ac:dyDescent="0.2">
      <c r="A797" s="822">
        <v>7</v>
      </c>
      <c r="B797" s="823" t="s">
        <v>2233</v>
      </c>
      <c r="C797" s="823" t="s">
        <v>2239</v>
      </c>
      <c r="D797" s="824" t="s">
        <v>3530</v>
      </c>
      <c r="E797" s="825" t="s">
        <v>2258</v>
      </c>
      <c r="F797" s="823" t="s">
        <v>2234</v>
      </c>
      <c r="G797" s="823" t="s">
        <v>3279</v>
      </c>
      <c r="H797" s="823" t="s">
        <v>329</v>
      </c>
      <c r="I797" s="823" t="s">
        <v>3280</v>
      </c>
      <c r="J797" s="823" t="s">
        <v>3281</v>
      </c>
      <c r="K797" s="823" t="s">
        <v>3282</v>
      </c>
      <c r="L797" s="826">
        <v>0</v>
      </c>
      <c r="M797" s="826">
        <v>0</v>
      </c>
      <c r="N797" s="823">
        <v>2</v>
      </c>
      <c r="O797" s="827">
        <v>0.5</v>
      </c>
      <c r="P797" s="826"/>
      <c r="Q797" s="828"/>
      <c r="R797" s="823"/>
      <c r="S797" s="828">
        <v>0</v>
      </c>
      <c r="T797" s="827"/>
      <c r="U797" s="829">
        <v>0</v>
      </c>
    </row>
    <row r="798" spans="1:21" ht="14.45" customHeight="1" x14ac:dyDescent="0.2">
      <c r="A798" s="822">
        <v>7</v>
      </c>
      <c r="B798" s="823" t="s">
        <v>2233</v>
      </c>
      <c r="C798" s="823" t="s">
        <v>2239</v>
      </c>
      <c r="D798" s="824" t="s">
        <v>3530</v>
      </c>
      <c r="E798" s="825" t="s">
        <v>2258</v>
      </c>
      <c r="F798" s="823" t="s">
        <v>2234</v>
      </c>
      <c r="G798" s="823" t="s">
        <v>2997</v>
      </c>
      <c r="H798" s="823" t="s">
        <v>329</v>
      </c>
      <c r="I798" s="823" t="s">
        <v>2998</v>
      </c>
      <c r="J798" s="823" t="s">
        <v>2999</v>
      </c>
      <c r="K798" s="823" t="s">
        <v>3000</v>
      </c>
      <c r="L798" s="826">
        <v>775.17</v>
      </c>
      <c r="M798" s="826">
        <v>3875.8499999999995</v>
      </c>
      <c r="N798" s="823">
        <v>5</v>
      </c>
      <c r="O798" s="827">
        <v>2</v>
      </c>
      <c r="P798" s="826">
        <v>1550.34</v>
      </c>
      <c r="Q798" s="828">
        <v>0.4</v>
      </c>
      <c r="R798" s="823">
        <v>2</v>
      </c>
      <c r="S798" s="828">
        <v>0.4</v>
      </c>
      <c r="T798" s="827">
        <v>1</v>
      </c>
      <c r="U798" s="829">
        <v>0.5</v>
      </c>
    </row>
    <row r="799" spans="1:21" ht="14.45" customHeight="1" x14ac:dyDescent="0.2">
      <c r="A799" s="822">
        <v>7</v>
      </c>
      <c r="B799" s="823" t="s">
        <v>2233</v>
      </c>
      <c r="C799" s="823" t="s">
        <v>2239</v>
      </c>
      <c r="D799" s="824" t="s">
        <v>3530</v>
      </c>
      <c r="E799" s="825" t="s">
        <v>2258</v>
      </c>
      <c r="F799" s="823" t="s">
        <v>2234</v>
      </c>
      <c r="G799" s="823" t="s">
        <v>2997</v>
      </c>
      <c r="H799" s="823" t="s">
        <v>329</v>
      </c>
      <c r="I799" s="823" t="s">
        <v>3001</v>
      </c>
      <c r="J799" s="823" t="s">
        <v>2999</v>
      </c>
      <c r="K799" s="823" t="s">
        <v>3002</v>
      </c>
      <c r="L799" s="826">
        <v>1391.97</v>
      </c>
      <c r="M799" s="826">
        <v>22271.52</v>
      </c>
      <c r="N799" s="823">
        <v>16</v>
      </c>
      <c r="O799" s="827">
        <v>4</v>
      </c>
      <c r="P799" s="826">
        <v>22271.52</v>
      </c>
      <c r="Q799" s="828">
        <v>1</v>
      </c>
      <c r="R799" s="823">
        <v>16</v>
      </c>
      <c r="S799" s="828">
        <v>1</v>
      </c>
      <c r="T799" s="827">
        <v>4</v>
      </c>
      <c r="U799" s="829">
        <v>1</v>
      </c>
    </row>
    <row r="800" spans="1:21" ht="14.45" customHeight="1" x14ac:dyDescent="0.2">
      <c r="A800" s="822">
        <v>7</v>
      </c>
      <c r="B800" s="823" t="s">
        <v>2233</v>
      </c>
      <c r="C800" s="823" t="s">
        <v>2239</v>
      </c>
      <c r="D800" s="824" t="s">
        <v>3530</v>
      </c>
      <c r="E800" s="825" t="s">
        <v>2258</v>
      </c>
      <c r="F800" s="823" t="s">
        <v>2234</v>
      </c>
      <c r="G800" s="823" t="s">
        <v>2997</v>
      </c>
      <c r="H800" s="823" t="s">
        <v>329</v>
      </c>
      <c r="I800" s="823" t="s">
        <v>3003</v>
      </c>
      <c r="J800" s="823" t="s">
        <v>2999</v>
      </c>
      <c r="K800" s="823" t="s">
        <v>3004</v>
      </c>
      <c r="L800" s="826">
        <v>2620.2600000000002</v>
      </c>
      <c r="M800" s="826">
        <v>7860.7800000000007</v>
      </c>
      <c r="N800" s="823">
        <v>3</v>
      </c>
      <c r="O800" s="827">
        <v>1</v>
      </c>
      <c r="P800" s="826">
        <v>7860.7800000000007</v>
      </c>
      <c r="Q800" s="828">
        <v>1</v>
      </c>
      <c r="R800" s="823">
        <v>3</v>
      </c>
      <c r="S800" s="828">
        <v>1</v>
      </c>
      <c r="T800" s="827">
        <v>1</v>
      </c>
      <c r="U800" s="829">
        <v>1</v>
      </c>
    </row>
    <row r="801" spans="1:21" ht="14.45" customHeight="1" x14ac:dyDescent="0.2">
      <c r="A801" s="822">
        <v>7</v>
      </c>
      <c r="B801" s="823" t="s">
        <v>2233</v>
      </c>
      <c r="C801" s="823" t="s">
        <v>2239</v>
      </c>
      <c r="D801" s="824" t="s">
        <v>3530</v>
      </c>
      <c r="E801" s="825" t="s">
        <v>2258</v>
      </c>
      <c r="F801" s="823" t="s">
        <v>2234</v>
      </c>
      <c r="G801" s="823" t="s">
        <v>3005</v>
      </c>
      <c r="H801" s="823" t="s">
        <v>329</v>
      </c>
      <c r="I801" s="823" t="s">
        <v>3006</v>
      </c>
      <c r="J801" s="823" t="s">
        <v>3007</v>
      </c>
      <c r="K801" s="823" t="s">
        <v>3008</v>
      </c>
      <c r="L801" s="826">
        <v>0</v>
      </c>
      <c r="M801" s="826">
        <v>0</v>
      </c>
      <c r="N801" s="823">
        <v>4</v>
      </c>
      <c r="O801" s="827">
        <v>2</v>
      </c>
      <c r="P801" s="826">
        <v>0</v>
      </c>
      <c r="Q801" s="828"/>
      <c r="R801" s="823">
        <v>4</v>
      </c>
      <c r="S801" s="828">
        <v>1</v>
      </c>
      <c r="T801" s="827">
        <v>2</v>
      </c>
      <c r="U801" s="829">
        <v>1</v>
      </c>
    </row>
    <row r="802" spans="1:21" ht="14.45" customHeight="1" x14ac:dyDescent="0.2">
      <c r="A802" s="822">
        <v>7</v>
      </c>
      <c r="B802" s="823" t="s">
        <v>2233</v>
      </c>
      <c r="C802" s="823" t="s">
        <v>2239</v>
      </c>
      <c r="D802" s="824" t="s">
        <v>3530</v>
      </c>
      <c r="E802" s="825" t="s">
        <v>2258</v>
      </c>
      <c r="F802" s="823" t="s">
        <v>2234</v>
      </c>
      <c r="G802" s="823" t="s">
        <v>3283</v>
      </c>
      <c r="H802" s="823" t="s">
        <v>329</v>
      </c>
      <c r="I802" s="823" t="s">
        <v>3284</v>
      </c>
      <c r="J802" s="823" t="s">
        <v>3285</v>
      </c>
      <c r="K802" s="823" t="s">
        <v>3286</v>
      </c>
      <c r="L802" s="826">
        <v>79.069999999999993</v>
      </c>
      <c r="M802" s="826">
        <v>158.13999999999999</v>
      </c>
      <c r="N802" s="823">
        <v>2</v>
      </c>
      <c r="O802" s="827">
        <v>0.5</v>
      </c>
      <c r="P802" s="826"/>
      <c r="Q802" s="828">
        <v>0</v>
      </c>
      <c r="R802" s="823"/>
      <c r="S802" s="828">
        <v>0</v>
      </c>
      <c r="T802" s="827"/>
      <c r="U802" s="829">
        <v>0</v>
      </c>
    </row>
    <row r="803" spans="1:21" ht="14.45" customHeight="1" x14ac:dyDescent="0.2">
      <c r="A803" s="822">
        <v>7</v>
      </c>
      <c r="B803" s="823" t="s">
        <v>2233</v>
      </c>
      <c r="C803" s="823" t="s">
        <v>2239</v>
      </c>
      <c r="D803" s="824" t="s">
        <v>3530</v>
      </c>
      <c r="E803" s="825" t="s">
        <v>2258</v>
      </c>
      <c r="F803" s="823" t="s">
        <v>2234</v>
      </c>
      <c r="G803" s="823" t="s">
        <v>2359</v>
      </c>
      <c r="H803" s="823" t="s">
        <v>329</v>
      </c>
      <c r="I803" s="823" t="s">
        <v>2360</v>
      </c>
      <c r="J803" s="823" t="s">
        <v>1021</v>
      </c>
      <c r="K803" s="823" t="s">
        <v>1022</v>
      </c>
      <c r="L803" s="826">
        <v>107.27</v>
      </c>
      <c r="M803" s="826">
        <v>214.54</v>
      </c>
      <c r="N803" s="823">
        <v>2</v>
      </c>
      <c r="O803" s="827">
        <v>1</v>
      </c>
      <c r="P803" s="826"/>
      <c r="Q803" s="828">
        <v>0</v>
      </c>
      <c r="R803" s="823"/>
      <c r="S803" s="828">
        <v>0</v>
      </c>
      <c r="T803" s="827"/>
      <c r="U803" s="829">
        <v>0</v>
      </c>
    </row>
    <row r="804" spans="1:21" ht="14.45" customHeight="1" x14ac:dyDescent="0.2">
      <c r="A804" s="822">
        <v>7</v>
      </c>
      <c r="B804" s="823" t="s">
        <v>2233</v>
      </c>
      <c r="C804" s="823" t="s">
        <v>2239</v>
      </c>
      <c r="D804" s="824" t="s">
        <v>3530</v>
      </c>
      <c r="E804" s="825" t="s">
        <v>2258</v>
      </c>
      <c r="F804" s="823" t="s">
        <v>2234</v>
      </c>
      <c r="G804" s="823" t="s">
        <v>2359</v>
      </c>
      <c r="H804" s="823" t="s">
        <v>329</v>
      </c>
      <c r="I804" s="823" t="s">
        <v>2711</v>
      </c>
      <c r="J804" s="823" t="s">
        <v>1021</v>
      </c>
      <c r="K804" s="823" t="s">
        <v>1022</v>
      </c>
      <c r="L804" s="826">
        <v>121.92</v>
      </c>
      <c r="M804" s="826">
        <v>3413.7599999999998</v>
      </c>
      <c r="N804" s="823">
        <v>28</v>
      </c>
      <c r="O804" s="827">
        <v>9</v>
      </c>
      <c r="P804" s="826">
        <v>2682.24</v>
      </c>
      <c r="Q804" s="828">
        <v>0.7857142857142857</v>
      </c>
      <c r="R804" s="823">
        <v>22</v>
      </c>
      <c r="S804" s="828">
        <v>0.7857142857142857</v>
      </c>
      <c r="T804" s="827">
        <v>6.5</v>
      </c>
      <c r="U804" s="829">
        <v>0.72222222222222221</v>
      </c>
    </row>
    <row r="805" spans="1:21" ht="14.45" customHeight="1" x14ac:dyDescent="0.2">
      <c r="A805" s="822">
        <v>7</v>
      </c>
      <c r="B805" s="823" t="s">
        <v>2233</v>
      </c>
      <c r="C805" s="823" t="s">
        <v>2239</v>
      </c>
      <c r="D805" s="824" t="s">
        <v>3530</v>
      </c>
      <c r="E805" s="825" t="s">
        <v>2258</v>
      </c>
      <c r="F805" s="823" t="s">
        <v>2234</v>
      </c>
      <c r="G805" s="823" t="s">
        <v>2359</v>
      </c>
      <c r="H805" s="823" t="s">
        <v>329</v>
      </c>
      <c r="I805" s="823" t="s">
        <v>2711</v>
      </c>
      <c r="J805" s="823" t="s">
        <v>1021</v>
      </c>
      <c r="K805" s="823" t="s">
        <v>1022</v>
      </c>
      <c r="L805" s="826">
        <v>107.27</v>
      </c>
      <c r="M805" s="826">
        <v>107.27</v>
      </c>
      <c r="N805" s="823">
        <v>1</v>
      </c>
      <c r="O805" s="827">
        <v>1</v>
      </c>
      <c r="P805" s="826">
        <v>107.27</v>
      </c>
      <c r="Q805" s="828">
        <v>1</v>
      </c>
      <c r="R805" s="823">
        <v>1</v>
      </c>
      <c r="S805" s="828">
        <v>1</v>
      </c>
      <c r="T805" s="827">
        <v>1</v>
      </c>
      <c r="U805" s="829">
        <v>1</v>
      </c>
    </row>
    <row r="806" spans="1:21" ht="14.45" customHeight="1" x14ac:dyDescent="0.2">
      <c r="A806" s="822">
        <v>7</v>
      </c>
      <c r="B806" s="823" t="s">
        <v>2233</v>
      </c>
      <c r="C806" s="823" t="s">
        <v>2239</v>
      </c>
      <c r="D806" s="824" t="s">
        <v>3530</v>
      </c>
      <c r="E806" s="825" t="s">
        <v>2258</v>
      </c>
      <c r="F806" s="823" t="s">
        <v>2234</v>
      </c>
      <c r="G806" s="823" t="s">
        <v>3009</v>
      </c>
      <c r="H806" s="823" t="s">
        <v>329</v>
      </c>
      <c r="I806" s="823" t="s">
        <v>3010</v>
      </c>
      <c r="J806" s="823" t="s">
        <v>3011</v>
      </c>
      <c r="K806" s="823" t="s">
        <v>3012</v>
      </c>
      <c r="L806" s="826">
        <v>0</v>
      </c>
      <c r="M806" s="826">
        <v>0</v>
      </c>
      <c r="N806" s="823">
        <v>2</v>
      </c>
      <c r="O806" s="827">
        <v>2</v>
      </c>
      <c r="P806" s="826">
        <v>0</v>
      </c>
      <c r="Q806" s="828"/>
      <c r="R806" s="823">
        <v>2</v>
      </c>
      <c r="S806" s="828">
        <v>1</v>
      </c>
      <c r="T806" s="827">
        <v>2</v>
      </c>
      <c r="U806" s="829">
        <v>1</v>
      </c>
    </row>
    <row r="807" spans="1:21" ht="14.45" customHeight="1" x14ac:dyDescent="0.2">
      <c r="A807" s="822">
        <v>7</v>
      </c>
      <c r="B807" s="823" t="s">
        <v>2233</v>
      </c>
      <c r="C807" s="823" t="s">
        <v>2239</v>
      </c>
      <c r="D807" s="824" t="s">
        <v>3530</v>
      </c>
      <c r="E807" s="825" t="s">
        <v>2258</v>
      </c>
      <c r="F807" s="823" t="s">
        <v>2234</v>
      </c>
      <c r="G807" s="823" t="s">
        <v>3013</v>
      </c>
      <c r="H807" s="823" t="s">
        <v>329</v>
      </c>
      <c r="I807" s="823" t="s">
        <v>3014</v>
      </c>
      <c r="J807" s="823" t="s">
        <v>1558</v>
      </c>
      <c r="K807" s="823" t="s">
        <v>3015</v>
      </c>
      <c r="L807" s="826">
        <v>1933.92</v>
      </c>
      <c r="M807" s="826">
        <v>3867.84</v>
      </c>
      <c r="N807" s="823">
        <v>2</v>
      </c>
      <c r="O807" s="827">
        <v>1.5</v>
      </c>
      <c r="P807" s="826">
        <v>3867.84</v>
      </c>
      <c r="Q807" s="828">
        <v>1</v>
      </c>
      <c r="R807" s="823">
        <v>2</v>
      </c>
      <c r="S807" s="828">
        <v>1</v>
      </c>
      <c r="T807" s="827">
        <v>1.5</v>
      </c>
      <c r="U807" s="829">
        <v>1</v>
      </c>
    </row>
    <row r="808" spans="1:21" ht="14.45" customHeight="1" x14ac:dyDescent="0.2">
      <c r="A808" s="822">
        <v>7</v>
      </c>
      <c r="B808" s="823" t="s">
        <v>2233</v>
      </c>
      <c r="C808" s="823" t="s">
        <v>2239</v>
      </c>
      <c r="D808" s="824" t="s">
        <v>3530</v>
      </c>
      <c r="E808" s="825" t="s">
        <v>2258</v>
      </c>
      <c r="F808" s="823" t="s">
        <v>2234</v>
      </c>
      <c r="G808" s="823" t="s">
        <v>3013</v>
      </c>
      <c r="H808" s="823" t="s">
        <v>329</v>
      </c>
      <c r="I808" s="823" t="s">
        <v>3287</v>
      </c>
      <c r="J808" s="823" t="s">
        <v>1558</v>
      </c>
      <c r="K808" s="823" t="s">
        <v>3288</v>
      </c>
      <c r="L808" s="826">
        <v>5801.76</v>
      </c>
      <c r="M808" s="826">
        <v>5801.76</v>
      </c>
      <c r="N808" s="823">
        <v>1</v>
      </c>
      <c r="O808" s="827">
        <v>1</v>
      </c>
      <c r="P808" s="826"/>
      <c r="Q808" s="828">
        <v>0</v>
      </c>
      <c r="R808" s="823"/>
      <c r="S808" s="828">
        <v>0</v>
      </c>
      <c r="T808" s="827"/>
      <c r="U808" s="829">
        <v>0</v>
      </c>
    </row>
    <row r="809" spans="1:21" ht="14.45" customHeight="1" x14ac:dyDescent="0.2">
      <c r="A809" s="822">
        <v>7</v>
      </c>
      <c r="B809" s="823" t="s">
        <v>2233</v>
      </c>
      <c r="C809" s="823" t="s">
        <v>2239</v>
      </c>
      <c r="D809" s="824" t="s">
        <v>3530</v>
      </c>
      <c r="E809" s="825" t="s">
        <v>2258</v>
      </c>
      <c r="F809" s="823" t="s">
        <v>2235</v>
      </c>
      <c r="G809" s="823" t="s">
        <v>2462</v>
      </c>
      <c r="H809" s="823" t="s">
        <v>329</v>
      </c>
      <c r="I809" s="823" t="s">
        <v>3289</v>
      </c>
      <c r="J809" s="823" t="s">
        <v>2464</v>
      </c>
      <c r="K809" s="823"/>
      <c r="L809" s="826">
        <v>0</v>
      </c>
      <c r="M809" s="826">
        <v>0</v>
      </c>
      <c r="N809" s="823">
        <v>1</v>
      </c>
      <c r="O809" s="827">
        <v>1</v>
      </c>
      <c r="P809" s="826"/>
      <c r="Q809" s="828"/>
      <c r="R809" s="823"/>
      <c r="S809" s="828">
        <v>0</v>
      </c>
      <c r="T809" s="827"/>
      <c r="U809" s="829">
        <v>0</v>
      </c>
    </row>
    <row r="810" spans="1:21" ht="14.45" customHeight="1" x14ac:dyDescent="0.2">
      <c r="A810" s="822">
        <v>7</v>
      </c>
      <c r="B810" s="823" t="s">
        <v>2233</v>
      </c>
      <c r="C810" s="823" t="s">
        <v>2239</v>
      </c>
      <c r="D810" s="824" t="s">
        <v>3530</v>
      </c>
      <c r="E810" s="825" t="s">
        <v>2258</v>
      </c>
      <c r="F810" s="823" t="s">
        <v>2235</v>
      </c>
      <c r="G810" s="823" t="s">
        <v>2462</v>
      </c>
      <c r="H810" s="823" t="s">
        <v>329</v>
      </c>
      <c r="I810" s="823" t="s">
        <v>3290</v>
      </c>
      <c r="J810" s="823" t="s">
        <v>2464</v>
      </c>
      <c r="K810" s="823"/>
      <c r="L810" s="826">
        <v>0</v>
      </c>
      <c r="M810" s="826">
        <v>0</v>
      </c>
      <c r="N810" s="823">
        <v>1</v>
      </c>
      <c r="O810" s="827">
        <v>1</v>
      </c>
      <c r="P810" s="826"/>
      <c r="Q810" s="828"/>
      <c r="R810" s="823"/>
      <c r="S810" s="828">
        <v>0</v>
      </c>
      <c r="T810" s="827"/>
      <c r="U810" s="829">
        <v>0</v>
      </c>
    </row>
    <row r="811" spans="1:21" ht="14.45" customHeight="1" x14ac:dyDescent="0.2">
      <c r="A811" s="822">
        <v>7</v>
      </c>
      <c r="B811" s="823" t="s">
        <v>2233</v>
      </c>
      <c r="C811" s="823" t="s">
        <v>2239</v>
      </c>
      <c r="D811" s="824" t="s">
        <v>3530</v>
      </c>
      <c r="E811" s="825" t="s">
        <v>2258</v>
      </c>
      <c r="F811" s="823" t="s">
        <v>2235</v>
      </c>
      <c r="G811" s="823" t="s">
        <v>2462</v>
      </c>
      <c r="H811" s="823" t="s">
        <v>329</v>
      </c>
      <c r="I811" s="823" t="s">
        <v>3291</v>
      </c>
      <c r="J811" s="823" t="s">
        <v>2464</v>
      </c>
      <c r="K811" s="823"/>
      <c r="L811" s="826">
        <v>0</v>
      </c>
      <c r="M811" s="826">
        <v>0</v>
      </c>
      <c r="N811" s="823">
        <v>2</v>
      </c>
      <c r="O811" s="827">
        <v>2</v>
      </c>
      <c r="P811" s="826"/>
      <c r="Q811" s="828"/>
      <c r="R811" s="823"/>
      <c r="S811" s="828">
        <v>0</v>
      </c>
      <c r="T811" s="827"/>
      <c r="U811" s="829">
        <v>0</v>
      </c>
    </row>
    <row r="812" spans="1:21" ht="14.45" customHeight="1" x14ac:dyDescent="0.2">
      <c r="A812" s="822">
        <v>7</v>
      </c>
      <c r="B812" s="823" t="s">
        <v>2233</v>
      </c>
      <c r="C812" s="823" t="s">
        <v>2239</v>
      </c>
      <c r="D812" s="824" t="s">
        <v>3530</v>
      </c>
      <c r="E812" s="825" t="s">
        <v>2258</v>
      </c>
      <c r="F812" s="823" t="s">
        <v>2235</v>
      </c>
      <c r="G812" s="823" t="s">
        <v>2462</v>
      </c>
      <c r="H812" s="823" t="s">
        <v>329</v>
      </c>
      <c r="I812" s="823" t="s">
        <v>3055</v>
      </c>
      <c r="J812" s="823" t="s">
        <v>2464</v>
      </c>
      <c r="K812" s="823"/>
      <c r="L812" s="826">
        <v>0</v>
      </c>
      <c r="M812" s="826">
        <v>0</v>
      </c>
      <c r="N812" s="823">
        <v>13</v>
      </c>
      <c r="O812" s="827">
        <v>13</v>
      </c>
      <c r="P812" s="826">
        <v>0</v>
      </c>
      <c r="Q812" s="828"/>
      <c r="R812" s="823">
        <v>13</v>
      </c>
      <c r="S812" s="828">
        <v>1</v>
      </c>
      <c r="T812" s="827">
        <v>13</v>
      </c>
      <c r="U812" s="829">
        <v>1</v>
      </c>
    </row>
    <row r="813" spans="1:21" ht="14.45" customHeight="1" x14ac:dyDescent="0.2">
      <c r="A813" s="822">
        <v>7</v>
      </c>
      <c r="B813" s="823" t="s">
        <v>2233</v>
      </c>
      <c r="C813" s="823" t="s">
        <v>2239</v>
      </c>
      <c r="D813" s="824" t="s">
        <v>3530</v>
      </c>
      <c r="E813" s="825" t="s">
        <v>2258</v>
      </c>
      <c r="F813" s="823" t="s">
        <v>2235</v>
      </c>
      <c r="G813" s="823" t="s">
        <v>2462</v>
      </c>
      <c r="H813" s="823" t="s">
        <v>329</v>
      </c>
      <c r="I813" s="823" t="s">
        <v>3292</v>
      </c>
      <c r="J813" s="823" t="s">
        <v>2464</v>
      </c>
      <c r="K813" s="823"/>
      <c r="L813" s="826">
        <v>0</v>
      </c>
      <c r="M813" s="826">
        <v>0</v>
      </c>
      <c r="N813" s="823">
        <v>1</v>
      </c>
      <c r="O813" s="827">
        <v>1</v>
      </c>
      <c r="P813" s="826">
        <v>0</v>
      </c>
      <c r="Q813" s="828"/>
      <c r="R813" s="823">
        <v>1</v>
      </c>
      <c r="S813" s="828">
        <v>1</v>
      </c>
      <c r="T813" s="827">
        <v>1</v>
      </c>
      <c r="U813" s="829">
        <v>1</v>
      </c>
    </row>
    <row r="814" spans="1:21" ht="14.45" customHeight="1" x14ac:dyDescent="0.2">
      <c r="A814" s="822">
        <v>7</v>
      </c>
      <c r="B814" s="823" t="s">
        <v>2233</v>
      </c>
      <c r="C814" s="823" t="s">
        <v>2239</v>
      </c>
      <c r="D814" s="824" t="s">
        <v>3530</v>
      </c>
      <c r="E814" s="825" t="s">
        <v>2258</v>
      </c>
      <c r="F814" s="823" t="s">
        <v>2235</v>
      </c>
      <c r="G814" s="823" t="s">
        <v>2462</v>
      </c>
      <c r="H814" s="823" t="s">
        <v>329</v>
      </c>
      <c r="I814" s="823" t="s">
        <v>3293</v>
      </c>
      <c r="J814" s="823" t="s">
        <v>2464</v>
      </c>
      <c r="K814" s="823"/>
      <c r="L814" s="826">
        <v>0</v>
      </c>
      <c r="M814" s="826">
        <v>0</v>
      </c>
      <c r="N814" s="823">
        <v>3</v>
      </c>
      <c r="O814" s="827">
        <v>3</v>
      </c>
      <c r="P814" s="826">
        <v>0</v>
      </c>
      <c r="Q814" s="828"/>
      <c r="R814" s="823">
        <v>3</v>
      </c>
      <c r="S814" s="828">
        <v>1</v>
      </c>
      <c r="T814" s="827">
        <v>3</v>
      </c>
      <c r="U814" s="829">
        <v>1</v>
      </c>
    </row>
    <row r="815" spans="1:21" ht="14.45" customHeight="1" x14ac:dyDescent="0.2">
      <c r="A815" s="822">
        <v>7</v>
      </c>
      <c r="B815" s="823" t="s">
        <v>2233</v>
      </c>
      <c r="C815" s="823" t="s">
        <v>2239</v>
      </c>
      <c r="D815" s="824" t="s">
        <v>3530</v>
      </c>
      <c r="E815" s="825" t="s">
        <v>2258</v>
      </c>
      <c r="F815" s="823" t="s">
        <v>2235</v>
      </c>
      <c r="G815" s="823" t="s">
        <v>2462</v>
      </c>
      <c r="H815" s="823" t="s">
        <v>329</v>
      </c>
      <c r="I815" s="823" t="s">
        <v>3294</v>
      </c>
      <c r="J815" s="823" t="s">
        <v>2464</v>
      </c>
      <c r="K815" s="823"/>
      <c r="L815" s="826">
        <v>0</v>
      </c>
      <c r="M815" s="826">
        <v>0</v>
      </c>
      <c r="N815" s="823">
        <v>12</v>
      </c>
      <c r="O815" s="827">
        <v>12</v>
      </c>
      <c r="P815" s="826">
        <v>0</v>
      </c>
      <c r="Q815" s="828"/>
      <c r="R815" s="823">
        <v>11</v>
      </c>
      <c r="S815" s="828">
        <v>0.91666666666666663</v>
      </c>
      <c r="T815" s="827">
        <v>11</v>
      </c>
      <c r="U815" s="829">
        <v>0.91666666666666663</v>
      </c>
    </row>
    <row r="816" spans="1:21" ht="14.45" customHeight="1" x14ac:dyDescent="0.2">
      <c r="A816" s="822">
        <v>7</v>
      </c>
      <c r="B816" s="823" t="s">
        <v>2233</v>
      </c>
      <c r="C816" s="823" t="s">
        <v>2239</v>
      </c>
      <c r="D816" s="824" t="s">
        <v>3530</v>
      </c>
      <c r="E816" s="825" t="s">
        <v>2261</v>
      </c>
      <c r="F816" s="823" t="s">
        <v>2234</v>
      </c>
      <c r="G816" s="823" t="s">
        <v>3295</v>
      </c>
      <c r="H816" s="823" t="s">
        <v>329</v>
      </c>
      <c r="I816" s="823" t="s">
        <v>3296</v>
      </c>
      <c r="J816" s="823" t="s">
        <v>3297</v>
      </c>
      <c r="K816" s="823" t="s">
        <v>1498</v>
      </c>
      <c r="L816" s="826">
        <v>32.81</v>
      </c>
      <c r="M816" s="826">
        <v>32.81</v>
      </c>
      <c r="N816" s="823">
        <v>1</v>
      </c>
      <c r="O816" s="827">
        <v>0.5</v>
      </c>
      <c r="P816" s="826">
        <v>32.81</v>
      </c>
      <c r="Q816" s="828">
        <v>1</v>
      </c>
      <c r="R816" s="823">
        <v>1</v>
      </c>
      <c r="S816" s="828">
        <v>1</v>
      </c>
      <c r="T816" s="827">
        <v>0.5</v>
      </c>
      <c r="U816" s="829">
        <v>1</v>
      </c>
    </row>
    <row r="817" spans="1:21" ht="14.45" customHeight="1" x14ac:dyDescent="0.2">
      <c r="A817" s="822">
        <v>7</v>
      </c>
      <c r="B817" s="823" t="s">
        <v>2233</v>
      </c>
      <c r="C817" s="823" t="s">
        <v>2239</v>
      </c>
      <c r="D817" s="824" t="s">
        <v>3530</v>
      </c>
      <c r="E817" s="825" t="s">
        <v>2261</v>
      </c>
      <c r="F817" s="823" t="s">
        <v>2234</v>
      </c>
      <c r="G817" s="823" t="s">
        <v>2427</v>
      </c>
      <c r="H817" s="823" t="s">
        <v>329</v>
      </c>
      <c r="I817" s="823" t="s">
        <v>2428</v>
      </c>
      <c r="J817" s="823" t="s">
        <v>928</v>
      </c>
      <c r="K817" s="823" t="s">
        <v>2429</v>
      </c>
      <c r="L817" s="826">
        <v>185.26</v>
      </c>
      <c r="M817" s="826">
        <v>185.26</v>
      </c>
      <c r="N817" s="823">
        <v>1</v>
      </c>
      <c r="O817" s="827">
        <v>0.5</v>
      </c>
      <c r="P817" s="826">
        <v>185.26</v>
      </c>
      <c r="Q817" s="828">
        <v>1</v>
      </c>
      <c r="R817" s="823">
        <v>1</v>
      </c>
      <c r="S817" s="828">
        <v>1</v>
      </c>
      <c r="T817" s="827">
        <v>0.5</v>
      </c>
      <c r="U817" s="829">
        <v>1</v>
      </c>
    </row>
    <row r="818" spans="1:21" ht="14.45" customHeight="1" x14ac:dyDescent="0.2">
      <c r="A818" s="822">
        <v>7</v>
      </c>
      <c r="B818" s="823" t="s">
        <v>2233</v>
      </c>
      <c r="C818" s="823" t="s">
        <v>2239</v>
      </c>
      <c r="D818" s="824" t="s">
        <v>3530</v>
      </c>
      <c r="E818" s="825" t="s">
        <v>2273</v>
      </c>
      <c r="F818" s="823" t="s">
        <v>2234</v>
      </c>
      <c r="G818" s="823" t="s">
        <v>2299</v>
      </c>
      <c r="H818" s="823" t="s">
        <v>329</v>
      </c>
      <c r="I818" s="823" t="s">
        <v>3016</v>
      </c>
      <c r="J818" s="823" t="s">
        <v>2301</v>
      </c>
      <c r="K818" s="823" t="s">
        <v>3017</v>
      </c>
      <c r="L818" s="826">
        <v>23.49</v>
      </c>
      <c r="M818" s="826">
        <v>46.98</v>
      </c>
      <c r="N818" s="823">
        <v>2</v>
      </c>
      <c r="O818" s="827">
        <v>1.5</v>
      </c>
      <c r="P818" s="826">
        <v>23.49</v>
      </c>
      <c r="Q818" s="828">
        <v>0.5</v>
      </c>
      <c r="R818" s="823">
        <v>1</v>
      </c>
      <c r="S818" s="828">
        <v>0.5</v>
      </c>
      <c r="T818" s="827">
        <v>1</v>
      </c>
      <c r="U818" s="829">
        <v>0.66666666666666663</v>
      </c>
    </row>
    <row r="819" spans="1:21" ht="14.45" customHeight="1" x14ac:dyDescent="0.2">
      <c r="A819" s="822">
        <v>7</v>
      </c>
      <c r="B819" s="823" t="s">
        <v>2233</v>
      </c>
      <c r="C819" s="823" t="s">
        <v>2239</v>
      </c>
      <c r="D819" s="824" t="s">
        <v>3530</v>
      </c>
      <c r="E819" s="825" t="s">
        <v>2273</v>
      </c>
      <c r="F819" s="823" t="s">
        <v>2234</v>
      </c>
      <c r="G819" s="823" t="s">
        <v>2299</v>
      </c>
      <c r="H819" s="823" t="s">
        <v>329</v>
      </c>
      <c r="I819" s="823" t="s">
        <v>2300</v>
      </c>
      <c r="J819" s="823" t="s">
        <v>2301</v>
      </c>
      <c r="K819" s="823" t="s">
        <v>2302</v>
      </c>
      <c r="L819" s="826">
        <v>70.48</v>
      </c>
      <c r="M819" s="826">
        <v>2889.6800000000003</v>
      </c>
      <c r="N819" s="823">
        <v>41</v>
      </c>
      <c r="O819" s="827">
        <v>19</v>
      </c>
      <c r="P819" s="826">
        <v>493.36000000000007</v>
      </c>
      <c r="Q819" s="828">
        <v>0.17073170731707318</v>
      </c>
      <c r="R819" s="823">
        <v>7</v>
      </c>
      <c r="S819" s="828">
        <v>0.17073170731707318</v>
      </c>
      <c r="T819" s="827">
        <v>4</v>
      </c>
      <c r="U819" s="829">
        <v>0.21052631578947367</v>
      </c>
    </row>
    <row r="820" spans="1:21" ht="14.45" customHeight="1" x14ac:dyDescent="0.2">
      <c r="A820" s="822">
        <v>7</v>
      </c>
      <c r="B820" s="823" t="s">
        <v>2233</v>
      </c>
      <c r="C820" s="823" t="s">
        <v>2239</v>
      </c>
      <c r="D820" s="824" t="s">
        <v>3530</v>
      </c>
      <c r="E820" s="825" t="s">
        <v>2273</v>
      </c>
      <c r="F820" s="823" t="s">
        <v>2234</v>
      </c>
      <c r="G820" s="823" t="s">
        <v>2365</v>
      </c>
      <c r="H820" s="823" t="s">
        <v>680</v>
      </c>
      <c r="I820" s="823" t="s">
        <v>2044</v>
      </c>
      <c r="J820" s="823" t="s">
        <v>2045</v>
      </c>
      <c r="K820" s="823" t="s">
        <v>2046</v>
      </c>
      <c r="L820" s="826">
        <v>23.4</v>
      </c>
      <c r="M820" s="826">
        <v>23.4</v>
      </c>
      <c r="N820" s="823">
        <v>1</v>
      </c>
      <c r="O820" s="827">
        <v>1</v>
      </c>
      <c r="P820" s="826"/>
      <c r="Q820" s="828">
        <v>0</v>
      </c>
      <c r="R820" s="823"/>
      <c r="S820" s="828">
        <v>0</v>
      </c>
      <c r="T820" s="827"/>
      <c r="U820" s="829">
        <v>0</v>
      </c>
    </row>
    <row r="821" spans="1:21" ht="14.45" customHeight="1" x14ac:dyDescent="0.2">
      <c r="A821" s="822">
        <v>7</v>
      </c>
      <c r="B821" s="823" t="s">
        <v>2233</v>
      </c>
      <c r="C821" s="823" t="s">
        <v>2239</v>
      </c>
      <c r="D821" s="824" t="s">
        <v>3530</v>
      </c>
      <c r="E821" s="825" t="s">
        <v>2273</v>
      </c>
      <c r="F821" s="823" t="s">
        <v>2234</v>
      </c>
      <c r="G821" s="823" t="s">
        <v>2817</v>
      </c>
      <c r="H821" s="823" t="s">
        <v>329</v>
      </c>
      <c r="I821" s="823" t="s">
        <v>2818</v>
      </c>
      <c r="J821" s="823" t="s">
        <v>2819</v>
      </c>
      <c r="K821" s="823" t="s">
        <v>2820</v>
      </c>
      <c r="L821" s="826">
        <v>51.43</v>
      </c>
      <c r="M821" s="826">
        <v>102.86</v>
      </c>
      <c r="N821" s="823">
        <v>2</v>
      </c>
      <c r="O821" s="827">
        <v>1</v>
      </c>
      <c r="P821" s="826"/>
      <c r="Q821" s="828">
        <v>0</v>
      </c>
      <c r="R821" s="823"/>
      <c r="S821" s="828">
        <v>0</v>
      </c>
      <c r="T821" s="827"/>
      <c r="U821" s="829">
        <v>0</v>
      </c>
    </row>
    <row r="822" spans="1:21" ht="14.45" customHeight="1" x14ac:dyDescent="0.2">
      <c r="A822" s="822">
        <v>7</v>
      </c>
      <c r="B822" s="823" t="s">
        <v>2233</v>
      </c>
      <c r="C822" s="823" t="s">
        <v>2239</v>
      </c>
      <c r="D822" s="824" t="s">
        <v>3530</v>
      </c>
      <c r="E822" s="825" t="s">
        <v>2273</v>
      </c>
      <c r="F822" s="823" t="s">
        <v>2234</v>
      </c>
      <c r="G822" s="823" t="s">
        <v>2303</v>
      </c>
      <c r="H822" s="823" t="s">
        <v>329</v>
      </c>
      <c r="I822" s="823" t="s">
        <v>3139</v>
      </c>
      <c r="J822" s="823" t="s">
        <v>2305</v>
      </c>
      <c r="K822" s="823" t="s">
        <v>1440</v>
      </c>
      <c r="L822" s="826">
        <v>55.95</v>
      </c>
      <c r="M822" s="826">
        <v>223.8</v>
      </c>
      <c r="N822" s="823">
        <v>4</v>
      </c>
      <c r="O822" s="827">
        <v>1.5</v>
      </c>
      <c r="P822" s="826"/>
      <c r="Q822" s="828">
        <v>0</v>
      </c>
      <c r="R822" s="823"/>
      <c r="S822" s="828">
        <v>0</v>
      </c>
      <c r="T822" s="827"/>
      <c r="U822" s="829">
        <v>0</v>
      </c>
    </row>
    <row r="823" spans="1:21" ht="14.45" customHeight="1" x14ac:dyDescent="0.2">
      <c r="A823" s="822">
        <v>7</v>
      </c>
      <c r="B823" s="823" t="s">
        <v>2233</v>
      </c>
      <c r="C823" s="823" t="s">
        <v>2239</v>
      </c>
      <c r="D823" s="824" t="s">
        <v>3530</v>
      </c>
      <c r="E823" s="825" t="s">
        <v>2273</v>
      </c>
      <c r="F823" s="823" t="s">
        <v>2234</v>
      </c>
      <c r="G823" s="823" t="s">
        <v>3018</v>
      </c>
      <c r="H823" s="823" t="s">
        <v>329</v>
      </c>
      <c r="I823" s="823" t="s">
        <v>3019</v>
      </c>
      <c r="J823" s="823" t="s">
        <v>3020</v>
      </c>
      <c r="K823" s="823" t="s">
        <v>3021</v>
      </c>
      <c r="L823" s="826">
        <v>0</v>
      </c>
      <c r="M823" s="826">
        <v>0</v>
      </c>
      <c r="N823" s="823">
        <v>1</v>
      </c>
      <c r="O823" s="827">
        <v>1</v>
      </c>
      <c r="P823" s="826">
        <v>0</v>
      </c>
      <c r="Q823" s="828"/>
      <c r="R823" s="823">
        <v>1</v>
      </c>
      <c r="S823" s="828">
        <v>1</v>
      </c>
      <c r="T823" s="827">
        <v>1</v>
      </c>
      <c r="U823" s="829">
        <v>1</v>
      </c>
    </row>
    <row r="824" spans="1:21" ht="14.45" customHeight="1" x14ac:dyDescent="0.2">
      <c r="A824" s="822">
        <v>7</v>
      </c>
      <c r="B824" s="823" t="s">
        <v>2233</v>
      </c>
      <c r="C824" s="823" t="s">
        <v>2239</v>
      </c>
      <c r="D824" s="824" t="s">
        <v>3530</v>
      </c>
      <c r="E824" s="825" t="s">
        <v>2273</v>
      </c>
      <c r="F824" s="823" t="s">
        <v>2234</v>
      </c>
      <c r="G824" s="823" t="s">
        <v>2825</v>
      </c>
      <c r="H824" s="823" t="s">
        <v>680</v>
      </c>
      <c r="I824" s="823" t="s">
        <v>2157</v>
      </c>
      <c r="J824" s="823" t="s">
        <v>2158</v>
      </c>
      <c r="K824" s="823" t="s">
        <v>2159</v>
      </c>
      <c r="L824" s="826">
        <v>754.04</v>
      </c>
      <c r="M824" s="826">
        <v>18851</v>
      </c>
      <c r="N824" s="823">
        <v>25</v>
      </c>
      <c r="O824" s="827">
        <v>8</v>
      </c>
      <c r="P824" s="826">
        <v>18851</v>
      </c>
      <c r="Q824" s="828">
        <v>1</v>
      </c>
      <c r="R824" s="823">
        <v>25</v>
      </c>
      <c r="S824" s="828">
        <v>1</v>
      </c>
      <c r="T824" s="827">
        <v>8</v>
      </c>
      <c r="U824" s="829">
        <v>1</v>
      </c>
    </row>
    <row r="825" spans="1:21" ht="14.45" customHeight="1" x14ac:dyDescent="0.2">
      <c r="A825" s="822">
        <v>7</v>
      </c>
      <c r="B825" s="823" t="s">
        <v>2233</v>
      </c>
      <c r="C825" s="823" t="s">
        <v>2239</v>
      </c>
      <c r="D825" s="824" t="s">
        <v>3530</v>
      </c>
      <c r="E825" s="825" t="s">
        <v>2273</v>
      </c>
      <c r="F825" s="823" t="s">
        <v>2234</v>
      </c>
      <c r="G825" s="823" t="s">
        <v>2825</v>
      </c>
      <c r="H825" s="823" t="s">
        <v>680</v>
      </c>
      <c r="I825" s="823" t="s">
        <v>2160</v>
      </c>
      <c r="J825" s="823" t="s">
        <v>2158</v>
      </c>
      <c r="K825" s="823" t="s">
        <v>2161</v>
      </c>
      <c r="L825" s="826">
        <v>1131.06</v>
      </c>
      <c r="M825" s="826">
        <v>13572.72</v>
      </c>
      <c r="N825" s="823">
        <v>12</v>
      </c>
      <c r="O825" s="827">
        <v>2</v>
      </c>
      <c r="P825" s="826">
        <v>13572.72</v>
      </c>
      <c r="Q825" s="828">
        <v>1</v>
      </c>
      <c r="R825" s="823">
        <v>12</v>
      </c>
      <c r="S825" s="828">
        <v>1</v>
      </c>
      <c r="T825" s="827">
        <v>2</v>
      </c>
      <c r="U825" s="829">
        <v>1</v>
      </c>
    </row>
    <row r="826" spans="1:21" ht="14.45" customHeight="1" x14ac:dyDescent="0.2">
      <c r="A826" s="822">
        <v>7</v>
      </c>
      <c r="B826" s="823" t="s">
        <v>2233</v>
      </c>
      <c r="C826" s="823" t="s">
        <v>2239</v>
      </c>
      <c r="D826" s="824" t="s">
        <v>3530</v>
      </c>
      <c r="E826" s="825" t="s">
        <v>2273</v>
      </c>
      <c r="F826" s="823" t="s">
        <v>2234</v>
      </c>
      <c r="G826" s="823" t="s">
        <v>2825</v>
      </c>
      <c r="H826" s="823" t="s">
        <v>680</v>
      </c>
      <c r="I826" s="823" t="s">
        <v>2826</v>
      </c>
      <c r="J826" s="823" t="s">
        <v>2158</v>
      </c>
      <c r="K826" s="823" t="s">
        <v>2827</v>
      </c>
      <c r="L826" s="826">
        <v>1508.08</v>
      </c>
      <c r="M826" s="826">
        <v>22621.199999999997</v>
      </c>
      <c r="N826" s="823">
        <v>15</v>
      </c>
      <c r="O826" s="827">
        <v>4</v>
      </c>
      <c r="P826" s="826">
        <v>22621.199999999997</v>
      </c>
      <c r="Q826" s="828">
        <v>1</v>
      </c>
      <c r="R826" s="823">
        <v>15</v>
      </c>
      <c r="S826" s="828">
        <v>1</v>
      </c>
      <c r="T826" s="827">
        <v>4</v>
      </c>
      <c r="U826" s="829">
        <v>1</v>
      </c>
    </row>
    <row r="827" spans="1:21" ht="14.45" customHeight="1" x14ac:dyDescent="0.2">
      <c r="A827" s="822">
        <v>7</v>
      </c>
      <c r="B827" s="823" t="s">
        <v>2233</v>
      </c>
      <c r="C827" s="823" t="s">
        <v>2239</v>
      </c>
      <c r="D827" s="824" t="s">
        <v>3530</v>
      </c>
      <c r="E827" s="825" t="s">
        <v>2273</v>
      </c>
      <c r="F827" s="823" t="s">
        <v>2234</v>
      </c>
      <c r="G827" s="823" t="s">
        <v>2825</v>
      </c>
      <c r="H827" s="823" t="s">
        <v>329</v>
      </c>
      <c r="I827" s="823" t="s">
        <v>3298</v>
      </c>
      <c r="J827" s="823" t="s">
        <v>3026</v>
      </c>
      <c r="K827" s="823" t="s">
        <v>2827</v>
      </c>
      <c r="L827" s="826">
        <v>1508.08</v>
      </c>
      <c r="M827" s="826">
        <v>18096.96</v>
      </c>
      <c r="N827" s="823">
        <v>12</v>
      </c>
      <c r="O827" s="827">
        <v>2</v>
      </c>
      <c r="P827" s="826">
        <v>9048.48</v>
      </c>
      <c r="Q827" s="828">
        <v>0.5</v>
      </c>
      <c r="R827" s="823">
        <v>6</v>
      </c>
      <c r="S827" s="828">
        <v>0.5</v>
      </c>
      <c r="T827" s="827">
        <v>1</v>
      </c>
      <c r="U827" s="829">
        <v>0.5</v>
      </c>
    </row>
    <row r="828" spans="1:21" ht="14.45" customHeight="1" x14ac:dyDescent="0.2">
      <c r="A828" s="822">
        <v>7</v>
      </c>
      <c r="B828" s="823" t="s">
        <v>2233</v>
      </c>
      <c r="C828" s="823" t="s">
        <v>2239</v>
      </c>
      <c r="D828" s="824" t="s">
        <v>3530</v>
      </c>
      <c r="E828" s="825" t="s">
        <v>2273</v>
      </c>
      <c r="F828" s="823" t="s">
        <v>2234</v>
      </c>
      <c r="G828" s="823" t="s">
        <v>2375</v>
      </c>
      <c r="H828" s="823" t="s">
        <v>680</v>
      </c>
      <c r="I828" s="823" t="s">
        <v>3027</v>
      </c>
      <c r="J828" s="823" t="s">
        <v>1441</v>
      </c>
      <c r="K828" s="823" t="s">
        <v>1442</v>
      </c>
      <c r="L828" s="826">
        <v>132</v>
      </c>
      <c r="M828" s="826">
        <v>132</v>
      </c>
      <c r="N828" s="823">
        <v>1</v>
      </c>
      <c r="O828" s="827">
        <v>1</v>
      </c>
      <c r="P828" s="826"/>
      <c r="Q828" s="828">
        <v>0</v>
      </c>
      <c r="R828" s="823"/>
      <c r="S828" s="828">
        <v>0</v>
      </c>
      <c r="T828" s="827"/>
      <c r="U828" s="829">
        <v>0</v>
      </c>
    </row>
    <row r="829" spans="1:21" ht="14.45" customHeight="1" x14ac:dyDescent="0.2">
      <c r="A829" s="822">
        <v>7</v>
      </c>
      <c r="B829" s="823" t="s">
        <v>2233</v>
      </c>
      <c r="C829" s="823" t="s">
        <v>2239</v>
      </c>
      <c r="D829" s="824" t="s">
        <v>3530</v>
      </c>
      <c r="E829" s="825" t="s">
        <v>2273</v>
      </c>
      <c r="F829" s="823" t="s">
        <v>2234</v>
      </c>
      <c r="G829" s="823" t="s">
        <v>2375</v>
      </c>
      <c r="H829" s="823" t="s">
        <v>329</v>
      </c>
      <c r="I829" s="823" t="s">
        <v>2657</v>
      </c>
      <c r="J829" s="823" t="s">
        <v>798</v>
      </c>
      <c r="K829" s="823" t="s">
        <v>763</v>
      </c>
      <c r="L829" s="826">
        <v>65.989999999999995</v>
      </c>
      <c r="M829" s="826">
        <v>593.90999999999985</v>
      </c>
      <c r="N829" s="823">
        <v>9</v>
      </c>
      <c r="O829" s="827">
        <v>2.5</v>
      </c>
      <c r="P829" s="826">
        <v>395.93999999999994</v>
      </c>
      <c r="Q829" s="828">
        <v>0.66666666666666674</v>
      </c>
      <c r="R829" s="823">
        <v>6</v>
      </c>
      <c r="S829" s="828">
        <v>0.66666666666666663</v>
      </c>
      <c r="T829" s="827">
        <v>2</v>
      </c>
      <c r="U829" s="829">
        <v>0.8</v>
      </c>
    </row>
    <row r="830" spans="1:21" ht="14.45" customHeight="1" x14ac:dyDescent="0.2">
      <c r="A830" s="822">
        <v>7</v>
      </c>
      <c r="B830" s="823" t="s">
        <v>2233</v>
      </c>
      <c r="C830" s="823" t="s">
        <v>2239</v>
      </c>
      <c r="D830" s="824" t="s">
        <v>3530</v>
      </c>
      <c r="E830" s="825" t="s">
        <v>2273</v>
      </c>
      <c r="F830" s="823" t="s">
        <v>2234</v>
      </c>
      <c r="G830" s="823" t="s">
        <v>2465</v>
      </c>
      <c r="H830" s="823" t="s">
        <v>329</v>
      </c>
      <c r="I830" s="823" t="s">
        <v>3299</v>
      </c>
      <c r="J830" s="823" t="s">
        <v>2499</v>
      </c>
      <c r="K830" s="823" t="s">
        <v>2122</v>
      </c>
      <c r="L830" s="826">
        <v>58.77</v>
      </c>
      <c r="M830" s="826">
        <v>117.54</v>
      </c>
      <c r="N830" s="823">
        <v>2</v>
      </c>
      <c r="O830" s="827">
        <v>0.5</v>
      </c>
      <c r="P830" s="826">
        <v>117.54</v>
      </c>
      <c r="Q830" s="828">
        <v>1</v>
      </c>
      <c r="R830" s="823">
        <v>2</v>
      </c>
      <c r="S830" s="828">
        <v>1</v>
      </c>
      <c r="T830" s="827">
        <v>0.5</v>
      </c>
      <c r="U830" s="829">
        <v>1</v>
      </c>
    </row>
    <row r="831" spans="1:21" ht="14.45" customHeight="1" x14ac:dyDescent="0.2">
      <c r="A831" s="822">
        <v>7</v>
      </c>
      <c r="B831" s="823" t="s">
        <v>2233</v>
      </c>
      <c r="C831" s="823" t="s">
        <v>2239</v>
      </c>
      <c r="D831" s="824" t="s">
        <v>3530</v>
      </c>
      <c r="E831" s="825" t="s">
        <v>2273</v>
      </c>
      <c r="F831" s="823" t="s">
        <v>2234</v>
      </c>
      <c r="G831" s="823" t="s">
        <v>2511</v>
      </c>
      <c r="H831" s="823" t="s">
        <v>329</v>
      </c>
      <c r="I831" s="823" t="s">
        <v>2829</v>
      </c>
      <c r="J831" s="823" t="s">
        <v>2513</v>
      </c>
      <c r="K831" s="823" t="s">
        <v>2830</v>
      </c>
      <c r="L831" s="826">
        <v>150.26</v>
      </c>
      <c r="M831" s="826">
        <v>1202.08</v>
      </c>
      <c r="N831" s="823">
        <v>8</v>
      </c>
      <c r="O831" s="827">
        <v>7</v>
      </c>
      <c r="P831" s="826"/>
      <c r="Q831" s="828">
        <v>0</v>
      </c>
      <c r="R831" s="823"/>
      <c r="S831" s="828">
        <v>0</v>
      </c>
      <c r="T831" s="827"/>
      <c r="U831" s="829">
        <v>0</v>
      </c>
    </row>
    <row r="832" spans="1:21" ht="14.45" customHeight="1" x14ac:dyDescent="0.2">
      <c r="A832" s="822">
        <v>7</v>
      </c>
      <c r="B832" s="823" t="s">
        <v>2233</v>
      </c>
      <c r="C832" s="823" t="s">
        <v>2239</v>
      </c>
      <c r="D832" s="824" t="s">
        <v>3530</v>
      </c>
      <c r="E832" s="825" t="s">
        <v>2273</v>
      </c>
      <c r="F832" s="823" t="s">
        <v>2234</v>
      </c>
      <c r="G832" s="823" t="s">
        <v>2511</v>
      </c>
      <c r="H832" s="823" t="s">
        <v>329</v>
      </c>
      <c r="I832" s="823" t="s">
        <v>3159</v>
      </c>
      <c r="J832" s="823" t="s">
        <v>2513</v>
      </c>
      <c r="K832" s="823" t="s">
        <v>3160</v>
      </c>
      <c r="L832" s="826">
        <v>225.39</v>
      </c>
      <c r="M832" s="826">
        <v>3831.6299999999992</v>
      </c>
      <c r="N832" s="823">
        <v>17</v>
      </c>
      <c r="O832" s="827">
        <v>9.5</v>
      </c>
      <c r="P832" s="826">
        <v>901.56</v>
      </c>
      <c r="Q832" s="828">
        <v>0.23529411764705885</v>
      </c>
      <c r="R832" s="823">
        <v>4</v>
      </c>
      <c r="S832" s="828">
        <v>0.23529411764705882</v>
      </c>
      <c r="T832" s="827">
        <v>3</v>
      </c>
      <c r="U832" s="829">
        <v>0.31578947368421051</v>
      </c>
    </row>
    <row r="833" spans="1:21" ht="14.45" customHeight="1" x14ac:dyDescent="0.2">
      <c r="A833" s="822">
        <v>7</v>
      </c>
      <c r="B833" s="823" t="s">
        <v>2233</v>
      </c>
      <c r="C833" s="823" t="s">
        <v>2239</v>
      </c>
      <c r="D833" s="824" t="s">
        <v>3530</v>
      </c>
      <c r="E833" s="825" t="s">
        <v>2273</v>
      </c>
      <c r="F833" s="823" t="s">
        <v>2234</v>
      </c>
      <c r="G833" s="823" t="s">
        <v>2511</v>
      </c>
      <c r="H833" s="823" t="s">
        <v>329</v>
      </c>
      <c r="I833" s="823" t="s">
        <v>2512</v>
      </c>
      <c r="J833" s="823" t="s">
        <v>2513</v>
      </c>
      <c r="K833" s="823" t="s">
        <v>2514</v>
      </c>
      <c r="L833" s="826">
        <v>300.51</v>
      </c>
      <c r="M833" s="826">
        <v>3906.6299999999997</v>
      </c>
      <c r="N833" s="823">
        <v>13</v>
      </c>
      <c r="O833" s="827">
        <v>4.5</v>
      </c>
      <c r="P833" s="826">
        <v>1803.06</v>
      </c>
      <c r="Q833" s="828">
        <v>0.46153846153846156</v>
      </c>
      <c r="R833" s="823">
        <v>6</v>
      </c>
      <c r="S833" s="828">
        <v>0.46153846153846156</v>
      </c>
      <c r="T833" s="827">
        <v>3</v>
      </c>
      <c r="U833" s="829">
        <v>0.66666666666666663</v>
      </c>
    </row>
    <row r="834" spans="1:21" ht="14.45" customHeight="1" x14ac:dyDescent="0.2">
      <c r="A834" s="822">
        <v>7</v>
      </c>
      <c r="B834" s="823" t="s">
        <v>2233</v>
      </c>
      <c r="C834" s="823" t="s">
        <v>2239</v>
      </c>
      <c r="D834" s="824" t="s">
        <v>3530</v>
      </c>
      <c r="E834" s="825" t="s">
        <v>2273</v>
      </c>
      <c r="F834" s="823" t="s">
        <v>2234</v>
      </c>
      <c r="G834" s="823" t="s">
        <v>2531</v>
      </c>
      <c r="H834" s="823" t="s">
        <v>329</v>
      </c>
      <c r="I834" s="823" t="s">
        <v>3161</v>
      </c>
      <c r="J834" s="823" t="s">
        <v>3162</v>
      </c>
      <c r="K834" s="823" t="s">
        <v>3163</v>
      </c>
      <c r="L834" s="826">
        <v>52.87</v>
      </c>
      <c r="M834" s="826">
        <v>105.74</v>
      </c>
      <c r="N834" s="823">
        <v>2</v>
      </c>
      <c r="O834" s="827">
        <v>1</v>
      </c>
      <c r="P834" s="826"/>
      <c r="Q834" s="828">
        <v>0</v>
      </c>
      <c r="R834" s="823"/>
      <c r="S834" s="828">
        <v>0</v>
      </c>
      <c r="T834" s="827"/>
      <c r="U834" s="829">
        <v>0</v>
      </c>
    </row>
    <row r="835" spans="1:21" ht="14.45" customHeight="1" x14ac:dyDescent="0.2">
      <c r="A835" s="822">
        <v>7</v>
      </c>
      <c r="B835" s="823" t="s">
        <v>2233</v>
      </c>
      <c r="C835" s="823" t="s">
        <v>2239</v>
      </c>
      <c r="D835" s="824" t="s">
        <v>3530</v>
      </c>
      <c r="E835" s="825" t="s">
        <v>2273</v>
      </c>
      <c r="F835" s="823" t="s">
        <v>2234</v>
      </c>
      <c r="G835" s="823" t="s">
        <v>3300</v>
      </c>
      <c r="H835" s="823" t="s">
        <v>329</v>
      </c>
      <c r="I835" s="823" t="s">
        <v>3301</v>
      </c>
      <c r="J835" s="823" t="s">
        <v>3302</v>
      </c>
      <c r="K835" s="823" t="s">
        <v>763</v>
      </c>
      <c r="L835" s="826">
        <v>0</v>
      </c>
      <c r="M835" s="826">
        <v>0</v>
      </c>
      <c r="N835" s="823">
        <v>6</v>
      </c>
      <c r="O835" s="827">
        <v>1</v>
      </c>
      <c r="P835" s="826"/>
      <c r="Q835" s="828"/>
      <c r="R835" s="823"/>
      <c r="S835" s="828">
        <v>0</v>
      </c>
      <c r="T835" s="827"/>
      <c r="U835" s="829">
        <v>0</v>
      </c>
    </row>
    <row r="836" spans="1:21" ht="14.45" customHeight="1" x14ac:dyDescent="0.2">
      <c r="A836" s="822">
        <v>7</v>
      </c>
      <c r="B836" s="823" t="s">
        <v>2233</v>
      </c>
      <c r="C836" s="823" t="s">
        <v>2239</v>
      </c>
      <c r="D836" s="824" t="s">
        <v>3530</v>
      </c>
      <c r="E836" s="825" t="s">
        <v>2273</v>
      </c>
      <c r="F836" s="823" t="s">
        <v>2234</v>
      </c>
      <c r="G836" s="823" t="s">
        <v>2382</v>
      </c>
      <c r="H836" s="823" t="s">
        <v>329</v>
      </c>
      <c r="I836" s="823" t="s">
        <v>2383</v>
      </c>
      <c r="J836" s="823" t="s">
        <v>1593</v>
      </c>
      <c r="K836" s="823" t="s">
        <v>2384</v>
      </c>
      <c r="L836" s="826">
        <v>24.68</v>
      </c>
      <c r="M836" s="826">
        <v>814.43999999999994</v>
      </c>
      <c r="N836" s="823">
        <v>33</v>
      </c>
      <c r="O836" s="827">
        <v>11.5</v>
      </c>
      <c r="P836" s="826">
        <v>518.28</v>
      </c>
      <c r="Q836" s="828">
        <v>0.63636363636363635</v>
      </c>
      <c r="R836" s="823">
        <v>21</v>
      </c>
      <c r="S836" s="828">
        <v>0.63636363636363635</v>
      </c>
      <c r="T836" s="827">
        <v>6.5</v>
      </c>
      <c r="U836" s="829">
        <v>0.56521739130434778</v>
      </c>
    </row>
    <row r="837" spans="1:21" ht="14.45" customHeight="1" x14ac:dyDescent="0.2">
      <c r="A837" s="822">
        <v>7</v>
      </c>
      <c r="B837" s="823" t="s">
        <v>2233</v>
      </c>
      <c r="C837" s="823" t="s">
        <v>2239</v>
      </c>
      <c r="D837" s="824" t="s">
        <v>3530</v>
      </c>
      <c r="E837" s="825" t="s">
        <v>2273</v>
      </c>
      <c r="F837" s="823" t="s">
        <v>2234</v>
      </c>
      <c r="G837" s="823" t="s">
        <v>2382</v>
      </c>
      <c r="H837" s="823" t="s">
        <v>329</v>
      </c>
      <c r="I837" s="823" t="s">
        <v>2831</v>
      </c>
      <c r="J837" s="823" t="s">
        <v>1593</v>
      </c>
      <c r="K837" s="823" t="s">
        <v>2832</v>
      </c>
      <c r="L837" s="826">
        <v>74.06</v>
      </c>
      <c r="M837" s="826">
        <v>592.48</v>
      </c>
      <c r="N837" s="823">
        <v>8</v>
      </c>
      <c r="O837" s="827">
        <v>2</v>
      </c>
      <c r="P837" s="826"/>
      <c r="Q837" s="828">
        <v>0</v>
      </c>
      <c r="R837" s="823"/>
      <c r="S837" s="828">
        <v>0</v>
      </c>
      <c r="T837" s="827"/>
      <c r="U837" s="829">
        <v>0</v>
      </c>
    </row>
    <row r="838" spans="1:21" ht="14.45" customHeight="1" x14ac:dyDescent="0.2">
      <c r="A838" s="822">
        <v>7</v>
      </c>
      <c r="B838" s="823" t="s">
        <v>2233</v>
      </c>
      <c r="C838" s="823" t="s">
        <v>2239</v>
      </c>
      <c r="D838" s="824" t="s">
        <v>3530</v>
      </c>
      <c r="E838" s="825" t="s">
        <v>2273</v>
      </c>
      <c r="F838" s="823" t="s">
        <v>2234</v>
      </c>
      <c r="G838" s="823" t="s">
        <v>2833</v>
      </c>
      <c r="H838" s="823" t="s">
        <v>329</v>
      </c>
      <c r="I838" s="823" t="s">
        <v>2834</v>
      </c>
      <c r="J838" s="823" t="s">
        <v>2835</v>
      </c>
      <c r="K838" s="823" t="s">
        <v>2836</v>
      </c>
      <c r="L838" s="826">
        <v>561.76</v>
      </c>
      <c r="M838" s="826">
        <v>12358.720000000001</v>
      </c>
      <c r="N838" s="823">
        <v>22</v>
      </c>
      <c r="O838" s="827">
        <v>7</v>
      </c>
      <c r="P838" s="826">
        <v>6741.1200000000008</v>
      </c>
      <c r="Q838" s="828">
        <v>0.54545454545454541</v>
      </c>
      <c r="R838" s="823">
        <v>12</v>
      </c>
      <c r="S838" s="828">
        <v>0.54545454545454541</v>
      </c>
      <c r="T838" s="827">
        <v>4</v>
      </c>
      <c r="U838" s="829">
        <v>0.5714285714285714</v>
      </c>
    </row>
    <row r="839" spans="1:21" ht="14.45" customHeight="1" x14ac:dyDescent="0.2">
      <c r="A839" s="822">
        <v>7</v>
      </c>
      <c r="B839" s="823" t="s">
        <v>2233</v>
      </c>
      <c r="C839" s="823" t="s">
        <v>2239</v>
      </c>
      <c r="D839" s="824" t="s">
        <v>3530</v>
      </c>
      <c r="E839" s="825" t="s">
        <v>2273</v>
      </c>
      <c r="F839" s="823" t="s">
        <v>2234</v>
      </c>
      <c r="G839" s="823" t="s">
        <v>3303</v>
      </c>
      <c r="H839" s="823" t="s">
        <v>329</v>
      </c>
      <c r="I839" s="823" t="s">
        <v>3304</v>
      </c>
      <c r="J839" s="823" t="s">
        <v>3305</v>
      </c>
      <c r="K839" s="823" t="s">
        <v>3306</v>
      </c>
      <c r="L839" s="826">
        <v>20.13</v>
      </c>
      <c r="M839" s="826">
        <v>40.26</v>
      </c>
      <c r="N839" s="823">
        <v>2</v>
      </c>
      <c r="O839" s="827">
        <v>1.5</v>
      </c>
      <c r="P839" s="826"/>
      <c r="Q839" s="828">
        <v>0</v>
      </c>
      <c r="R839" s="823"/>
      <c r="S839" s="828">
        <v>0</v>
      </c>
      <c r="T839" s="827"/>
      <c r="U839" s="829">
        <v>0</v>
      </c>
    </row>
    <row r="840" spans="1:21" ht="14.45" customHeight="1" x14ac:dyDescent="0.2">
      <c r="A840" s="822">
        <v>7</v>
      </c>
      <c r="B840" s="823" t="s">
        <v>2233</v>
      </c>
      <c r="C840" s="823" t="s">
        <v>2239</v>
      </c>
      <c r="D840" s="824" t="s">
        <v>3530</v>
      </c>
      <c r="E840" s="825" t="s">
        <v>2273</v>
      </c>
      <c r="F840" s="823" t="s">
        <v>2234</v>
      </c>
      <c r="G840" s="823" t="s">
        <v>2521</v>
      </c>
      <c r="H840" s="823" t="s">
        <v>329</v>
      </c>
      <c r="I840" s="823" t="s">
        <v>3307</v>
      </c>
      <c r="J840" s="823" t="s">
        <v>3308</v>
      </c>
      <c r="K840" s="823" t="s">
        <v>763</v>
      </c>
      <c r="L840" s="826">
        <v>132</v>
      </c>
      <c r="M840" s="826">
        <v>792</v>
      </c>
      <c r="N840" s="823">
        <v>6</v>
      </c>
      <c r="O840" s="827">
        <v>1.5</v>
      </c>
      <c r="P840" s="826">
        <v>792</v>
      </c>
      <c r="Q840" s="828">
        <v>1</v>
      </c>
      <c r="R840" s="823">
        <v>6</v>
      </c>
      <c r="S840" s="828">
        <v>1</v>
      </c>
      <c r="T840" s="827">
        <v>1.5</v>
      </c>
      <c r="U840" s="829">
        <v>1</v>
      </c>
    </row>
    <row r="841" spans="1:21" ht="14.45" customHeight="1" x14ac:dyDescent="0.2">
      <c r="A841" s="822">
        <v>7</v>
      </c>
      <c r="B841" s="823" t="s">
        <v>2233</v>
      </c>
      <c r="C841" s="823" t="s">
        <v>2239</v>
      </c>
      <c r="D841" s="824" t="s">
        <v>3530</v>
      </c>
      <c r="E841" s="825" t="s">
        <v>2273</v>
      </c>
      <c r="F841" s="823" t="s">
        <v>2234</v>
      </c>
      <c r="G841" s="823" t="s">
        <v>2837</v>
      </c>
      <c r="H841" s="823" t="s">
        <v>680</v>
      </c>
      <c r="I841" s="823" t="s">
        <v>3171</v>
      </c>
      <c r="J841" s="823" t="s">
        <v>2839</v>
      </c>
      <c r="K841" s="823" t="s">
        <v>2150</v>
      </c>
      <c r="L841" s="826">
        <v>969.48</v>
      </c>
      <c r="M841" s="826">
        <v>5816.88</v>
      </c>
      <c r="N841" s="823">
        <v>6</v>
      </c>
      <c r="O841" s="827">
        <v>1</v>
      </c>
      <c r="P841" s="826">
        <v>5816.88</v>
      </c>
      <c r="Q841" s="828">
        <v>1</v>
      </c>
      <c r="R841" s="823">
        <v>6</v>
      </c>
      <c r="S841" s="828">
        <v>1</v>
      </c>
      <c r="T841" s="827">
        <v>1</v>
      </c>
      <c r="U841" s="829">
        <v>1</v>
      </c>
    </row>
    <row r="842" spans="1:21" ht="14.45" customHeight="1" x14ac:dyDescent="0.2">
      <c r="A842" s="822">
        <v>7</v>
      </c>
      <c r="B842" s="823" t="s">
        <v>2233</v>
      </c>
      <c r="C842" s="823" t="s">
        <v>2239</v>
      </c>
      <c r="D842" s="824" t="s">
        <v>3530</v>
      </c>
      <c r="E842" s="825" t="s">
        <v>2273</v>
      </c>
      <c r="F842" s="823" t="s">
        <v>2234</v>
      </c>
      <c r="G842" s="823" t="s">
        <v>2837</v>
      </c>
      <c r="H842" s="823" t="s">
        <v>680</v>
      </c>
      <c r="I842" s="823" t="s">
        <v>2841</v>
      </c>
      <c r="J842" s="823" t="s">
        <v>2839</v>
      </c>
      <c r="K842" s="823" t="s">
        <v>2842</v>
      </c>
      <c r="L842" s="826">
        <v>1938.97</v>
      </c>
      <c r="M842" s="826">
        <v>15511.76</v>
      </c>
      <c r="N842" s="823">
        <v>8</v>
      </c>
      <c r="O842" s="827">
        <v>2</v>
      </c>
      <c r="P842" s="826">
        <v>11633.82</v>
      </c>
      <c r="Q842" s="828">
        <v>0.75</v>
      </c>
      <c r="R842" s="823">
        <v>6</v>
      </c>
      <c r="S842" s="828">
        <v>0.75</v>
      </c>
      <c r="T842" s="827">
        <v>1</v>
      </c>
      <c r="U842" s="829">
        <v>0.5</v>
      </c>
    </row>
    <row r="843" spans="1:21" ht="14.45" customHeight="1" x14ac:dyDescent="0.2">
      <c r="A843" s="822">
        <v>7</v>
      </c>
      <c r="B843" s="823" t="s">
        <v>2233</v>
      </c>
      <c r="C843" s="823" t="s">
        <v>2239</v>
      </c>
      <c r="D843" s="824" t="s">
        <v>3530</v>
      </c>
      <c r="E843" s="825" t="s">
        <v>2273</v>
      </c>
      <c r="F843" s="823" t="s">
        <v>2234</v>
      </c>
      <c r="G843" s="823" t="s">
        <v>2837</v>
      </c>
      <c r="H843" s="823" t="s">
        <v>680</v>
      </c>
      <c r="I843" s="823" t="s">
        <v>3109</v>
      </c>
      <c r="J843" s="823" t="s">
        <v>2152</v>
      </c>
      <c r="K843" s="823" t="s">
        <v>3110</v>
      </c>
      <c r="L843" s="826">
        <v>1938.97</v>
      </c>
      <c r="M843" s="826">
        <v>3877.94</v>
      </c>
      <c r="N843" s="823">
        <v>2</v>
      </c>
      <c r="O843" s="827">
        <v>1</v>
      </c>
      <c r="P843" s="826">
        <v>3877.94</v>
      </c>
      <c r="Q843" s="828">
        <v>1</v>
      </c>
      <c r="R843" s="823">
        <v>2</v>
      </c>
      <c r="S843" s="828">
        <v>1</v>
      </c>
      <c r="T843" s="827">
        <v>1</v>
      </c>
      <c r="U843" s="829">
        <v>1</v>
      </c>
    </row>
    <row r="844" spans="1:21" ht="14.45" customHeight="1" x14ac:dyDescent="0.2">
      <c r="A844" s="822">
        <v>7</v>
      </c>
      <c r="B844" s="823" t="s">
        <v>2233</v>
      </c>
      <c r="C844" s="823" t="s">
        <v>2239</v>
      </c>
      <c r="D844" s="824" t="s">
        <v>3530</v>
      </c>
      <c r="E844" s="825" t="s">
        <v>2273</v>
      </c>
      <c r="F844" s="823" t="s">
        <v>2234</v>
      </c>
      <c r="G844" s="823" t="s">
        <v>2837</v>
      </c>
      <c r="H844" s="823" t="s">
        <v>680</v>
      </c>
      <c r="I844" s="823" t="s">
        <v>2151</v>
      </c>
      <c r="J844" s="823" t="s">
        <v>2152</v>
      </c>
      <c r="K844" s="823" t="s">
        <v>2153</v>
      </c>
      <c r="L844" s="826">
        <v>484.75</v>
      </c>
      <c r="M844" s="826">
        <v>5817</v>
      </c>
      <c r="N844" s="823">
        <v>12</v>
      </c>
      <c r="O844" s="827">
        <v>2</v>
      </c>
      <c r="P844" s="826">
        <v>5817</v>
      </c>
      <c r="Q844" s="828">
        <v>1</v>
      </c>
      <c r="R844" s="823">
        <v>12</v>
      </c>
      <c r="S844" s="828">
        <v>1</v>
      </c>
      <c r="T844" s="827">
        <v>2</v>
      </c>
      <c r="U844" s="829">
        <v>1</v>
      </c>
    </row>
    <row r="845" spans="1:21" ht="14.45" customHeight="1" x14ac:dyDescent="0.2">
      <c r="A845" s="822">
        <v>7</v>
      </c>
      <c r="B845" s="823" t="s">
        <v>2233</v>
      </c>
      <c r="C845" s="823" t="s">
        <v>2239</v>
      </c>
      <c r="D845" s="824" t="s">
        <v>3530</v>
      </c>
      <c r="E845" s="825" t="s">
        <v>2273</v>
      </c>
      <c r="F845" s="823" t="s">
        <v>2234</v>
      </c>
      <c r="G845" s="823" t="s">
        <v>2837</v>
      </c>
      <c r="H845" s="823" t="s">
        <v>680</v>
      </c>
      <c r="I845" s="823" t="s">
        <v>2154</v>
      </c>
      <c r="J845" s="823" t="s">
        <v>2152</v>
      </c>
      <c r="K845" s="823" t="s">
        <v>2155</v>
      </c>
      <c r="L845" s="826">
        <v>969.48</v>
      </c>
      <c r="M845" s="826">
        <v>5816.88</v>
      </c>
      <c r="N845" s="823">
        <v>6</v>
      </c>
      <c r="O845" s="827">
        <v>1</v>
      </c>
      <c r="P845" s="826">
        <v>5816.88</v>
      </c>
      <c r="Q845" s="828">
        <v>1</v>
      </c>
      <c r="R845" s="823">
        <v>6</v>
      </c>
      <c r="S845" s="828">
        <v>1</v>
      </c>
      <c r="T845" s="827">
        <v>1</v>
      </c>
      <c r="U845" s="829">
        <v>1</v>
      </c>
    </row>
    <row r="846" spans="1:21" ht="14.45" customHeight="1" x14ac:dyDescent="0.2">
      <c r="A846" s="822">
        <v>7</v>
      </c>
      <c r="B846" s="823" t="s">
        <v>2233</v>
      </c>
      <c r="C846" s="823" t="s">
        <v>2239</v>
      </c>
      <c r="D846" s="824" t="s">
        <v>3530</v>
      </c>
      <c r="E846" s="825" t="s">
        <v>2273</v>
      </c>
      <c r="F846" s="823" t="s">
        <v>2234</v>
      </c>
      <c r="G846" s="823" t="s">
        <v>2837</v>
      </c>
      <c r="H846" s="823" t="s">
        <v>680</v>
      </c>
      <c r="I846" s="823" t="s">
        <v>2848</v>
      </c>
      <c r="J846" s="823" t="s">
        <v>2839</v>
      </c>
      <c r="K846" s="823" t="s">
        <v>2148</v>
      </c>
      <c r="L846" s="826">
        <v>484.75</v>
      </c>
      <c r="M846" s="826">
        <v>2908.5</v>
      </c>
      <c r="N846" s="823">
        <v>6</v>
      </c>
      <c r="O846" s="827">
        <v>1</v>
      </c>
      <c r="P846" s="826">
        <v>2908.5</v>
      </c>
      <c r="Q846" s="828">
        <v>1</v>
      </c>
      <c r="R846" s="823">
        <v>6</v>
      </c>
      <c r="S846" s="828">
        <v>1</v>
      </c>
      <c r="T846" s="827">
        <v>1</v>
      </c>
      <c r="U846" s="829">
        <v>1</v>
      </c>
    </row>
    <row r="847" spans="1:21" ht="14.45" customHeight="1" x14ac:dyDescent="0.2">
      <c r="A847" s="822">
        <v>7</v>
      </c>
      <c r="B847" s="823" t="s">
        <v>2233</v>
      </c>
      <c r="C847" s="823" t="s">
        <v>2239</v>
      </c>
      <c r="D847" s="824" t="s">
        <v>3530</v>
      </c>
      <c r="E847" s="825" t="s">
        <v>2273</v>
      </c>
      <c r="F847" s="823" t="s">
        <v>2234</v>
      </c>
      <c r="G847" s="823" t="s">
        <v>2837</v>
      </c>
      <c r="H847" s="823" t="s">
        <v>680</v>
      </c>
      <c r="I847" s="823" t="s">
        <v>2146</v>
      </c>
      <c r="J847" s="823" t="s">
        <v>2147</v>
      </c>
      <c r="K847" s="823" t="s">
        <v>2148</v>
      </c>
      <c r="L847" s="826">
        <v>484.75</v>
      </c>
      <c r="M847" s="826">
        <v>7271.25</v>
      </c>
      <c r="N847" s="823">
        <v>15</v>
      </c>
      <c r="O847" s="827">
        <v>3</v>
      </c>
      <c r="P847" s="826">
        <v>7271.25</v>
      </c>
      <c r="Q847" s="828">
        <v>1</v>
      </c>
      <c r="R847" s="823">
        <v>15</v>
      </c>
      <c r="S847" s="828">
        <v>1</v>
      </c>
      <c r="T847" s="827">
        <v>3</v>
      </c>
      <c r="U847" s="829">
        <v>1</v>
      </c>
    </row>
    <row r="848" spans="1:21" ht="14.45" customHeight="1" x14ac:dyDescent="0.2">
      <c r="A848" s="822">
        <v>7</v>
      </c>
      <c r="B848" s="823" t="s">
        <v>2233</v>
      </c>
      <c r="C848" s="823" t="s">
        <v>2239</v>
      </c>
      <c r="D848" s="824" t="s">
        <v>3530</v>
      </c>
      <c r="E848" s="825" t="s">
        <v>2273</v>
      </c>
      <c r="F848" s="823" t="s">
        <v>2234</v>
      </c>
      <c r="G848" s="823" t="s">
        <v>2837</v>
      </c>
      <c r="H848" s="823" t="s">
        <v>680</v>
      </c>
      <c r="I848" s="823" t="s">
        <v>2149</v>
      </c>
      <c r="J848" s="823" t="s">
        <v>2147</v>
      </c>
      <c r="K848" s="823" t="s">
        <v>2150</v>
      </c>
      <c r="L848" s="826">
        <v>969.48</v>
      </c>
      <c r="M848" s="826">
        <v>11633.76</v>
      </c>
      <c r="N848" s="823">
        <v>12</v>
      </c>
      <c r="O848" s="827">
        <v>2</v>
      </c>
      <c r="P848" s="826">
        <v>11633.76</v>
      </c>
      <c r="Q848" s="828">
        <v>1</v>
      </c>
      <c r="R848" s="823">
        <v>12</v>
      </c>
      <c r="S848" s="828">
        <v>1</v>
      </c>
      <c r="T848" s="827">
        <v>2</v>
      </c>
      <c r="U848" s="829">
        <v>1</v>
      </c>
    </row>
    <row r="849" spans="1:21" ht="14.45" customHeight="1" x14ac:dyDescent="0.2">
      <c r="A849" s="822">
        <v>7</v>
      </c>
      <c r="B849" s="823" t="s">
        <v>2233</v>
      </c>
      <c r="C849" s="823" t="s">
        <v>2239</v>
      </c>
      <c r="D849" s="824" t="s">
        <v>3530</v>
      </c>
      <c r="E849" s="825" t="s">
        <v>2273</v>
      </c>
      <c r="F849" s="823" t="s">
        <v>2234</v>
      </c>
      <c r="G849" s="823" t="s">
        <v>2837</v>
      </c>
      <c r="H849" s="823" t="s">
        <v>680</v>
      </c>
      <c r="I849" s="823" t="s">
        <v>3176</v>
      </c>
      <c r="J849" s="823" t="s">
        <v>2147</v>
      </c>
      <c r="K849" s="823" t="s">
        <v>2842</v>
      </c>
      <c r="L849" s="826">
        <v>1938.97</v>
      </c>
      <c r="M849" s="826">
        <v>29084.550000000003</v>
      </c>
      <c r="N849" s="823">
        <v>15</v>
      </c>
      <c r="O849" s="827">
        <v>4</v>
      </c>
      <c r="P849" s="826">
        <v>29084.550000000003</v>
      </c>
      <c r="Q849" s="828">
        <v>1</v>
      </c>
      <c r="R849" s="823">
        <v>15</v>
      </c>
      <c r="S849" s="828">
        <v>1</v>
      </c>
      <c r="T849" s="827">
        <v>4</v>
      </c>
      <c r="U849" s="829">
        <v>1</v>
      </c>
    </row>
    <row r="850" spans="1:21" ht="14.45" customHeight="1" x14ac:dyDescent="0.2">
      <c r="A850" s="822">
        <v>7</v>
      </c>
      <c r="B850" s="823" t="s">
        <v>2233</v>
      </c>
      <c r="C850" s="823" t="s">
        <v>2239</v>
      </c>
      <c r="D850" s="824" t="s">
        <v>3530</v>
      </c>
      <c r="E850" s="825" t="s">
        <v>2273</v>
      </c>
      <c r="F850" s="823" t="s">
        <v>2234</v>
      </c>
      <c r="G850" s="823" t="s">
        <v>2559</v>
      </c>
      <c r="H850" s="823" t="s">
        <v>680</v>
      </c>
      <c r="I850" s="823" t="s">
        <v>2851</v>
      </c>
      <c r="J850" s="823" t="s">
        <v>2039</v>
      </c>
      <c r="K850" s="823" t="s">
        <v>2852</v>
      </c>
      <c r="L850" s="826">
        <v>339.47</v>
      </c>
      <c r="M850" s="826">
        <v>1018.4100000000001</v>
      </c>
      <c r="N850" s="823">
        <v>3</v>
      </c>
      <c r="O850" s="827">
        <v>2</v>
      </c>
      <c r="P850" s="826">
        <v>1018.4100000000001</v>
      </c>
      <c r="Q850" s="828">
        <v>1</v>
      </c>
      <c r="R850" s="823">
        <v>3</v>
      </c>
      <c r="S850" s="828">
        <v>1</v>
      </c>
      <c r="T850" s="827">
        <v>2</v>
      </c>
      <c r="U850" s="829">
        <v>1</v>
      </c>
    </row>
    <row r="851" spans="1:21" ht="14.45" customHeight="1" x14ac:dyDescent="0.2">
      <c r="A851" s="822">
        <v>7</v>
      </c>
      <c r="B851" s="823" t="s">
        <v>2233</v>
      </c>
      <c r="C851" s="823" t="s">
        <v>2239</v>
      </c>
      <c r="D851" s="824" t="s">
        <v>3530</v>
      </c>
      <c r="E851" s="825" t="s">
        <v>2273</v>
      </c>
      <c r="F851" s="823" t="s">
        <v>2234</v>
      </c>
      <c r="G851" s="823" t="s">
        <v>2559</v>
      </c>
      <c r="H851" s="823" t="s">
        <v>680</v>
      </c>
      <c r="I851" s="823" t="s">
        <v>2166</v>
      </c>
      <c r="J851" s="823" t="s">
        <v>2039</v>
      </c>
      <c r="K851" s="823" t="s">
        <v>2167</v>
      </c>
      <c r="L851" s="826">
        <v>113.16</v>
      </c>
      <c r="M851" s="826">
        <v>2150.04</v>
      </c>
      <c r="N851" s="823">
        <v>19</v>
      </c>
      <c r="O851" s="827">
        <v>9</v>
      </c>
      <c r="P851" s="826">
        <v>1018.4399999999999</v>
      </c>
      <c r="Q851" s="828">
        <v>0.47368421052631576</v>
      </c>
      <c r="R851" s="823">
        <v>9</v>
      </c>
      <c r="S851" s="828">
        <v>0.47368421052631576</v>
      </c>
      <c r="T851" s="827">
        <v>4.5</v>
      </c>
      <c r="U851" s="829">
        <v>0.5</v>
      </c>
    </row>
    <row r="852" spans="1:21" ht="14.45" customHeight="1" x14ac:dyDescent="0.2">
      <c r="A852" s="822">
        <v>7</v>
      </c>
      <c r="B852" s="823" t="s">
        <v>2233</v>
      </c>
      <c r="C852" s="823" t="s">
        <v>2239</v>
      </c>
      <c r="D852" s="824" t="s">
        <v>3530</v>
      </c>
      <c r="E852" s="825" t="s">
        <v>2273</v>
      </c>
      <c r="F852" s="823" t="s">
        <v>2234</v>
      </c>
      <c r="G852" s="823" t="s">
        <v>2559</v>
      </c>
      <c r="H852" s="823" t="s">
        <v>680</v>
      </c>
      <c r="I852" s="823" t="s">
        <v>2038</v>
      </c>
      <c r="J852" s="823" t="s">
        <v>2039</v>
      </c>
      <c r="K852" s="823" t="s">
        <v>2040</v>
      </c>
      <c r="L852" s="826">
        <v>169.73</v>
      </c>
      <c r="M852" s="826">
        <v>678.92</v>
      </c>
      <c r="N852" s="823">
        <v>4</v>
      </c>
      <c r="O852" s="827">
        <v>3.5</v>
      </c>
      <c r="P852" s="826">
        <v>169.73</v>
      </c>
      <c r="Q852" s="828">
        <v>0.25</v>
      </c>
      <c r="R852" s="823">
        <v>1</v>
      </c>
      <c r="S852" s="828">
        <v>0.25</v>
      </c>
      <c r="T852" s="827">
        <v>1</v>
      </c>
      <c r="U852" s="829">
        <v>0.2857142857142857</v>
      </c>
    </row>
    <row r="853" spans="1:21" ht="14.45" customHeight="1" x14ac:dyDescent="0.2">
      <c r="A853" s="822">
        <v>7</v>
      </c>
      <c r="B853" s="823" t="s">
        <v>2233</v>
      </c>
      <c r="C853" s="823" t="s">
        <v>2239</v>
      </c>
      <c r="D853" s="824" t="s">
        <v>3530</v>
      </c>
      <c r="E853" s="825" t="s">
        <v>2273</v>
      </c>
      <c r="F853" s="823" t="s">
        <v>2234</v>
      </c>
      <c r="G853" s="823" t="s">
        <v>2559</v>
      </c>
      <c r="H853" s="823" t="s">
        <v>680</v>
      </c>
      <c r="I853" s="823" t="s">
        <v>2041</v>
      </c>
      <c r="J853" s="823" t="s">
        <v>2039</v>
      </c>
      <c r="K853" s="823" t="s">
        <v>2042</v>
      </c>
      <c r="L853" s="826">
        <v>339.47</v>
      </c>
      <c r="M853" s="826">
        <v>27497.07</v>
      </c>
      <c r="N853" s="823">
        <v>81</v>
      </c>
      <c r="O853" s="827">
        <v>27</v>
      </c>
      <c r="P853" s="826">
        <v>17312.97</v>
      </c>
      <c r="Q853" s="828">
        <v>0.62962962962962965</v>
      </c>
      <c r="R853" s="823">
        <v>51</v>
      </c>
      <c r="S853" s="828">
        <v>0.62962962962962965</v>
      </c>
      <c r="T853" s="827">
        <v>15.5</v>
      </c>
      <c r="U853" s="829">
        <v>0.57407407407407407</v>
      </c>
    </row>
    <row r="854" spans="1:21" ht="14.45" customHeight="1" x14ac:dyDescent="0.2">
      <c r="A854" s="822">
        <v>7</v>
      </c>
      <c r="B854" s="823" t="s">
        <v>2233</v>
      </c>
      <c r="C854" s="823" t="s">
        <v>2239</v>
      </c>
      <c r="D854" s="824" t="s">
        <v>3530</v>
      </c>
      <c r="E854" s="825" t="s">
        <v>2273</v>
      </c>
      <c r="F854" s="823" t="s">
        <v>2234</v>
      </c>
      <c r="G854" s="823" t="s">
        <v>2559</v>
      </c>
      <c r="H854" s="823" t="s">
        <v>680</v>
      </c>
      <c r="I854" s="823" t="s">
        <v>3030</v>
      </c>
      <c r="J854" s="823" t="s">
        <v>3031</v>
      </c>
      <c r="K854" s="823" t="s">
        <v>3032</v>
      </c>
      <c r="L854" s="826">
        <v>763.63</v>
      </c>
      <c r="M854" s="826">
        <v>2290.89</v>
      </c>
      <c r="N854" s="823">
        <v>3</v>
      </c>
      <c r="O854" s="827">
        <v>1</v>
      </c>
      <c r="P854" s="826"/>
      <c r="Q854" s="828">
        <v>0</v>
      </c>
      <c r="R854" s="823"/>
      <c r="S854" s="828">
        <v>0</v>
      </c>
      <c r="T854" s="827"/>
      <c r="U854" s="829">
        <v>0</v>
      </c>
    </row>
    <row r="855" spans="1:21" ht="14.45" customHeight="1" x14ac:dyDescent="0.2">
      <c r="A855" s="822">
        <v>7</v>
      </c>
      <c r="B855" s="823" t="s">
        <v>2233</v>
      </c>
      <c r="C855" s="823" t="s">
        <v>2239</v>
      </c>
      <c r="D855" s="824" t="s">
        <v>3530</v>
      </c>
      <c r="E855" s="825" t="s">
        <v>2273</v>
      </c>
      <c r="F855" s="823" t="s">
        <v>2234</v>
      </c>
      <c r="G855" s="823" t="s">
        <v>2559</v>
      </c>
      <c r="H855" s="823" t="s">
        <v>329</v>
      </c>
      <c r="I855" s="823" t="s">
        <v>2855</v>
      </c>
      <c r="J855" s="823" t="s">
        <v>2856</v>
      </c>
      <c r="K855" s="823" t="s">
        <v>2852</v>
      </c>
      <c r="L855" s="826">
        <v>339.47</v>
      </c>
      <c r="M855" s="826">
        <v>678.94</v>
      </c>
      <c r="N855" s="823">
        <v>2</v>
      </c>
      <c r="O855" s="827">
        <v>0.5</v>
      </c>
      <c r="P855" s="826"/>
      <c r="Q855" s="828">
        <v>0</v>
      </c>
      <c r="R855" s="823"/>
      <c r="S855" s="828">
        <v>0</v>
      </c>
      <c r="T855" s="827"/>
      <c r="U855" s="829">
        <v>0</v>
      </c>
    </row>
    <row r="856" spans="1:21" ht="14.45" customHeight="1" x14ac:dyDescent="0.2">
      <c r="A856" s="822">
        <v>7</v>
      </c>
      <c r="B856" s="823" t="s">
        <v>2233</v>
      </c>
      <c r="C856" s="823" t="s">
        <v>2239</v>
      </c>
      <c r="D856" s="824" t="s">
        <v>3530</v>
      </c>
      <c r="E856" s="825" t="s">
        <v>2273</v>
      </c>
      <c r="F856" s="823" t="s">
        <v>2234</v>
      </c>
      <c r="G856" s="823" t="s">
        <v>2468</v>
      </c>
      <c r="H856" s="823" t="s">
        <v>329</v>
      </c>
      <c r="I856" s="823" t="s">
        <v>3309</v>
      </c>
      <c r="J856" s="823" t="s">
        <v>3310</v>
      </c>
      <c r="K856" s="823" t="s">
        <v>2631</v>
      </c>
      <c r="L856" s="826">
        <v>79.64</v>
      </c>
      <c r="M856" s="826">
        <v>238.92000000000002</v>
      </c>
      <c r="N856" s="823">
        <v>3</v>
      </c>
      <c r="O856" s="827">
        <v>2.5</v>
      </c>
      <c r="P856" s="826">
        <v>79.64</v>
      </c>
      <c r="Q856" s="828">
        <v>0.33333333333333331</v>
      </c>
      <c r="R856" s="823">
        <v>1</v>
      </c>
      <c r="S856" s="828">
        <v>0.33333333333333331</v>
      </c>
      <c r="T856" s="827">
        <v>1</v>
      </c>
      <c r="U856" s="829">
        <v>0.4</v>
      </c>
    </row>
    <row r="857" spans="1:21" ht="14.45" customHeight="1" x14ac:dyDescent="0.2">
      <c r="A857" s="822">
        <v>7</v>
      </c>
      <c r="B857" s="823" t="s">
        <v>2233</v>
      </c>
      <c r="C857" s="823" t="s">
        <v>2239</v>
      </c>
      <c r="D857" s="824" t="s">
        <v>3530</v>
      </c>
      <c r="E857" s="825" t="s">
        <v>2273</v>
      </c>
      <c r="F857" s="823" t="s">
        <v>2234</v>
      </c>
      <c r="G857" s="823" t="s">
        <v>2861</v>
      </c>
      <c r="H857" s="823" t="s">
        <v>329</v>
      </c>
      <c r="I857" s="823" t="s">
        <v>2865</v>
      </c>
      <c r="J857" s="823" t="s">
        <v>2863</v>
      </c>
      <c r="K857" s="823" t="s">
        <v>2866</v>
      </c>
      <c r="L857" s="826">
        <v>1019.46</v>
      </c>
      <c r="M857" s="826">
        <v>20389.2</v>
      </c>
      <c r="N857" s="823">
        <v>20</v>
      </c>
      <c r="O857" s="827">
        <v>7</v>
      </c>
      <c r="P857" s="826">
        <v>12233.52</v>
      </c>
      <c r="Q857" s="828">
        <v>0.6</v>
      </c>
      <c r="R857" s="823">
        <v>12</v>
      </c>
      <c r="S857" s="828">
        <v>0.6</v>
      </c>
      <c r="T857" s="827">
        <v>4</v>
      </c>
      <c r="U857" s="829">
        <v>0.5714285714285714</v>
      </c>
    </row>
    <row r="858" spans="1:21" ht="14.45" customHeight="1" x14ac:dyDescent="0.2">
      <c r="A858" s="822">
        <v>7</v>
      </c>
      <c r="B858" s="823" t="s">
        <v>2233</v>
      </c>
      <c r="C858" s="823" t="s">
        <v>2239</v>
      </c>
      <c r="D858" s="824" t="s">
        <v>3530</v>
      </c>
      <c r="E858" s="825" t="s">
        <v>2273</v>
      </c>
      <c r="F858" s="823" t="s">
        <v>2234</v>
      </c>
      <c r="G858" s="823" t="s">
        <v>2861</v>
      </c>
      <c r="H858" s="823" t="s">
        <v>329</v>
      </c>
      <c r="I858" s="823" t="s">
        <v>2867</v>
      </c>
      <c r="J858" s="823" t="s">
        <v>2863</v>
      </c>
      <c r="K858" s="823" t="s">
        <v>2868</v>
      </c>
      <c r="L858" s="826">
        <v>2038.93</v>
      </c>
      <c r="M858" s="826">
        <v>22428.23</v>
      </c>
      <c r="N858" s="823">
        <v>11</v>
      </c>
      <c r="O858" s="827">
        <v>4</v>
      </c>
      <c r="P858" s="826">
        <v>6116.79</v>
      </c>
      <c r="Q858" s="828">
        <v>0.27272727272727271</v>
      </c>
      <c r="R858" s="823">
        <v>3</v>
      </c>
      <c r="S858" s="828">
        <v>0.27272727272727271</v>
      </c>
      <c r="T858" s="827">
        <v>1</v>
      </c>
      <c r="U858" s="829">
        <v>0.25</v>
      </c>
    </row>
    <row r="859" spans="1:21" ht="14.45" customHeight="1" x14ac:dyDescent="0.2">
      <c r="A859" s="822">
        <v>7</v>
      </c>
      <c r="B859" s="823" t="s">
        <v>2233</v>
      </c>
      <c r="C859" s="823" t="s">
        <v>2239</v>
      </c>
      <c r="D859" s="824" t="s">
        <v>3530</v>
      </c>
      <c r="E859" s="825" t="s">
        <v>2273</v>
      </c>
      <c r="F859" s="823" t="s">
        <v>2234</v>
      </c>
      <c r="G859" s="823" t="s">
        <v>3311</v>
      </c>
      <c r="H859" s="823" t="s">
        <v>329</v>
      </c>
      <c r="I859" s="823" t="s">
        <v>3312</v>
      </c>
      <c r="J859" s="823" t="s">
        <v>3313</v>
      </c>
      <c r="K859" s="823" t="s">
        <v>3314</v>
      </c>
      <c r="L859" s="826">
        <v>0</v>
      </c>
      <c r="M859" s="826">
        <v>0</v>
      </c>
      <c r="N859" s="823">
        <v>3</v>
      </c>
      <c r="O859" s="827">
        <v>1</v>
      </c>
      <c r="P859" s="826"/>
      <c r="Q859" s="828"/>
      <c r="R859" s="823"/>
      <c r="S859" s="828">
        <v>0</v>
      </c>
      <c r="T859" s="827"/>
      <c r="U859" s="829">
        <v>0</v>
      </c>
    </row>
    <row r="860" spans="1:21" ht="14.45" customHeight="1" x14ac:dyDescent="0.2">
      <c r="A860" s="822">
        <v>7</v>
      </c>
      <c r="B860" s="823" t="s">
        <v>2233</v>
      </c>
      <c r="C860" s="823" t="s">
        <v>2239</v>
      </c>
      <c r="D860" s="824" t="s">
        <v>3530</v>
      </c>
      <c r="E860" s="825" t="s">
        <v>2273</v>
      </c>
      <c r="F860" s="823" t="s">
        <v>2234</v>
      </c>
      <c r="G860" s="823" t="s">
        <v>3311</v>
      </c>
      <c r="H860" s="823" t="s">
        <v>329</v>
      </c>
      <c r="I860" s="823" t="s">
        <v>3315</v>
      </c>
      <c r="J860" s="823" t="s">
        <v>3313</v>
      </c>
      <c r="K860" s="823" t="s">
        <v>3316</v>
      </c>
      <c r="L860" s="826">
        <v>0</v>
      </c>
      <c r="M860" s="826">
        <v>0</v>
      </c>
      <c r="N860" s="823">
        <v>2</v>
      </c>
      <c r="O860" s="827">
        <v>1</v>
      </c>
      <c r="P860" s="826">
        <v>0</v>
      </c>
      <c r="Q860" s="828"/>
      <c r="R860" s="823">
        <v>2</v>
      </c>
      <c r="S860" s="828">
        <v>1</v>
      </c>
      <c r="T860" s="827">
        <v>1</v>
      </c>
      <c r="U860" s="829">
        <v>1</v>
      </c>
    </row>
    <row r="861" spans="1:21" ht="14.45" customHeight="1" x14ac:dyDescent="0.2">
      <c r="A861" s="822">
        <v>7</v>
      </c>
      <c r="B861" s="823" t="s">
        <v>2233</v>
      </c>
      <c r="C861" s="823" t="s">
        <v>2239</v>
      </c>
      <c r="D861" s="824" t="s">
        <v>3530</v>
      </c>
      <c r="E861" s="825" t="s">
        <v>2273</v>
      </c>
      <c r="F861" s="823" t="s">
        <v>2234</v>
      </c>
      <c r="G861" s="823" t="s">
        <v>2398</v>
      </c>
      <c r="H861" s="823" t="s">
        <v>329</v>
      </c>
      <c r="I861" s="823" t="s">
        <v>3033</v>
      </c>
      <c r="J861" s="823" t="s">
        <v>2400</v>
      </c>
      <c r="K861" s="823" t="s">
        <v>3034</v>
      </c>
      <c r="L861" s="826">
        <v>91.78</v>
      </c>
      <c r="M861" s="826">
        <v>275.34000000000003</v>
      </c>
      <c r="N861" s="823">
        <v>3</v>
      </c>
      <c r="O861" s="827">
        <v>1.5</v>
      </c>
      <c r="P861" s="826">
        <v>91.78</v>
      </c>
      <c r="Q861" s="828">
        <v>0.33333333333333331</v>
      </c>
      <c r="R861" s="823">
        <v>1</v>
      </c>
      <c r="S861" s="828">
        <v>0.33333333333333331</v>
      </c>
      <c r="T861" s="827">
        <v>1</v>
      </c>
      <c r="U861" s="829">
        <v>0.66666666666666663</v>
      </c>
    </row>
    <row r="862" spans="1:21" ht="14.45" customHeight="1" x14ac:dyDescent="0.2">
      <c r="A862" s="822">
        <v>7</v>
      </c>
      <c r="B862" s="823" t="s">
        <v>2233</v>
      </c>
      <c r="C862" s="823" t="s">
        <v>2239</v>
      </c>
      <c r="D862" s="824" t="s">
        <v>3530</v>
      </c>
      <c r="E862" s="825" t="s">
        <v>2273</v>
      </c>
      <c r="F862" s="823" t="s">
        <v>2234</v>
      </c>
      <c r="G862" s="823" t="s">
        <v>2871</v>
      </c>
      <c r="H862" s="823" t="s">
        <v>329</v>
      </c>
      <c r="I862" s="823" t="s">
        <v>2872</v>
      </c>
      <c r="J862" s="823" t="s">
        <v>2873</v>
      </c>
      <c r="K862" s="823" t="s">
        <v>2874</v>
      </c>
      <c r="L862" s="826">
        <v>102.9</v>
      </c>
      <c r="M862" s="826">
        <v>411.6</v>
      </c>
      <c r="N862" s="823">
        <v>4</v>
      </c>
      <c r="O862" s="827">
        <v>1</v>
      </c>
      <c r="P862" s="826"/>
      <c r="Q862" s="828">
        <v>0</v>
      </c>
      <c r="R862" s="823"/>
      <c r="S862" s="828">
        <v>0</v>
      </c>
      <c r="T862" s="827"/>
      <c r="U862" s="829">
        <v>0</v>
      </c>
    </row>
    <row r="863" spans="1:21" ht="14.45" customHeight="1" x14ac:dyDescent="0.2">
      <c r="A863" s="822">
        <v>7</v>
      </c>
      <c r="B863" s="823" t="s">
        <v>2233</v>
      </c>
      <c r="C863" s="823" t="s">
        <v>2239</v>
      </c>
      <c r="D863" s="824" t="s">
        <v>3530</v>
      </c>
      <c r="E863" s="825" t="s">
        <v>2273</v>
      </c>
      <c r="F863" s="823" t="s">
        <v>2234</v>
      </c>
      <c r="G863" s="823" t="s">
        <v>2871</v>
      </c>
      <c r="H863" s="823" t="s">
        <v>329</v>
      </c>
      <c r="I863" s="823" t="s">
        <v>2875</v>
      </c>
      <c r="J863" s="823" t="s">
        <v>2876</v>
      </c>
      <c r="K863" s="823" t="s">
        <v>2877</v>
      </c>
      <c r="L863" s="826">
        <v>74.64</v>
      </c>
      <c r="M863" s="826">
        <v>447.84</v>
      </c>
      <c r="N863" s="823">
        <v>6</v>
      </c>
      <c r="O863" s="827">
        <v>3</v>
      </c>
      <c r="P863" s="826">
        <v>74.64</v>
      </c>
      <c r="Q863" s="828">
        <v>0.16666666666666669</v>
      </c>
      <c r="R863" s="823">
        <v>1</v>
      </c>
      <c r="S863" s="828">
        <v>0.16666666666666666</v>
      </c>
      <c r="T863" s="827">
        <v>1</v>
      </c>
      <c r="U863" s="829">
        <v>0.33333333333333331</v>
      </c>
    </row>
    <row r="864" spans="1:21" ht="14.45" customHeight="1" x14ac:dyDescent="0.2">
      <c r="A864" s="822">
        <v>7</v>
      </c>
      <c r="B864" s="823" t="s">
        <v>2233</v>
      </c>
      <c r="C864" s="823" t="s">
        <v>2239</v>
      </c>
      <c r="D864" s="824" t="s">
        <v>3530</v>
      </c>
      <c r="E864" s="825" t="s">
        <v>2273</v>
      </c>
      <c r="F864" s="823" t="s">
        <v>2234</v>
      </c>
      <c r="G864" s="823" t="s">
        <v>2408</v>
      </c>
      <c r="H864" s="823" t="s">
        <v>329</v>
      </c>
      <c r="I864" s="823" t="s">
        <v>2409</v>
      </c>
      <c r="J864" s="823" t="s">
        <v>1343</v>
      </c>
      <c r="K864" s="823" t="s">
        <v>2372</v>
      </c>
      <c r="L864" s="826">
        <v>111.72</v>
      </c>
      <c r="M864" s="826">
        <v>111.72</v>
      </c>
      <c r="N864" s="823">
        <v>1</v>
      </c>
      <c r="O864" s="827">
        <v>1</v>
      </c>
      <c r="P864" s="826"/>
      <c r="Q864" s="828">
        <v>0</v>
      </c>
      <c r="R864" s="823"/>
      <c r="S864" s="828">
        <v>0</v>
      </c>
      <c r="T864" s="827"/>
      <c r="U864" s="829">
        <v>0</v>
      </c>
    </row>
    <row r="865" spans="1:21" ht="14.45" customHeight="1" x14ac:dyDescent="0.2">
      <c r="A865" s="822">
        <v>7</v>
      </c>
      <c r="B865" s="823" t="s">
        <v>2233</v>
      </c>
      <c r="C865" s="823" t="s">
        <v>2239</v>
      </c>
      <c r="D865" s="824" t="s">
        <v>3530</v>
      </c>
      <c r="E865" s="825" t="s">
        <v>2273</v>
      </c>
      <c r="F865" s="823" t="s">
        <v>2234</v>
      </c>
      <c r="G865" s="823" t="s">
        <v>2878</v>
      </c>
      <c r="H865" s="823" t="s">
        <v>329</v>
      </c>
      <c r="I865" s="823" t="s">
        <v>2879</v>
      </c>
      <c r="J865" s="823" t="s">
        <v>1601</v>
      </c>
      <c r="K865" s="823" t="s">
        <v>2880</v>
      </c>
      <c r="L865" s="826">
        <v>24.37</v>
      </c>
      <c r="M865" s="826">
        <v>170.59</v>
      </c>
      <c r="N865" s="823">
        <v>7</v>
      </c>
      <c r="O865" s="827">
        <v>4.5</v>
      </c>
      <c r="P865" s="826">
        <v>121.85000000000001</v>
      </c>
      <c r="Q865" s="828">
        <v>0.7142857142857143</v>
      </c>
      <c r="R865" s="823">
        <v>5</v>
      </c>
      <c r="S865" s="828">
        <v>0.7142857142857143</v>
      </c>
      <c r="T865" s="827">
        <v>3.5</v>
      </c>
      <c r="U865" s="829">
        <v>0.77777777777777779</v>
      </c>
    </row>
    <row r="866" spans="1:21" ht="14.45" customHeight="1" x14ac:dyDescent="0.2">
      <c r="A866" s="822">
        <v>7</v>
      </c>
      <c r="B866" s="823" t="s">
        <v>2233</v>
      </c>
      <c r="C866" s="823" t="s">
        <v>2239</v>
      </c>
      <c r="D866" s="824" t="s">
        <v>3530</v>
      </c>
      <c r="E866" s="825" t="s">
        <v>2273</v>
      </c>
      <c r="F866" s="823" t="s">
        <v>2234</v>
      </c>
      <c r="G866" s="823" t="s">
        <v>2878</v>
      </c>
      <c r="H866" s="823" t="s">
        <v>329</v>
      </c>
      <c r="I866" s="823" t="s">
        <v>3039</v>
      </c>
      <c r="J866" s="823" t="s">
        <v>1601</v>
      </c>
      <c r="K866" s="823" t="s">
        <v>2735</v>
      </c>
      <c r="L866" s="826">
        <v>38.590000000000003</v>
      </c>
      <c r="M866" s="826">
        <v>308.72000000000003</v>
      </c>
      <c r="N866" s="823">
        <v>8</v>
      </c>
      <c r="O866" s="827">
        <v>3</v>
      </c>
      <c r="P866" s="826">
        <v>231.54000000000002</v>
      </c>
      <c r="Q866" s="828">
        <v>0.75</v>
      </c>
      <c r="R866" s="823">
        <v>6</v>
      </c>
      <c r="S866" s="828">
        <v>0.75</v>
      </c>
      <c r="T866" s="827">
        <v>2</v>
      </c>
      <c r="U866" s="829">
        <v>0.66666666666666663</v>
      </c>
    </row>
    <row r="867" spans="1:21" ht="14.45" customHeight="1" x14ac:dyDescent="0.2">
      <c r="A867" s="822">
        <v>7</v>
      </c>
      <c r="B867" s="823" t="s">
        <v>2233</v>
      </c>
      <c r="C867" s="823" t="s">
        <v>2239</v>
      </c>
      <c r="D867" s="824" t="s">
        <v>3530</v>
      </c>
      <c r="E867" s="825" t="s">
        <v>2273</v>
      </c>
      <c r="F867" s="823" t="s">
        <v>2234</v>
      </c>
      <c r="G867" s="823" t="s">
        <v>2885</v>
      </c>
      <c r="H867" s="823" t="s">
        <v>329</v>
      </c>
      <c r="I867" s="823" t="s">
        <v>2886</v>
      </c>
      <c r="J867" s="823" t="s">
        <v>2887</v>
      </c>
      <c r="K867" s="823" t="s">
        <v>2888</v>
      </c>
      <c r="L867" s="826">
        <v>1561.8</v>
      </c>
      <c r="M867" s="826">
        <v>4685.3999999999996</v>
      </c>
      <c r="N867" s="823">
        <v>3</v>
      </c>
      <c r="O867" s="827">
        <v>2.5</v>
      </c>
      <c r="P867" s="826">
        <v>3123.6</v>
      </c>
      <c r="Q867" s="828">
        <v>0.66666666666666674</v>
      </c>
      <c r="R867" s="823">
        <v>2</v>
      </c>
      <c r="S867" s="828">
        <v>0.66666666666666663</v>
      </c>
      <c r="T867" s="827">
        <v>2</v>
      </c>
      <c r="U867" s="829">
        <v>0.8</v>
      </c>
    </row>
    <row r="868" spans="1:21" ht="14.45" customHeight="1" x14ac:dyDescent="0.2">
      <c r="A868" s="822">
        <v>7</v>
      </c>
      <c r="B868" s="823" t="s">
        <v>2233</v>
      </c>
      <c r="C868" s="823" t="s">
        <v>2239</v>
      </c>
      <c r="D868" s="824" t="s">
        <v>3530</v>
      </c>
      <c r="E868" s="825" t="s">
        <v>2273</v>
      </c>
      <c r="F868" s="823" t="s">
        <v>2234</v>
      </c>
      <c r="G868" s="823" t="s">
        <v>2420</v>
      </c>
      <c r="H868" s="823" t="s">
        <v>680</v>
      </c>
      <c r="I868" s="823" t="s">
        <v>2136</v>
      </c>
      <c r="J868" s="823" t="s">
        <v>2137</v>
      </c>
      <c r="K868" s="823" t="s">
        <v>2138</v>
      </c>
      <c r="L868" s="826">
        <v>70.48</v>
      </c>
      <c r="M868" s="826">
        <v>1057.2</v>
      </c>
      <c r="N868" s="823">
        <v>15</v>
      </c>
      <c r="O868" s="827">
        <v>7.5</v>
      </c>
      <c r="P868" s="826">
        <v>1057.2</v>
      </c>
      <c r="Q868" s="828">
        <v>1</v>
      </c>
      <c r="R868" s="823">
        <v>15</v>
      </c>
      <c r="S868" s="828">
        <v>1</v>
      </c>
      <c r="T868" s="827">
        <v>7.5</v>
      </c>
      <c r="U868" s="829">
        <v>1</v>
      </c>
    </row>
    <row r="869" spans="1:21" ht="14.45" customHeight="1" x14ac:dyDescent="0.2">
      <c r="A869" s="822">
        <v>7</v>
      </c>
      <c r="B869" s="823" t="s">
        <v>2233</v>
      </c>
      <c r="C869" s="823" t="s">
        <v>2239</v>
      </c>
      <c r="D869" s="824" t="s">
        <v>3530</v>
      </c>
      <c r="E869" s="825" t="s">
        <v>2273</v>
      </c>
      <c r="F869" s="823" t="s">
        <v>2234</v>
      </c>
      <c r="G869" s="823" t="s">
        <v>2420</v>
      </c>
      <c r="H869" s="823" t="s">
        <v>680</v>
      </c>
      <c r="I869" s="823" t="s">
        <v>2421</v>
      </c>
      <c r="J869" s="823" t="s">
        <v>2137</v>
      </c>
      <c r="K869" s="823" t="s">
        <v>2422</v>
      </c>
      <c r="L869" s="826">
        <v>140.96</v>
      </c>
      <c r="M869" s="826">
        <v>422.88</v>
      </c>
      <c r="N869" s="823">
        <v>3</v>
      </c>
      <c r="O869" s="827">
        <v>3</v>
      </c>
      <c r="P869" s="826">
        <v>140.96</v>
      </c>
      <c r="Q869" s="828">
        <v>0.33333333333333337</v>
      </c>
      <c r="R869" s="823">
        <v>1</v>
      </c>
      <c r="S869" s="828">
        <v>0.33333333333333331</v>
      </c>
      <c r="T869" s="827">
        <v>1</v>
      </c>
      <c r="U869" s="829">
        <v>0.33333333333333331</v>
      </c>
    </row>
    <row r="870" spans="1:21" ht="14.45" customHeight="1" x14ac:dyDescent="0.2">
      <c r="A870" s="822">
        <v>7</v>
      </c>
      <c r="B870" s="823" t="s">
        <v>2233</v>
      </c>
      <c r="C870" s="823" t="s">
        <v>2239</v>
      </c>
      <c r="D870" s="824" t="s">
        <v>3530</v>
      </c>
      <c r="E870" s="825" t="s">
        <v>2273</v>
      </c>
      <c r="F870" s="823" t="s">
        <v>2234</v>
      </c>
      <c r="G870" s="823" t="s">
        <v>2889</v>
      </c>
      <c r="H870" s="823" t="s">
        <v>329</v>
      </c>
      <c r="I870" s="823" t="s">
        <v>3317</v>
      </c>
      <c r="J870" s="823" t="s">
        <v>754</v>
      </c>
      <c r="K870" s="823" t="s">
        <v>755</v>
      </c>
      <c r="L870" s="826">
        <v>234.07</v>
      </c>
      <c r="M870" s="826">
        <v>234.07</v>
      </c>
      <c r="N870" s="823">
        <v>1</v>
      </c>
      <c r="O870" s="827">
        <v>1</v>
      </c>
      <c r="P870" s="826"/>
      <c r="Q870" s="828">
        <v>0</v>
      </c>
      <c r="R870" s="823"/>
      <c r="S870" s="828">
        <v>0</v>
      </c>
      <c r="T870" s="827"/>
      <c r="U870" s="829">
        <v>0</v>
      </c>
    </row>
    <row r="871" spans="1:21" ht="14.45" customHeight="1" x14ac:dyDescent="0.2">
      <c r="A871" s="822">
        <v>7</v>
      </c>
      <c r="B871" s="823" t="s">
        <v>2233</v>
      </c>
      <c r="C871" s="823" t="s">
        <v>2239</v>
      </c>
      <c r="D871" s="824" t="s">
        <v>3530</v>
      </c>
      <c r="E871" s="825" t="s">
        <v>2273</v>
      </c>
      <c r="F871" s="823" t="s">
        <v>2234</v>
      </c>
      <c r="G871" s="823" t="s">
        <v>2896</v>
      </c>
      <c r="H871" s="823" t="s">
        <v>329</v>
      </c>
      <c r="I871" s="823" t="s">
        <v>2897</v>
      </c>
      <c r="J871" s="823" t="s">
        <v>2898</v>
      </c>
      <c r="K871" s="823" t="s">
        <v>763</v>
      </c>
      <c r="L871" s="826">
        <v>208.18</v>
      </c>
      <c r="M871" s="826">
        <v>1249.08</v>
      </c>
      <c r="N871" s="823">
        <v>6</v>
      </c>
      <c r="O871" s="827">
        <v>2</v>
      </c>
      <c r="P871" s="826">
        <v>1249.08</v>
      </c>
      <c r="Q871" s="828">
        <v>1</v>
      </c>
      <c r="R871" s="823">
        <v>6</v>
      </c>
      <c r="S871" s="828">
        <v>1</v>
      </c>
      <c r="T871" s="827">
        <v>2</v>
      </c>
      <c r="U871" s="829">
        <v>1</v>
      </c>
    </row>
    <row r="872" spans="1:21" ht="14.45" customHeight="1" x14ac:dyDescent="0.2">
      <c r="A872" s="822">
        <v>7</v>
      </c>
      <c r="B872" s="823" t="s">
        <v>2233</v>
      </c>
      <c r="C872" s="823" t="s">
        <v>2239</v>
      </c>
      <c r="D872" s="824" t="s">
        <v>3530</v>
      </c>
      <c r="E872" s="825" t="s">
        <v>2273</v>
      </c>
      <c r="F872" s="823" t="s">
        <v>2234</v>
      </c>
      <c r="G872" s="823" t="s">
        <v>2896</v>
      </c>
      <c r="H872" s="823" t="s">
        <v>329</v>
      </c>
      <c r="I872" s="823" t="s">
        <v>3121</v>
      </c>
      <c r="J872" s="823" t="s">
        <v>2898</v>
      </c>
      <c r="K872" s="823" t="s">
        <v>1442</v>
      </c>
      <c r="L872" s="826">
        <v>383.18</v>
      </c>
      <c r="M872" s="826">
        <v>1532.72</v>
      </c>
      <c r="N872" s="823">
        <v>4</v>
      </c>
      <c r="O872" s="827">
        <v>2</v>
      </c>
      <c r="P872" s="826">
        <v>1532.72</v>
      </c>
      <c r="Q872" s="828">
        <v>1</v>
      </c>
      <c r="R872" s="823">
        <v>4</v>
      </c>
      <c r="S872" s="828">
        <v>1</v>
      </c>
      <c r="T872" s="827">
        <v>2</v>
      </c>
      <c r="U872" s="829">
        <v>1</v>
      </c>
    </row>
    <row r="873" spans="1:21" ht="14.45" customHeight="1" x14ac:dyDescent="0.2">
      <c r="A873" s="822">
        <v>7</v>
      </c>
      <c r="B873" s="823" t="s">
        <v>2233</v>
      </c>
      <c r="C873" s="823" t="s">
        <v>2239</v>
      </c>
      <c r="D873" s="824" t="s">
        <v>3530</v>
      </c>
      <c r="E873" s="825" t="s">
        <v>2273</v>
      </c>
      <c r="F873" s="823" t="s">
        <v>2234</v>
      </c>
      <c r="G873" s="823" t="s">
        <v>3072</v>
      </c>
      <c r="H873" s="823" t="s">
        <v>329</v>
      </c>
      <c r="I873" s="823" t="s">
        <v>3073</v>
      </c>
      <c r="J873" s="823" t="s">
        <v>3074</v>
      </c>
      <c r="K873" s="823" t="s">
        <v>3075</v>
      </c>
      <c r="L873" s="826">
        <v>69.59</v>
      </c>
      <c r="M873" s="826">
        <v>69.59</v>
      </c>
      <c r="N873" s="823">
        <v>1</v>
      </c>
      <c r="O873" s="827">
        <v>1</v>
      </c>
      <c r="P873" s="826">
        <v>69.59</v>
      </c>
      <c r="Q873" s="828">
        <v>1</v>
      </c>
      <c r="R873" s="823">
        <v>1</v>
      </c>
      <c r="S873" s="828">
        <v>1</v>
      </c>
      <c r="T873" s="827">
        <v>1</v>
      </c>
      <c r="U873" s="829">
        <v>1</v>
      </c>
    </row>
    <row r="874" spans="1:21" ht="14.45" customHeight="1" x14ac:dyDescent="0.2">
      <c r="A874" s="822">
        <v>7</v>
      </c>
      <c r="B874" s="823" t="s">
        <v>2233</v>
      </c>
      <c r="C874" s="823" t="s">
        <v>2239</v>
      </c>
      <c r="D874" s="824" t="s">
        <v>3530</v>
      </c>
      <c r="E874" s="825" t="s">
        <v>2273</v>
      </c>
      <c r="F874" s="823" t="s">
        <v>2234</v>
      </c>
      <c r="G874" s="823" t="s">
        <v>2899</v>
      </c>
      <c r="H874" s="823" t="s">
        <v>329</v>
      </c>
      <c r="I874" s="823" t="s">
        <v>2900</v>
      </c>
      <c r="J874" s="823" t="s">
        <v>874</v>
      </c>
      <c r="K874" s="823" t="s">
        <v>2901</v>
      </c>
      <c r="L874" s="826">
        <v>134.47999999999999</v>
      </c>
      <c r="M874" s="826">
        <v>134.47999999999999</v>
      </c>
      <c r="N874" s="823">
        <v>1</v>
      </c>
      <c r="O874" s="827">
        <v>1</v>
      </c>
      <c r="P874" s="826"/>
      <c r="Q874" s="828">
        <v>0</v>
      </c>
      <c r="R874" s="823"/>
      <c r="S874" s="828">
        <v>0</v>
      </c>
      <c r="T874" s="827"/>
      <c r="U874" s="829">
        <v>0</v>
      </c>
    </row>
    <row r="875" spans="1:21" ht="14.45" customHeight="1" x14ac:dyDescent="0.2">
      <c r="A875" s="822">
        <v>7</v>
      </c>
      <c r="B875" s="823" t="s">
        <v>2233</v>
      </c>
      <c r="C875" s="823" t="s">
        <v>2239</v>
      </c>
      <c r="D875" s="824" t="s">
        <v>3530</v>
      </c>
      <c r="E875" s="825" t="s">
        <v>2273</v>
      </c>
      <c r="F875" s="823" t="s">
        <v>2234</v>
      </c>
      <c r="G875" s="823" t="s">
        <v>3040</v>
      </c>
      <c r="H875" s="823" t="s">
        <v>329</v>
      </c>
      <c r="I875" s="823" t="s">
        <v>3041</v>
      </c>
      <c r="J875" s="823" t="s">
        <v>3042</v>
      </c>
      <c r="K875" s="823" t="s">
        <v>3043</v>
      </c>
      <c r="L875" s="826">
        <v>113.93</v>
      </c>
      <c r="M875" s="826">
        <v>341.79</v>
      </c>
      <c r="N875" s="823">
        <v>3</v>
      </c>
      <c r="O875" s="827">
        <v>2</v>
      </c>
      <c r="P875" s="826">
        <v>113.93</v>
      </c>
      <c r="Q875" s="828">
        <v>0.33333333333333331</v>
      </c>
      <c r="R875" s="823">
        <v>1</v>
      </c>
      <c r="S875" s="828">
        <v>0.33333333333333331</v>
      </c>
      <c r="T875" s="827">
        <v>1</v>
      </c>
      <c r="U875" s="829">
        <v>0.5</v>
      </c>
    </row>
    <row r="876" spans="1:21" ht="14.45" customHeight="1" x14ac:dyDescent="0.2">
      <c r="A876" s="822">
        <v>7</v>
      </c>
      <c r="B876" s="823" t="s">
        <v>2233</v>
      </c>
      <c r="C876" s="823" t="s">
        <v>2239</v>
      </c>
      <c r="D876" s="824" t="s">
        <v>3530</v>
      </c>
      <c r="E876" s="825" t="s">
        <v>2273</v>
      </c>
      <c r="F876" s="823" t="s">
        <v>2234</v>
      </c>
      <c r="G876" s="823" t="s">
        <v>2327</v>
      </c>
      <c r="H876" s="823" t="s">
        <v>329</v>
      </c>
      <c r="I876" s="823" t="s">
        <v>2554</v>
      </c>
      <c r="J876" s="823" t="s">
        <v>2555</v>
      </c>
      <c r="K876" s="823" t="s">
        <v>783</v>
      </c>
      <c r="L876" s="826">
        <v>35.25</v>
      </c>
      <c r="M876" s="826">
        <v>176.25</v>
      </c>
      <c r="N876" s="823">
        <v>5</v>
      </c>
      <c r="O876" s="827">
        <v>4</v>
      </c>
      <c r="P876" s="826">
        <v>105.75</v>
      </c>
      <c r="Q876" s="828">
        <v>0.6</v>
      </c>
      <c r="R876" s="823">
        <v>3</v>
      </c>
      <c r="S876" s="828">
        <v>0.6</v>
      </c>
      <c r="T876" s="827">
        <v>3</v>
      </c>
      <c r="U876" s="829">
        <v>0.75</v>
      </c>
    </row>
    <row r="877" spans="1:21" ht="14.45" customHeight="1" x14ac:dyDescent="0.2">
      <c r="A877" s="822">
        <v>7</v>
      </c>
      <c r="B877" s="823" t="s">
        <v>2233</v>
      </c>
      <c r="C877" s="823" t="s">
        <v>2239</v>
      </c>
      <c r="D877" s="824" t="s">
        <v>3530</v>
      </c>
      <c r="E877" s="825" t="s">
        <v>2273</v>
      </c>
      <c r="F877" s="823" t="s">
        <v>2234</v>
      </c>
      <c r="G877" s="823" t="s">
        <v>2327</v>
      </c>
      <c r="H877" s="823" t="s">
        <v>329</v>
      </c>
      <c r="I877" s="823" t="s">
        <v>2634</v>
      </c>
      <c r="J877" s="823" t="s">
        <v>2555</v>
      </c>
      <c r="K877" s="823" t="s">
        <v>2635</v>
      </c>
      <c r="L877" s="826">
        <v>35.25</v>
      </c>
      <c r="M877" s="826">
        <v>70.5</v>
      </c>
      <c r="N877" s="823">
        <v>2</v>
      </c>
      <c r="O877" s="827">
        <v>0.5</v>
      </c>
      <c r="P877" s="826">
        <v>70.5</v>
      </c>
      <c r="Q877" s="828">
        <v>1</v>
      </c>
      <c r="R877" s="823">
        <v>2</v>
      </c>
      <c r="S877" s="828">
        <v>1</v>
      </c>
      <c r="T877" s="827">
        <v>0.5</v>
      </c>
      <c r="U877" s="829">
        <v>1</v>
      </c>
    </row>
    <row r="878" spans="1:21" ht="14.45" customHeight="1" x14ac:dyDescent="0.2">
      <c r="A878" s="822">
        <v>7</v>
      </c>
      <c r="B878" s="823" t="s">
        <v>2233</v>
      </c>
      <c r="C878" s="823" t="s">
        <v>2239</v>
      </c>
      <c r="D878" s="824" t="s">
        <v>3530</v>
      </c>
      <c r="E878" s="825" t="s">
        <v>2273</v>
      </c>
      <c r="F878" s="823" t="s">
        <v>2234</v>
      </c>
      <c r="G878" s="823" t="s">
        <v>2327</v>
      </c>
      <c r="H878" s="823" t="s">
        <v>329</v>
      </c>
      <c r="I878" s="823" t="s">
        <v>2774</v>
      </c>
      <c r="J878" s="823" t="s">
        <v>2555</v>
      </c>
      <c r="K878" s="823" t="s">
        <v>2329</v>
      </c>
      <c r="L878" s="826">
        <v>35.25</v>
      </c>
      <c r="M878" s="826">
        <v>211.5</v>
      </c>
      <c r="N878" s="823">
        <v>6</v>
      </c>
      <c r="O878" s="827">
        <v>4</v>
      </c>
      <c r="P878" s="826">
        <v>105.75</v>
      </c>
      <c r="Q878" s="828">
        <v>0.5</v>
      </c>
      <c r="R878" s="823">
        <v>3</v>
      </c>
      <c r="S878" s="828">
        <v>0.5</v>
      </c>
      <c r="T878" s="827">
        <v>2</v>
      </c>
      <c r="U878" s="829">
        <v>0.5</v>
      </c>
    </row>
    <row r="879" spans="1:21" ht="14.45" customHeight="1" x14ac:dyDescent="0.2">
      <c r="A879" s="822">
        <v>7</v>
      </c>
      <c r="B879" s="823" t="s">
        <v>2233</v>
      </c>
      <c r="C879" s="823" t="s">
        <v>2239</v>
      </c>
      <c r="D879" s="824" t="s">
        <v>3530</v>
      </c>
      <c r="E879" s="825" t="s">
        <v>2273</v>
      </c>
      <c r="F879" s="823" t="s">
        <v>2234</v>
      </c>
      <c r="G879" s="823" t="s">
        <v>2427</v>
      </c>
      <c r="H879" s="823" t="s">
        <v>329</v>
      </c>
      <c r="I879" s="823" t="s">
        <v>3044</v>
      </c>
      <c r="J879" s="823" t="s">
        <v>928</v>
      </c>
      <c r="K879" s="823" t="s">
        <v>3045</v>
      </c>
      <c r="L879" s="826">
        <v>57.64</v>
      </c>
      <c r="M879" s="826">
        <v>57.64</v>
      </c>
      <c r="N879" s="823">
        <v>1</v>
      </c>
      <c r="O879" s="827">
        <v>1</v>
      </c>
      <c r="P879" s="826"/>
      <c r="Q879" s="828">
        <v>0</v>
      </c>
      <c r="R879" s="823"/>
      <c r="S879" s="828">
        <v>0</v>
      </c>
      <c r="T879" s="827"/>
      <c r="U879" s="829">
        <v>0</v>
      </c>
    </row>
    <row r="880" spans="1:21" ht="14.45" customHeight="1" x14ac:dyDescent="0.2">
      <c r="A880" s="822">
        <v>7</v>
      </c>
      <c r="B880" s="823" t="s">
        <v>2233</v>
      </c>
      <c r="C880" s="823" t="s">
        <v>2239</v>
      </c>
      <c r="D880" s="824" t="s">
        <v>3530</v>
      </c>
      <c r="E880" s="825" t="s">
        <v>2273</v>
      </c>
      <c r="F880" s="823" t="s">
        <v>2234</v>
      </c>
      <c r="G880" s="823" t="s">
        <v>2427</v>
      </c>
      <c r="H880" s="823" t="s">
        <v>329</v>
      </c>
      <c r="I880" s="823" t="s">
        <v>2428</v>
      </c>
      <c r="J880" s="823" t="s">
        <v>928</v>
      </c>
      <c r="K880" s="823" t="s">
        <v>2429</v>
      </c>
      <c r="L880" s="826">
        <v>185.26</v>
      </c>
      <c r="M880" s="826">
        <v>370.52</v>
      </c>
      <c r="N880" s="823">
        <v>2</v>
      </c>
      <c r="O880" s="827">
        <v>1.5</v>
      </c>
      <c r="P880" s="826">
        <v>185.26</v>
      </c>
      <c r="Q880" s="828">
        <v>0.5</v>
      </c>
      <c r="R880" s="823">
        <v>1</v>
      </c>
      <c r="S880" s="828">
        <v>0.5</v>
      </c>
      <c r="T880" s="827">
        <v>1</v>
      </c>
      <c r="U880" s="829">
        <v>0.66666666666666663</v>
      </c>
    </row>
    <row r="881" spans="1:21" ht="14.45" customHeight="1" x14ac:dyDescent="0.2">
      <c r="A881" s="822">
        <v>7</v>
      </c>
      <c r="B881" s="823" t="s">
        <v>2233</v>
      </c>
      <c r="C881" s="823" t="s">
        <v>2239</v>
      </c>
      <c r="D881" s="824" t="s">
        <v>3530</v>
      </c>
      <c r="E881" s="825" t="s">
        <v>2273</v>
      </c>
      <c r="F881" s="823" t="s">
        <v>2234</v>
      </c>
      <c r="G881" s="823" t="s">
        <v>2902</v>
      </c>
      <c r="H881" s="823" t="s">
        <v>329</v>
      </c>
      <c r="I881" s="823" t="s">
        <v>2903</v>
      </c>
      <c r="J881" s="823" t="s">
        <v>2904</v>
      </c>
      <c r="K881" s="823" t="s">
        <v>2905</v>
      </c>
      <c r="L881" s="826">
        <v>2038.93</v>
      </c>
      <c r="M881" s="826">
        <v>10194.65</v>
      </c>
      <c r="N881" s="823">
        <v>5</v>
      </c>
      <c r="O881" s="827">
        <v>1</v>
      </c>
      <c r="P881" s="826">
        <v>10194.65</v>
      </c>
      <c r="Q881" s="828">
        <v>1</v>
      </c>
      <c r="R881" s="823">
        <v>5</v>
      </c>
      <c r="S881" s="828">
        <v>1</v>
      </c>
      <c r="T881" s="827">
        <v>1</v>
      </c>
      <c r="U881" s="829">
        <v>1</v>
      </c>
    </row>
    <row r="882" spans="1:21" ht="14.45" customHeight="1" x14ac:dyDescent="0.2">
      <c r="A882" s="822">
        <v>7</v>
      </c>
      <c r="B882" s="823" t="s">
        <v>2233</v>
      </c>
      <c r="C882" s="823" t="s">
        <v>2239</v>
      </c>
      <c r="D882" s="824" t="s">
        <v>3530</v>
      </c>
      <c r="E882" s="825" t="s">
        <v>2273</v>
      </c>
      <c r="F882" s="823" t="s">
        <v>2234</v>
      </c>
      <c r="G882" s="823" t="s">
        <v>2902</v>
      </c>
      <c r="H882" s="823" t="s">
        <v>329</v>
      </c>
      <c r="I882" s="823" t="s">
        <v>2906</v>
      </c>
      <c r="J882" s="823" t="s">
        <v>2904</v>
      </c>
      <c r="K882" s="823" t="s">
        <v>2907</v>
      </c>
      <c r="L882" s="826">
        <v>552.64</v>
      </c>
      <c r="M882" s="826">
        <v>14921.279999999999</v>
      </c>
      <c r="N882" s="823">
        <v>27</v>
      </c>
      <c r="O882" s="827">
        <v>7</v>
      </c>
      <c r="P882" s="826">
        <v>7736.9599999999991</v>
      </c>
      <c r="Q882" s="828">
        <v>0.51851851851851849</v>
      </c>
      <c r="R882" s="823">
        <v>14</v>
      </c>
      <c r="S882" s="828">
        <v>0.51851851851851849</v>
      </c>
      <c r="T882" s="827">
        <v>4</v>
      </c>
      <c r="U882" s="829">
        <v>0.5714285714285714</v>
      </c>
    </row>
    <row r="883" spans="1:21" ht="14.45" customHeight="1" x14ac:dyDescent="0.2">
      <c r="A883" s="822">
        <v>7</v>
      </c>
      <c r="B883" s="823" t="s">
        <v>2233</v>
      </c>
      <c r="C883" s="823" t="s">
        <v>2239</v>
      </c>
      <c r="D883" s="824" t="s">
        <v>3530</v>
      </c>
      <c r="E883" s="825" t="s">
        <v>2273</v>
      </c>
      <c r="F883" s="823" t="s">
        <v>2234</v>
      </c>
      <c r="G883" s="823" t="s">
        <v>2902</v>
      </c>
      <c r="H883" s="823" t="s">
        <v>329</v>
      </c>
      <c r="I883" s="823" t="s">
        <v>2908</v>
      </c>
      <c r="J883" s="823" t="s">
        <v>2904</v>
      </c>
      <c r="K883" s="823" t="s">
        <v>2909</v>
      </c>
      <c r="L883" s="826">
        <v>355.79</v>
      </c>
      <c r="M883" s="826">
        <v>4981.0600000000004</v>
      </c>
      <c r="N883" s="823">
        <v>14</v>
      </c>
      <c r="O883" s="827">
        <v>6</v>
      </c>
      <c r="P883" s="826"/>
      <c r="Q883" s="828">
        <v>0</v>
      </c>
      <c r="R883" s="823"/>
      <c r="S883" s="828">
        <v>0</v>
      </c>
      <c r="T883" s="827"/>
      <c r="U883" s="829">
        <v>0</v>
      </c>
    </row>
    <row r="884" spans="1:21" ht="14.45" customHeight="1" x14ac:dyDescent="0.2">
      <c r="A884" s="822">
        <v>7</v>
      </c>
      <c r="B884" s="823" t="s">
        <v>2233</v>
      </c>
      <c r="C884" s="823" t="s">
        <v>2239</v>
      </c>
      <c r="D884" s="824" t="s">
        <v>3530</v>
      </c>
      <c r="E884" s="825" t="s">
        <v>2273</v>
      </c>
      <c r="F884" s="823" t="s">
        <v>2234</v>
      </c>
      <c r="G884" s="823" t="s">
        <v>2902</v>
      </c>
      <c r="H884" s="823" t="s">
        <v>329</v>
      </c>
      <c r="I884" s="823" t="s">
        <v>2910</v>
      </c>
      <c r="J884" s="823" t="s">
        <v>2904</v>
      </c>
      <c r="K884" s="823" t="s">
        <v>2911</v>
      </c>
      <c r="L884" s="826">
        <v>1019.46</v>
      </c>
      <c r="M884" s="826">
        <v>16311.36</v>
      </c>
      <c r="N884" s="823">
        <v>16</v>
      </c>
      <c r="O884" s="827">
        <v>4</v>
      </c>
      <c r="P884" s="826">
        <v>13252.98</v>
      </c>
      <c r="Q884" s="828">
        <v>0.81249999999999989</v>
      </c>
      <c r="R884" s="823">
        <v>13</v>
      </c>
      <c r="S884" s="828">
        <v>0.8125</v>
      </c>
      <c r="T884" s="827">
        <v>3</v>
      </c>
      <c r="U884" s="829">
        <v>0.75</v>
      </c>
    </row>
    <row r="885" spans="1:21" ht="14.45" customHeight="1" x14ac:dyDescent="0.2">
      <c r="A885" s="822">
        <v>7</v>
      </c>
      <c r="B885" s="823" t="s">
        <v>2233</v>
      </c>
      <c r="C885" s="823" t="s">
        <v>2239</v>
      </c>
      <c r="D885" s="824" t="s">
        <v>3530</v>
      </c>
      <c r="E885" s="825" t="s">
        <v>2273</v>
      </c>
      <c r="F885" s="823" t="s">
        <v>2234</v>
      </c>
      <c r="G885" s="823" t="s">
        <v>2902</v>
      </c>
      <c r="H885" s="823" t="s">
        <v>680</v>
      </c>
      <c r="I885" s="823" t="s">
        <v>2912</v>
      </c>
      <c r="J885" s="823" t="s">
        <v>2913</v>
      </c>
      <c r="K885" s="823" t="s">
        <v>2905</v>
      </c>
      <c r="L885" s="826">
        <v>2038.93</v>
      </c>
      <c r="M885" s="826">
        <v>53012.18</v>
      </c>
      <c r="N885" s="823">
        <v>26</v>
      </c>
      <c r="O885" s="827">
        <v>9</v>
      </c>
      <c r="P885" s="826">
        <v>42817.53</v>
      </c>
      <c r="Q885" s="828">
        <v>0.80769230769230771</v>
      </c>
      <c r="R885" s="823">
        <v>21</v>
      </c>
      <c r="S885" s="828">
        <v>0.80769230769230771</v>
      </c>
      <c r="T885" s="827">
        <v>7</v>
      </c>
      <c r="U885" s="829">
        <v>0.77777777777777779</v>
      </c>
    </row>
    <row r="886" spans="1:21" ht="14.45" customHeight="1" x14ac:dyDescent="0.2">
      <c r="A886" s="822">
        <v>7</v>
      </c>
      <c r="B886" s="823" t="s">
        <v>2233</v>
      </c>
      <c r="C886" s="823" t="s">
        <v>2239</v>
      </c>
      <c r="D886" s="824" t="s">
        <v>3530</v>
      </c>
      <c r="E886" s="825" t="s">
        <v>2273</v>
      </c>
      <c r="F886" s="823" t="s">
        <v>2234</v>
      </c>
      <c r="G886" s="823" t="s">
        <v>2902</v>
      </c>
      <c r="H886" s="823" t="s">
        <v>680</v>
      </c>
      <c r="I886" s="823" t="s">
        <v>2914</v>
      </c>
      <c r="J886" s="823" t="s">
        <v>2913</v>
      </c>
      <c r="K886" s="823" t="s">
        <v>2909</v>
      </c>
      <c r="L886" s="826">
        <v>355.79</v>
      </c>
      <c r="M886" s="826">
        <v>1778.9500000000003</v>
      </c>
      <c r="N886" s="823">
        <v>5</v>
      </c>
      <c r="O886" s="827">
        <v>2</v>
      </c>
      <c r="P886" s="826">
        <v>1778.9500000000003</v>
      </c>
      <c r="Q886" s="828">
        <v>1</v>
      </c>
      <c r="R886" s="823">
        <v>5</v>
      </c>
      <c r="S886" s="828">
        <v>1</v>
      </c>
      <c r="T886" s="827">
        <v>2</v>
      </c>
      <c r="U886" s="829">
        <v>1</v>
      </c>
    </row>
    <row r="887" spans="1:21" ht="14.45" customHeight="1" x14ac:dyDescent="0.2">
      <c r="A887" s="822">
        <v>7</v>
      </c>
      <c r="B887" s="823" t="s">
        <v>2233</v>
      </c>
      <c r="C887" s="823" t="s">
        <v>2239</v>
      </c>
      <c r="D887" s="824" t="s">
        <v>3530</v>
      </c>
      <c r="E887" s="825" t="s">
        <v>2273</v>
      </c>
      <c r="F887" s="823" t="s">
        <v>2234</v>
      </c>
      <c r="G887" s="823" t="s">
        <v>2902</v>
      </c>
      <c r="H887" s="823" t="s">
        <v>680</v>
      </c>
      <c r="I887" s="823" t="s">
        <v>2915</v>
      </c>
      <c r="J887" s="823" t="s">
        <v>2913</v>
      </c>
      <c r="K887" s="823" t="s">
        <v>2907</v>
      </c>
      <c r="L887" s="826">
        <v>552.64</v>
      </c>
      <c r="M887" s="826">
        <v>17684.48</v>
      </c>
      <c r="N887" s="823">
        <v>32</v>
      </c>
      <c r="O887" s="827">
        <v>13</v>
      </c>
      <c r="P887" s="826">
        <v>17131.84</v>
      </c>
      <c r="Q887" s="828">
        <v>0.96875</v>
      </c>
      <c r="R887" s="823">
        <v>31</v>
      </c>
      <c r="S887" s="828">
        <v>0.96875</v>
      </c>
      <c r="T887" s="827">
        <v>12</v>
      </c>
      <c r="U887" s="829">
        <v>0.92307692307692313</v>
      </c>
    </row>
    <row r="888" spans="1:21" ht="14.45" customHeight="1" x14ac:dyDescent="0.2">
      <c r="A888" s="822">
        <v>7</v>
      </c>
      <c r="B888" s="823" t="s">
        <v>2233</v>
      </c>
      <c r="C888" s="823" t="s">
        <v>2239</v>
      </c>
      <c r="D888" s="824" t="s">
        <v>3530</v>
      </c>
      <c r="E888" s="825" t="s">
        <v>2273</v>
      </c>
      <c r="F888" s="823" t="s">
        <v>2234</v>
      </c>
      <c r="G888" s="823" t="s">
        <v>2902</v>
      </c>
      <c r="H888" s="823" t="s">
        <v>680</v>
      </c>
      <c r="I888" s="823" t="s">
        <v>2916</v>
      </c>
      <c r="J888" s="823" t="s">
        <v>2913</v>
      </c>
      <c r="K888" s="823" t="s">
        <v>2911</v>
      </c>
      <c r="L888" s="826">
        <v>1019.46</v>
      </c>
      <c r="M888" s="826">
        <v>20389.2</v>
      </c>
      <c r="N888" s="823">
        <v>20</v>
      </c>
      <c r="O888" s="827">
        <v>9</v>
      </c>
      <c r="P888" s="826">
        <v>19369.740000000002</v>
      </c>
      <c r="Q888" s="828">
        <v>0.95000000000000007</v>
      </c>
      <c r="R888" s="823">
        <v>19</v>
      </c>
      <c r="S888" s="828">
        <v>0.95</v>
      </c>
      <c r="T888" s="827">
        <v>8</v>
      </c>
      <c r="U888" s="829">
        <v>0.88888888888888884</v>
      </c>
    </row>
    <row r="889" spans="1:21" ht="14.45" customHeight="1" x14ac:dyDescent="0.2">
      <c r="A889" s="822">
        <v>7</v>
      </c>
      <c r="B889" s="823" t="s">
        <v>2233</v>
      </c>
      <c r="C889" s="823" t="s">
        <v>2239</v>
      </c>
      <c r="D889" s="824" t="s">
        <v>3530</v>
      </c>
      <c r="E889" s="825" t="s">
        <v>2273</v>
      </c>
      <c r="F889" s="823" t="s">
        <v>2234</v>
      </c>
      <c r="G889" s="823" t="s">
        <v>2902</v>
      </c>
      <c r="H889" s="823" t="s">
        <v>329</v>
      </c>
      <c r="I889" s="823" t="s">
        <v>3318</v>
      </c>
      <c r="J889" s="823" t="s">
        <v>3209</v>
      </c>
      <c r="K889" s="823" t="s">
        <v>2909</v>
      </c>
      <c r="L889" s="826">
        <v>355.79</v>
      </c>
      <c r="M889" s="826">
        <v>355.79</v>
      </c>
      <c r="N889" s="823">
        <v>1</v>
      </c>
      <c r="O889" s="827">
        <v>1</v>
      </c>
      <c r="P889" s="826">
        <v>355.79</v>
      </c>
      <c r="Q889" s="828">
        <v>1</v>
      </c>
      <c r="R889" s="823">
        <v>1</v>
      </c>
      <c r="S889" s="828">
        <v>1</v>
      </c>
      <c r="T889" s="827">
        <v>1</v>
      </c>
      <c r="U889" s="829">
        <v>1</v>
      </c>
    </row>
    <row r="890" spans="1:21" ht="14.45" customHeight="1" x14ac:dyDescent="0.2">
      <c r="A890" s="822">
        <v>7</v>
      </c>
      <c r="B890" s="823" t="s">
        <v>2233</v>
      </c>
      <c r="C890" s="823" t="s">
        <v>2239</v>
      </c>
      <c r="D890" s="824" t="s">
        <v>3530</v>
      </c>
      <c r="E890" s="825" t="s">
        <v>2273</v>
      </c>
      <c r="F890" s="823" t="s">
        <v>2234</v>
      </c>
      <c r="G890" s="823" t="s">
        <v>2902</v>
      </c>
      <c r="H890" s="823" t="s">
        <v>329</v>
      </c>
      <c r="I890" s="823" t="s">
        <v>3046</v>
      </c>
      <c r="J890" s="823" t="s">
        <v>2918</v>
      </c>
      <c r="K890" s="823" t="s">
        <v>3047</v>
      </c>
      <c r="L890" s="826">
        <v>88.95</v>
      </c>
      <c r="M890" s="826">
        <v>88.95</v>
      </c>
      <c r="N890" s="823">
        <v>1</v>
      </c>
      <c r="O890" s="827">
        <v>1</v>
      </c>
      <c r="P890" s="826"/>
      <c r="Q890" s="828">
        <v>0</v>
      </c>
      <c r="R890" s="823"/>
      <c r="S890" s="828">
        <v>0</v>
      </c>
      <c r="T890" s="827"/>
      <c r="U890" s="829">
        <v>0</v>
      </c>
    </row>
    <row r="891" spans="1:21" ht="14.45" customHeight="1" x14ac:dyDescent="0.2">
      <c r="A891" s="822">
        <v>7</v>
      </c>
      <c r="B891" s="823" t="s">
        <v>2233</v>
      </c>
      <c r="C891" s="823" t="s">
        <v>2239</v>
      </c>
      <c r="D891" s="824" t="s">
        <v>3530</v>
      </c>
      <c r="E891" s="825" t="s">
        <v>2273</v>
      </c>
      <c r="F891" s="823" t="s">
        <v>2234</v>
      </c>
      <c r="G891" s="823" t="s">
        <v>2902</v>
      </c>
      <c r="H891" s="823" t="s">
        <v>329</v>
      </c>
      <c r="I891" s="823" t="s">
        <v>3319</v>
      </c>
      <c r="J891" s="823" t="s">
        <v>2918</v>
      </c>
      <c r="K891" s="823" t="s">
        <v>3320</v>
      </c>
      <c r="L891" s="826">
        <v>254.86</v>
      </c>
      <c r="M891" s="826">
        <v>7645.8000000000011</v>
      </c>
      <c r="N891" s="823">
        <v>30</v>
      </c>
      <c r="O891" s="827">
        <v>6</v>
      </c>
      <c r="P891" s="826">
        <v>7645.8000000000011</v>
      </c>
      <c r="Q891" s="828">
        <v>1</v>
      </c>
      <c r="R891" s="823">
        <v>30</v>
      </c>
      <c r="S891" s="828">
        <v>1</v>
      </c>
      <c r="T891" s="827">
        <v>6</v>
      </c>
      <c r="U891" s="829">
        <v>1</v>
      </c>
    </row>
    <row r="892" spans="1:21" ht="14.45" customHeight="1" x14ac:dyDescent="0.2">
      <c r="A892" s="822">
        <v>7</v>
      </c>
      <c r="B892" s="823" t="s">
        <v>2233</v>
      </c>
      <c r="C892" s="823" t="s">
        <v>2239</v>
      </c>
      <c r="D892" s="824" t="s">
        <v>3530</v>
      </c>
      <c r="E892" s="825" t="s">
        <v>2273</v>
      </c>
      <c r="F892" s="823" t="s">
        <v>2234</v>
      </c>
      <c r="G892" s="823" t="s">
        <v>2902</v>
      </c>
      <c r="H892" s="823" t="s">
        <v>329</v>
      </c>
      <c r="I892" s="823" t="s">
        <v>2917</v>
      </c>
      <c r="J892" s="823" t="s">
        <v>2918</v>
      </c>
      <c r="K892" s="823" t="s">
        <v>2919</v>
      </c>
      <c r="L892" s="826">
        <v>0</v>
      </c>
      <c r="M892" s="826">
        <v>0</v>
      </c>
      <c r="N892" s="823">
        <v>8</v>
      </c>
      <c r="O892" s="827">
        <v>2</v>
      </c>
      <c r="P892" s="826">
        <v>0</v>
      </c>
      <c r="Q892" s="828"/>
      <c r="R892" s="823">
        <v>8</v>
      </c>
      <c r="S892" s="828">
        <v>1</v>
      </c>
      <c r="T892" s="827">
        <v>2</v>
      </c>
      <c r="U892" s="829">
        <v>1</v>
      </c>
    </row>
    <row r="893" spans="1:21" ht="14.45" customHeight="1" x14ac:dyDescent="0.2">
      <c r="A893" s="822">
        <v>7</v>
      </c>
      <c r="B893" s="823" t="s">
        <v>2233</v>
      </c>
      <c r="C893" s="823" t="s">
        <v>2239</v>
      </c>
      <c r="D893" s="824" t="s">
        <v>3530</v>
      </c>
      <c r="E893" s="825" t="s">
        <v>2273</v>
      </c>
      <c r="F893" s="823" t="s">
        <v>2234</v>
      </c>
      <c r="G893" s="823" t="s">
        <v>2294</v>
      </c>
      <c r="H893" s="823" t="s">
        <v>680</v>
      </c>
      <c r="I893" s="823" t="s">
        <v>1869</v>
      </c>
      <c r="J893" s="823" t="s">
        <v>1865</v>
      </c>
      <c r="K893" s="823" t="s">
        <v>1870</v>
      </c>
      <c r="L893" s="826">
        <v>102.93</v>
      </c>
      <c r="M893" s="826">
        <v>205.86</v>
      </c>
      <c r="N893" s="823">
        <v>2</v>
      </c>
      <c r="O893" s="827">
        <v>2</v>
      </c>
      <c r="P893" s="826">
        <v>102.93</v>
      </c>
      <c r="Q893" s="828">
        <v>0.5</v>
      </c>
      <c r="R893" s="823">
        <v>1</v>
      </c>
      <c r="S893" s="828">
        <v>0.5</v>
      </c>
      <c r="T893" s="827">
        <v>1</v>
      </c>
      <c r="U893" s="829">
        <v>0.5</v>
      </c>
    </row>
    <row r="894" spans="1:21" ht="14.45" customHeight="1" x14ac:dyDescent="0.2">
      <c r="A894" s="822">
        <v>7</v>
      </c>
      <c r="B894" s="823" t="s">
        <v>2233</v>
      </c>
      <c r="C894" s="823" t="s">
        <v>2239</v>
      </c>
      <c r="D894" s="824" t="s">
        <v>3530</v>
      </c>
      <c r="E894" s="825" t="s">
        <v>2273</v>
      </c>
      <c r="F894" s="823" t="s">
        <v>2234</v>
      </c>
      <c r="G894" s="823" t="s">
        <v>2294</v>
      </c>
      <c r="H894" s="823" t="s">
        <v>680</v>
      </c>
      <c r="I894" s="823" t="s">
        <v>1869</v>
      </c>
      <c r="J894" s="823" t="s">
        <v>1865</v>
      </c>
      <c r="K894" s="823" t="s">
        <v>1870</v>
      </c>
      <c r="L894" s="826">
        <v>48.89</v>
      </c>
      <c r="M894" s="826">
        <v>48.89</v>
      </c>
      <c r="N894" s="823">
        <v>1</v>
      </c>
      <c r="O894" s="827">
        <v>0.5</v>
      </c>
      <c r="P894" s="826"/>
      <c r="Q894" s="828">
        <v>0</v>
      </c>
      <c r="R894" s="823"/>
      <c r="S894" s="828">
        <v>0</v>
      </c>
      <c r="T894" s="827"/>
      <c r="U894" s="829">
        <v>0</v>
      </c>
    </row>
    <row r="895" spans="1:21" ht="14.45" customHeight="1" x14ac:dyDescent="0.2">
      <c r="A895" s="822">
        <v>7</v>
      </c>
      <c r="B895" s="823" t="s">
        <v>2233</v>
      </c>
      <c r="C895" s="823" t="s">
        <v>2239</v>
      </c>
      <c r="D895" s="824" t="s">
        <v>3530</v>
      </c>
      <c r="E895" s="825" t="s">
        <v>2273</v>
      </c>
      <c r="F895" s="823" t="s">
        <v>2234</v>
      </c>
      <c r="G895" s="823" t="s">
        <v>3211</v>
      </c>
      <c r="H895" s="823" t="s">
        <v>329</v>
      </c>
      <c r="I895" s="823" t="s">
        <v>3321</v>
      </c>
      <c r="J895" s="823" t="s">
        <v>1410</v>
      </c>
      <c r="K895" s="823" t="s">
        <v>3322</v>
      </c>
      <c r="L895" s="826">
        <v>0</v>
      </c>
      <c r="M895" s="826">
        <v>0</v>
      </c>
      <c r="N895" s="823">
        <v>4</v>
      </c>
      <c r="O895" s="827">
        <v>0.5</v>
      </c>
      <c r="P895" s="826"/>
      <c r="Q895" s="828"/>
      <c r="R895" s="823"/>
      <c r="S895" s="828">
        <v>0</v>
      </c>
      <c r="T895" s="827"/>
      <c r="U895" s="829">
        <v>0</v>
      </c>
    </row>
    <row r="896" spans="1:21" ht="14.45" customHeight="1" x14ac:dyDescent="0.2">
      <c r="A896" s="822">
        <v>7</v>
      </c>
      <c r="B896" s="823" t="s">
        <v>2233</v>
      </c>
      <c r="C896" s="823" t="s">
        <v>2239</v>
      </c>
      <c r="D896" s="824" t="s">
        <v>3530</v>
      </c>
      <c r="E896" s="825" t="s">
        <v>2273</v>
      </c>
      <c r="F896" s="823" t="s">
        <v>2234</v>
      </c>
      <c r="G896" s="823" t="s">
        <v>3211</v>
      </c>
      <c r="H896" s="823" t="s">
        <v>329</v>
      </c>
      <c r="I896" s="823" t="s">
        <v>3212</v>
      </c>
      <c r="J896" s="823" t="s">
        <v>1410</v>
      </c>
      <c r="K896" s="823" t="s">
        <v>3213</v>
      </c>
      <c r="L896" s="826">
        <v>0</v>
      </c>
      <c r="M896" s="826">
        <v>0</v>
      </c>
      <c r="N896" s="823">
        <v>2</v>
      </c>
      <c r="O896" s="827">
        <v>1</v>
      </c>
      <c r="P896" s="826"/>
      <c r="Q896" s="828"/>
      <c r="R896" s="823"/>
      <c r="S896" s="828">
        <v>0</v>
      </c>
      <c r="T896" s="827"/>
      <c r="U896" s="829">
        <v>0</v>
      </c>
    </row>
    <row r="897" spans="1:21" ht="14.45" customHeight="1" x14ac:dyDescent="0.2">
      <c r="A897" s="822">
        <v>7</v>
      </c>
      <c r="B897" s="823" t="s">
        <v>2233</v>
      </c>
      <c r="C897" s="823" t="s">
        <v>2239</v>
      </c>
      <c r="D897" s="824" t="s">
        <v>3530</v>
      </c>
      <c r="E897" s="825" t="s">
        <v>2273</v>
      </c>
      <c r="F897" s="823" t="s">
        <v>2234</v>
      </c>
      <c r="G897" s="823" t="s">
        <v>3220</v>
      </c>
      <c r="H897" s="823" t="s">
        <v>329</v>
      </c>
      <c r="I897" s="823" t="s">
        <v>3221</v>
      </c>
      <c r="J897" s="823" t="s">
        <v>3222</v>
      </c>
      <c r="K897" s="823" t="s">
        <v>3223</v>
      </c>
      <c r="L897" s="826">
        <v>173.31</v>
      </c>
      <c r="M897" s="826">
        <v>173.31</v>
      </c>
      <c r="N897" s="823">
        <v>1</v>
      </c>
      <c r="O897" s="827">
        <v>1</v>
      </c>
      <c r="P897" s="826">
        <v>173.31</v>
      </c>
      <c r="Q897" s="828">
        <v>1</v>
      </c>
      <c r="R897" s="823">
        <v>1</v>
      </c>
      <c r="S897" s="828">
        <v>1</v>
      </c>
      <c r="T897" s="827">
        <v>1</v>
      </c>
      <c r="U897" s="829">
        <v>1</v>
      </c>
    </row>
    <row r="898" spans="1:21" ht="14.45" customHeight="1" x14ac:dyDescent="0.2">
      <c r="A898" s="822">
        <v>7</v>
      </c>
      <c r="B898" s="823" t="s">
        <v>2233</v>
      </c>
      <c r="C898" s="823" t="s">
        <v>2239</v>
      </c>
      <c r="D898" s="824" t="s">
        <v>3530</v>
      </c>
      <c r="E898" s="825" t="s">
        <v>2273</v>
      </c>
      <c r="F898" s="823" t="s">
        <v>2234</v>
      </c>
      <c r="G898" s="823" t="s">
        <v>2334</v>
      </c>
      <c r="H898" s="823" t="s">
        <v>329</v>
      </c>
      <c r="I898" s="823" t="s">
        <v>2335</v>
      </c>
      <c r="J898" s="823" t="s">
        <v>715</v>
      </c>
      <c r="K898" s="823" t="s">
        <v>2336</v>
      </c>
      <c r="L898" s="826">
        <v>127.91</v>
      </c>
      <c r="M898" s="826">
        <v>1407.01</v>
      </c>
      <c r="N898" s="823">
        <v>11</v>
      </c>
      <c r="O898" s="827">
        <v>3.5</v>
      </c>
      <c r="P898" s="826">
        <v>1407.01</v>
      </c>
      <c r="Q898" s="828">
        <v>1</v>
      </c>
      <c r="R898" s="823">
        <v>11</v>
      </c>
      <c r="S898" s="828">
        <v>1</v>
      </c>
      <c r="T898" s="827">
        <v>3.5</v>
      </c>
      <c r="U898" s="829">
        <v>1</v>
      </c>
    </row>
    <row r="899" spans="1:21" ht="14.45" customHeight="1" x14ac:dyDescent="0.2">
      <c r="A899" s="822">
        <v>7</v>
      </c>
      <c r="B899" s="823" t="s">
        <v>2233</v>
      </c>
      <c r="C899" s="823" t="s">
        <v>2239</v>
      </c>
      <c r="D899" s="824" t="s">
        <v>3530</v>
      </c>
      <c r="E899" s="825" t="s">
        <v>2273</v>
      </c>
      <c r="F899" s="823" t="s">
        <v>2234</v>
      </c>
      <c r="G899" s="823" t="s">
        <v>2920</v>
      </c>
      <c r="H899" s="823" t="s">
        <v>329</v>
      </c>
      <c r="I899" s="823" t="s">
        <v>3122</v>
      </c>
      <c r="J899" s="823" t="s">
        <v>2183</v>
      </c>
      <c r="K899" s="823" t="s">
        <v>2923</v>
      </c>
      <c r="L899" s="826">
        <v>169.29</v>
      </c>
      <c r="M899" s="826">
        <v>169.29</v>
      </c>
      <c r="N899" s="823">
        <v>1</v>
      </c>
      <c r="O899" s="827">
        <v>1</v>
      </c>
      <c r="P899" s="826">
        <v>169.29</v>
      </c>
      <c r="Q899" s="828">
        <v>1</v>
      </c>
      <c r="R899" s="823">
        <v>1</v>
      </c>
      <c r="S899" s="828">
        <v>1</v>
      </c>
      <c r="T899" s="827">
        <v>1</v>
      </c>
      <c r="U899" s="829">
        <v>1</v>
      </c>
    </row>
    <row r="900" spans="1:21" ht="14.45" customHeight="1" x14ac:dyDescent="0.2">
      <c r="A900" s="822">
        <v>7</v>
      </c>
      <c r="B900" s="823" t="s">
        <v>2233</v>
      </c>
      <c r="C900" s="823" t="s">
        <v>2239</v>
      </c>
      <c r="D900" s="824" t="s">
        <v>3530</v>
      </c>
      <c r="E900" s="825" t="s">
        <v>2273</v>
      </c>
      <c r="F900" s="823" t="s">
        <v>2234</v>
      </c>
      <c r="G900" s="823" t="s">
        <v>2920</v>
      </c>
      <c r="H900" s="823" t="s">
        <v>329</v>
      </c>
      <c r="I900" s="823" t="s">
        <v>3123</v>
      </c>
      <c r="J900" s="823" t="s">
        <v>2183</v>
      </c>
      <c r="K900" s="823" t="s">
        <v>1587</v>
      </c>
      <c r="L900" s="826">
        <v>338.58</v>
      </c>
      <c r="M900" s="826">
        <v>2031.48</v>
      </c>
      <c r="N900" s="823">
        <v>6</v>
      </c>
      <c r="O900" s="827">
        <v>2</v>
      </c>
      <c r="P900" s="826">
        <v>2031.48</v>
      </c>
      <c r="Q900" s="828">
        <v>1</v>
      </c>
      <c r="R900" s="823">
        <v>6</v>
      </c>
      <c r="S900" s="828">
        <v>1</v>
      </c>
      <c r="T900" s="827">
        <v>2</v>
      </c>
      <c r="U900" s="829">
        <v>1</v>
      </c>
    </row>
    <row r="901" spans="1:21" ht="14.45" customHeight="1" x14ac:dyDescent="0.2">
      <c r="A901" s="822">
        <v>7</v>
      </c>
      <c r="B901" s="823" t="s">
        <v>2233</v>
      </c>
      <c r="C901" s="823" t="s">
        <v>2239</v>
      </c>
      <c r="D901" s="824" t="s">
        <v>3530</v>
      </c>
      <c r="E901" s="825" t="s">
        <v>2273</v>
      </c>
      <c r="F901" s="823" t="s">
        <v>2234</v>
      </c>
      <c r="G901" s="823" t="s">
        <v>2920</v>
      </c>
      <c r="H901" s="823" t="s">
        <v>329</v>
      </c>
      <c r="I901" s="823" t="s">
        <v>2925</v>
      </c>
      <c r="J901" s="823" t="s">
        <v>2926</v>
      </c>
      <c r="K901" s="823" t="s">
        <v>2923</v>
      </c>
      <c r="L901" s="826">
        <v>169.29</v>
      </c>
      <c r="M901" s="826">
        <v>507.87</v>
      </c>
      <c r="N901" s="823">
        <v>3</v>
      </c>
      <c r="O901" s="827">
        <v>0.5</v>
      </c>
      <c r="P901" s="826">
        <v>507.87</v>
      </c>
      <c r="Q901" s="828">
        <v>1</v>
      </c>
      <c r="R901" s="823">
        <v>3</v>
      </c>
      <c r="S901" s="828">
        <v>1</v>
      </c>
      <c r="T901" s="827">
        <v>0.5</v>
      </c>
      <c r="U901" s="829">
        <v>1</v>
      </c>
    </row>
    <row r="902" spans="1:21" ht="14.45" customHeight="1" x14ac:dyDescent="0.2">
      <c r="A902" s="822">
        <v>7</v>
      </c>
      <c r="B902" s="823" t="s">
        <v>2233</v>
      </c>
      <c r="C902" s="823" t="s">
        <v>2239</v>
      </c>
      <c r="D902" s="824" t="s">
        <v>3530</v>
      </c>
      <c r="E902" s="825" t="s">
        <v>2273</v>
      </c>
      <c r="F902" s="823" t="s">
        <v>2234</v>
      </c>
      <c r="G902" s="823" t="s">
        <v>2920</v>
      </c>
      <c r="H902" s="823" t="s">
        <v>329</v>
      </c>
      <c r="I902" s="823" t="s">
        <v>2927</v>
      </c>
      <c r="J902" s="823" t="s">
        <v>2926</v>
      </c>
      <c r="K902" s="823" t="s">
        <v>1587</v>
      </c>
      <c r="L902" s="826">
        <v>338.58</v>
      </c>
      <c r="M902" s="826">
        <v>2370.06</v>
      </c>
      <c r="N902" s="823">
        <v>7</v>
      </c>
      <c r="O902" s="827">
        <v>2.5</v>
      </c>
      <c r="P902" s="826">
        <v>2031.48</v>
      </c>
      <c r="Q902" s="828">
        <v>0.85714285714285721</v>
      </c>
      <c r="R902" s="823">
        <v>6</v>
      </c>
      <c r="S902" s="828">
        <v>0.8571428571428571</v>
      </c>
      <c r="T902" s="827">
        <v>1.5</v>
      </c>
      <c r="U902" s="829">
        <v>0.6</v>
      </c>
    </row>
    <row r="903" spans="1:21" ht="14.45" customHeight="1" x14ac:dyDescent="0.2">
      <c r="A903" s="822">
        <v>7</v>
      </c>
      <c r="B903" s="823" t="s">
        <v>2233</v>
      </c>
      <c r="C903" s="823" t="s">
        <v>2239</v>
      </c>
      <c r="D903" s="824" t="s">
        <v>3530</v>
      </c>
      <c r="E903" s="825" t="s">
        <v>2273</v>
      </c>
      <c r="F903" s="823" t="s">
        <v>2234</v>
      </c>
      <c r="G903" s="823" t="s">
        <v>2920</v>
      </c>
      <c r="H903" s="823" t="s">
        <v>329</v>
      </c>
      <c r="I903" s="823" t="s">
        <v>2182</v>
      </c>
      <c r="J903" s="823" t="s">
        <v>2183</v>
      </c>
      <c r="K903" s="823" t="s">
        <v>2179</v>
      </c>
      <c r="L903" s="826">
        <v>677.17</v>
      </c>
      <c r="M903" s="826">
        <v>2031.5099999999998</v>
      </c>
      <c r="N903" s="823">
        <v>3</v>
      </c>
      <c r="O903" s="827">
        <v>1</v>
      </c>
      <c r="P903" s="826">
        <v>2031.5099999999998</v>
      </c>
      <c r="Q903" s="828">
        <v>1</v>
      </c>
      <c r="R903" s="823">
        <v>3</v>
      </c>
      <c r="S903" s="828">
        <v>1</v>
      </c>
      <c r="T903" s="827">
        <v>1</v>
      </c>
      <c r="U903" s="829">
        <v>1</v>
      </c>
    </row>
    <row r="904" spans="1:21" ht="14.45" customHeight="1" x14ac:dyDescent="0.2">
      <c r="A904" s="822">
        <v>7</v>
      </c>
      <c r="B904" s="823" t="s">
        <v>2233</v>
      </c>
      <c r="C904" s="823" t="s">
        <v>2239</v>
      </c>
      <c r="D904" s="824" t="s">
        <v>3530</v>
      </c>
      <c r="E904" s="825" t="s">
        <v>2273</v>
      </c>
      <c r="F904" s="823" t="s">
        <v>2234</v>
      </c>
      <c r="G904" s="823" t="s">
        <v>2920</v>
      </c>
      <c r="H904" s="823" t="s">
        <v>329</v>
      </c>
      <c r="I904" s="823" t="s">
        <v>2928</v>
      </c>
      <c r="J904" s="823" t="s">
        <v>2929</v>
      </c>
      <c r="K904" s="823" t="s">
        <v>1587</v>
      </c>
      <c r="L904" s="826">
        <v>338.58</v>
      </c>
      <c r="M904" s="826">
        <v>338.58</v>
      </c>
      <c r="N904" s="823">
        <v>1</v>
      </c>
      <c r="O904" s="827">
        <v>1</v>
      </c>
      <c r="P904" s="826">
        <v>338.58</v>
      </c>
      <c r="Q904" s="828">
        <v>1</v>
      </c>
      <c r="R904" s="823">
        <v>1</v>
      </c>
      <c r="S904" s="828">
        <v>1</v>
      </c>
      <c r="T904" s="827">
        <v>1</v>
      </c>
      <c r="U904" s="829">
        <v>1</v>
      </c>
    </row>
    <row r="905" spans="1:21" ht="14.45" customHeight="1" x14ac:dyDescent="0.2">
      <c r="A905" s="822">
        <v>7</v>
      </c>
      <c r="B905" s="823" t="s">
        <v>2233</v>
      </c>
      <c r="C905" s="823" t="s">
        <v>2239</v>
      </c>
      <c r="D905" s="824" t="s">
        <v>3530</v>
      </c>
      <c r="E905" s="825" t="s">
        <v>2273</v>
      </c>
      <c r="F905" s="823" t="s">
        <v>2234</v>
      </c>
      <c r="G905" s="823" t="s">
        <v>2920</v>
      </c>
      <c r="H905" s="823" t="s">
        <v>329</v>
      </c>
      <c r="I905" s="823" t="s">
        <v>3224</v>
      </c>
      <c r="J905" s="823" t="s">
        <v>2929</v>
      </c>
      <c r="K905" s="823" t="s">
        <v>2923</v>
      </c>
      <c r="L905" s="826">
        <v>169.29</v>
      </c>
      <c r="M905" s="826">
        <v>677.16</v>
      </c>
      <c r="N905" s="823">
        <v>4</v>
      </c>
      <c r="O905" s="827">
        <v>1</v>
      </c>
      <c r="P905" s="826"/>
      <c r="Q905" s="828">
        <v>0</v>
      </c>
      <c r="R905" s="823"/>
      <c r="S905" s="828">
        <v>0</v>
      </c>
      <c r="T905" s="827"/>
      <c r="U905" s="829">
        <v>0</v>
      </c>
    </row>
    <row r="906" spans="1:21" ht="14.45" customHeight="1" x14ac:dyDescent="0.2">
      <c r="A906" s="822">
        <v>7</v>
      </c>
      <c r="B906" s="823" t="s">
        <v>2233</v>
      </c>
      <c r="C906" s="823" t="s">
        <v>2239</v>
      </c>
      <c r="D906" s="824" t="s">
        <v>3530</v>
      </c>
      <c r="E906" s="825" t="s">
        <v>2273</v>
      </c>
      <c r="F906" s="823" t="s">
        <v>2234</v>
      </c>
      <c r="G906" s="823" t="s">
        <v>2920</v>
      </c>
      <c r="H906" s="823" t="s">
        <v>680</v>
      </c>
      <c r="I906" s="823" t="s">
        <v>2176</v>
      </c>
      <c r="J906" s="823" t="s">
        <v>1581</v>
      </c>
      <c r="K906" s="823" t="s">
        <v>1584</v>
      </c>
      <c r="L906" s="826">
        <v>1286.6199999999999</v>
      </c>
      <c r="M906" s="826">
        <v>23159.159999999996</v>
      </c>
      <c r="N906" s="823">
        <v>18</v>
      </c>
      <c r="O906" s="827">
        <v>8</v>
      </c>
      <c r="P906" s="826">
        <v>14152.819999999996</v>
      </c>
      <c r="Q906" s="828">
        <v>0.61111111111111105</v>
      </c>
      <c r="R906" s="823">
        <v>11</v>
      </c>
      <c r="S906" s="828">
        <v>0.61111111111111116</v>
      </c>
      <c r="T906" s="827">
        <v>4.5</v>
      </c>
      <c r="U906" s="829">
        <v>0.5625</v>
      </c>
    </row>
    <row r="907" spans="1:21" ht="14.45" customHeight="1" x14ac:dyDescent="0.2">
      <c r="A907" s="822">
        <v>7</v>
      </c>
      <c r="B907" s="823" t="s">
        <v>2233</v>
      </c>
      <c r="C907" s="823" t="s">
        <v>2239</v>
      </c>
      <c r="D907" s="824" t="s">
        <v>3530</v>
      </c>
      <c r="E907" s="825" t="s">
        <v>2273</v>
      </c>
      <c r="F907" s="823" t="s">
        <v>2234</v>
      </c>
      <c r="G907" s="823" t="s">
        <v>2920</v>
      </c>
      <c r="H907" s="823" t="s">
        <v>680</v>
      </c>
      <c r="I907" s="823" t="s">
        <v>2178</v>
      </c>
      <c r="J907" s="823" t="s">
        <v>1581</v>
      </c>
      <c r="K907" s="823" t="s">
        <v>2179</v>
      </c>
      <c r="L907" s="826">
        <v>677.17</v>
      </c>
      <c r="M907" s="826">
        <v>3385.8499999999995</v>
      </c>
      <c r="N907" s="823">
        <v>5</v>
      </c>
      <c r="O907" s="827">
        <v>2</v>
      </c>
      <c r="P907" s="826"/>
      <c r="Q907" s="828">
        <v>0</v>
      </c>
      <c r="R907" s="823"/>
      <c r="S907" s="828">
        <v>0</v>
      </c>
      <c r="T907" s="827"/>
      <c r="U907" s="829">
        <v>0</v>
      </c>
    </row>
    <row r="908" spans="1:21" ht="14.45" customHeight="1" x14ac:dyDescent="0.2">
      <c r="A908" s="822">
        <v>7</v>
      </c>
      <c r="B908" s="823" t="s">
        <v>2233</v>
      </c>
      <c r="C908" s="823" t="s">
        <v>2239</v>
      </c>
      <c r="D908" s="824" t="s">
        <v>3530</v>
      </c>
      <c r="E908" s="825" t="s">
        <v>2273</v>
      </c>
      <c r="F908" s="823" t="s">
        <v>2234</v>
      </c>
      <c r="G908" s="823" t="s">
        <v>2920</v>
      </c>
      <c r="H908" s="823" t="s">
        <v>680</v>
      </c>
      <c r="I908" s="823" t="s">
        <v>2177</v>
      </c>
      <c r="J908" s="823" t="s">
        <v>1581</v>
      </c>
      <c r="K908" s="823" t="s">
        <v>1583</v>
      </c>
      <c r="L908" s="826">
        <v>2573.2199999999998</v>
      </c>
      <c r="M908" s="826">
        <v>131234.22000000003</v>
      </c>
      <c r="N908" s="823">
        <v>51</v>
      </c>
      <c r="O908" s="827">
        <v>24</v>
      </c>
      <c r="P908" s="826">
        <v>54037.62000000001</v>
      </c>
      <c r="Q908" s="828">
        <v>0.41176470588235292</v>
      </c>
      <c r="R908" s="823">
        <v>21</v>
      </c>
      <c r="S908" s="828">
        <v>0.41176470588235292</v>
      </c>
      <c r="T908" s="827">
        <v>11</v>
      </c>
      <c r="U908" s="829">
        <v>0.45833333333333331</v>
      </c>
    </row>
    <row r="909" spans="1:21" ht="14.45" customHeight="1" x14ac:dyDescent="0.2">
      <c r="A909" s="822">
        <v>7</v>
      </c>
      <c r="B909" s="823" t="s">
        <v>2233</v>
      </c>
      <c r="C909" s="823" t="s">
        <v>2239</v>
      </c>
      <c r="D909" s="824" t="s">
        <v>3530</v>
      </c>
      <c r="E909" s="825" t="s">
        <v>2273</v>
      </c>
      <c r="F909" s="823" t="s">
        <v>2234</v>
      </c>
      <c r="G909" s="823" t="s">
        <v>2920</v>
      </c>
      <c r="H909" s="823" t="s">
        <v>329</v>
      </c>
      <c r="I909" s="823" t="s">
        <v>3323</v>
      </c>
      <c r="J909" s="823" t="s">
        <v>1577</v>
      </c>
      <c r="K909" s="823" t="s">
        <v>3324</v>
      </c>
      <c r="L909" s="826">
        <v>84.96</v>
      </c>
      <c r="M909" s="826">
        <v>254.88</v>
      </c>
      <c r="N909" s="823">
        <v>3</v>
      </c>
      <c r="O909" s="827">
        <v>0.5</v>
      </c>
      <c r="P909" s="826">
        <v>254.88</v>
      </c>
      <c r="Q909" s="828">
        <v>1</v>
      </c>
      <c r="R909" s="823">
        <v>3</v>
      </c>
      <c r="S909" s="828">
        <v>1</v>
      </c>
      <c r="T909" s="827">
        <v>0.5</v>
      </c>
      <c r="U909" s="829">
        <v>1</v>
      </c>
    </row>
    <row r="910" spans="1:21" ht="14.45" customHeight="1" x14ac:dyDescent="0.2">
      <c r="A910" s="822">
        <v>7</v>
      </c>
      <c r="B910" s="823" t="s">
        <v>2233</v>
      </c>
      <c r="C910" s="823" t="s">
        <v>2239</v>
      </c>
      <c r="D910" s="824" t="s">
        <v>3530</v>
      </c>
      <c r="E910" s="825" t="s">
        <v>2273</v>
      </c>
      <c r="F910" s="823" t="s">
        <v>2234</v>
      </c>
      <c r="G910" s="823" t="s">
        <v>2920</v>
      </c>
      <c r="H910" s="823" t="s">
        <v>329</v>
      </c>
      <c r="I910" s="823" t="s">
        <v>3226</v>
      </c>
      <c r="J910" s="823" t="s">
        <v>3227</v>
      </c>
      <c r="K910" s="823" t="s">
        <v>3228</v>
      </c>
      <c r="L910" s="826">
        <v>1715.48</v>
      </c>
      <c r="M910" s="826">
        <v>5146.4400000000005</v>
      </c>
      <c r="N910" s="823">
        <v>3</v>
      </c>
      <c r="O910" s="827">
        <v>1</v>
      </c>
      <c r="P910" s="826">
        <v>5146.4400000000005</v>
      </c>
      <c r="Q910" s="828">
        <v>1</v>
      </c>
      <c r="R910" s="823">
        <v>3</v>
      </c>
      <c r="S910" s="828">
        <v>1</v>
      </c>
      <c r="T910" s="827">
        <v>1</v>
      </c>
      <c r="U910" s="829">
        <v>1</v>
      </c>
    </row>
    <row r="911" spans="1:21" ht="14.45" customHeight="1" x14ac:dyDescent="0.2">
      <c r="A911" s="822">
        <v>7</v>
      </c>
      <c r="B911" s="823" t="s">
        <v>2233</v>
      </c>
      <c r="C911" s="823" t="s">
        <v>2239</v>
      </c>
      <c r="D911" s="824" t="s">
        <v>3530</v>
      </c>
      <c r="E911" s="825" t="s">
        <v>2273</v>
      </c>
      <c r="F911" s="823" t="s">
        <v>2234</v>
      </c>
      <c r="G911" s="823" t="s">
        <v>2920</v>
      </c>
      <c r="H911" s="823" t="s">
        <v>329</v>
      </c>
      <c r="I911" s="823" t="s">
        <v>2935</v>
      </c>
      <c r="J911" s="823" t="s">
        <v>2936</v>
      </c>
      <c r="K911" s="823" t="s">
        <v>2923</v>
      </c>
      <c r="L911" s="826">
        <v>1286.19</v>
      </c>
      <c r="M911" s="826">
        <v>6430.9500000000007</v>
      </c>
      <c r="N911" s="823">
        <v>5</v>
      </c>
      <c r="O911" s="827">
        <v>3.5</v>
      </c>
      <c r="P911" s="826">
        <v>5144.76</v>
      </c>
      <c r="Q911" s="828">
        <v>0.79999999999999993</v>
      </c>
      <c r="R911" s="823">
        <v>4</v>
      </c>
      <c r="S911" s="828">
        <v>0.8</v>
      </c>
      <c r="T911" s="827">
        <v>2.5</v>
      </c>
      <c r="U911" s="829">
        <v>0.7142857142857143</v>
      </c>
    </row>
    <row r="912" spans="1:21" ht="14.45" customHeight="1" x14ac:dyDescent="0.2">
      <c r="A912" s="822">
        <v>7</v>
      </c>
      <c r="B912" s="823" t="s">
        <v>2233</v>
      </c>
      <c r="C912" s="823" t="s">
        <v>2239</v>
      </c>
      <c r="D912" s="824" t="s">
        <v>3530</v>
      </c>
      <c r="E912" s="825" t="s">
        <v>2273</v>
      </c>
      <c r="F912" s="823" t="s">
        <v>2234</v>
      </c>
      <c r="G912" s="823" t="s">
        <v>2920</v>
      </c>
      <c r="H912" s="823" t="s">
        <v>329</v>
      </c>
      <c r="I912" s="823" t="s">
        <v>2939</v>
      </c>
      <c r="J912" s="823" t="s">
        <v>2940</v>
      </c>
      <c r="K912" s="823" t="s">
        <v>2941</v>
      </c>
      <c r="L912" s="826">
        <v>3002.09</v>
      </c>
      <c r="M912" s="826">
        <v>9006.27</v>
      </c>
      <c r="N912" s="823">
        <v>3</v>
      </c>
      <c r="O912" s="827">
        <v>1.5</v>
      </c>
      <c r="P912" s="826"/>
      <c r="Q912" s="828">
        <v>0</v>
      </c>
      <c r="R912" s="823"/>
      <c r="S912" s="828">
        <v>0</v>
      </c>
      <c r="T912" s="827"/>
      <c r="U912" s="829">
        <v>0</v>
      </c>
    </row>
    <row r="913" spans="1:21" ht="14.45" customHeight="1" x14ac:dyDescent="0.2">
      <c r="A913" s="822">
        <v>7</v>
      </c>
      <c r="B913" s="823" t="s">
        <v>2233</v>
      </c>
      <c r="C913" s="823" t="s">
        <v>2239</v>
      </c>
      <c r="D913" s="824" t="s">
        <v>3530</v>
      </c>
      <c r="E913" s="825" t="s">
        <v>2273</v>
      </c>
      <c r="F913" s="823" t="s">
        <v>2234</v>
      </c>
      <c r="G913" s="823" t="s">
        <v>2639</v>
      </c>
      <c r="H913" s="823" t="s">
        <v>680</v>
      </c>
      <c r="I913" s="823" t="s">
        <v>2021</v>
      </c>
      <c r="J913" s="823" t="s">
        <v>695</v>
      </c>
      <c r="K913" s="823" t="s">
        <v>1057</v>
      </c>
      <c r="L913" s="826">
        <v>0</v>
      </c>
      <c r="M913" s="826">
        <v>0</v>
      </c>
      <c r="N913" s="823">
        <v>14</v>
      </c>
      <c r="O913" s="827">
        <v>5</v>
      </c>
      <c r="P913" s="826">
        <v>0</v>
      </c>
      <c r="Q913" s="828"/>
      <c r="R913" s="823">
        <v>9</v>
      </c>
      <c r="S913" s="828">
        <v>0.6428571428571429</v>
      </c>
      <c r="T913" s="827">
        <v>3.5</v>
      </c>
      <c r="U913" s="829">
        <v>0.7</v>
      </c>
    </row>
    <row r="914" spans="1:21" ht="14.45" customHeight="1" x14ac:dyDescent="0.2">
      <c r="A914" s="822">
        <v>7</v>
      </c>
      <c r="B914" s="823" t="s">
        <v>2233</v>
      </c>
      <c r="C914" s="823" t="s">
        <v>2239</v>
      </c>
      <c r="D914" s="824" t="s">
        <v>3530</v>
      </c>
      <c r="E914" s="825" t="s">
        <v>2273</v>
      </c>
      <c r="F914" s="823" t="s">
        <v>2234</v>
      </c>
      <c r="G914" s="823" t="s">
        <v>2942</v>
      </c>
      <c r="H914" s="823" t="s">
        <v>329</v>
      </c>
      <c r="I914" s="823" t="s">
        <v>3246</v>
      </c>
      <c r="J914" s="823" t="s">
        <v>3247</v>
      </c>
      <c r="K914" s="823" t="s">
        <v>3248</v>
      </c>
      <c r="L914" s="826">
        <v>60.39</v>
      </c>
      <c r="M914" s="826">
        <v>120.78</v>
      </c>
      <c r="N914" s="823">
        <v>2</v>
      </c>
      <c r="O914" s="827">
        <v>1</v>
      </c>
      <c r="P914" s="826"/>
      <c r="Q914" s="828">
        <v>0</v>
      </c>
      <c r="R914" s="823"/>
      <c r="S914" s="828">
        <v>0</v>
      </c>
      <c r="T914" s="827"/>
      <c r="U914" s="829">
        <v>0</v>
      </c>
    </row>
    <row r="915" spans="1:21" ht="14.45" customHeight="1" x14ac:dyDescent="0.2">
      <c r="A915" s="822">
        <v>7</v>
      </c>
      <c r="B915" s="823" t="s">
        <v>2233</v>
      </c>
      <c r="C915" s="823" t="s">
        <v>2239</v>
      </c>
      <c r="D915" s="824" t="s">
        <v>3530</v>
      </c>
      <c r="E915" s="825" t="s">
        <v>2273</v>
      </c>
      <c r="F915" s="823" t="s">
        <v>2234</v>
      </c>
      <c r="G915" s="823" t="s">
        <v>2942</v>
      </c>
      <c r="H915" s="823" t="s">
        <v>329</v>
      </c>
      <c r="I915" s="823" t="s">
        <v>3325</v>
      </c>
      <c r="J915" s="823" t="s">
        <v>3250</v>
      </c>
      <c r="K915" s="823" t="s">
        <v>3251</v>
      </c>
      <c r="L915" s="826">
        <v>60.39</v>
      </c>
      <c r="M915" s="826">
        <v>60.39</v>
      </c>
      <c r="N915" s="823">
        <v>1</v>
      </c>
      <c r="O915" s="827">
        <v>1</v>
      </c>
      <c r="P915" s="826">
        <v>60.39</v>
      </c>
      <c r="Q915" s="828">
        <v>1</v>
      </c>
      <c r="R915" s="823">
        <v>1</v>
      </c>
      <c r="S915" s="828">
        <v>1</v>
      </c>
      <c r="T915" s="827">
        <v>1</v>
      </c>
      <c r="U915" s="829">
        <v>1</v>
      </c>
    </row>
    <row r="916" spans="1:21" ht="14.45" customHeight="1" x14ac:dyDescent="0.2">
      <c r="A916" s="822">
        <v>7</v>
      </c>
      <c r="B916" s="823" t="s">
        <v>2233</v>
      </c>
      <c r="C916" s="823" t="s">
        <v>2239</v>
      </c>
      <c r="D916" s="824" t="s">
        <v>3530</v>
      </c>
      <c r="E916" s="825" t="s">
        <v>2273</v>
      </c>
      <c r="F916" s="823" t="s">
        <v>2234</v>
      </c>
      <c r="G916" s="823" t="s">
        <v>2946</v>
      </c>
      <c r="H916" s="823" t="s">
        <v>329</v>
      </c>
      <c r="I916" s="823" t="s">
        <v>2947</v>
      </c>
      <c r="J916" s="823" t="s">
        <v>2948</v>
      </c>
      <c r="K916" s="823" t="s">
        <v>2949</v>
      </c>
      <c r="L916" s="826">
        <v>355.79</v>
      </c>
      <c r="M916" s="826">
        <v>2134.7400000000002</v>
      </c>
      <c r="N916" s="823">
        <v>6</v>
      </c>
      <c r="O916" s="827">
        <v>2</v>
      </c>
      <c r="P916" s="826">
        <v>2134.7400000000002</v>
      </c>
      <c r="Q916" s="828">
        <v>1</v>
      </c>
      <c r="R916" s="823">
        <v>6</v>
      </c>
      <c r="S916" s="828">
        <v>1</v>
      </c>
      <c r="T916" s="827">
        <v>2</v>
      </c>
      <c r="U916" s="829">
        <v>1</v>
      </c>
    </row>
    <row r="917" spans="1:21" ht="14.45" customHeight="1" x14ac:dyDescent="0.2">
      <c r="A917" s="822">
        <v>7</v>
      </c>
      <c r="B917" s="823" t="s">
        <v>2233</v>
      </c>
      <c r="C917" s="823" t="s">
        <v>2239</v>
      </c>
      <c r="D917" s="824" t="s">
        <v>3530</v>
      </c>
      <c r="E917" s="825" t="s">
        <v>2273</v>
      </c>
      <c r="F917" s="823" t="s">
        <v>2234</v>
      </c>
      <c r="G917" s="823" t="s">
        <v>2946</v>
      </c>
      <c r="H917" s="823" t="s">
        <v>329</v>
      </c>
      <c r="I917" s="823" t="s">
        <v>2950</v>
      </c>
      <c r="J917" s="823" t="s">
        <v>2948</v>
      </c>
      <c r="K917" s="823" t="s">
        <v>2951</v>
      </c>
      <c r="L917" s="826">
        <v>552.64</v>
      </c>
      <c r="M917" s="826">
        <v>3868.48</v>
      </c>
      <c r="N917" s="823">
        <v>7</v>
      </c>
      <c r="O917" s="827">
        <v>4</v>
      </c>
      <c r="P917" s="826">
        <v>2210.56</v>
      </c>
      <c r="Q917" s="828">
        <v>0.5714285714285714</v>
      </c>
      <c r="R917" s="823">
        <v>4</v>
      </c>
      <c r="S917" s="828">
        <v>0.5714285714285714</v>
      </c>
      <c r="T917" s="827">
        <v>2</v>
      </c>
      <c r="U917" s="829">
        <v>0.5</v>
      </c>
    </row>
    <row r="918" spans="1:21" ht="14.45" customHeight="1" x14ac:dyDescent="0.2">
      <c r="A918" s="822">
        <v>7</v>
      </c>
      <c r="B918" s="823" t="s">
        <v>2233</v>
      </c>
      <c r="C918" s="823" t="s">
        <v>2239</v>
      </c>
      <c r="D918" s="824" t="s">
        <v>3530</v>
      </c>
      <c r="E918" s="825" t="s">
        <v>2273</v>
      </c>
      <c r="F918" s="823" t="s">
        <v>2234</v>
      </c>
      <c r="G918" s="823" t="s">
        <v>2946</v>
      </c>
      <c r="H918" s="823" t="s">
        <v>329</v>
      </c>
      <c r="I918" s="823" t="s">
        <v>2952</v>
      </c>
      <c r="J918" s="823" t="s">
        <v>2948</v>
      </c>
      <c r="K918" s="823" t="s">
        <v>2953</v>
      </c>
      <c r="L918" s="826">
        <v>1019.46</v>
      </c>
      <c r="M918" s="826">
        <v>19369.739999999998</v>
      </c>
      <c r="N918" s="823">
        <v>19</v>
      </c>
      <c r="O918" s="827">
        <v>7</v>
      </c>
      <c r="P918" s="826">
        <v>19369.739999999998</v>
      </c>
      <c r="Q918" s="828">
        <v>1</v>
      </c>
      <c r="R918" s="823">
        <v>19</v>
      </c>
      <c r="S918" s="828">
        <v>1</v>
      </c>
      <c r="T918" s="827">
        <v>7</v>
      </c>
      <c r="U918" s="829">
        <v>1</v>
      </c>
    </row>
    <row r="919" spans="1:21" ht="14.45" customHeight="1" x14ac:dyDescent="0.2">
      <c r="A919" s="822">
        <v>7</v>
      </c>
      <c r="B919" s="823" t="s">
        <v>2233</v>
      </c>
      <c r="C919" s="823" t="s">
        <v>2239</v>
      </c>
      <c r="D919" s="824" t="s">
        <v>3530</v>
      </c>
      <c r="E919" s="825" t="s">
        <v>2273</v>
      </c>
      <c r="F919" s="823" t="s">
        <v>2234</v>
      </c>
      <c r="G919" s="823" t="s">
        <v>2946</v>
      </c>
      <c r="H919" s="823" t="s">
        <v>329</v>
      </c>
      <c r="I919" s="823" t="s">
        <v>2954</v>
      </c>
      <c r="J919" s="823" t="s">
        <v>2948</v>
      </c>
      <c r="K919" s="823" t="s">
        <v>2955</v>
      </c>
      <c r="L919" s="826">
        <v>764.6</v>
      </c>
      <c r="M919" s="826">
        <v>3823</v>
      </c>
      <c r="N919" s="823">
        <v>5</v>
      </c>
      <c r="O919" s="827">
        <v>4</v>
      </c>
      <c r="P919" s="826">
        <v>1529.2</v>
      </c>
      <c r="Q919" s="828">
        <v>0.4</v>
      </c>
      <c r="R919" s="823">
        <v>2</v>
      </c>
      <c r="S919" s="828">
        <v>0.4</v>
      </c>
      <c r="T919" s="827">
        <v>2</v>
      </c>
      <c r="U919" s="829">
        <v>0.5</v>
      </c>
    </row>
    <row r="920" spans="1:21" ht="14.45" customHeight="1" x14ac:dyDescent="0.2">
      <c r="A920" s="822">
        <v>7</v>
      </c>
      <c r="B920" s="823" t="s">
        <v>2233</v>
      </c>
      <c r="C920" s="823" t="s">
        <v>2239</v>
      </c>
      <c r="D920" s="824" t="s">
        <v>3530</v>
      </c>
      <c r="E920" s="825" t="s">
        <v>2273</v>
      </c>
      <c r="F920" s="823" t="s">
        <v>2234</v>
      </c>
      <c r="G920" s="823" t="s">
        <v>2946</v>
      </c>
      <c r="H920" s="823" t="s">
        <v>329</v>
      </c>
      <c r="I920" s="823" t="s">
        <v>3126</v>
      </c>
      <c r="J920" s="823" t="s">
        <v>3127</v>
      </c>
      <c r="K920" s="823" t="s">
        <v>3128</v>
      </c>
      <c r="L920" s="826">
        <v>127.43</v>
      </c>
      <c r="M920" s="826">
        <v>509.72</v>
      </c>
      <c r="N920" s="823">
        <v>4</v>
      </c>
      <c r="O920" s="827">
        <v>2</v>
      </c>
      <c r="P920" s="826">
        <v>509.72</v>
      </c>
      <c r="Q920" s="828">
        <v>1</v>
      </c>
      <c r="R920" s="823">
        <v>4</v>
      </c>
      <c r="S920" s="828">
        <v>1</v>
      </c>
      <c r="T920" s="827">
        <v>2</v>
      </c>
      <c r="U920" s="829">
        <v>1</v>
      </c>
    </row>
    <row r="921" spans="1:21" ht="14.45" customHeight="1" x14ac:dyDescent="0.2">
      <c r="A921" s="822">
        <v>7</v>
      </c>
      <c r="B921" s="823" t="s">
        <v>2233</v>
      </c>
      <c r="C921" s="823" t="s">
        <v>2239</v>
      </c>
      <c r="D921" s="824" t="s">
        <v>3530</v>
      </c>
      <c r="E921" s="825" t="s">
        <v>2273</v>
      </c>
      <c r="F921" s="823" t="s">
        <v>2234</v>
      </c>
      <c r="G921" s="823" t="s">
        <v>2956</v>
      </c>
      <c r="H921" s="823" t="s">
        <v>329</v>
      </c>
      <c r="I921" s="823" t="s">
        <v>3326</v>
      </c>
      <c r="J921" s="823" t="s">
        <v>3327</v>
      </c>
      <c r="K921" s="823" t="s">
        <v>1422</v>
      </c>
      <c r="L921" s="826">
        <v>200.34</v>
      </c>
      <c r="M921" s="826">
        <v>2404.08</v>
      </c>
      <c r="N921" s="823">
        <v>12</v>
      </c>
      <c r="O921" s="827">
        <v>2</v>
      </c>
      <c r="P921" s="826"/>
      <c r="Q921" s="828">
        <v>0</v>
      </c>
      <c r="R921" s="823"/>
      <c r="S921" s="828">
        <v>0</v>
      </c>
      <c r="T921" s="827"/>
      <c r="U921" s="829">
        <v>0</v>
      </c>
    </row>
    <row r="922" spans="1:21" ht="14.45" customHeight="1" x14ac:dyDescent="0.2">
      <c r="A922" s="822">
        <v>7</v>
      </c>
      <c r="B922" s="823" t="s">
        <v>2233</v>
      </c>
      <c r="C922" s="823" t="s">
        <v>2239</v>
      </c>
      <c r="D922" s="824" t="s">
        <v>3530</v>
      </c>
      <c r="E922" s="825" t="s">
        <v>2273</v>
      </c>
      <c r="F922" s="823" t="s">
        <v>2234</v>
      </c>
      <c r="G922" s="823" t="s">
        <v>2956</v>
      </c>
      <c r="H922" s="823" t="s">
        <v>329</v>
      </c>
      <c r="I922" s="823" t="s">
        <v>2957</v>
      </c>
      <c r="J922" s="823" t="s">
        <v>2958</v>
      </c>
      <c r="K922" s="823" t="s">
        <v>2959</v>
      </c>
      <c r="L922" s="826">
        <v>150.26</v>
      </c>
      <c r="M922" s="826">
        <v>2253.8999999999996</v>
      </c>
      <c r="N922" s="823">
        <v>15</v>
      </c>
      <c r="O922" s="827">
        <v>2.5</v>
      </c>
      <c r="P922" s="826">
        <v>901.56</v>
      </c>
      <c r="Q922" s="828">
        <v>0.4</v>
      </c>
      <c r="R922" s="823">
        <v>6</v>
      </c>
      <c r="S922" s="828">
        <v>0.4</v>
      </c>
      <c r="T922" s="827">
        <v>1</v>
      </c>
      <c r="U922" s="829">
        <v>0.4</v>
      </c>
    </row>
    <row r="923" spans="1:21" ht="14.45" customHeight="1" x14ac:dyDescent="0.2">
      <c r="A923" s="822">
        <v>7</v>
      </c>
      <c r="B923" s="823" t="s">
        <v>2233</v>
      </c>
      <c r="C923" s="823" t="s">
        <v>2239</v>
      </c>
      <c r="D923" s="824" t="s">
        <v>3530</v>
      </c>
      <c r="E923" s="825" t="s">
        <v>2273</v>
      </c>
      <c r="F923" s="823" t="s">
        <v>2234</v>
      </c>
      <c r="G923" s="823" t="s">
        <v>2956</v>
      </c>
      <c r="H923" s="823" t="s">
        <v>329</v>
      </c>
      <c r="I923" s="823" t="s">
        <v>2960</v>
      </c>
      <c r="J923" s="823" t="s">
        <v>2961</v>
      </c>
      <c r="K923" s="823" t="s">
        <v>1422</v>
      </c>
      <c r="L923" s="826">
        <v>200.34</v>
      </c>
      <c r="M923" s="826">
        <v>2003.4</v>
      </c>
      <c r="N923" s="823">
        <v>10</v>
      </c>
      <c r="O923" s="827">
        <v>2</v>
      </c>
      <c r="P923" s="826">
        <v>2003.4</v>
      </c>
      <c r="Q923" s="828">
        <v>1</v>
      </c>
      <c r="R923" s="823">
        <v>10</v>
      </c>
      <c r="S923" s="828">
        <v>1</v>
      </c>
      <c r="T923" s="827">
        <v>2</v>
      </c>
      <c r="U923" s="829">
        <v>1</v>
      </c>
    </row>
    <row r="924" spans="1:21" ht="14.45" customHeight="1" x14ac:dyDescent="0.2">
      <c r="A924" s="822">
        <v>7</v>
      </c>
      <c r="B924" s="823" t="s">
        <v>2233</v>
      </c>
      <c r="C924" s="823" t="s">
        <v>2239</v>
      </c>
      <c r="D924" s="824" t="s">
        <v>3530</v>
      </c>
      <c r="E924" s="825" t="s">
        <v>2273</v>
      </c>
      <c r="F924" s="823" t="s">
        <v>2234</v>
      </c>
      <c r="G924" s="823" t="s">
        <v>2956</v>
      </c>
      <c r="H924" s="823" t="s">
        <v>329</v>
      </c>
      <c r="I924" s="823" t="s">
        <v>3265</v>
      </c>
      <c r="J924" s="823" t="s">
        <v>2963</v>
      </c>
      <c r="K924" s="823" t="s">
        <v>2107</v>
      </c>
      <c r="L924" s="826">
        <v>100.17</v>
      </c>
      <c r="M924" s="826">
        <v>601.02</v>
      </c>
      <c r="N924" s="823">
        <v>6</v>
      </c>
      <c r="O924" s="827">
        <v>1.5</v>
      </c>
      <c r="P924" s="826"/>
      <c r="Q924" s="828">
        <v>0</v>
      </c>
      <c r="R924" s="823"/>
      <c r="S924" s="828">
        <v>0</v>
      </c>
      <c r="T924" s="827"/>
      <c r="U924" s="829">
        <v>0</v>
      </c>
    </row>
    <row r="925" spans="1:21" ht="14.45" customHeight="1" x14ac:dyDescent="0.2">
      <c r="A925" s="822">
        <v>7</v>
      </c>
      <c r="B925" s="823" t="s">
        <v>2233</v>
      </c>
      <c r="C925" s="823" t="s">
        <v>2239</v>
      </c>
      <c r="D925" s="824" t="s">
        <v>3530</v>
      </c>
      <c r="E925" s="825" t="s">
        <v>2273</v>
      </c>
      <c r="F925" s="823" t="s">
        <v>2234</v>
      </c>
      <c r="G925" s="823" t="s">
        <v>2956</v>
      </c>
      <c r="H925" s="823" t="s">
        <v>329</v>
      </c>
      <c r="I925" s="823" t="s">
        <v>2962</v>
      </c>
      <c r="J925" s="823" t="s">
        <v>2963</v>
      </c>
      <c r="K925" s="823" t="s">
        <v>2660</v>
      </c>
      <c r="L925" s="826">
        <v>166.96</v>
      </c>
      <c r="M925" s="826">
        <v>333.92</v>
      </c>
      <c r="N925" s="823">
        <v>2</v>
      </c>
      <c r="O925" s="827">
        <v>1</v>
      </c>
      <c r="P925" s="826"/>
      <c r="Q925" s="828">
        <v>0</v>
      </c>
      <c r="R925" s="823"/>
      <c r="S925" s="828">
        <v>0</v>
      </c>
      <c r="T925" s="827"/>
      <c r="U925" s="829">
        <v>0</v>
      </c>
    </row>
    <row r="926" spans="1:21" ht="14.45" customHeight="1" x14ac:dyDescent="0.2">
      <c r="A926" s="822">
        <v>7</v>
      </c>
      <c r="B926" s="823" t="s">
        <v>2233</v>
      </c>
      <c r="C926" s="823" t="s">
        <v>2239</v>
      </c>
      <c r="D926" s="824" t="s">
        <v>3530</v>
      </c>
      <c r="E926" s="825" t="s">
        <v>2273</v>
      </c>
      <c r="F926" s="823" t="s">
        <v>2234</v>
      </c>
      <c r="G926" s="823" t="s">
        <v>2956</v>
      </c>
      <c r="H926" s="823" t="s">
        <v>329</v>
      </c>
      <c r="I926" s="823" t="s">
        <v>2964</v>
      </c>
      <c r="J926" s="823" t="s">
        <v>2965</v>
      </c>
      <c r="K926" s="823" t="s">
        <v>2966</v>
      </c>
      <c r="L926" s="826">
        <v>100.17</v>
      </c>
      <c r="M926" s="826">
        <v>400.68</v>
      </c>
      <c r="N926" s="823">
        <v>4</v>
      </c>
      <c r="O926" s="827">
        <v>2.5</v>
      </c>
      <c r="P926" s="826"/>
      <c r="Q926" s="828">
        <v>0</v>
      </c>
      <c r="R926" s="823"/>
      <c r="S926" s="828">
        <v>0</v>
      </c>
      <c r="T926" s="827"/>
      <c r="U926" s="829">
        <v>0</v>
      </c>
    </row>
    <row r="927" spans="1:21" ht="14.45" customHeight="1" x14ac:dyDescent="0.2">
      <c r="A927" s="822">
        <v>7</v>
      </c>
      <c r="B927" s="823" t="s">
        <v>2233</v>
      </c>
      <c r="C927" s="823" t="s">
        <v>2239</v>
      </c>
      <c r="D927" s="824" t="s">
        <v>3530</v>
      </c>
      <c r="E927" s="825" t="s">
        <v>2273</v>
      </c>
      <c r="F927" s="823" t="s">
        <v>2234</v>
      </c>
      <c r="G927" s="823" t="s">
        <v>2956</v>
      </c>
      <c r="H927" s="823" t="s">
        <v>329</v>
      </c>
      <c r="I927" s="823" t="s">
        <v>3269</v>
      </c>
      <c r="J927" s="823" t="s">
        <v>1750</v>
      </c>
      <c r="K927" s="823" t="s">
        <v>3268</v>
      </c>
      <c r="L927" s="826">
        <v>320.55</v>
      </c>
      <c r="M927" s="826">
        <v>641.1</v>
      </c>
      <c r="N927" s="823">
        <v>2</v>
      </c>
      <c r="O927" s="827">
        <v>2</v>
      </c>
      <c r="P927" s="826">
        <v>320.55</v>
      </c>
      <c r="Q927" s="828">
        <v>0.5</v>
      </c>
      <c r="R927" s="823">
        <v>1</v>
      </c>
      <c r="S927" s="828">
        <v>0.5</v>
      </c>
      <c r="T927" s="827">
        <v>1</v>
      </c>
      <c r="U927" s="829">
        <v>0.5</v>
      </c>
    </row>
    <row r="928" spans="1:21" ht="14.45" customHeight="1" x14ac:dyDescent="0.2">
      <c r="A928" s="822">
        <v>7</v>
      </c>
      <c r="B928" s="823" t="s">
        <v>2233</v>
      </c>
      <c r="C928" s="823" t="s">
        <v>2239</v>
      </c>
      <c r="D928" s="824" t="s">
        <v>3530</v>
      </c>
      <c r="E928" s="825" t="s">
        <v>2273</v>
      </c>
      <c r="F928" s="823" t="s">
        <v>2234</v>
      </c>
      <c r="G928" s="823" t="s">
        <v>2956</v>
      </c>
      <c r="H928" s="823" t="s">
        <v>329</v>
      </c>
      <c r="I928" s="823" t="s">
        <v>3129</v>
      </c>
      <c r="J928" s="823" t="s">
        <v>3130</v>
      </c>
      <c r="K928" s="823" t="s">
        <v>2660</v>
      </c>
      <c r="L928" s="826">
        <v>166.96</v>
      </c>
      <c r="M928" s="826">
        <v>500.88</v>
      </c>
      <c r="N928" s="823">
        <v>3</v>
      </c>
      <c r="O928" s="827">
        <v>1</v>
      </c>
      <c r="P928" s="826">
        <v>500.88</v>
      </c>
      <c r="Q928" s="828">
        <v>1</v>
      </c>
      <c r="R928" s="823">
        <v>3</v>
      </c>
      <c r="S928" s="828">
        <v>1</v>
      </c>
      <c r="T928" s="827">
        <v>1</v>
      </c>
      <c r="U928" s="829">
        <v>1</v>
      </c>
    </row>
    <row r="929" spans="1:21" ht="14.45" customHeight="1" x14ac:dyDescent="0.2">
      <c r="A929" s="822">
        <v>7</v>
      </c>
      <c r="B929" s="823" t="s">
        <v>2233</v>
      </c>
      <c r="C929" s="823" t="s">
        <v>2239</v>
      </c>
      <c r="D929" s="824" t="s">
        <v>3530</v>
      </c>
      <c r="E929" s="825" t="s">
        <v>2273</v>
      </c>
      <c r="F929" s="823" t="s">
        <v>2234</v>
      </c>
      <c r="G929" s="823" t="s">
        <v>2956</v>
      </c>
      <c r="H929" s="823" t="s">
        <v>329</v>
      </c>
      <c r="I929" s="823" t="s">
        <v>3328</v>
      </c>
      <c r="J929" s="823" t="s">
        <v>3329</v>
      </c>
      <c r="K929" s="823" t="s">
        <v>2971</v>
      </c>
      <c r="L929" s="826">
        <v>150.26</v>
      </c>
      <c r="M929" s="826">
        <v>450.78</v>
      </c>
      <c r="N929" s="823">
        <v>3</v>
      </c>
      <c r="O929" s="827">
        <v>1</v>
      </c>
      <c r="P929" s="826"/>
      <c r="Q929" s="828">
        <v>0</v>
      </c>
      <c r="R929" s="823"/>
      <c r="S929" s="828">
        <v>0</v>
      </c>
      <c r="T929" s="827"/>
      <c r="U929" s="829">
        <v>0</v>
      </c>
    </row>
    <row r="930" spans="1:21" ht="14.45" customHeight="1" x14ac:dyDescent="0.2">
      <c r="A930" s="822">
        <v>7</v>
      </c>
      <c r="B930" s="823" t="s">
        <v>2233</v>
      </c>
      <c r="C930" s="823" t="s">
        <v>2239</v>
      </c>
      <c r="D930" s="824" t="s">
        <v>3530</v>
      </c>
      <c r="E930" s="825" t="s">
        <v>2273</v>
      </c>
      <c r="F930" s="823" t="s">
        <v>2234</v>
      </c>
      <c r="G930" s="823" t="s">
        <v>2956</v>
      </c>
      <c r="H930" s="823" t="s">
        <v>329</v>
      </c>
      <c r="I930" s="823" t="s">
        <v>3330</v>
      </c>
      <c r="J930" s="823" t="s">
        <v>3331</v>
      </c>
      <c r="K930" s="823" t="s">
        <v>3332</v>
      </c>
      <c r="L930" s="826">
        <v>320.55</v>
      </c>
      <c r="M930" s="826">
        <v>320.55</v>
      </c>
      <c r="N930" s="823">
        <v>1</v>
      </c>
      <c r="O930" s="827">
        <v>1</v>
      </c>
      <c r="P930" s="826"/>
      <c r="Q930" s="828">
        <v>0</v>
      </c>
      <c r="R930" s="823"/>
      <c r="S930" s="828">
        <v>0</v>
      </c>
      <c r="T930" s="827"/>
      <c r="U930" s="829">
        <v>0</v>
      </c>
    </row>
    <row r="931" spans="1:21" ht="14.45" customHeight="1" x14ac:dyDescent="0.2">
      <c r="A931" s="822">
        <v>7</v>
      </c>
      <c r="B931" s="823" t="s">
        <v>2233</v>
      </c>
      <c r="C931" s="823" t="s">
        <v>2239</v>
      </c>
      <c r="D931" s="824" t="s">
        <v>3530</v>
      </c>
      <c r="E931" s="825" t="s">
        <v>2273</v>
      </c>
      <c r="F931" s="823" t="s">
        <v>2234</v>
      </c>
      <c r="G931" s="823" t="s">
        <v>2956</v>
      </c>
      <c r="H931" s="823" t="s">
        <v>329</v>
      </c>
      <c r="I931" s="823" t="s">
        <v>2970</v>
      </c>
      <c r="J931" s="823" t="s">
        <v>2965</v>
      </c>
      <c r="K931" s="823" t="s">
        <v>2971</v>
      </c>
      <c r="L931" s="826">
        <v>150.26</v>
      </c>
      <c r="M931" s="826">
        <v>150.26</v>
      </c>
      <c r="N931" s="823">
        <v>1</v>
      </c>
      <c r="O931" s="827">
        <v>0.5</v>
      </c>
      <c r="P931" s="826"/>
      <c r="Q931" s="828">
        <v>0</v>
      </c>
      <c r="R931" s="823"/>
      <c r="S931" s="828">
        <v>0</v>
      </c>
      <c r="T931" s="827"/>
      <c r="U931" s="829">
        <v>0</v>
      </c>
    </row>
    <row r="932" spans="1:21" ht="14.45" customHeight="1" x14ac:dyDescent="0.2">
      <c r="A932" s="822">
        <v>7</v>
      </c>
      <c r="B932" s="823" t="s">
        <v>2233</v>
      </c>
      <c r="C932" s="823" t="s">
        <v>2239</v>
      </c>
      <c r="D932" s="824" t="s">
        <v>3530</v>
      </c>
      <c r="E932" s="825" t="s">
        <v>2273</v>
      </c>
      <c r="F932" s="823" t="s">
        <v>2234</v>
      </c>
      <c r="G932" s="823" t="s">
        <v>2956</v>
      </c>
      <c r="H932" s="823" t="s">
        <v>329</v>
      </c>
      <c r="I932" s="823" t="s">
        <v>3333</v>
      </c>
      <c r="J932" s="823" t="s">
        <v>2965</v>
      </c>
      <c r="K932" s="823" t="s">
        <v>3334</v>
      </c>
      <c r="L932" s="826">
        <v>150.26</v>
      </c>
      <c r="M932" s="826">
        <v>601.04</v>
      </c>
      <c r="N932" s="823">
        <v>4</v>
      </c>
      <c r="O932" s="827">
        <v>1</v>
      </c>
      <c r="P932" s="826"/>
      <c r="Q932" s="828">
        <v>0</v>
      </c>
      <c r="R932" s="823"/>
      <c r="S932" s="828">
        <v>0</v>
      </c>
      <c r="T932" s="827"/>
      <c r="U932" s="829">
        <v>0</v>
      </c>
    </row>
    <row r="933" spans="1:21" ht="14.45" customHeight="1" x14ac:dyDescent="0.2">
      <c r="A933" s="822">
        <v>7</v>
      </c>
      <c r="B933" s="823" t="s">
        <v>2233</v>
      </c>
      <c r="C933" s="823" t="s">
        <v>2239</v>
      </c>
      <c r="D933" s="824" t="s">
        <v>3530</v>
      </c>
      <c r="E933" s="825" t="s">
        <v>2273</v>
      </c>
      <c r="F933" s="823" t="s">
        <v>2234</v>
      </c>
      <c r="G933" s="823" t="s">
        <v>2956</v>
      </c>
      <c r="H933" s="823" t="s">
        <v>329</v>
      </c>
      <c r="I933" s="823" t="s">
        <v>2972</v>
      </c>
      <c r="J933" s="823" t="s">
        <v>2973</v>
      </c>
      <c r="K933" s="823" t="s">
        <v>2959</v>
      </c>
      <c r="L933" s="826">
        <v>150.26</v>
      </c>
      <c r="M933" s="826">
        <v>300.52</v>
      </c>
      <c r="N933" s="823">
        <v>2</v>
      </c>
      <c r="O933" s="827">
        <v>1</v>
      </c>
      <c r="P933" s="826">
        <v>300.52</v>
      </c>
      <c r="Q933" s="828">
        <v>1</v>
      </c>
      <c r="R933" s="823">
        <v>2</v>
      </c>
      <c r="S933" s="828">
        <v>1</v>
      </c>
      <c r="T933" s="827">
        <v>1</v>
      </c>
      <c r="U933" s="829">
        <v>1</v>
      </c>
    </row>
    <row r="934" spans="1:21" ht="14.45" customHeight="1" x14ac:dyDescent="0.2">
      <c r="A934" s="822">
        <v>7</v>
      </c>
      <c r="B934" s="823" t="s">
        <v>2233</v>
      </c>
      <c r="C934" s="823" t="s">
        <v>2239</v>
      </c>
      <c r="D934" s="824" t="s">
        <v>3530</v>
      </c>
      <c r="E934" s="825" t="s">
        <v>2273</v>
      </c>
      <c r="F934" s="823" t="s">
        <v>2234</v>
      </c>
      <c r="G934" s="823" t="s">
        <v>2956</v>
      </c>
      <c r="H934" s="823" t="s">
        <v>329</v>
      </c>
      <c r="I934" s="823" t="s">
        <v>2975</v>
      </c>
      <c r="J934" s="823" t="s">
        <v>2973</v>
      </c>
      <c r="K934" s="823" t="s">
        <v>1422</v>
      </c>
      <c r="L934" s="826">
        <v>200.34</v>
      </c>
      <c r="M934" s="826">
        <v>2404.08</v>
      </c>
      <c r="N934" s="823">
        <v>12</v>
      </c>
      <c r="O934" s="827">
        <v>2</v>
      </c>
      <c r="P934" s="826"/>
      <c r="Q934" s="828">
        <v>0</v>
      </c>
      <c r="R934" s="823"/>
      <c r="S934" s="828">
        <v>0</v>
      </c>
      <c r="T934" s="827"/>
      <c r="U934" s="829">
        <v>0</v>
      </c>
    </row>
    <row r="935" spans="1:21" ht="14.45" customHeight="1" x14ac:dyDescent="0.2">
      <c r="A935" s="822">
        <v>7</v>
      </c>
      <c r="B935" s="823" t="s">
        <v>2233</v>
      </c>
      <c r="C935" s="823" t="s">
        <v>2239</v>
      </c>
      <c r="D935" s="824" t="s">
        <v>3530</v>
      </c>
      <c r="E935" s="825" t="s">
        <v>2273</v>
      </c>
      <c r="F935" s="823" t="s">
        <v>2234</v>
      </c>
      <c r="G935" s="823" t="s">
        <v>2956</v>
      </c>
      <c r="H935" s="823" t="s">
        <v>329</v>
      </c>
      <c r="I935" s="823" t="s">
        <v>2976</v>
      </c>
      <c r="J935" s="823" t="s">
        <v>2973</v>
      </c>
      <c r="K935" s="823" t="s">
        <v>2107</v>
      </c>
      <c r="L935" s="826">
        <v>100.17</v>
      </c>
      <c r="M935" s="826">
        <v>1602.72</v>
      </c>
      <c r="N935" s="823">
        <v>16</v>
      </c>
      <c r="O935" s="827">
        <v>2</v>
      </c>
      <c r="P935" s="826">
        <v>400.68</v>
      </c>
      <c r="Q935" s="828">
        <v>0.25</v>
      </c>
      <c r="R935" s="823">
        <v>4</v>
      </c>
      <c r="S935" s="828">
        <v>0.25</v>
      </c>
      <c r="T935" s="827">
        <v>0.5</v>
      </c>
      <c r="U935" s="829">
        <v>0.25</v>
      </c>
    </row>
    <row r="936" spans="1:21" ht="14.45" customHeight="1" x14ac:dyDescent="0.2">
      <c r="A936" s="822">
        <v>7</v>
      </c>
      <c r="B936" s="823" t="s">
        <v>2233</v>
      </c>
      <c r="C936" s="823" t="s">
        <v>2239</v>
      </c>
      <c r="D936" s="824" t="s">
        <v>3530</v>
      </c>
      <c r="E936" s="825" t="s">
        <v>2273</v>
      </c>
      <c r="F936" s="823" t="s">
        <v>2234</v>
      </c>
      <c r="G936" s="823" t="s">
        <v>2977</v>
      </c>
      <c r="H936" s="823" t="s">
        <v>680</v>
      </c>
      <c r="I936" s="823" t="s">
        <v>2978</v>
      </c>
      <c r="J936" s="823" t="s">
        <v>2200</v>
      </c>
      <c r="K936" s="823" t="s">
        <v>2979</v>
      </c>
      <c r="L936" s="826">
        <v>80.53</v>
      </c>
      <c r="M936" s="826">
        <v>483.18</v>
      </c>
      <c r="N936" s="823">
        <v>6</v>
      </c>
      <c r="O936" s="827">
        <v>2</v>
      </c>
      <c r="P936" s="826">
        <v>241.59</v>
      </c>
      <c r="Q936" s="828">
        <v>0.5</v>
      </c>
      <c r="R936" s="823">
        <v>3</v>
      </c>
      <c r="S936" s="828">
        <v>0.5</v>
      </c>
      <c r="T936" s="827">
        <v>1</v>
      </c>
      <c r="U936" s="829">
        <v>0.5</v>
      </c>
    </row>
    <row r="937" spans="1:21" ht="14.45" customHeight="1" x14ac:dyDescent="0.2">
      <c r="A937" s="822">
        <v>7</v>
      </c>
      <c r="B937" s="823" t="s">
        <v>2233</v>
      </c>
      <c r="C937" s="823" t="s">
        <v>2239</v>
      </c>
      <c r="D937" s="824" t="s">
        <v>3530</v>
      </c>
      <c r="E937" s="825" t="s">
        <v>2273</v>
      </c>
      <c r="F937" s="823" t="s">
        <v>2234</v>
      </c>
      <c r="G937" s="823" t="s">
        <v>2977</v>
      </c>
      <c r="H937" s="823" t="s">
        <v>329</v>
      </c>
      <c r="I937" s="823" t="s">
        <v>2980</v>
      </c>
      <c r="J937" s="823" t="s">
        <v>2200</v>
      </c>
      <c r="K937" s="823" t="s">
        <v>1644</v>
      </c>
      <c r="L937" s="826">
        <v>400.17</v>
      </c>
      <c r="M937" s="826">
        <v>2000.85</v>
      </c>
      <c r="N937" s="823">
        <v>5</v>
      </c>
      <c r="O937" s="827">
        <v>3.5</v>
      </c>
      <c r="P937" s="826">
        <v>1200.51</v>
      </c>
      <c r="Q937" s="828">
        <v>0.6</v>
      </c>
      <c r="R937" s="823">
        <v>3</v>
      </c>
      <c r="S937" s="828">
        <v>0.6</v>
      </c>
      <c r="T937" s="827">
        <v>2</v>
      </c>
      <c r="U937" s="829">
        <v>0.5714285714285714</v>
      </c>
    </row>
    <row r="938" spans="1:21" ht="14.45" customHeight="1" x14ac:dyDescent="0.2">
      <c r="A938" s="822">
        <v>7</v>
      </c>
      <c r="B938" s="823" t="s">
        <v>2233</v>
      </c>
      <c r="C938" s="823" t="s">
        <v>2239</v>
      </c>
      <c r="D938" s="824" t="s">
        <v>3530</v>
      </c>
      <c r="E938" s="825" t="s">
        <v>2273</v>
      </c>
      <c r="F938" s="823" t="s">
        <v>2234</v>
      </c>
      <c r="G938" s="823" t="s">
        <v>2977</v>
      </c>
      <c r="H938" s="823" t="s">
        <v>680</v>
      </c>
      <c r="I938" s="823" t="s">
        <v>2199</v>
      </c>
      <c r="J938" s="823" t="s">
        <v>2200</v>
      </c>
      <c r="K938" s="823" t="s">
        <v>1642</v>
      </c>
      <c r="L938" s="826">
        <v>161.06</v>
      </c>
      <c r="M938" s="826">
        <v>483.18</v>
      </c>
      <c r="N938" s="823">
        <v>3</v>
      </c>
      <c r="O938" s="827">
        <v>1</v>
      </c>
      <c r="P938" s="826">
        <v>483.18</v>
      </c>
      <c r="Q938" s="828">
        <v>1</v>
      </c>
      <c r="R938" s="823">
        <v>3</v>
      </c>
      <c r="S938" s="828">
        <v>1</v>
      </c>
      <c r="T938" s="827">
        <v>1</v>
      </c>
      <c r="U938" s="829">
        <v>1</v>
      </c>
    </row>
    <row r="939" spans="1:21" ht="14.45" customHeight="1" x14ac:dyDescent="0.2">
      <c r="A939" s="822">
        <v>7</v>
      </c>
      <c r="B939" s="823" t="s">
        <v>2233</v>
      </c>
      <c r="C939" s="823" t="s">
        <v>2239</v>
      </c>
      <c r="D939" s="824" t="s">
        <v>3530</v>
      </c>
      <c r="E939" s="825" t="s">
        <v>2273</v>
      </c>
      <c r="F939" s="823" t="s">
        <v>2234</v>
      </c>
      <c r="G939" s="823" t="s">
        <v>2977</v>
      </c>
      <c r="H939" s="823" t="s">
        <v>680</v>
      </c>
      <c r="I939" s="823" t="s">
        <v>2983</v>
      </c>
      <c r="J939" s="823" t="s">
        <v>2200</v>
      </c>
      <c r="K939" s="823" t="s">
        <v>2982</v>
      </c>
      <c r="L939" s="826">
        <v>533.42999999999995</v>
      </c>
      <c r="M939" s="826">
        <v>1066.8599999999999</v>
      </c>
      <c r="N939" s="823">
        <v>2</v>
      </c>
      <c r="O939" s="827">
        <v>1.5</v>
      </c>
      <c r="P939" s="826"/>
      <c r="Q939" s="828">
        <v>0</v>
      </c>
      <c r="R939" s="823"/>
      <c r="S939" s="828">
        <v>0</v>
      </c>
      <c r="T939" s="827"/>
      <c r="U939" s="829">
        <v>0</v>
      </c>
    </row>
    <row r="940" spans="1:21" ht="14.45" customHeight="1" x14ac:dyDescent="0.2">
      <c r="A940" s="822">
        <v>7</v>
      </c>
      <c r="B940" s="823" t="s">
        <v>2233</v>
      </c>
      <c r="C940" s="823" t="s">
        <v>2239</v>
      </c>
      <c r="D940" s="824" t="s">
        <v>3530</v>
      </c>
      <c r="E940" s="825" t="s">
        <v>2273</v>
      </c>
      <c r="F940" s="823" t="s">
        <v>2234</v>
      </c>
      <c r="G940" s="823" t="s">
        <v>2977</v>
      </c>
      <c r="H940" s="823" t="s">
        <v>680</v>
      </c>
      <c r="I940" s="823" t="s">
        <v>2201</v>
      </c>
      <c r="J940" s="823" t="s">
        <v>2200</v>
      </c>
      <c r="K940" s="823" t="s">
        <v>1644</v>
      </c>
      <c r="L940" s="826">
        <v>400.17</v>
      </c>
      <c r="M940" s="826">
        <v>3601.53</v>
      </c>
      <c r="N940" s="823">
        <v>9</v>
      </c>
      <c r="O940" s="827">
        <v>6.5</v>
      </c>
      <c r="P940" s="826">
        <v>800.34</v>
      </c>
      <c r="Q940" s="828">
        <v>0.22222222222222221</v>
      </c>
      <c r="R940" s="823">
        <v>2</v>
      </c>
      <c r="S940" s="828">
        <v>0.22222222222222221</v>
      </c>
      <c r="T940" s="827">
        <v>2</v>
      </c>
      <c r="U940" s="829">
        <v>0.30769230769230771</v>
      </c>
    </row>
    <row r="941" spans="1:21" ht="14.45" customHeight="1" x14ac:dyDescent="0.2">
      <c r="A941" s="822">
        <v>7</v>
      </c>
      <c r="B941" s="823" t="s">
        <v>2233</v>
      </c>
      <c r="C941" s="823" t="s">
        <v>2239</v>
      </c>
      <c r="D941" s="824" t="s">
        <v>3530</v>
      </c>
      <c r="E941" s="825" t="s">
        <v>2273</v>
      </c>
      <c r="F941" s="823" t="s">
        <v>2234</v>
      </c>
      <c r="G941" s="823" t="s">
        <v>3335</v>
      </c>
      <c r="H941" s="823" t="s">
        <v>329</v>
      </c>
      <c r="I941" s="823" t="s">
        <v>3336</v>
      </c>
      <c r="J941" s="823" t="s">
        <v>3337</v>
      </c>
      <c r="K941" s="823" t="s">
        <v>3338</v>
      </c>
      <c r="L941" s="826">
        <v>0</v>
      </c>
      <c r="M941" s="826">
        <v>0</v>
      </c>
      <c r="N941" s="823">
        <v>2</v>
      </c>
      <c r="O941" s="827">
        <v>0.5</v>
      </c>
      <c r="P941" s="826">
        <v>0</v>
      </c>
      <c r="Q941" s="828"/>
      <c r="R941" s="823">
        <v>2</v>
      </c>
      <c r="S941" s="828">
        <v>1</v>
      </c>
      <c r="T941" s="827">
        <v>0.5</v>
      </c>
      <c r="U941" s="829">
        <v>1</v>
      </c>
    </row>
    <row r="942" spans="1:21" ht="14.45" customHeight="1" x14ac:dyDescent="0.2">
      <c r="A942" s="822">
        <v>7</v>
      </c>
      <c r="B942" s="823" t="s">
        <v>2233</v>
      </c>
      <c r="C942" s="823" t="s">
        <v>2239</v>
      </c>
      <c r="D942" s="824" t="s">
        <v>3530</v>
      </c>
      <c r="E942" s="825" t="s">
        <v>2273</v>
      </c>
      <c r="F942" s="823" t="s">
        <v>2234</v>
      </c>
      <c r="G942" s="823" t="s">
        <v>2447</v>
      </c>
      <c r="H942" s="823" t="s">
        <v>329</v>
      </c>
      <c r="I942" s="823" t="s">
        <v>3339</v>
      </c>
      <c r="J942" s="823" t="s">
        <v>3340</v>
      </c>
      <c r="K942" s="823" t="s">
        <v>2596</v>
      </c>
      <c r="L942" s="826">
        <v>0</v>
      </c>
      <c r="M942" s="826">
        <v>0</v>
      </c>
      <c r="N942" s="823">
        <v>2</v>
      </c>
      <c r="O942" s="827">
        <v>1.5</v>
      </c>
      <c r="P942" s="826"/>
      <c r="Q942" s="828"/>
      <c r="R942" s="823"/>
      <c r="S942" s="828">
        <v>0</v>
      </c>
      <c r="T942" s="827"/>
      <c r="U942" s="829">
        <v>0</v>
      </c>
    </row>
    <row r="943" spans="1:21" ht="14.45" customHeight="1" x14ac:dyDescent="0.2">
      <c r="A943" s="822">
        <v>7</v>
      </c>
      <c r="B943" s="823" t="s">
        <v>2233</v>
      </c>
      <c r="C943" s="823" t="s">
        <v>2239</v>
      </c>
      <c r="D943" s="824" t="s">
        <v>3530</v>
      </c>
      <c r="E943" s="825" t="s">
        <v>2273</v>
      </c>
      <c r="F943" s="823" t="s">
        <v>2234</v>
      </c>
      <c r="G943" s="823" t="s">
        <v>2447</v>
      </c>
      <c r="H943" s="823" t="s">
        <v>329</v>
      </c>
      <c r="I943" s="823" t="s">
        <v>3341</v>
      </c>
      <c r="J943" s="823" t="s">
        <v>2809</v>
      </c>
      <c r="K943" s="823" t="s">
        <v>2596</v>
      </c>
      <c r="L943" s="826">
        <v>0</v>
      </c>
      <c r="M943" s="826">
        <v>0</v>
      </c>
      <c r="N943" s="823">
        <v>1</v>
      </c>
      <c r="O943" s="827">
        <v>1</v>
      </c>
      <c r="P943" s="826"/>
      <c r="Q943" s="828"/>
      <c r="R943" s="823"/>
      <c r="S943" s="828">
        <v>0</v>
      </c>
      <c r="T943" s="827"/>
      <c r="U943" s="829">
        <v>0</v>
      </c>
    </row>
    <row r="944" spans="1:21" ht="14.45" customHeight="1" x14ac:dyDescent="0.2">
      <c r="A944" s="822">
        <v>7</v>
      </c>
      <c r="B944" s="823" t="s">
        <v>2233</v>
      </c>
      <c r="C944" s="823" t="s">
        <v>2239</v>
      </c>
      <c r="D944" s="824" t="s">
        <v>3530</v>
      </c>
      <c r="E944" s="825" t="s">
        <v>2273</v>
      </c>
      <c r="F944" s="823" t="s">
        <v>2234</v>
      </c>
      <c r="G944" s="823" t="s">
        <v>2447</v>
      </c>
      <c r="H944" s="823" t="s">
        <v>329</v>
      </c>
      <c r="I944" s="823" t="s">
        <v>2808</v>
      </c>
      <c r="J944" s="823" t="s">
        <v>2809</v>
      </c>
      <c r="K944" s="823" t="s">
        <v>2810</v>
      </c>
      <c r="L944" s="826">
        <v>0</v>
      </c>
      <c r="M944" s="826">
        <v>0</v>
      </c>
      <c r="N944" s="823">
        <v>1</v>
      </c>
      <c r="O944" s="827">
        <v>1</v>
      </c>
      <c r="P944" s="826">
        <v>0</v>
      </c>
      <c r="Q944" s="828"/>
      <c r="R944" s="823">
        <v>1</v>
      </c>
      <c r="S944" s="828">
        <v>1</v>
      </c>
      <c r="T944" s="827">
        <v>1</v>
      </c>
      <c r="U944" s="829">
        <v>1</v>
      </c>
    </row>
    <row r="945" spans="1:21" ht="14.45" customHeight="1" x14ac:dyDescent="0.2">
      <c r="A945" s="822">
        <v>7</v>
      </c>
      <c r="B945" s="823" t="s">
        <v>2233</v>
      </c>
      <c r="C945" s="823" t="s">
        <v>2239</v>
      </c>
      <c r="D945" s="824" t="s">
        <v>3530</v>
      </c>
      <c r="E945" s="825" t="s">
        <v>2273</v>
      </c>
      <c r="F945" s="823" t="s">
        <v>2234</v>
      </c>
      <c r="G945" s="823" t="s">
        <v>2447</v>
      </c>
      <c r="H945" s="823" t="s">
        <v>680</v>
      </c>
      <c r="I945" s="823" t="s">
        <v>2055</v>
      </c>
      <c r="J945" s="823" t="s">
        <v>1208</v>
      </c>
      <c r="K945" s="823" t="s">
        <v>2056</v>
      </c>
      <c r="L945" s="826">
        <v>0</v>
      </c>
      <c r="M945" s="826">
        <v>0</v>
      </c>
      <c r="N945" s="823">
        <v>7</v>
      </c>
      <c r="O945" s="827">
        <v>3.5</v>
      </c>
      <c r="P945" s="826">
        <v>0</v>
      </c>
      <c r="Q945" s="828"/>
      <c r="R945" s="823">
        <v>7</v>
      </c>
      <c r="S945" s="828">
        <v>1</v>
      </c>
      <c r="T945" s="827">
        <v>3.5</v>
      </c>
      <c r="U945" s="829">
        <v>1</v>
      </c>
    </row>
    <row r="946" spans="1:21" ht="14.45" customHeight="1" x14ac:dyDescent="0.2">
      <c r="A946" s="822">
        <v>7</v>
      </c>
      <c r="B946" s="823" t="s">
        <v>2233</v>
      </c>
      <c r="C946" s="823" t="s">
        <v>2239</v>
      </c>
      <c r="D946" s="824" t="s">
        <v>3530</v>
      </c>
      <c r="E946" s="825" t="s">
        <v>2273</v>
      </c>
      <c r="F946" s="823" t="s">
        <v>2234</v>
      </c>
      <c r="G946" s="823" t="s">
        <v>2447</v>
      </c>
      <c r="H946" s="823" t="s">
        <v>680</v>
      </c>
      <c r="I946" s="823" t="s">
        <v>3053</v>
      </c>
      <c r="J946" s="823" t="s">
        <v>1208</v>
      </c>
      <c r="K946" s="823" t="s">
        <v>2810</v>
      </c>
      <c r="L946" s="826">
        <v>0</v>
      </c>
      <c r="M946" s="826">
        <v>0</v>
      </c>
      <c r="N946" s="823">
        <v>7</v>
      </c>
      <c r="O946" s="827">
        <v>2</v>
      </c>
      <c r="P946" s="826">
        <v>0</v>
      </c>
      <c r="Q946" s="828"/>
      <c r="R946" s="823">
        <v>4</v>
      </c>
      <c r="S946" s="828">
        <v>0.5714285714285714</v>
      </c>
      <c r="T946" s="827">
        <v>1</v>
      </c>
      <c r="U946" s="829">
        <v>0.5</v>
      </c>
    </row>
    <row r="947" spans="1:21" ht="14.45" customHeight="1" x14ac:dyDescent="0.2">
      <c r="A947" s="822">
        <v>7</v>
      </c>
      <c r="B947" s="823" t="s">
        <v>2233</v>
      </c>
      <c r="C947" s="823" t="s">
        <v>2239</v>
      </c>
      <c r="D947" s="824" t="s">
        <v>3530</v>
      </c>
      <c r="E947" s="825" t="s">
        <v>2273</v>
      </c>
      <c r="F947" s="823" t="s">
        <v>2234</v>
      </c>
      <c r="G947" s="823" t="s">
        <v>2457</v>
      </c>
      <c r="H947" s="823" t="s">
        <v>329</v>
      </c>
      <c r="I947" s="823" t="s">
        <v>2985</v>
      </c>
      <c r="J947" s="823" t="s">
        <v>2459</v>
      </c>
      <c r="K947" s="823" t="s">
        <v>2986</v>
      </c>
      <c r="L947" s="826">
        <v>99.94</v>
      </c>
      <c r="M947" s="826">
        <v>699.57999999999993</v>
      </c>
      <c r="N947" s="823">
        <v>7</v>
      </c>
      <c r="O947" s="827">
        <v>3.5</v>
      </c>
      <c r="P947" s="826">
        <v>299.82</v>
      </c>
      <c r="Q947" s="828">
        <v>0.4285714285714286</v>
      </c>
      <c r="R947" s="823">
        <v>3</v>
      </c>
      <c r="S947" s="828">
        <v>0.42857142857142855</v>
      </c>
      <c r="T947" s="827">
        <v>2</v>
      </c>
      <c r="U947" s="829">
        <v>0.5714285714285714</v>
      </c>
    </row>
    <row r="948" spans="1:21" ht="14.45" customHeight="1" x14ac:dyDescent="0.2">
      <c r="A948" s="822">
        <v>7</v>
      </c>
      <c r="B948" s="823" t="s">
        <v>2233</v>
      </c>
      <c r="C948" s="823" t="s">
        <v>2239</v>
      </c>
      <c r="D948" s="824" t="s">
        <v>3530</v>
      </c>
      <c r="E948" s="825" t="s">
        <v>2273</v>
      </c>
      <c r="F948" s="823" t="s">
        <v>2234</v>
      </c>
      <c r="G948" s="823" t="s">
        <v>2457</v>
      </c>
      <c r="H948" s="823" t="s">
        <v>329</v>
      </c>
      <c r="I948" s="823" t="s">
        <v>2458</v>
      </c>
      <c r="J948" s="823" t="s">
        <v>2459</v>
      </c>
      <c r="K948" s="823" t="s">
        <v>2460</v>
      </c>
      <c r="L948" s="826">
        <v>299.83999999999997</v>
      </c>
      <c r="M948" s="826">
        <v>5097.2799999999988</v>
      </c>
      <c r="N948" s="823">
        <v>17</v>
      </c>
      <c r="O948" s="827">
        <v>9.5</v>
      </c>
      <c r="P948" s="826">
        <v>2098.8799999999997</v>
      </c>
      <c r="Q948" s="828">
        <v>0.41176470588235298</v>
      </c>
      <c r="R948" s="823">
        <v>7</v>
      </c>
      <c r="S948" s="828">
        <v>0.41176470588235292</v>
      </c>
      <c r="T948" s="827">
        <v>4</v>
      </c>
      <c r="U948" s="829">
        <v>0.42105263157894735</v>
      </c>
    </row>
    <row r="949" spans="1:21" ht="14.45" customHeight="1" x14ac:dyDescent="0.2">
      <c r="A949" s="822">
        <v>7</v>
      </c>
      <c r="B949" s="823" t="s">
        <v>2233</v>
      </c>
      <c r="C949" s="823" t="s">
        <v>2239</v>
      </c>
      <c r="D949" s="824" t="s">
        <v>3530</v>
      </c>
      <c r="E949" s="825" t="s">
        <v>2273</v>
      </c>
      <c r="F949" s="823" t="s">
        <v>2234</v>
      </c>
      <c r="G949" s="823" t="s">
        <v>2457</v>
      </c>
      <c r="H949" s="823" t="s">
        <v>329</v>
      </c>
      <c r="I949" s="823" t="s">
        <v>3342</v>
      </c>
      <c r="J949" s="823" t="s">
        <v>2459</v>
      </c>
      <c r="K949" s="823" t="s">
        <v>3343</v>
      </c>
      <c r="L949" s="826">
        <v>150.94</v>
      </c>
      <c r="M949" s="826">
        <v>150.94</v>
      </c>
      <c r="N949" s="823">
        <v>1</v>
      </c>
      <c r="O949" s="827">
        <v>1</v>
      </c>
      <c r="P949" s="826">
        <v>150.94</v>
      </c>
      <c r="Q949" s="828">
        <v>1</v>
      </c>
      <c r="R949" s="823">
        <v>1</v>
      </c>
      <c r="S949" s="828">
        <v>1</v>
      </c>
      <c r="T949" s="827">
        <v>1</v>
      </c>
      <c r="U949" s="829">
        <v>1</v>
      </c>
    </row>
    <row r="950" spans="1:21" ht="14.45" customHeight="1" x14ac:dyDescent="0.2">
      <c r="A950" s="822">
        <v>7</v>
      </c>
      <c r="B950" s="823" t="s">
        <v>2233</v>
      </c>
      <c r="C950" s="823" t="s">
        <v>2239</v>
      </c>
      <c r="D950" s="824" t="s">
        <v>3530</v>
      </c>
      <c r="E950" s="825" t="s">
        <v>2273</v>
      </c>
      <c r="F950" s="823" t="s">
        <v>2234</v>
      </c>
      <c r="G950" s="823" t="s">
        <v>2457</v>
      </c>
      <c r="H950" s="823" t="s">
        <v>329</v>
      </c>
      <c r="I950" s="823" t="s">
        <v>3344</v>
      </c>
      <c r="J950" s="823" t="s">
        <v>1200</v>
      </c>
      <c r="K950" s="823" t="s">
        <v>1201</v>
      </c>
      <c r="L950" s="826">
        <v>50.32</v>
      </c>
      <c r="M950" s="826">
        <v>402.56</v>
      </c>
      <c r="N950" s="823">
        <v>8</v>
      </c>
      <c r="O950" s="827">
        <v>1.5</v>
      </c>
      <c r="P950" s="826"/>
      <c r="Q950" s="828">
        <v>0</v>
      </c>
      <c r="R950" s="823"/>
      <c r="S950" s="828">
        <v>0</v>
      </c>
      <c r="T950" s="827"/>
      <c r="U950" s="829">
        <v>0</v>
      </c>
    </row>
    <row r="951" spans="1:21" ht="14.45" customHeight="1" x14ac:dyDescent="0.2">
      <c r="A951" s="822">
        <v>7</v>
      </c>
      <c r="B951" s="823" t="s">
        <v>2233</v>
      </c>
      <c r="C951" s="823" t="s">
        <v>2239</v>
      </c>
      <c r="D951" s="824" t="s">
        <v>3530</v>
      </c>
      <c r="E951" s="825" t="s">
        <v>2273</v>
      </c>
      <c r="F951" s="823" t="s">
        <v>2234</v>
      </c>
      <c r="G951" s="823" t="s">
        <v>2457</v>
      </c>
      <c r="H951" s="823" t="s">
        <v>329</v>
      </c>
      <c r="I951" s="823" t="s">
        <v>2990</v>
      </c>
      <c r="J951" s="823" t="s">
        <v>2991</v>
      </c>
      <c r="K951" s="823" t="s">
        <v>2992</v>
      </c>
      <c r="L951" s="826">
        <v>99.94</v>
      </c>
      <c r="M951" s="826">
        <v>799.52</v>
      </c>
      <c r="N951" s="823">
        <v>8</v>
      </c>
      <c r="O951" s="827">
        <v>4</v>
      </c>
      <c r="P951" s="826">
        <v>299.82</v>
      </c>
      <c r="Q951" s="828">
        <v>0.375</v>
      </c>
      <c r="R951" s="823">
        <v>3</v>
      </c>
      <c r="S951" s="828">
        <v>0.375</v>
      </c>
      <c r="T951" s="827">
        <v>0.5</v>
      </c>
      <c r="U951" s="829">
        <v>0.125</v>
      </c>
    </row>
    <row r="952" spans="1:21" ht="14.45" customHeight="1" x14ac:dyDescent="0.2">
      <c r="A952" s="822">
        <v>7</v>
      </c>
      <c r="B952" s="823" t="s">
        <v>2233</v>
      </c>
      <c r="C952" s="823" t="s">
        <v>2239</v>
      </c>
      <c r="D952" s="824" t="s">
        <v>3530</v>
      </c>
      <c r="E952" s="825" t="s">
        <v>2273</v>
      </c>
      <c r="F952" s="823" t="s">
        <v>2234</v>
      </c>
      <c r="G952" s="823" t="s">
        <v>2457</v>
      </c>
      <c r="H952" s="823" t="s">
        <v>329</v>
      </c>
      <c r="I952" s="823" t="s">
        <v>2682</v>
      </c>
      <c r="J952" s="823" t="s">
        <v>1200</v>
      </c>
      <c r="K952" s="823" t="s">
        <v>2683</v>
      </c>
      <c r="L952" s="826">
        <v>50.32</v>
      </c>
      <c r="M952" s="826">
        <v>1258</v>
      </c>
      <c r="N952" s="823">
        <v>25</v>
      </c>
      <c r="O952" s="827">
        <v>5.5</v>
      </c>
      <c r="P952" s="826">
        <v>1107.04</v>
      </c>
      <c r="Q952" s="828">
        <v>0.88</v>
      </c>
      <c r="R952" s="823">
        <v>22</v>
      </c>
      <c r="S952" s="828">
        <v>0.88</v>
      </c>
      <c r="T952" s="827">
        <v>3.5</v>
      </c>
      <c r="U952" s="829">
        <v>0.63636363636363635</v>
      </c>
    </row>
    <row r="953" spans="1:21" ht="14.45" customHeight="1" x14ac:dyDescent="0.2">
      <c r="A953" s="822">
        <v>7</v>
      </c>
      <c r="B953" s="823" t="s">
        <v>2233</v>
      </c>
      <c r="C953" s="823" t="s">
        <v>2239</v>
      </c>
      <c r="D953" s="824" t="s">
        <v>3530</v>
      </c>
      <c r="E953" s="825" t="s">
        <v>2273</v>
      </c>
      <c r="F953" s="823" t="s">
        <v>2234</v>
      </c>
      <c r="G953" s="823" t="s">
        <v>2457</v>
      </c>
      <c r="H953" s="823" t="s">
        <v>329</v>
      </c>
      <c r="I953" s="823" t="s">
        <v>3345</v>
      </c>
      <c r="J953" s="823" t="s">
        <v>1200</v>
      </c>
      <c r="K953" s="823" t="s">
        <v>3346</v>
      </c>
      <c r="L953" s="826">
        <v>16.77</v>
      </c>
      <c r="M953" s="826">
        <v>16.77</v>
      </c>
      <c r="N953" s="823">
        <v>1</v>
      </c>
      <c r="O953" s="827">
        <v>1</v>
      </c>
      <c r="P953" s="826"/>
      <c r="Q953" s="828">
        <v>0</v>
      </c>
      <c r="R953" s="823"/>
      <c r="S953" s="828">
        <v>0</v>
      </c>
      <c r="T953" s="827"/>
      <c r="U953" s="829">
        <v>0</v>
      </c>
    </row>
    <row r="954" spans="1:21" ht="14.45" customHeight="1" x14ac:dyDescent="0.2">
      <c r="A954" s="822">
        <v>7</v>
      </c>
      <c r="B954" s="823" t="s">
        <v>2233</v>
      </c>
      <c r="C954" s="823" t="s">
        <v>2239</v>
      </c>
      <c r="D954" s="824" t="s">
        <v>3530</v>
      </c>
      <c r="E954" s="825" t="s">
        <v>2273</v>
      </c>
      <c r="F954" s="823" t="s">
        <v>2234</v>
      </c>
      <c r="G954" s="823" t="s">
        <v>2457</v>
      </c>
      <c r="H954" s="823" t="s">
        <v>329</v>
      </c>
      <c r="I954" s="823" t="s">
        <v>2993</v>
      </c>
      <c r="J954" s="823" t="s">
        <v>2988</v>
      </c>
      <c r="K954" s="823" t="s">
        <v>2994</v>
      </c>
      <c r="L954" s="826">
        <v>50.32</v>
      </c>
      <c r="M954" s="826">
        <v>50.32</v>
      </c>
      <c r="N954" s="823">
        <v>1</v>
      </c>
      <c r="O954" s="827">
        <v>1</v>
      </c>
      <c r="P954" s="826"/>
      <c r="Q954" s="828">
        <v>0</v>
      </c>
      <c r="R954" s="823"/>
      <c r="S954" s="828">
        <v>0</v>
      </c>
      <c r="T954" s="827"/>
      <c r="U954" s="829">
        <v>0</v>
      </c>
    </row>
    <row r="955" spans="1:21" ht="14.45" customHeight="1" x14ac:dyDescent="0.2">
      <c r="A955" s="822">
        <v>7</v>
      </c>
      <c r="B955" s="823" t="s">
        <v>2233</v>
      </c>
      <c r="C955" s="823" t="s">
        <v>2239</v>
      </c>
      <c r="D955" s="824" t="s">
        <v>3530</v>
      </c>
      <c r="E955" s="825" t="s">
        <v>2273</v>
      </c>
      <c r="F955" s="823" t="s">
        <v>2234</v>
      </c>
      <c r="G955" s="823" t="s">
        <v>2457</v>
      </c>
      <c r="H955" s="823" t="s">
        <v>329</v>
      </c>
      <c r="I955" s="823" t="s">
        <v>3347</v>
      </c>
      <c r="J955" s="823" t="s">
        <v>2988</v>
      </c>
      <c r="K955" s="823" t="s">
        <v>2994</v>
      </c>
      <c r="L955" s="826">
        <v>50.32</v>
      </c>
      <c r="M955" s="826">
        <v>301.92</v>
      </c>
      <c r="N955" s="823">
        <v>6</v>
      </c>
      <c r="O955" s="827">
        <v>1</v>
      </c>
      <c r="P955" s="826">
        <v>301.92</v>
      </c>
      <c r="Q955" s="828">
        <v>1</v>
      </c>
      <c r="R955" s="823">
        <v>6</v>
      </c>
      <c r="S955" s="828">
        <v>1</v>
      </c>
      <c r="T955" s="827">
        <v>1</v>
      </c>
      <c r="U955" s="829">
        <v>1</v>
      </c>
    </row>
    <row r="956" spans="1:21" ht="14.45" customHeight="1" x14ac:dyDescent="0.2">
      <c r="A956" s="822">
        <v>7</v>
      </c>
      <c r="B956" s="823" t="s">
        <v>2233</v>
      </c>
      <c r="C956" s="823" t="s">
        <v>2239</v>
      </c>
      <c r="D956" s="824" t="s">
        <v>3530</v>
      </c>
      <c r="E956" s="825" t="s">
        <v>2273</v>
      </c>
      <c r="F956" s="823" t="s">
        <v>2234</v>
      </c>
      <c r="G956" s="823" t="s">
        <v>2650</v>
      </c>
      <c r="H956" s="823" t="s">
        <v>329</v>
      </c>
      <c r="I956" s="823" t="s">
        <v>2995</v>
      </c>
      <c r="J956" s="823" t="s">
        <v>1636</v>
      </c>
      <c r="K956" s="823" t="s">
        <v>2996</v>
      </c>
      <c r="L956" s="826">
        <v>65.36</v>
      </c>
      <c r="M956" s="826">
        <v>1111.1199999999999</v>
      </c>
      <c r="N956" s="823">
        <v>17</v>
      </c>
      <c r="O956" s="827">
        <v>5</v>
      </c>
      <c r="P956" s="826">
        <v>326.79999999999995</v>
      </c>
      <c r="Q956" s="828">
        <v>0.29411764705882354</v>
      </c>
      <c r="R956" s="823">
        <v>5</v>
      </c>
      <c r="S956" s="828">
        <v>0.29411764705882354</v>
      </c>
      <c r="T956" s="827">
        <v>2</v>
      </c>
      <c r="U956" s="829">
        <v>0.4</v>
      </c>
    </row>
    <row r="957" spans="1:21" ht="14.45" customHeight="1" x14ac:dyDescent="0.2">
      <c r="A957" s="822">
        <v>7</v>
      </c>
      <c r="B957" s="823" t="s">
        <v>2233</v>
      </c>
      <c r="C957" s="823" t="s">
        <v>2239</v>
      </c>
      <c r="D957" s="824" t="s">
        <v>3530</v>
      </c>
      <c r="E957" s="825" t="s">
        <v>2273</v>
      </c>
      <c r="F957" s="823" t="s">
        <v>2234</v>
      </c>
      <c r="G957" s="823" t="s">
        <v>2461</v>
      </c>
      <c r="H957" s="823" t="s">
        <v>680</v>
      </c>
      <c r="I957" s="823" t="s">
        <v>1954</v>
      </c>
      <c r="J957" s="823" t="s">
        <v>1295</v>
      </c>
      <c r="K957" s="823" t="s">
        <v>1955</v>
      </c>
      <c r="L957" s="826">
        <v>154.36000000000001</v>
      </c>
      <c r="M957" s="826">
        <v>308.72000000000003</v>
      </c>
      <c r="N957" s="823">
        <v>2</v>
      </c>
      <c r="O957" s="827">
        <v>0.5</v>
      </c>
      <c r="P957" s="826"/>
      <c r="Q957" s="828">
        <v>0</v>
      </c>
      <c r="R957" s="823"/>
      <c r="S957" s="828">
        <v>0</v>
      </c>
      <c r="T957" s="827"/>
      <c r="U957" s="829">
        <v>0</v>
      </c>
    </row>
    <row r="958" spans="1:21" ht="14.45" customHeight="1" x14ac:dyDescent="0.2">
      <c r="A958" s="822">
        <v>7</v>
      </c>
      <c r="B958" s="823" t="s">
        <v>2233</v>
      </c>
      <c r="C958" s="823" t="s">
        <v>2239</v>
      </c>
      <c r="D958" s="824" t="s">
        <v>3530</v>
      </c>
      <c r="E958" s="825" t="s">
        <v>2273</v>
      </c>
      <c r="F958" s="823" t="s">
        <v>2234</v>
      </c>
      <c r="G958" s="823" t="s">
        <v>2997</v>
      </c>
      <c r="H958" s="823" t="s">
        <v>329</v>
      </c>
      <c r="I958" s="823" t="s">
        <v>2998</v>
      </c>
      <c r="J958" s="823" t="s">
        <v>2999</v>
      </c>
      <c r="K958" s="823" t="s">
        <v>3000</v>
      </c>
      <c r="L958" s="826">
        <v>775.17</v>
      </c>
      <c r="M958" s="826">
        <v>4651.0199999999995</v>
      </c>
      <c r="N958" s="823">
        <v>6</v>
      </c>
      <c r="O958" s="827">
        <v>2</v>
      </c>
      <c r="P958" s="826">
        <v>4651.0199999999995</v>
      </c>
      <c r="Q958" s="828">
        <v>1</v>
      </c>
      <c r="R958" s="823">
        <v>6</v>
      </c>
      <c r="S958" s="828">
        <v>1</v>
      </c>
      <c r="T958" s="827">
        <v>2</v>
      </c>
      <c r="U958" s="829">
        <v>1</v>
      </c>
    </row>
    <row r="959" spans="1:21" ht="14.45" customHeight="1" x14ac:dyDescent="0.2">
      <c r="A959" s="822">
        <v>7</v>
      </c>
      <c r="B959" s="823" t="s">
        <v>2233</v>
      </c>
      <c r="C959" s="823" t="s">
        <v>2239</v>
      </c>
      <c r="D959" s="824" t="s">
        <v>3530</v>
      </c>
      <c r="E959" s="825" t="s">
        <v>2273</v>
      </c>
      <c r="F959" s="823" t="s">
        <v>2234</v>
      </c>
      <c r="G959" s="823" t="s">
        <v>2997</v>
      </c>
      <c r="H959" s="823" t="s">
        <v>329</v>
      </c>
      <c r="I959" s="823" t="s">
        <v>3001</v>
      </c>
      <c r="J959" s="823" t="s">
        <v>2999</v>
      </c>
      <c r="K959" s="823" t="s">
        <v>3002</v>
      </c>
      <c r="L959" s="826">
        <v>1391.97</v>
      </c>
      <c r="M959" s="826">
        <v>13919.7</v>
      </c>
      <c r="N959" s="823">
        <v>10</v>
      </c>
      <c r="O959" s="827">
        <v>4</v>
      </c>
      <c r="P959" s="826">
        <v>9743.7900000000009</v>
      </c>
      <c r="Q959" s="828">
        <v>0.70000000000000007</v>
      </c>
      <c r="R959" s="823">
        <v>7</v>
      </c>
      <c r="S959" s="828">
        <v>0.7</v>
      </c>
      <c r="T959" s="827">
        <v>3</v>
      </c>
      <c r="U959" s="829">
        <v>0.75</v>
      </c>
    </row>
    <row r="960" spans="1:21" ht="14.45" customHeight="1" x14ac:dyDescent="0.2">
      <c r="A960" s="822">
        <v>7</v>
      </c>
      <c r="B960" s="823" t="s">
        <v>2233</v>
      </c>
      <c r="C960" s="823" t="s">
        <v>2239</v>
      </c>
      <c r="D960" s="824" t="s">
        <v>3530</v>
      </c>
      <c r="E960" s="825" t="s">
        <v>2273</v>
      </c>
      <c r="F960" s="823" t="s">
        <v>2234</v>
      </c>
      <c r="G960" s="823" t="s">
        <v>2997</v>
      </c>
      <c r="H960" s="823" t="s">
        <v>329</v>
      </c>
      <c r="I960" s="823" t="s">
        <v>3003</v>
      </c>
      <c r="J960" s="823" t="s">
        <v>2999</v>
      </c>
      <c r="K960" s="823" t="s">
        <v>3004</v>
      </c>
      <c r="L960" s="826">
        <v>2620.2600000000002</v>
      </c>
      <c r="M960" s="826">
        <v>23582.34</v>
      </c>
      <c r="N960" s="823">
        <v>9</v>
      </c>
      <c r="O960" s="827">
        <v>3</v>
      </c>
      <c r="P960" s="826">
        <v>23582.34</v>
      </c>
      <c r="Q960" s="828">
        <v>1</v>
      </c>
      <c r="R960" s="823">
        <v>9</v>
      </c>
      <c r="S960" s="828">
        <v>1</v>
      </c>
      <c r="T960" s="827">
        <v>3</v>
      </c>
      <c r="U960" s="829">
        <v>1</v>
      </c>
    </row>
    <row r="961" spans="1:21" ht="14.45" customHeight="1" x14ac:dyDescent="0.2">
      <c r="A961" s="822">
        <v>7</v>
      </c>
      <c r="B961" s="823" t="s">
        <v>2233</v>
      </c>
      <c r="C961" s="823" t="s">
        <v>2239</v>
      </c>
      <c r="D961" s="824" t="s">
        <v>3530</v>
      </c>
      <c r="E961" s="825" t="s">
        <v>2273</v>
      </c>
      <c r="F961" s="823" t="s">
        <v>2234</v>
      </c>
      <c r="G961" s="823" t="s">
        <v>2606</v>
      </c>
      <c r="H961" s="823" t="s">
        <v>329</v>
      </c>
      <c r="I961" s="823" t="s">
        <v>2730</v>
      </c>
      <c r="J961" s="823" t="s">
        <v>885</v>
      </c>
      <c r="K961" s="823" t="s">
        <v>2731</v>
      </c>
      <c r="L961" s="826">
        <v>94.28</v>
      </c>
      <c r="M961" s="826">
        <v>94.28</v>
      </c>
      <c r="N961" s="823">
        <v>1</v>
      </c>
      <c r="O961" s="827">
        <v>0.5</v>
      </c>
      <c r="P961" s="826"/>
      <c r="Q961" s="828">
        <v>0</v>
      </c>
      <c r="R961" s="823"/>
      <c r="S961" s="828">
        <v>0</v>
      </c>
      <c r="T961" s="827"/>
      <c r="U961" s="829">
        <v>0</v>
      </c>
    </row>
    <row r="962" spans="1:21" ht="14.45" customHeight="1" x14ac:dyDescent="0.2">
      <c r="A962" s="822">
        <v>7</v>
      </c>
      <c r="B962" s="823" t="s">
        <v>2233</v>
      </c>
      <c r="C962" s="823" t="s">
        <v>2239</v>
      </c>
      <c r="D962" s="824" t="s">
        <v>3530</v>
      </c>
      <c r="E962" s="825" t="s">
        <v>2273</v>
      </c>
      <c r="F962" s="823" t="s">
        <v>2234</v>
      </c>
      <c r="G962" s="823" t="s">
        <v>3005</v>
      </c>
      <c r="H962" s="823" t="s">
        <v>329</v>
      </c>
      <c r="I962" s="823" t="s">
        <v>3348</v>
      </c>
      <c r="J962" s="823" t="s">
        <v>3007</v>
      </c>
      <c r="K962" s="823" t="s">
        <v>3349</v>
      </c>
      <c r="L962" s="826">
        <v>0</v>
      </c>
      <c r="M962" s="826">
        <v>0</v>
      </c>
      <c r="N962" s="823">
        <v>1</v>
      </c>
      <c r="O962" s="827">
        <v>0.5</v>
      </c>
      <c r="P962" s="826"/>
      <c r="Q962" s="828"/>
      <c r="R962" s="823"/>
      <c r="S962" s="828">
        <v>0</v>
      </c>
      <c r="T962" s="827"/>
      <c r="U962" s="829">
        <v>0</v>
      </c>
    </row>
    <row r="963" spans="1:21" ht="14.45" customHeight="1" x14ac:dyDescent="0.2">
      <c r="A963" s="822">
        <v>7</v>
      </c>
      <c r="B963" s="823" t="s">
        <v>2233</v>
      </c>
      <c r="C963" s="823" t="s">
        <v>2239</v>
      </c>
      <c r="D963" s="824" t="s">
        <v>3530</v>
      </c>
      <c r="E963" s="825" t="s">
        <v>2273</v>
      </c>
      <c r="F963" s="823" t="s">
        <v>2234</v>
      </c>
      <c r="G963" s="823" t="s">
        <v>2359</v>
      </c>
      <c r="H963" s="823" t="s">
        <v>329</v>
      </c>
      <c r="I963" s="823" t="s">
        <v>2360</v>
      </c>
      <c r="J963" s="823" t="s">
        <v>1021</v>
      </c>
      <c r="K963" s="823" t="s">
        <v>1022</v>
      </c>
      <c r="L963" s="826">
        <v>121.92</v>
      </c>
      <c r="M963" s="826">
        <v>1950.7199999999998</v>
      </c>
      <c r="N963" s="823">
        <v>16</v>
      </c>
      <c r="O963" s="827">
        <v>7</v>
      </c>
      <c r="P963" s="826">
        <v>609.6</v>
      </c>
      <c r="Q963" s="828">
        <v>0.31250000000000006</v>
      </c>
      <c r="R963" s="823">
        <v>5</v>
      </c>
      <c r="S963" s="828">
        <v>0.3125</v>
      </c>
      <c r="T963" s="827">
        <v>2.5</v>
      </c>
      <c r="U963" s="829">
        <v>0.35714285714285715</v>
      </c>
    </row>
    <row r="964" spans="1:21" ht="14.45" customHeight="1" x14ac:dyDescent="0.2">
      <c r="A964" s="822">
        <v>7</v>
      </c>
      <c r="B964" s="823" t="s">
        <v>2233</v>
      </c>
      <c r="C964" s="823" t="s">
        <v>2239</v>
      </c>
      <c r="D964" s="824" t="s">
        <v>3530</v>
      </c>
      <c r="E964" s="825" t="s">
        <v>2273</v>
      </c>
      <c r="F964" s="823" t="s">
        <v>2234</v>
      </c>
      <c r="G964" s="823" t="s">
        <v>2359</v>
      </c>
      <c r="H964" s="823" t="s">
        <v>329</v>
      </c>
      <c r="I964" s="823" t="s">
        <v>2360</v>
      </c>
      <c r="J964" s="823" t="s">
        <v>1021</v>
      </c>
      <c r="K964" s="823" t="s">
        <v>1022</v>
      </c>
      <c r="L964" s="826">
        <v>107.27</v>
      </c>
      <c r="M964" s="826">
        <v>214.54</v>
      </c>
      <c r="N964" s="823">
        <v>2</v>
      </c>
      <c r="O964" s="827">
        <v>2</v>
      </c>
      <c r="P964" s="826">
        <v>107.27</v>
      </c>
      <c r="Q964" s="828">
        <v>0.5</v>
      </c>
      <c r="R964" s="823">
        <v>1</v>
      </c>
      <c r="S964" s="828">
        <v>0.5</v>
      </c>
      <c r="T964" s="827">
        <v>1</v>
      </c>
      <c r="U964" s="829">
        <v>0.5</v>
      </c>
    </row>
    <row r="965" spans="1:21" ht="14.45" customHeight="1" x14ac:dyDescent="0.2">
      <c r="A965" s="822">
        <v>7</v>
      </c>
      <c r="B965" s="823" t="s">
        <v>2233</v>
      </c>
      <c r="C965" s="823" t="s">
        <v>2239</v>
      </c>
      <c r="D965" s="824" t="s">
        <v>3530</v>
      </c>
      <c r="E965" s="825" t="s">
        <v>2273</v>
      </c>
      <c r="F965" s="823" t="s">
        <v>2234</v>
      </c>
      <c r="G965" s="823" t="s">
        <v>2359</v>
      </c>
      <c r="H965" s="823" t="s">
        <v>329</v>
      </c>
      <c r="I965" s="823" t="s">
        <v>2711</v>
      </c>
      <c r="J965" s="823" t="s">
        <v>1021</v>
      </c>
      <c r="K965" s="823" t="s">
        <v>1022</v>
      </c>
      <c r="L965" s="826">
        <v>121.92</v>
      </c>
      <c r="M965" s="826">
        <v>609.6</v>
      </c>
      <c r="N965" s="823">
        <v>5</v>
      </c>
      <c r="O965" s="827">
        <v>1.5</v>
      </c>
      <c r="P965" s="826">
        <v>609.6</v>
      </c>
      <c r="Q965" s="828">
        <v>1</v>
      </c>
      <c r="R965" s="823">
        <v>5</v>
      </c>
      <c r="S965" s="828">
        <v>1</v>
      </c>
      <c r="T965" s="827">
        <v>1.5</v>
      </c>
      <c r="U965" s="829">
        <v>1</v>
      </c>
    </row>
    <row r="966" spans="1:21" ht="14.45" customHeight="1" x14ac:dyDescent="0.2">
      <c r="A966" s="822">
        <v>7</v>
      </c>
      <c r="B966" s="823" t="s">
        <v>2233</v>
      </c>
      <c r="C966" s="823" t="s">
        <v>2239</v>
      </c>
      <c r="D966" s="824" t="s">
        <v>3530</v>
      </c>
      <c r="E966" s="825" t="s">
        <v>2273</v>
      </c>
      <c r="F966" s="823" t="s">
        <v>2234</v>
      </c>
      <c r="G966" s="823" t="s">
        <v>3009</v>
      </c>
      <c r="H966" s="823" t="s">
        <v>329</v>
      </c>
      <c r="I966" s="823" t="s">
        <v>3010</v>
      </c>
      <c r="J966" s="823" t="s">
        <v>3011</v>
      </c>
      <c r="K966" s="823" t="s">
        <v>3012</v>
      </c>
      <c r="L966" s="826">
        <v>0</v>
      </c>
      <c r="M966" s="826">
        <v>0</v>
      </c>
      <c r="N966" s="823">
        <v>3</v>
      </c>
      <c r="O966" s="827">
        <v>3</v>
      </c>
      <c r="P966" s="826">
        <v>0</v>
      </c>
      <c r="Q966" s="828"/>
      <c r="R966" s="823">
        <v>3</v>
      </c>
      <c r="S966" s="828">
        <v>1</v>
      </c>
      <c r="T966" s="827">
        <v>3</v>
      </c>
      <c r="U966" s="829">
        <v>1</v>
      </c>
    </row>
    <row r="967" spans="1:21" ht="14.45" customHeight="1" x14ac:dyDescent="0.2">
      <c r="A967" s="822">
        <v>7</v>
      </c>
      <c r="B967" s="823" t="s">
        <v>2233</v>
      </c>
      <c r="C967" s="823" t="s">
        <v>2239</v>
      </c>
      <c r="D967" s="824" t="s">
        <v>3530</v>
      </c>
      <c r="E967" s="825" t="s">
        <v>2273</v>
      </c>
      <c r="F967" s="823" t="s">
        <v>2234</v>
      </c>
      <c r="G967" s="823" t="s">
        <v>3013</v>
      </c>
      <c r="H967" s="823" t="s">
        <v>329</v>
      </c>
      <c r="I967" s="823" t="s">
        <v>3014</v>
      </c>
      <c r="J967" s="823" t="s">
        <v>1558</v>
      </c>
      <c r="K967" s="823" t="s">
        <v>3015</v>
      </c>
      <c r="L967" s="826">
        <v>1933.92</v>
      </c>
      <c r="M967" s="826">
        <v>11603.52</v>
      </c>
      <c r="N967" s="823">
        <v>6</v>
      </c>
      <c r="O967" s="827">
        <v>4</v>
      </c>
      <c r="P967" s="826">
        <v>7735.68</v>
      </c>
      <c r="Q967" s="828">
        <v>0.66666666666666663</v>
      </c>
      <c r="R967" s="823">
        <v>4</v>
      </c>
      <c r="S967" s="828">
        <v>0.66666666666666663</v>
      </c>
      <c r="T967" s="827">
        <v>3</v>
      </c>
      <c r="U967" s="829">
        <v>0.75</v>
      </c>
    </row>
    <row r="968" spans="1:21" ht="14.45" customHeight="1" x14ac:dyDescent="0.2">
      <c r="A968" s="822">
        <v>7</v>
      </c>
      <c r="B968" s="823" t="s">
        <v>2233</v>
      </c>
      <c r="C968" s="823" t="s">
        <v>2239</v>
      </c>
      <c r="D968" s="824" t="s">
        <v>3530</v>
      </c>
      <c r="E968" s="825" t="s">
        <v>2273</v>
      </c>
      <c r="F968" s="823" t="s">
        <v>2234</v>
      </c>
      <c r="G968" s="823" t="s">
        <v>3013</v>
      </c>
      <c r="H968" s="823" t="s">
        <v>329</v>
      </c>
      <c r="I968" s="823" t="s">
        <v>3350</v>
      </c>
      <c r="J968" s="823" t="s">
        <v>1558</v>
      </c>
      <c r="K968" s="823" t="s">
        <v>1559</v>
      </c>
      <c r="L968" s="826">
        <v>1933.92</v>
      </c>
      <c r="M968" s="826">
        <v>5801.76</v>
      </c>
      <c r="N968" s="823">
        <v>3</v>
      </c>
      <c r="O968" s="827">
        <v>3</v>
      </c>
      <c r="P968" s="826">
        <v>1933.92</v>
      </c>
      <c r="Q968" s="828">
        <v>0.33333333333333331</v>
      </c>
      <c r="R968" s="823">
        <v>1</v>
      </c>
      <c r="S968" s="828">
        <v>0.33333333333333331</v>
      </c>
      <c r="T968" s="827">
        <v>1</v>
      </c>
      <c r="U968" s="829">
        <v>0.33333333333333331</v>
      </c>
    </row>
    <row r="969" spans="1:21" ht="14.45" customHeight="1" x14ac:dyDescent="0.2">
      <c r="A969" s="822">
        <v>7</v>
      </c>
      <c r="B969" s="823" t="s">
        <v>2233</v>
      </c>
      <c r="C969" s="823" t="s">
        <v>2239</v>
      </c>
      <c r="D969" s="824" t="s">
        <v>3530</v>
      </c>
      <c r="E969" s="825" t="s">
        <v>2273</v>
      </c>
      <c r="F969" s="823" t="s">
        <v>2235</v>
      </c>
      <c r="G969" s="823" t="s">
        <v>2462</v>
      </c>
      <c r="H969" s="823" t="s">
        <v>329</v>
      </c>
      <c r="I969" s="823" t="s">
        <v>3293</v>
      </c>
      <c r="J969" s="823" t="s">
        <v>2464</v>
      </c>
      <c r="K969" s="823"/>
      <c r="L969" s="826">
        <v>0</v>
      </c>
      <c r="M969" s="826">
        <v>0</v>
      </c>
      <c r="N969" s="823">
        <v>5</v>
      </c>
      <c r="O969" s="827">
        <v>5</v>
      </c>
      <c r="P969" s="826">
        <v>0</v>
      </c>
      <c r="Q969" s="828"/>
      <c r="R969" s="823">
        <v>3</v>
      </c>
      <c r="S969" s="828">
        <v>0.6</v>
      </c>
      <c r="T969" s="827">
        <v>3</v>
      </c>
      <c r="U969" s="829">
        <v>0.6</v>
      </c>
    </row>
    <row r="970" spans="1:21" ht="14.45" customHeight="1" x14ac:dyDescent="0.2">
      <c r="A970" s="822">
        <v>7</v>
      </c>
      <c r="B970" s="823" t="s">
        <v>2233</v>
      </c>
      <c r="C970" s="823" t="s">
        <v>2239</v>
      </c>
      <c r="D970" s="824" t="s">
        <v>3530</v>
      </c>
      <c r="E970" s="825" t="s">
        <v>2273</v>
      </c>
      <c r="F970" s="823" t="s">
        <v>2235</v>
      </c>
      <c r="G970" s="823" t="s">
        <v>2462</v>
      </c>
      <c r="H970" s="823" t="s">
        <v>329</v>
      </c>
      <c r="I970" s="823" t="s">
        <v>3294</v>
      </c>
      <c r="J970" s="823" t="s">
        <v>2464</v>
      </c>
      <c r="K970" s="823"/>
      <c r="L970" s="826">
        <v>0</v>
      </c>
      <c r="M970" s="826">
        <v>0</v>
      </c>
      <c r="N970" s="823">
        <v>22</v>
      </c>
      <c r="O970" s="827">
        <v>22</v>
      </c>
      <c r="P970" s="826">
        <v>0</v>
      </c>
      <c r="Q970" s="828"/>
      <c r="R970" s="823">
        <v>20</v>
      </c>
      <c r="S970" s="828">
        <v>0.90909090909090906</v>
      </c>
      <c r="T970" s="827">
        <v>20</v>
      </c>
      <c r="U970" s="829">
        <v>0.90909090909090906</v>
      </c>
    </row>
    <row r="971" spans="1:21" ht="14.45" customHeight="1" x14ac:dyDescent="0.2">
      <c r="A971" s="822">
        <v>7</v>
      </c>
      <c r="B971" s="823" t="s">
        <v>2233</v>
      </c>
      <c r="C971" s="823" t="s">
        <v>2239</v>
      </c>
      <c r="D971" s="824" t="s">
        <v>3530</v>
      </c>
      <c r="E971" s="825" t="s">
        <v>2275</v>
      </c>
      <c r="F971" s="823" t="s">
        <v>2234</v>
      </c>
      <c r="G971" s="823" t="s">
        <v>3351</v>
      </c>
      <c r="H971" s="823" t="s">
        <v>329</v>
      </c>
      <c r="I971" s="823" t="s">
        <v>3352</v>
      </c>
      <c r="J971" s="823" t="s">
        <v>3353</v>
      </c>
      <c r="K971" s="823" t="s">
        <v>3354</v>
      </c>
      <c r="L971" s="826">
        <v>161.06</v>
      </c>
      <c r="M971" s="826">
        <v>483.18</v>
      </c>
      <c r="N971" s="823">
        <v>3</v>
      </c>
      <c r="O971" s="827">
        <v>2</v>
      </c>
      <c r="P971" s="826">
        <v>483.18</v>
      </c>
      <c r="Q971" s="828">
        <v>1</v>
      </c>
      <c r="R971" s="823">
        <v>3</v>
      </c>
      <c r="S971" s="828">
        <v>1</v>
      </c>
      <c r="T971" s="827">
        <v>2</v>
      </c>
      <c r="U971" s="829">
        <v>1</v>
      </c>
    </row>
    <row r="972" spans="1:21" ht="14.45" customHeight="1" x14ac:dyDescent="0.2">
      <c r="A972" s="822">
        <v>7</v>
      </c>
      <c r="B972" s="823" t="s">
        <v>2233</v>
      </c>
      <c r="C972" s="823" t="s">
        <v>2239</v>
      </c>
      <c r="D972" s="824" t="s">
        <v>3530</v>
      </c>
      <c r="E972" s="825" t="s">
        <v>2275</v>
      </c>
      <c r="F972" s="823" t="s">
        <v>2234</v>
      </c>
      <c r="G972" s="823" t="s">
        <v>3351</v>
      </c>
      <c r="H972" s="823" t="s">
        <v>329</v>
      </c>
      <c r="I972" s="823" t="s">
        <v>3355</v>
      </c>
      <c r="J972" s="823" t="s">
        <v>3353</v>
      </c>
      <c r="K972" s="823" t="s">
        <v>3354</v>
      </c>
      <c r="L972" s="826">
        <v>161.06</v>
      </c>
      <c r="M972" s="826">
        <v>322.12</v>
      </c>
      <c r="N972" s="823">
        <v>2</v>
      </c>
      <c r="O972" s="827">
        <v>1.5</v>
      </c>
      <c r="P972" s="826">
        <v>322.12</v>
      </c>
      <c r="Q972" s="828">
        <v>1</v>
      </c>
      <c r="R972" s="823">
        <v>2</v>
      </c>
      <c r="S972" s="828">
        <v>1</v>
      </c>
      <c r="T972" s="827">
        <v>1.5</v>
      </c>
      <c r="U972" s="829">
        <v>1</v>
      </c>
    </row>
    <row r="973" spans="1:21" ht="14.45" customHeight="1" x14ac:dyDescent="0.2">
      <c r="A973" s="822">
        <v>7</v>
      </c>
      <c r="B973" s="823" t="s">
        <v>2233</v>
      </c>
      <c r="C973" s="823" t="s">
        <v>2239</v>
      </c>
      <c r="D973" s="824" t="s">
        <v>3530</v>
      </c>
      <c r="E973" s="825" t="s">
        <v>2275</v>
      </c>
      <c r="F973" s="823" t="s">
        <v>2234</v>
      </c>
      <c r="G973" s="823" t="s">
        <v>2377</v>
      </c>
      <c r="H973" s="823" t="s">
        <v>329</v>
      </c>
      <c r="I973" s="823" t="s">
        <v>3356</v>
      </c>
      <c r="J973" s="823" t="s">
        <v>3357</v>
      </c>
      <c r="K973" s="823" t="s">
        <v>3358</v>
      </c>
      <c r="L973" s="826">
        <v>161.52000000000001</v>
      </c>
      <c r="M973" s="826">
        <v>161.52000000000001</v>
      </c>
      <c r="N973" s="823">
        <v>1</v>
      </c>
      <c r="O973" s="827">
        <v>1</v>
      </c>
      <c r="P973" s="826">
        <v>161.52000000000001</v>
      </c>
      <c r="Q973" s="828">
        <v>1</v>
      </c>
      <c r="R973" s="823">
        <v>1</v>
      </c>
      <c r="S973" s="828">
        <v>1</v>
      </c>
      <c r="T973" s="827">
        <v>1</v>
      </c>
      <c r="U973" s="829">
        <v>1</v>
      </c>
    </row>
    <row r="974" spans="1:21" ht="14.45" customHeight="1" x14ac:dyDescent="0.2">
      <c r="A974" s="822">
        <v>7</v>
      </c>
      <c r="B974" s="823" t="s">
        <v>2233</v>
      </c>
      <c r="C974" s="823" t="s">
        <v>2239</v>
      </c>
      <c r="D974" s="824" t="s">
        <v>3530</v>
      </c>
      <c r="E974" s="825" t="s">
        <v>2275</v>
      </c>
      <c r="F974" s="823" t="s">
        <v>2234</v>
      </c>
      <c r="G974" s="823" t="s">
        <v>3311</v>
      </c>
      <c r="H974" s="823" t="s">
        <v>329</v>
      </c>
      <c r="I974" s="823" t="s">
        <v>3359</v>
      </c>
      <c r="J974" s="823" t="s">
        <v>3360</v>
      </c>
      <c r="K974" s="823" t="s">
        <v>3361</v>
      </c>
      <c r="L974" s="826">
        <v>35.25</v>
      </c>
      <c r="M974" s="826">
        <v>70.5</v>
      </c>
      <c r="N974" s="823">
        <v>2</v>
      </c>
      <c r="O974" s="827">
        <v>1</v>
      </c>
      <c r="P974" s="826">
        <v>70.5</v>
      </c>
      <c r="Q974" s="828">
        <v>1</v>
      </c>
      <c r="R974" s="823">
        <v>2</v>
      </c>
      <c r="S974" s="828">
        <v>1</v>
      </c>
      <c r="T974" s="827">
        <v>1</v>
      </c>
      <c r="U974" s="829">
        <v>1</v>
      </c>
    </row>
    <row r="975" spans="1:21" ht="14.45" customHeight="1" x14ac:dyDescent="0.2">
      <c r="A975" s="822">
        <v>7</v>
      </c>
      <c r="B975" s="823" t="s">
        <v>2233</v>
      </c>
      <c r="C975" s="823" t="s">
        <v>2239</v>
      </c>
      <c r="D975" s="824" t="s">
        <v>3530</v>
      </c>
      <c r="E975" s="825" t="s">
        <v>2275</v>
      </c>
      <c r="F975" s="823" t="s">
        <v>2234</v>
      </c>
      <c r="G975" s="823" t="s">
        <v>3311</v>
      </c>
      <c r="H975" s="823" t="s">
        <v>329</v>
      </c>
      <c r="I975" s="823" t="s">
        <v>3362</v>
      </c>
      <c r="J975" s="823" t="s">
        <v>3363</v>
      </c>
      <c r="K975" s="823" t="s">
        <v>3361</v>
      </c>
      <c r="L975" s="826">
        <v>35.25</v>
      </c>
      <c r="M975" s="826">
        <v>105.75</v>
      </c>
      <c r="N975" s="823">
        <v>3</v>
      </c>
      <c r="O975" s="827">
        <v>0.5</v>
      </c>
      <c r="P975" s="826">
        <v>105.75</v>
      </c>
      <c r="Q975" s="828">
        <v>1</v>
      </c>
      <c r="R975" s="823">
        <v>3</v>
      </c>
      <c r="S975" s="828">
        <v>1</v>
      </c>
      <c r="T975" s="827">
        <v>0.5</v>
      </c>
      <c r="U975" s="829">
        <v>1</v>
      </c>
    </row>
    <row r="976" spans="1:21" ht="14.45" customHeight="1" x14ac:dyDescent="0.2">
      <c r="A976" s="822">
        <v>7</v>
      </c>
      <c r="B976" s="823" t="s">
        <v>2233</v>
      </c>
      <c r="C976" s="823" t="s">
        <v>2239</v>
      </c>
      <c r="D976" s="824" t="s">
        <v>3530</v>
      </c>
      <c r="E976" s="825" t="s">
        <v>2275</v>
      </c>
      <c r="F976" s="823" t="s">
        <v>2234</v>
      </c>
      <c r="G976" s="823" t="s">
        <v>3364</v>
      </c>
      <c r="H976" s="823" t="s">
        <v>329</v>
      </c>
      <c r="I976" s="823" t="s">
        <v>3365</v>
      </c>
      <c r="J976" s="823" t="s">
        <v>3366</v>
      </c>
      <c r="K976" s="823" t="s">
        <v>3367</v>
      </c>
      <c r="L976" s="826">
        <v>164.01</v>
      </c>
      <c r="M976" s="826">
        <v>164.01</v>
      </c>
      <c r="N976" s="823">
        <v>1</v>
      </c>
      <c r="O976" s="827">
        <v>0.5</v>
      </c>
      <c r="P976" s="826">
        <v>164.01</v>
      </c>
      <c r="Q976" s="828">
        <v>1</v>
      </c>
      <c r="R976" s="823">
        <v>1</v>
      </c>
      <c r="S976" s="828">
        <v>1</v>
      </c>
      <c r="T976" s="827">
        <v>0.5</v>
      </c>
      <c r="U976" s="829">
        <v>1</v>
      </c>
    </row>
    <row r="977" spans="1:21" ht="14.45" customHeight="1" x14ac:dyDescent="0.2">
      <c r="A977" s="822">
        <v>7</v>
      </c>
      <c r="B977" s="823" t="s">
        <v>2233</v>
      </c>
      <c r="C977" s="823" t="s">
        <v>2239</v>
      </c>
      <c r="D977" s="824" t="s">
        <v>3530</v>
      </c>
      <c r="E977" s="825" t="s">
        <v>2275</v>
      </c>
      <c r="F977" s="823" t="s">
        <v>2234</v>
      </c>
      <c r="G977" s="823" t="s">
        <v>2316</v>
      </c>
      <c r="H977" s="823" t="s">
        <v>329</v>
      </c>
      <c r="I977" s="823" t="s">
        <v>2317</v>
      </c>
      <c r="J977" s="823" t="s">
        <v>2318</v>
      </c>
      <c r="K977" s="823" t="s">
        <v>2319</v>
      </c>
      <c r="L977" s="826">
        <v>73.989999999999995</v>
      </c>
      <c r="M977" s="826">
        <v>221.96999999999997</v>
      </c>
      <c r="N977" s="823">
        <v>3</v>
      </c>
      <c r="O977" s="827">
        <v>1</v>
      </c>
      <c r="P977" s="826">
        <v>221.96999999999997</v>
      </c>
      <c r="Q977" s="828">
        <v>1</v>
      </c>
      <c r="R977" s="823">
        <v>3</v>
      </c>
      <c r="S977" s="828">
        <v>1</v>
      </c>
      <c r="T977" s="827">
        <v>1</v>
      </c>
      <c r="U977" s="829">
        <v>1</v>
      </c>
    </row>
    <row r="978" spans="1:21" ht="14.45" customHeight="1" x14ac:dyDescent="0.2">
      <c r="A978" s="822">
        <v>7</v>
      </c>
      <c r="B978" s="823" t="s">
        <v>2233</v>
      </c>
      <c r="C978" s="823" t="s">
        <v>2239</v>
      </c>
      <c r="D978" s="824" t="s">
        <v>3530</v>
      </c>
      <c r="E978" s="825" t="s">
        <v>2275</v>
      </c>
      <c r="F978" s="823" t="s">
        <v>2234</v>
      </c>
      <c r="G978" s="823" t="s">
        <v>2420</v>
      </c>
      <c r="H978" s="823" t="s">
        <v>680</v>
      </c>
      <c r="I978" s="823" t="s">
        <v>2421</v>
      </c>
      <c r="J978" s="823" t="s">
        <v>2137</v>
      </c>
      <c r="K978" s="823" t="s">
        <v>2422</v>
      </c>
      <c r="L978" s="826">
        <v>140.96</v>
      </c>
      <c r="M978" s="826">
        <v>140.96</v>
      </c>
      <c r="N978" s="823">
        <v>1</v>
      </c>
      <c r="O978" s="827">
        <v>0.5</v>
      </c>
      <c r="P978" s="826">
        <v>140.96</v>
      </c>
      <c r="Q978" s="828">
        <v>1</v>
      </c>
      <c r="R978" s="823">
        <v>1</v>
      </c>
      <c r="S978" s="828">
        <v>1</v>
      </c>
      <c r="T978" s="827">
        <v>0.5</v>
      </c>
      <c r="U978" s="829">
        <v>1</v>
      </c>
    </row>
    <row r="979" spans="1:21" ht="14.45" customHeight="1" x14ac:dyDescent="0.2">
      <c r="A979" s="822">
        <v>7</v>
      </c>
      <c r="B979" s="823" t="s">
        <v>2233</v>
      </c>
      <c r="C979" s="823" t="s">
        <v>2239</v>
      </c>
      <c r="D979" s="824" t="s">
        <v>3530</v>
      </c>
      <c r="E979" s="825" t="s">
        <v>2275</v>
      </c>
      <c r="F979" s="823" t="s">
        <v>2234</v>
      </c>
      <c r="G979" s="823" t="s">
        <v>2427</v>
      </c>
      <c r="H979" s="823" t="s">
        <v>329</v>
      </c>
      <c r="I979" s="823" t="s">
        <v>3044</v>
      </c>
      <c r="J979" s="823" t="s">
        <v>928</v>
      </c>
      <c r="K979" s="823" t="s">
        <v>3045</v>
      </c>
      <c r="L979" s="826">
        <v>57.64</v>
      </c>
      <c r="M979" s="826">
        <v>57.64</v>
      </c>
      <c r="N979" s="823">
        <v>1</v>
      </c>
      <c r="O979" s="827">
        <v>0.5</v>
      </c>
      <c r="P979" s="826">
        <v>57.64</v>
      </c>
      <c r="Q979" s="828">
        <v>1</v>
      </c>
      <c r="R979" s="823">
        <v>1</v>
      </c>
      <c r="S979" s="828">
        <v>1</v>
      </c>
      <c r="T979" s="827">
        <v>0.5</v>
      </c>
      <c r="U979" s="829">
        <v>1</v>
      </c>
    </row>
    <row r="980" spans="1:21" ht="14.45" customHeight="1" x14ac:dyDescent="0.2">
      <c r="A980" s="822">
        <v>7</v>
      </c>
      <c r="B980" s="823" t="s">
        <v>2233</v>
      </c>
      <c r="C980" s="823" t="s">
        <v>2239</v>
      </c>
      <c r="D980" s="824" t="s">
        <v>3530</v>
      </c>
      <c r="E980" s="825" t="s">
        <v>2275</v>
      </c>
      <c r="F980" s="823" t="s">
        <v>2234</v>
      </c>
      <c r="G980" s="823" t="s">
        <v>3368</v>
      </c>
      <c r="H980" s="823" t="s">
        <v>680</v>
      </c>
      <c r="I980" s="823" t="s">
        <v>3369</v>
      </c>
      <c r="J980" s="823" t="s">
        <v>1935</v>
      </c>
      <c r="K980" s="823" t="s">
        <v>3370</v>
      </c>
      <c r="L980" s="826">
        <v>102.85</v>
      </c>
      <c r="M980" s="826">
        <v>822.8</v>
      </c>
      <c r="N980" s="823">
        <v>8</v>
      </c>
      <c r="O980" s="827">
        <v>2.5</v>
      </c>
      <c r="P980" s="826">
        <v>822.8</v>
      </c>
      <c r="Q980" s="828">
        <v>1</v>
      </c>
      <c r="R980" s="823">
        <v>8</v>
      </c>
      <c r="S980" s="828">
        <v>1</v>
      </c>
      <c r="T980" s="827">
        <v>2.5</v>
      </c>
      <c r="U980" s="829">
        <v>1</v>
      </c>
    </row>
    <row r="981" spans="1:21" ht="14.45" customHeight="1" x14ac:dyDescent="0.2">
      <c r="A981" s="822">
        <v>7</v>
      </c>
      <c r="B981" s="823" t="s">
        <v>2233</v>
      </c>
      <c r="C981" s="823" t="s">
        <v>2239</v>
      </c>
      <c r="D981" s="824" t="s">
        <v>3530</v>
      </c>
      <c r="E981" s="825" t="s">
        <v>2275</v>
      </c>
      <c r="F981" s="823" t="s">
        <v>2234</v>
      </c>
      <c r="G981" s="823" t="s">
        <v>3371</v>
      </c>
      <c r="H981" s="823" t="s">
        <v>680</v>
      </c>
      <c r="I981" s="823" t="s">
        <v>3372</v>
      </c>
      <c r="J981" s="823" t="s">
        <v>3373</v>
      </c>
      <c r="K981" s="823" t="s">
        <v>3374</v>
      </c>
      <c r="L981" s="826">
        <v>687</v>
      </c>
      <c r="M981" s="826">
        <v>1374</v>
      </c>
      <c r="N981" s="823">
        <v>2</v>
      </c>
      <c r="O981" s="827">
        <v>0.5</v>
      </c>
      <c r="P981" s="826">
        <v>1374</v>
      </c>
      <c r="Q981" s="828">
        <v>1</v>
      </c>
      <c r="R981" s="823">
        <v>2</v>
      </c>
      <c r="S981" s="828">
        <v>1</v>
      </c>
      <c r="T981" s="827">
        <v>0.5</v>
      </c>
      <c r="U981" s="829">
        <v>1</v>
      </c>
    </row>
    <row r="982" spans="1:21" ht="14.45" customHeight="1" x14ac:dyDescent="0.2">
      <c r="A982" s="822">
        <v>7</v>
      </c>
      <c r="B982" s="823" t="s">
        <v>2233</v>
      </c>
      <c r="C982" s="823" t="s">
        <v>2239</v>
      </c>
      <c r="D982" s="824" t="s">
        <v>3530</v>
      </c>
      <c r="E982" s="825" t="s">
        <v>2275</v>
      </c>
      <c r="F982" s="823" t="s">
        <v>2234</v>
      </c>
      <c r="G982" s="823" t="s">
        <v>2448</v>
      </c>
      <c r="H982" s="823" t="s">
        <v>680</v>
      </c>
      <c r="I982" s="823" t="s">
        <v>2099</v>
      </c>
      <c r="J982" s="823" t="s">
        <v>1512</v>
      </c>
      <c r="K982" s="823" t="s">
        <v>2100</v>
      </c>
      <c r="L982" s="826">
        <v>165.63</v>
      </c>
      <c r="M982" s="826">
        <v>165.63</v>
      </c>
      <c r="N982" s="823">
        <v>1</v>
      </c>
      <c r="O982" s="827">
        <v>0.5</v>
      </c>
      <c r="P982" s="826">
        <v>165.63</v>
      </c>
      <c r="Q982" s="828">
        <v>1</v>
      </c>
      <c r="R982" s="823">
        <v>1</v>
      </c>
      <c r="S982" s="828">
        <v>1</v>
      </c>
      <c r="T982" s="827">
        <v>0.5</v>
      </c>
      <c r="U982" s="829">
        <v>1</v>
      </c>
    </row>
    <row r="983" spans="1:21" ht="14.45" customHeight="1" x14ac:dyDescent="0.2">
      <c r="A983" s="822">
        <v>7</v>
      </c>
      <c r="B983" s="823" t="s">
        <v>2233</v>
      </c>
      <c r="C983" s="823" t="s">
        <v>2239</v>
      </c>
      <c r="D983" s="824" t="s">
        <v>3530</v>
      </c>
      <c r="E983" s="825" t="s">
        <v>2275</v>
      </c>
      <c r="F983" s="823" t="s">
        <v>2234</v>
      </c>
      <c r="G983" s="823" t="s">
        <v>3375</v>
      </c>
      <c r="H983" s="823" t="s">
        <v>329</v>
      </c>
      <c r="I983" s="823" t="s">
        <v>3376</v>
      </c>
      <c r="J983" s="823" t="s">
        <v>3377</v>
      </c>
      <c r="K983" s="823" t="s">
        <v>3378</v>
      </c>
      <c r="L983" s="826">
        <v>0</v>
      </c>
      <c r="M983" s="826">
        <v>0</v>
      </c>
      <c r="N983" s="823">
        <v>1</v>
      </c>
      <c r="O983" s="827">
        <v>1</v>
      </c>
      <c r="P983" s="826">
        <v>0</v>
      </c>
      <c r="Q983" s="828"/>
      <c r="R983" s="823">
        <v>1</v>
      </c>
      <c r="S983" s="828">
        <v>1</v>
      </c>
      <c r="T983" s="827">
        <v>1</v>
      </c>
      <c r="U983" s="829">
        <v>1</v>
      </c>
    </row>
    <row r="984" spans="1:21" ht="14.45" customHeight="1" x14ac:dyDescent="0.2">
      <c r="A984" s="822">
        <v>7</v>
      </c>
      <c r="B984" s="823" t="s">
        <v>2233</v>
      </c>
      <c r="C984" s="823" t="s">
        <v>2239</v>
      </c>
      <c r="D984" s="824" t="s">
        <v>3530</v>
      </c>
      <c r="E984" s="825" t="s">
        <v>2275</v>
      </c>
      <c r="F984" s="823" t="s">
        <v>2234</v>
      </c>
      <c r="G984" s="823" t="s">
        <v>2359</v>
      </c>
      <c r="H984" s="823" t="s">
        <v>329</v>
      </c>
      <c r="I984" s="823" t="s">
        <v>2360</v>
      </c>
      <c r="J984" s="823" t="s">
        <v>1021</v>
      </c>
      <c r="K984" s="823" t="s">
        <v>1022</v>
      </c>
      <c r="L984" s="826">
        <v>121.92</v>
      </c>
      <c r="M984" s="826">
        <v>609.6</v>
      </c>
      <c r="N984" s="823">
        <v>5</v>
      </c>
      <c r="O984" s="827">
        <v>2</v>
      </c>
      <c r="P984" s="826">
        <v>609.6</v>
      </c>
      <c r="Q984" s="828">
        <v>1</v>
      </c>
      <c r="R984" s="823">
        <v>5</v>
      </c>
      <c r="S984" s="828">
        <v>1</v>
      </c>
      <c r="T984" s="827">
        <v>2</v>
      </c>
      <c r="U984" s="829">
        <v>1</v>
      </c>
    </row>
    <row r="985" spans="1:21" ht="14.45" customHeight="1" x14ac:dyDescent="0.2">
      <c r="A985" s="822">
        <v>7</v>
      </c>
      <c r="B985" s="823" t="s">
        <v>2233</v>
      </c>
      <c r="C985" s="823" t="s">
        <v>2239</v>
      </c>
      <c r="D985" s="824" t="s">
        <v>3530</v>
      </c>
      <c r="E985" s="825" t="s">
        <v>2279</v>
      </c>
      <c r="F985" s="823" t="s">
        <v>2234</v>
      </c>
      <c r="G985" s="823" t="s">
        <v>3379</v>
      </c>
      <c r="H985" s="823" t="s">
        <v>329</v>
      </c>
      <c r="I985" s="823" t="s">
        <v>3380</v>
      </c>
      <c r="J985" s="823" t="s">
        <v>3381</v>
      </c>
      <c r="K985" s="823" t="s">
        <v>3382</v>
      </c>
      <c r="L985" s="826">
        <v>46.03</v>
      </c>
      <c r="M985" s="826">
        <v>46.03</v>
      </c>
      <c r="N985" s="823">
        <v>1</v>
      </c>
      <c r="O985" s="827">
        <v>1</v>
      </c>
      <c r="P985" s="826">
        <v>46.03</v>
      </c>
      <c r="Q985" s="828">
        <v>1</v>
      </c>
      <c r="R985" s="823">
        <v>1</v>
      </c>
      <c r="S985" s="828">
        <v>1</v>
      </c>
      <c r="T985" s="827">
        <v>1</v>
      </c>
      <c r="U985" s="829">
        <v>1</v>
      </c>
    </row>
    <row r="986" spans="1:21" ht="14.45" customHeight="1" x14ac:dyDescent="0.2">
      <c r="A986" s="822">
        <v>7</v>
      </c>
      <c r="B986" s="823" t="s">
        <v>2233</v>
      </c>
      <c r="C986" s="823" t="s">
        <v>2239</v>
      </c>
      <c r="D986" s="824" t="s">
        <v>3530</v>
      </c>
      <c r="E986" s="825" t="s">
        <v>2279</v>
      </c>
      <c r="F986" s="823" t="s">
        <v>2234</v>
      </c>
      <c r="G986" s="823" t="s">
        <v>2369</v>
      </c>
      <c r="H986" s="823" t="s">
        <v>680</v>
      </c>
      <c r="I986" s="823" t="s">
        <v>2609</v>
      </c>
      <c r="J986" s="823" t="s">
        <v>2374</v>
      </c>
      <c r="K986" s="823" t="s">
        <v>795</v>
      </c>
      <c r="L986" s="826">
        <v>96.04</v>
      </c>
      <c r="M986" s="826">
        <v>96.04</v>
      </c>
      <c r="N986" s="823">
        <v>1</v>
      </c>
      <c r="O986" s="827">
        <v>1</v>
      </c>
      <c r="P986" s="826">
        <v>96.04</v>
      </c>
      <c r="Q986" s="828">
        <v>1</v>
      </c>
      <c r="R986" s="823">
        <v>1</v>
      </c>
      <c r="S986" s="828">
        <v>1</v>
      </c>
      <c r="T986" s="827">
        <v>1</v>
      </c>
      <c r="U986" s="829">
        <v>1</v>
      </c>
    </row>
    <row r="987" spans="1:21" ht="14.45" customHeight="1" x14ac:dyDescent="0.2">
      <c r="A987" s="822">
        <v>7</v>
      </c>
      <c r="B987" s="823" t="s">
        <v>2233</v>
      </c>
      <c r="C987" s="823" t="s">
        <v>2239</v>
      </c>
      <c r="D987" s="824" t="s">
        <v>3530</v>
      </c>
      <c r="E987" s="825" t="s">
        <v>2279</v>
      </c>
      <c r="F987" s="823" t="s">
        <v>2234</v>
      </c>
      <c r="G987" s="823" t="s">
        <v>2369</v>
      </c>
      <c r="H987" s="823" t="s">
        <v>329</v>
      </c>
      <c r="I987" s="823" t="s">
        <v>2373</v>
      </c>
      <c r="J987" s="823" t="s">
        <v>2374</v>
      </c>
      <c r="K987" s="823" t="s">
        <v>2372</v>
      </c>
      <c r="L987" s="826">
        <v>134.44999999999999</v>
      </c>
      <c r="M987" s="826">
        <v>134.44999999999999</v>
      </c>
      <c r="N987" s="823">
        <v>1</v>
      </c>
      <c r="O987" s="827">
        <v>0.5</v>
      </c>
      <c r="P987" s="826">
        <v>134.44999999999999</v>
      </c>
      <c r="Q987" s="828">
        <v>1</v>
      </c>
      <c r="R987" s="823">
        <v>1</v>
      </c>
      <c r="S987" s="828">
        <v>1</v>
      </c>
      <c r="T987" s="827">
        <v>0.5</v>
      </c>
      <c r="U987" s="829">
        <v>1</v>
      </c>
    </row>
    <row r="988" spans="1:21" ht="14.45" customHeight="1" x14ac:dyDescent="0.2">
      <c r="A988" s="822">
        <v>7</v>
      </c>
      <c r="B988" s="823" t="s">
        <v>2233</v>
      </c>
      <c r="C988" s="823" t="s">
        <v>2239</v>
      </c>
      <c r="D988" s="824" t="s">
        <v>3530</v>
      </c>
      <c r="E988" s="825" t="s">
        <v>2279</v>
      </c>
      <c r="F988" s="823" t="s">
        <v>2234</v>
      </c>
      <c r="G988" s="823" t="s">
        <v>2503</v>
      </c>
      <c r="H988" s="823" t="s">
        <v>329</v>
      </c>
      <c r="I988" s="823" t="s">
        <v>3383</v>
      </c>
      <c r="J988" s="823" t="s">
        <v>876</v>
      </c>
      <c r="K988" s="823" t="s">
        <v>3384</v>
      </c>
      <c r="L988" s="826">
        <v>159.16999999999999</v>
      </c>
      <c r="M988" s="826">
        <v>159.16999999999999</v>
      </c>
      <c r="N988" s="823">
        <v>1</v>
      </c>
      <c r="O988" s="827">
        <v>1</v>
      </c>
      <c r="P988" s="826">
        <v>159.16999999999999</v>
      </c>
      <c r="Q988" s="828">
        <v>1</v>
      </c>
      <c r="R988" s="823">
        <v>1</v>
      </c>
      <c r="S988" s="828">
        <v>1</v>
      </c>
      <c r="T988" s="827">
        <v>1</v>
      </c>
      <c r="U988" s="829">
        <v>1</v>
      </c>
    </row>
    <row r="989" spans="1:21" ht="14.45" customHeight="1" x14ac:dyDescent="0.2">
      <c r="A989" s="822">
        <v>7</v>
      </c>
      <c r="B989" s="823" t="s">
        <v>2233</v>
      </c>
      <c r="C989" s="823" t="s">
        <v>2239</v>
      </c>
      <c r="D989" s="824" t="s">
        <v>3530</v>
      </c>
      <c r="E989" s="825" t="s">
        <v>2279</v>
      </c>
      <c r="F989" s="823" t="s">
        <v>2234</v>
      </c>
      <c r="G989" s="823" t="s">
        <v>2417</v>
      </c>
      <c r="H989" s="823" t="s">
        <v>329</v>
      </c>
      <c r="I989" s="823" t="s">
        <v>2418</v>
      </c>
      <c r="J989" s="823" t="s">
        <v>2419</v>
      </c>
      <c r="K989" s="823" t="s">
        <v>2103</v>
      </c>
      <c r="L989" s="826">
        <v>38.56</v>
      </c>
      <c r="M989" s="826">
        <v>38.56</v>
      </c>
      <c r="N989" s="823">
        <v>1</v>
      </c>
      <c r="O989" s="827">
        <v>0.5</v>
      </c>
      <c r="P989" s="826">
        <v>38.56</v>
      </c>
      <c r="Q989" s="828">
        <v>1</v>
      </c>
      <c r="R989" s="823">
        <v>1</v>
      </c>
      <c r="S989" s="828">
        <v>1</v>
      </c>
      <c r="T989" s="827">
        <v>0.5</v>
      </c>
      <c r="U989" s="829">
        <v>1</v>
      </c>
    </row>
    <row r="990" spans="1:21" ht="14.45" customHeight="1" x14ac:dyDescent="0.2">
      <c r="A990" s="822">
        <v>7</v>
      </c>
      <c r="B990" s="823" t="s">
        <v>2233</v>
      </c>
      <c r="C990" s="823" t="s">
        <v>2239</v>
      </c>
      <c r="D990" s="824" t="s">
        <v>3530</v>
      </c>
      <c r="E990" s="825" t="s">
        <v>2279</v>
      </c>
      <c r="F990" s="823" t="s">
        <v>2234</v>
      </c>
      <c r="G990" s="823" t="s">
        <v>2423</v>
      </c>
      <c r="H990" s="823" t="s">
        <v>680</v>
      </c>
      <c r="I990" s="823" t="s">
        <v>2424</v>
      </c>
      <c r="J990" s="823" t="s">
        <v>2425</v>
      </c>
      <c r="K990" s="823" t="s">
        <v>2426</v>
      </c>
      <c r="L990" s="826">
        <v>141.25</v>
      </c>
      <c r="M990" s="826">
        <v>141.25</v>
      </c>
      <c r="N990" s="823">
        <v>1</v>
      </c>
      <c r="O990" s="827">
        <v>0.5</v>
      </c>
      <c r="P990" s="826">
        <v>141.25</v>
      </c>
      <c r="Q990" s="828">
        <v>1</v>
      </c>
      <c r="R990" s="823">
        <v>1</v>
      </c>
      <c r="S990" s="828">
        <v>1</v>
      </c>
      <c r="T990" s="827">
        <v>0.5</v>
      </c>
      <c r="U990" s="829">
        <v>1</v>
      </c>
    </row>
    <row r="991" spans="1:21" ht="14.45" customHeight="1" x14ac:dyDescent="0.2">
      <c r="A991" s="822">
        <v>7</v>
      </c>
      <c r="B991" s="823" t="s">
        <v>2233</v>
      </c>
      <c r="C991" s="823" t="s">
        <v>2239</v>
      </c>
      <c r="D991" s="824" t="s">
        <v>3530</v>
      </c>
      <c r="E991" s="825" t="s">
        <v>2279</v>
      </c>
      <c r="F991" s="823" t="s">
        <v>2234</v>
      </c>
      <c r="G991" s="823" t="s">
        <v>2438</v>
      </c>
      <c r="H991" s="823" t="s">
        <v>329</v>
      </c>
      <c r="I991" s="823" t="s">
        <v>3385</v>
      </c>
      <c r="J991" s="823" t="s">
        <v>2778</v>
      </c>
      <c r="K991" s="823" t="s">
        <v>3386</v>
      </c>
      <c r="L991" s="826">
        <v>33.44</v>
      </c>
      <c r="M991" s="826">
        <v>33.44</v>
      </c>
      <c r="N991" s="823">
        <v>1</v>
      </c>
      <c r="O991" s="827">
        <v>1</v>
      </c>
      <c r="P991" s="826">
        <v>33.44</v>
      </c>
      <c r="Q991" s="828">
        <v>1</v>
      </c>
      <c r="R991" s="823">
        <v>1</v>
      </c>
      <c r="S991" s="828">
        <v>1</v>
      </c>
      <c r="T991" s="827">
        <v>1</v>
      </c>
      <c r="U991" s="829">
        <v>1</v>
      </c>
    </row>
    <row r="992" spans="1:21" ht="14.45" customHeight="1" x14ac:dyDescent="0.2">
      <c r="A992" s="822">
        <v>7</v>
      </c>
      <c r="B992" s="823" t="s">
        <v>2233</v>
      </c>
      <c r="C992" s="823" t="s">
        <v>2239</v>
      </c>
      <c r="D992" s="824" t="s">
        <v>3530</v>
      </c>
      <c r="E992" s="825" t="s">
        <v>2279</v>
      </c>
      <c r="F992" s="823" t="s">
        <v>2234</v>
      </c>
      <c r="G992" s="823" t="s">
        <v>2461</v>
      </c>
      <c r="H992" s="823" t="s">
        <v>680</v>
      </c>
      <c r="I992" s="823" t="s">
        <v>1954</v>
      </c>
      <c r="J992" s="823" t="s">
        <v>1295</v>
      </c>
      <c r="K992" s="823" t="s">
        <v>1955</v>
      </c>
      <c r="L992" s="826">
        <v>154.36000000000001</v>
      </c>
      <c r="M992" s="826">
        <v>154.36000000000001</v>
      </c>
      <c r="N992" s="823">
        <v>1</v>
      </c>
      <c r="O992" s="827">
        <v>0.5</v>
      </c>
      <c r="P992" s="826">
        <v>154.36000000000001</v>
      </c>
      <c r="Q992" s="828">
        <v>1</v>
      </c>
      <c r="R992" s="823">
        <v>1</v>
      </c>
      <c r="S992" s="828">
        <v>1</v>
      </c>
      <c r="T992" s="827">
        <v>0.5</v>
      </c>
      <c r="U992" s="829">
        <v>1</v>
      </c>
    </row>
    <row r="993" spans="1:21" ht="14.45" customHeight="1" x14ac:dyDescent="0.2">
      <c r="A993" s="822">
        <v>7</v>
      </c>
      <c r="B993" s="823" t="s">
        <v>2233</v>
      </c>
      <c r="C993" s="823" t="s">
        <v>2239</v>
      </c>
      <c r="D993" s="824" t="s">
        <v>3530</v>
      </c>
      <c r="E993" s="825" t="s">
        <v>2265</v>
      </c>
      <c r="F993" s="823" t="s">
        <v>2234</v>
      </c>
      <c r="G993" s="823" t="s">
        <v>2299</v>
      </c>
      <c r="H993" s="823" t="s">
        <v>329</v>
      </c>
      <c r="I993" s="823" t="s">
        <v>3016</v>
      </c>
      <c r="J993" s="823" t="s">
        <v>2301</v>
      </c>
      <c r="K993" s="823" t="s">
        <v>3017</v>
      </c>
      <c r="L993" s="826">
        <v>23.49</v>
      </c>
      <c r="M993" s="826">
        <v>117.44999999999999</v>
      </c>
      <c r="N993" s="823">
        <v>5</v>
      </c>
      <c r="O993" s="827">
        <v>3</v>
      </c>
      <c r="P993" s="826">
        <v>93.96</v>
      </c>
      <c r="Q993" s="828">
        <v>0.8</v>
      </c>
      <c r="R993" s="823">
        <v>4</v>
      </c>
      <c r="S993" s="828">
        <v>0.8</v>
      </c>
      <c r="T993" s="827">
        <v>2.5</v>
      </c>
      <c r="U993" s="829">
        <v>0.83333333333333337</v>
      </c>
    </row>
    <row r="994" spans="1:21" ht="14.45" customHeight="1" x14ac:dyDescent="0.2">
      <c r="A994" s="822">
        <v>7</v>
      </c>
      <c r="B994" s="823" t="s">
        <v>2233</v>
      </c>
      <c r="C994" s="823" t="s">
        <v>2239</v>
      </c>
      <c r="D994" s="824" t="s">
        <v>3530</v>
      </c>
      <c r="E994" s="825" t="s">
        <v>2265</v>
      </c>
      <c r="F994" s="823" t="s">
        <v>2234</v>
      </c>
      <c r="G994" s="823" t="s">
        <v>2299</v>
      </c>
      <c r="H994" s="823" t="s">
        <v>329</v>
      </c>
      <c r="I994" s="823" t="s">
        <v>2300</v>
      </c>
      <c r="J994" s="823" t="s">
        <v>2301</v>
      </c>
      <c r="K994" s="823" t="s">
        <v>2302</v>
      </c>
      <c r="L994" s="826">
        <v>70.48</v>
      </c>
      <c r="M994" s="826">
        <v>3242.0800000000004</v>
      </c>
      <c r="N994" s="823">
        <v>46</v>
      </c>
      <c r="O994" s="827">
        <v>17</v>
      </c>
      <c r="P994" s="826">
        <v>916.24000000000012</v>
      </c>
      <c r="Q994" s="828">
        <v>0.28260869565217389</v>
      </c>
      <c r="R994" s="823">
        <v>13</v>
      </c>
      <c r="S994" s="828">
        <v>0.28260869565217389</v>
      </c>
      <c r="T994" s="827">
        <v>7</v>
      </c>
      <c r="U994" s="829">
        <v>0.41176470588235292</v>
      </c>
    </row>
    <row r="995" spans="1:21" ht="14.45" customHeight="1" x14ac:dyDescent="0.2">
      <c r="A995" s="822">
        <v>7</v>
      </c>
      <c r="B995" s="823" t="s">
        <v>2233</v>
      </c>
      <c r="C995" s="823" t="s">
        <v>2239</v>
      </c>
      <c r="D995" s="824" t="s">
        <v>3530</v>
      </c>
      <c r="E995" s="825" t="s">
        <v>2265</v>
      </c>
      <c r="F995" s="823" t="s">
        <v>2234</v>
      </c>
      <c r="G995" s="823" t="s">
        <v>2817</v>
      </c>
      <c r="H995" s="823" t="s">
        <v>329</v>
      </c>
      <c r="I995" s="823" t="s">
        <v>2818</v>
      </c>
      <c r="J995" s="823" t="s">
        <v>2819</v>
      </c>
      <c r="K995" s="823" t="s">
        <v>2820</v>
      </c>
      <c r="L995" s="826">
        <v>51.43</v>
      </c>
      <c r="M995" s="826">
        <v>205.72</v>
      </c>
      <c r="N995" s="823">
        <v>4</v>
      </c>
      <c r="O995" s="827">
        <v>1.5</v>
      </c>
      <c r="P995" s="826">
        <v>102.86</v>
      </c>
      <c r="Q995" s="828">
        <v>0.5</v>
      </c>
      <c r="R995" s="823">
        <v>2</v>
      </c>
      <c r="S995" s="828">
        <v>0.5</v>
      </c>
      <c r="T995" s="827">
        <v>1</v>
      </c>
      <c r="U995" s="829">
        <v>0.66666666666666663</v>
      </c>
    </row>
    <row r="996" spans="1:21" ht="14.45" customHeight="1" x14ac:dyDescent="0.2">
      <c r="A996" s="822">
        <v>7</v>
      </c>
      <c r="B996" s="823" t="s">
        <v>2233</v>
      </c>
      <c r="C996" s="823" t="s">
        <v>2239</v>
      </c>
      <c r="D996" s="824" t="s">
        <v>3530</v>
      </c>
      <c r="E996" s="825" t="s">
        <v>2265</v>
      </c>
      <c r="F996" s="823" t="s">
        <v>2234</v>
      </c>
      <c r="G996" s="823" t="s">
        <v>2817</v>
      </c>
      <c r="H996" s="823" t="s">
        <v>329</v>
      </c>
      <c r="I996" s="823" t="s">
        <v>2821</v>
      </c>
      <c r="J996" s="823" t="s">
        <v>2819</v>
      </c>
      <c r="K996" s="823" t="s">
        <v>2820</v>
      </c>
      <c r="L996" s="826">
        <v>51.43</v>
      </c>
      <c r="M996" s="826">
        <v>617.16</v>
      </c>
      <c r="N996" s="823">
        <v>12</v>
      </c>
      <c r="O996" s="827">
        <v>5</v>
      </c>
      <c r="P996" s="826">
        <v>308.58</v>
      </c>
      <c r="Q996" s="828">
        <v>0.5</v>
      </c>
      <c r="R996" s="823">
        <v>6</v>
      </c>
      <c r="S996" s="828">
        <v>0.5</v>
      </c>
      <c r="T996" s="827">
        <v>2</v>
      </c>
      <c r="U996" s="829">
        <v>0.4</v>
      </c>
    </row>
    <row r="997" spans="1:21" ht="14.45" customHeight="1" x14ac:dyDescent="0.2">
      <c r="A997" s="822">
        <v>7</v>
      </c>
      <c r="B997" s="823" t="s">
        <v>2233</v>
      </c>
      <c r="C997" s="823" t="s">
        <v>2239</v>
      </c>
      <c r="D997" s="824" t="s">
        <v>3530</v>
      </c>
      <c r="E997" s="825" t="s">
        <v>2265</v>
      </c>
      <c r="F997" s="823" t="s">
        <v>2234</v>
      </c>
      <c r="G997" s="823" t="s">
        <v>2303</v>
      </c>
      <c r="H997" s="823" t="s">
        <v>329</v>
      </c>
      <c r="I997" s="823" t="s">
        <v>3139</v>
      </c>
      <c r="J997" s="823" t="s">
        <v>2305</v>
      </c>
      <c r="K997" s="823" t="s">
        <v>1440</v>
      </c>
      <c r="L997" s="826">
        <v>55.95</v>
      </c>
      <c r="M997" s="826">
        <v>111.9</v>
      </c>
      <c r="N997" s="823">
        <v>2</v>
      </c>
      <c r="O997" s="827">
        <v>0.5</v>
      </c>
      <c r="P997" s="826"/>
      <c r="Q997" s="828">
        <v>0</v>
      </c>
      <c r="R997" s="823"/>
      <c r="S997" s="828">
        <v>0</v>
      </c>
      <c r="T997" s="827"/>
      <c r="U997" s="829">
        <v>0</v>
      </c>
    </row>
    <row r="998" spans="1:21" ht="14.45" customHeight="1" x14ac:dyDescent="0.2">
      <c r="A998" s="822">
        <v>7</v>
      </c>
      <c r="B998" s="823" t="s">
        <v>2233</v>
      </c>
      <c r="C998" s="823" t="s">
        <v>2239</v>
      </c>
      <c r="D998" s="824" t="s">
        <v>3530</v>
      </c>
      <c r="E998" s="825" t="s">
        <v>2265</v>
      </c>
      <c r="F998" s="823" t="s">
        <v>2234</v>
      </c>
      <c r="G998" s="823" t="s">
        <v>3018</v>
      </c>
      <c r="H998" s="823" t="s">
        <v>329</v>
      </c>
      <c r="I998" s="823" t="s">
        <v>3022</v>
      </c>
      <c r="J998" s="823" t="s">
        <v>3023</v>
      </c>
      <c r="K998" s="823" t="s">
        <v>3024</v>
      </c>
      <c r="L998" s="826">
        <v>0</v>
      </c>
      <c r="M998" s="826">
        <v>0</v>
      </c>
      <c r="N998" s="823">
        <v>1</v>
      </c>
      <c r="O998" s="827">
        <v>1</v>
      </c>
      <c r="P998" s="826">
        <v>0</v>
      </c>
      <c r="Q998" s="828"/>
      <c r="R998" s="823">
        <v>1</v>
      </c>
      <c r="S998" s="828">
        <v>1</v>
      </c>
      <c r="T998" s="827">
        <v>1</v>
      </c>
      <c r="U998" s="829">
        <v>1</v>
      </c>
    </row>
    <row r="999" spans="1:21" ht="14.45" customHeight="1" x14ac:dyDescent="0.2">
      <c r="A999" s="822">
        <v>7</v>
      </c>
      <c r="B999" s="823" t="s">
        <v>2233</v>
      </c>
      <c r="C999" s="823" t="s">
        <v>2239</v>
      </c>
      <c r="D999" s="824" t="s">
        <v>3530</v>
      </c>
      <c r="E999" s="825" t="s">
        <v>2265</v>
      </c>
      <c r="F999" s="823" t="s">
        <v>2234</v>
      </c>
      <c r="G999" s="823" t="s">
        <v>2307</v>
      </c>
      <c r="H999" s="823" t="s">
        <v>680</v>
      </c>
      <c r="I999" s="823" t="s">
        <v>3387</v>
      </c>
      <c r="J999" s="823" t="s">
        <v>762</v>
      </c>
      <c r="K999" s="823" t="s">
        <v>3388</v>
      </c>
      <c r="L999" s="826">
        <v>17.559999999999999</v>
      </c>
      <c r="M999" s="826">
        <v>17.559999999999999</v>
      </c>
      <c r="N999" s="823">
        <v>1</v>
      </c>
      <c r="O999" s="827">
        <v>0.5</v>
      </c>
      <c r="P999" s="826">
        <v>17.559999999999999</v>
      </c>
      <c r="Q999" s="828">
        <v>1</v>
      </c>
      <c r="R999" s="823">
        <v>1</v>
      </c>
      <c r="S999" s="828">
        <v>1</v>
      </c>
      <c r="T999" s="827">
        <v>0.5</v>
      </c>
      <c r="U999" s="829">
        <v>1</v>
      </c>
    </row>
    <row r="1000" spans="1:21" ht="14.45" customHeight="1" x14ac:dyDescent="0.2">
      <c r="A1000" s="822">
        <v>7</v>
      </c>
      <c r="B1000" s="823" t="s">
        <v>2233</v>
      </c>
      <c r="C1000" s="823" t="s">
        <v>2239</v>
      </c>
      <c r="D1000" s="824" t="s">
        <v>3530</v>
      </c>
      <c r="E1000" s="825" t="s">
        <v>2265</v>
      </c>
      <c r="F1000" s="823" t="s">
        <v>2234</v>
      </c>
      <c r="G1000" s="823" t="s">
        <v>2518</v>
      </c>
      <c r="H1000" s="823" t="s">
        <v>329</v>
      </c>
      <c r="I1000" s="823" t="s">
        <v>3060</v>
      </c>
      <c r="J1000" s="823" t="s">
        <v>2520</v>
      </c>
      <c r="K1000" s="823" t="s">
        <v>3061</v>
      </c>
      <c r="L1000" s="826">
        <v>0</v>
      </c>
      <c r="M1000" s="826">
        <v>0</v>
      </c>
      <c r="N1000" s="823">
        <v>3</v>
      </c>
      <c r="O1000" s="827">
        <v>0.5</v>
      </c>
      <c r="P1000" s="826"/>
      <c r="Q1000" s="828"/>
      <c r="R1000" s="823"/>
      <c r="S1000" s="828">
        <v>0</v>
      </c>
      <c r="T1000" s="827"/>
      <c r="U1000" s="829">
        <v>0</v>
      </c>
    </row>
    <row r="1001" spans="1:21" ht="14.45" customHeight="1" x14ac:dyDescent="0.2">
      <c r="A1001" s="822">
        <v>7</v>
      </c>
      <c r="B1001" s="823" t="s">
        <v>2233</v>
      </c>
      <c r="C1001" s="823" t="s">
        <v>2239</v>
      </c>
      <c r="D1001" s="824" t="s">
        <v>3530</v>
      </c>
      <c r="E1001" s="825" t="s">
        <v>2265</v>
      </c>
      <c r="F1001" s="823" t="s">
        <v>2234</v>
      </c>
      <c r="G1001" s="823" t="s">
        <v>2825</v>
      </c>
      <c r="H1001" s="823" t="s">
        <v>680</v>
      </c>
      <c r="I1001" s="823" t="s">
        <v>2157</v>
      </c>
      <c r="J1001" s="823" t="s">
        <v>2158</v>
      </c>
      <c r="K1001" s="823" t="s">
        <v>2159</v>
      </c>
      <c r="L1001" s="826">
        <v>754.04</v>
      </c>
      <c r="M1001" s="826">
        <v>31669.679999999993</v>
      </c>
      <c r="N1001" s="823">
        <v>42</v>
      </c>
      <c r="O1001" s="827">
        <v>9</v>
      </c>
      <c r="P1001" s="826">
        <v>30161.599999999991</v>
      </c>
      <c r="Q1001" s="828">
        <v>0.95238095238095233</v>
      </c>
      <c r="R1001" s="823">
        <v>40</v>
      </c>
      <c r="S1001" s="828">
        <v>0.95238095238095233</v>
      </c>
      <c r="T1001" s="827">
        <v>8</v>
      </c>
      <c r="U1001" s="829">
        <v>0.88888888888888884</v>
      </c>
    </row>
    <row r="1002" spans="1:21" ht="14.45" customHeight="1" x14ac:dyDescent="0.2">
      <c r="A1002" s="822">
        <v>7</v>
      </c>
      <c r="B1002" s="823" t="s">
        <v>2233</v>
      </c>
      <c r="C1002" s="823" t="s">
        <v>2239</v>
      </c>
      <c r="D1002" s="824" t="s">
        <v>3530</v>
      </c>
      <c r="E1002" s="825" t="s">
        <v>2265</v>
      </c>
      <c r="F1002" s="823" t="s">
        <v>2234</v>
      </c>
      <c r="G1002" s="823" t="s">
        <v>2825</v>
      </c>
      <c r="H1002" s="823" t="s">
        <v>680</v>
      </c>
      <c r="I1002" s="823" t="s">
        <v>2160</v>
      </c>
      <c r="J1002" s="823" t="s">
        <v>2158</v>
      </c>
      <c r="K1002" s="823" t="s">
        <v>2161</v>
      </c>
      <c r="L1002" s="826">
        <v>1131.06</v>
      </c>
      <c r="M1002" s="826">
        <v>33931.799999999996</v>
      </c>
      <c r="N1002" s="823">
        <v>30</v>
      </c>
      <c r="O1002" s="827">
        <v>5</v>
      </c>
      <c r="P1002" s="826">
        <v>27145.439999999999</v>
      </c>
      <c r="Q1002" s="828">
        <v>0.8</v>
      </c>
      <c r="R1002" s="823">
        <v>24</v>
      </c>
      <c r="S1002" s="828">
        <v>0.8</v>
      </c>
      <c r="T1002" s="827">
        <v>4</v>
      </c>
      <c r="U1002" s="829">
        <v>0.8</v>
      </c>
    </row>
    <row r="1003" spans="1:21" ht="14.45" customHeight="1" x14ac:dyDescent="0.2">
      <c r="A1003" s="822">
        <v>7</v>
      </c>
      <c r="B1003" s="823" t="s">
        <v>2233</v>
      </c>
      <c r="C1003" s="823" t="s">
        <v>2239</v>
      </c>
      <c r="D1003" s="824" t="s">
        <v>3530</v>
      </c>
      <c r="E1003" s="825" t="s">
        <v>2265</v>
      </c>
      <c r="F1003" s="823" t="s">
        <v>2234</v>
      </c>
      <c r="G1003" s="823" t="s">
        <v>2825</v>
      </c>
      <c r="H1003" s="823" t="s">
        <v>680</v>
      </c>
      <c r="I1003" s="823" t="s">
        <v>2826</v>
      </c>
      <c r="J1003" s="823" t="s">
        <v>2158</v>
      </c>
      <c r="K1003" s="823" t="s">
        <v>2827</v>
      </c>
      <c r="L1003" s="826">
        <v>1508.08</v>
      </c>
      <c r="M1003" s="826">
        <v>43734.32</v>
      </c>
      <c r="N1003" s="823">
        <v>29</v>
      </c>
      <c r="O1003" s="827">
        <v>6</v>
      </c>
      <c r="P1003" s="826">
        <v>43734.32</v>
      </c>
      <c r="Q1003" s="828">
        <v>1</v>
      </c>
      <c r="R1003" s="823">
        <v>29</v>
      </c>
      <c r="S1003" s="828">
        <v>1</v>
      </c>
      <c r="T1003" s="827">
        <v>6</v>
      </c>
      <c r="U1003" s="829">
        <v>1</v>
      </c>
    </row>
    <row r="1004" spans="1:21" ht="14.45" customHeight="1" x14ac:dyDescent="0.2">
      <c r="A1004" s="822">
        <v>7</v>
      </c>
      <c r="B1004" s="823" t="s">
        <v>2233</v>
      </c>
      <c r="C1004" s="823" t="s">
        <v>2239</v>
      </c>
      <c r="D1004" s="824" t="s">
        <v>3530</v>
      </c>
      <c r="E1004" s="825" t="s">
        <v>2265</v>
      </c>
      <c r="F1004" s="823" t="s">
        <v>2234</v>
      </c>
      <c r="G1004" s="823" t="s">
        <v>2825</v>
      </c>
      <c r="H1004" s="823" t="s">
        <v>329</v>
      </c>
      <c r="I1004" s="823" t="s">
        <v>3025</v>
      </c>
      <c r="J1004" s="823" t="s">
        <v>3026</v>
      </c>
      <c r="K1004" s="823" t="s">
        <v>2159</v>
      </c>
      <c r="L1004" s="826">
        <v>754.04</v>
      </c>
      <c r="M1004" s="826">
        <v>9802.52</v>
      </c>
      <c r="N1004" s="823">
        <v>13</v>
      </c>
      <c r="O1004" s="827">
        <v>2</v>
      </c>
      <c r="P1004" s="826">
        <v>9802.52</v>
      </c>
      <c r="Q1004" s="828">
        <v>1</v>
      </c>
      <c r="R1004" s="823">
        <v>13</v>
      </c>
      <c r="S1004" s="828">
        <v>1</v>
      </c>
      <c r="T1004" s="827">
        <v>2</v>
      </c>
      <c r="U1004" s="829">
        <v>1</v>
      </c>
    </row>
    <row r="1005" spans="1:21" ht="14.45" customHeight="1" x14ac:dyDescent="0.2">
      <c r="A1005" s="822">
        <v>7</v>
      </c>
      <c r="B1005" s="823" t="s">
        <v>2233</v>
      </c>
      <c r="C1005" s="823" t="s">
        <v>2239</v>
      </c>
      <c r="D1005" s="824" t="s">
        <v>3530</v>
      </c>
      <c r="E1005" s="825" t="s">
        <v>2265</v>
      </c>
      <c r="F1005" s="823" t="s">
        <v>2234</v>
      </c>
      <c r="G1005" s="823" t="s">
        <v>2375</v>
      </c>
      <c r="H1005" s="823" t="s">
        <v>680</v>
      </c>
      <c r="I1005" s="823" t="s">
        <v>3389</v>
      </c>
      <c r="J1005" s="823" t="s">
        <v>800</v>
      </c>
      <c r="K1005" s="823" t="s">
        <v>763</v>
      </c>
      <c r="L1005" s="826">
        <v>65.989999999999995</v>
      </c>
      <c r="M1005" s="826">
        <v>197.96999999999997</v>
      </c>
      <c r="N1005" s="823">
        <v>3</v>
      </c>
      <c r="O1005" s="827">
        <v>1</v>
      </c>
      <c r="P1005" s="826">
        <v>197.96999999999997</v>
      </c>
      <c r="Q1005" s="828">
        <v>1</v>
      </c>
      <c r="R1005" s="823">
        <v>3</v>
      </c>
      <c r="S1005" s="828">
        <v>1</v>
      </c>
      <c r="T1005" s="827">
        <v>1</v>
      </c>
      <c r="U1005" s="829">
        <v>1</v>
      </c>
    </row>
    <row r="1006" spans="1:21" ht="14.45" customHeight="1" x14ac:dyDescent="0.2">
      <c r="A1006" s="822">
        <v>7</v>
      </c>
      <c r="B1006" s="823" t="s">
        <v>2233</v>
      </c>
      <c r="C1006" s="823" t="s">
        <v>2239</v>
      </c>
      <c r="D1006" s="824" t="s">
        <v>3530</v>
      </c>
      <c r="E1006" s="825" t="s">
        <v>2265</v>
      </c>
      <c r="F1006" s="823" t="s">
        <v>2234</v>
      </c>
      <c r="G1006" s="823" t="s">
        <v>2375</v>
      </c>
      <c r="H1006" s="823" t="s">
        <v>329</v>
      </c>
      <c r="I1006" s="823" t="s">
        <v>2657</v>
      </c>
      <c r="J1006" s="823" t="s">
        <v>798</v>
      </c>
      <c r="K1006" s="823" t="s">
        <v>763</v>
      </c>
      <c r="L1006" s="826">
        <v>65.989999999999995</v>
      </c>
      <c r="M1006" s="826">
        <v>65.989999999999995</v>
      </c>
      <c r="N1006" s="823">
        <v>1</v>
      </c>
      <c r="O1006" s="827">
        <v>1</v>
      </c>
      <c r="P1006" s="826"/>
      <c r="Q1006" s="828">
        <v>0</v>
      </c>
      <c r="R1006" s="823"/>
      <c r="S1006" s="828">
        <v>0</v>
      </c>
      <c r="T1006" s="827"/>
      <c r="U1006" s="829">
        <v>0</v>
      </c>
    </row>
    <row r="1007" spans="1:21" ht="14.45" customHeight="1" x14ac:dyDescent="0.2">
      <c r="A1007" s="822">
        <v>7</v>
      </c>
      <c r="B1007" s="823" t="s">
        <v>2233</v>
      </c>
      <c r="C1007" s="823" t="s">
        <v>2239</v>
      </c>
      <c r="D1007" s="824" t="s">
        <v>3530</v>
      </c>
      <c r="E1007" s="825" t="s">
        <v>2265</v>
      </c>
      <c r="F1007" s="823" t="s">
        <v>2234</v>
      </c>
      <c r="G1007" s="823" t="s">
        <v>2375</v>
      </c>
      <c r="H1007" s="823" t="s">
        <v>329</v>
      </c>
      <c r="I1007" s="823" t="s">
        <v>2376</v>
      </c>
      <c r="J1007" s="823" t="s">
        <v>798</v>
      </c>
      <c r="K1007" s="823" t="s">
        <v>1442</v>
      </c>
      <c r="L1007" s="826">
        <v>132</v>
      </c>
      <c r="M1007" s="826">
        <v>792</v>
      </c>
      <c r="N1007" s="823">
        <v>6</v>
      </c>
      <c r="O1007" s="827">
        <v>1</v>
      </c>
      <c r="P1007" s="826">
        <v>792</v>
      </c>
      <c r="Q1007" s="828">
        <v>1</v>
      </c>
      <c r="R1007" s="823">
        <v>6</v>
      </c>
      <c r="S1007" s="828">
        <v>1</v>
      </c>
      <c r="T1007" s="827">
        <v>1</v>
      </c>
      <c r="U1007" s="829">
        <v>1</v>
      </c>
    </row>
    <row r="1008" spans="1:21" ht="14.45" customHeight="1" x14ac:dyDescent="0.2">
      <c r="A1008" s="822">
        <v>7</v>
      </c>
      <c r="B1008" s="823" t="s">
        <v>2233</v>
      </c>
      <c r="C1008" s="823" t="s">
        <v>2239</v>
      </c>
      <c r="D1008" s="824" t="s">
        <v>3530</v>
      </c>
      <c r="E1008" s="825" t="s">
        <v>2265</v>
      </c>
      <c r="F1008" s="823" t="s">
        <v>2234</v>
      </c>
      <c r="G1008" s="823" t="s">
        <v>2465</v>
      </c>
      <c r="H1008" s="823" t="s">
        <v>329</v>
      </c>
      <c r="I1008" s="823" t="s">
        <v>3390</v>
      </c>
      <c r="J1008" s="823" t="s">
        <v>2499</v>
      </c>
      <c r="K1008" s="823" t="s">
        <v>3391</v>
      </c>
      <c r="L1008" s="826">
        <v>117.55</v>
      </c>
      <c r="M1008" s="826">
        <v>117.55</v>
      </c>
      <c r="N1008" s="823">
        <v>1</v>
      </c>
      <c r="O1008" s="827">
        <v>1</v>
      </c>
      <c r="P1008" s="826"/>
      <c r="Q1008" s="828">
        <v>0</v>
      </c>
      <c r="R1008" s="823"/>
      <c r="S1008" s="828">
        <v>0</v>
      </c>
      <c r="T1008" s="827"/>
      <c r="U1008" s="829">
        <v>0</v>
      </c>
    </row>
    <row r="1009" spans="1:21" ht="14.45" customHeight="1" x14ac:dyDescent="0.2">
      <c r="A1009" s="822">
        <v>7</v>
      </c>
      <c r="B1009" s="823" t="s">
        <v>2233</v>
      </c>
      <c r="C1009" s="823" t="s">
        <v>2239</v>
      </c>
      <c r="D1009" s="824" t="s">
        <v>3530</v>
      </c>
      <c r="E1009" s="825" t="s">
        <v>2265</v>
      </c>
      <c r="F1009" s="823" t="s">
        <v>2234</v>
      </c>
      <c r="G1009" s="823" t="s">
        <v>2465</v>
      </c>
      <c r="H1009" s="823" t="s">
        <v>329</v>
      </c>
      <c r="I1009" s="823" t="s">
        <v>3150</v>
      </c>
      <c r="J1009" s="823" t="s">
        <v>2499</v>
      </c>
      <c r="K1009" s="823" t="s">
        <v>3151</v>
      </c>
      <c r="L1009" s="826">
        <v>23.51</v>
      </c>
      <c r="M1009" s="826">
        <v>47.02</v>
      </c>
      <c r="N1009" s="823">
        <v>2</v>
      </c>
      <c r="O1009" s="827">
        <v>1</v>
      </c>
      <c r="P1009" s="826">
        <v>47.02</v>
      </c>
      <c r="Q1009" s="828">
        <v>1</v>
      </c>
      <c r="R1009" s="823">
        <v>2</v>
      </c>
      <c r="S1009" s="828">
        <v>1</v>
      </c>
      <c r="T1009" s="827">
        <v>1</v>
      </c>
      <c r="U1009" s="829">
        <v>1</v>
      </c>
    </row>
    <row r="1010" spans="1:21" ht="14.45" customHeight="1" x14ac:dyDescent="0.2">
      <c r="A1010" s="822">
        <v>7</v>
      </c>
      <c r="B1010" s="823" t="s">
        <v>2233</v>
      </c>
      <c r="C1010" s="823" t="s">
        <v>2239</v>
      </c>
      <c r="D1010" s="824" t="s">
        <v>3530</v>
      </c>
      <c r="E1010" s="825" t="s">
        <v>2265</v>
      </c>
      <c r="F1010" s="823" t="s">
        <v>2234</v>
      </c>
      <c r="G1010" s="823" t="s">
        <v>2579</v>
      </c>
      <c r="H1010" s="823" t="s">
        <v>329</v>
      </c>
      <c r="I1010" s="823" t="s">
        <v>3392</v>
      </c>
      <c r="J1010" s="823" t="s">
        <v>3153</v>
      </c>
      <c r="K1010" s="823" t="s">
        <v>3393</v>
      </c>
      <c r="L1010" s="826">
        <v>1719.99</v>
      </c>
      <c r="M1010" s="826">
        <v>1719.99</v>
      </c>
      <c r="N1010" s="823">
        <v>1</v>
      </c>
      <c r="O1010" s="827">
        <v>1</v>
      </c>
      <c r="P1010" s="826"/>
      <c r="Q1010" s="828">
        <v>0</v>
      </c>
      <c r="R1010" s="823"/>
      <c r="S1010" s="828">
        <v>0</v>
      </c>
      <c r="T1010" s="827"/>
      <c r="U1010" s="829">
        <v>0</v>
      </c>
    </row>
    <row r="1011" spans="1:21" ht="14.45" customHeight="1" x14ac:dyDescent="0.2">
      <c r="A1011" s="822">
        <v>7</v>
      </c>
      <c r="B1011" s="823" t="s">
        <v>2233</v>
      </c>
      <c r="C1011" s="823" t="s">
        <v>2239</v>
      </c>
      <c r="D1011" s="824" t="s">
        <v>3530</v>
      </c>
      <c r="E1011" s="825" t="s">
        <v>2265</v>
      </c>
      <c r="F1011" s="823" t="s">
        <v>2234</v>
      </c>
      <c r="G1011" s="823" t="s">
        <v>2511</v>
      </c>
      <c r="H1011" s="823" t="s">
        <v>329</v>
      </c>
      <c r="I1011" s="823" t="s">
        <v>2829</v>
      </c>
      <c r="J1011" s="823" t="s">
        <v>2513</v>
      </c>
      <c r="K1011" s="823" t="s">
        <v>2830</v>
      </c>
      <c r="L1011" s="826">
        <v>150.26</v>
      </c>
      <c r="M1011" s="826">
        <v>300.52</v>
      </c>
      <c r="N1011" s="823">
        <v>2</v>
      </c>
      <c r="O1011" s="827">
        <v>2</v>
      </c>
      <c r="P1011" s="826"/>
      <c r="Q1011" s="828">
        <v>0</v>
      </c>
      <c r="R1011" s="823"/>
      <c r="S1011" s="828">
        <v>0</v>
      </c>
      <c r="T1011" s="827"/>
      <c r="U1011" s="829">
        <v>0</v>
      </c>
    </row>
    <row r="1012" spans="1:21" ht="14.45" customHeight="1" x14ac:dyDescent="0.2">
      <c r="A1012" s="822">
        <v>7</v>
      </c>
      <c r="B1012" s="823" t="s">
        <v>2233</v>
      </c>
      <c r="C1012" s="823" t="s">
        <v>2239</v>
      </c>
      <c r="D1012" s="824" t="s">
        <v>3530</v>
      </c>
      <c r="E1012" s="825" t="s">
        <v>2265</v>
      </c>
      <c r="F1012" s="823" t="s">
        <v>2234</v>
      </c>
      <c r="G1012" s="823" t="s">
        <v>2511</v>
      </c>
      <c r="H1012" s="823" t="s">
        <v>329</v>
      </c>
      <c r="I1012" s="823" t="s">
        <v>3159</v>
      </c>
      <c r="J1012" s="823" t="s">
        <v>2513</v>
      </c>
      <c r="K1012" s="823" t="s">
        <v>3160</v>
      </c>
      <c r="L1012" s="826">
        <v>225.39</v>
      </c>
      <c r="M1012" s="826">
        <v>676.17</v>
      </c>
      <c r="N1012" s="823">
        <v>3</v>
      </c>
      <c r="O1012" s="827">
        <v>1</v>
      </c>
      <c r="P1012" s="826"/>
      <c r="Q1012" s="828">
        <v>0</v>
      </c>
      <c r="R1012" s="823"/>
      <c r="S1012" s="828">
        <v>0</v>
      </c>
      <c r="T1012" s="827"/>
      <c r="U1012" s="829">
        <v>0</v>
      </c>
    </row>
    <row r="1013" spans="1:21" ht="14.45" customHeight="1" x14ac:dyDescent="0.2">
      <c r="A1013" s="822">
        <v>7</v>
      </c>
      <c r="B1013" s="823" t="s">
        <v>2233</v>
      </c>
      <c r="C1013" s="823" t="s">
        <v>2239</v>
      </c>
      <c r="D1013" s="824" t="s">
        <v>3530</v>
      </c>
      <c r="E1013" s="825" t="s">
        <v>2265</v>
      </c>
      <c r="F1013" s="823" t="s">
        <v>2234</v>
      </c>
      <c r="G1013" s="823" t="s">
        <v>2511</v>
      </c>
      <c r="H1013" s="823" t="s">
        <v>329</v>
      </c>
      <c r="I1013" s="823" t="s">
        <v>2512</v>
      </c>
      <c r="J1013" s="823" t="s">
        <v>2513</v>
      </c>
      <c r="K1013" s="823" t="s">
        <v>2514</v>
      </c>
      <c r="L1013" s="826">
        <v>300.51</v>
      </c>
      <c r="M1013" s="826">
        <v>901.53</v>
      </c>
      <c r="N1013" s="823">
        <v>3</v>
      </c>
      <c r="O1013" s="827">
        <v>1</v>
      </c>
      <c r="P1013" s="826">
        <v>901.53</v>
      </c>
      <c r="Q1013" s="828">
        <v>1</v>
      </c>
      <c r="R1013" s="823">
        <v>3</v>
      </c>
      <c r="S1013" s="828">
        <v>1</v>
      </c>
      <c r="T1013" s="827">
        <v>1</v>
      </c>
      <c r="U1013" s="829">
        <v>1</v>
      </c>
    </row>
    <row r="1014" spans="1:21" ht="14.45" customHeight="1" x14ac:dyDescent="0.2">
      <c r="A1014" s="822">
        <v>7</v>
      </c>
      <c r="B1014" s="823" t="s">
        <v>2233</v>
      </c>
      <c r="C1014" s="823" t="s">
        <v>2239</v>
      </c>
      <c r="D1014" s="824" t="s">
        <v>3530</v>
      </c>
      <c r="E1014" s="825" t="s">
        <v>2265</v>
      </c>
      <c r="F1014" s="823" t="s">
        <v>2234</v>
      </c>
      <c r="G1014" s="823" t="s">
        <v>2382</v>
      </c>
      <c r="H1014" s="823" t="s">
        <v>329</v>
      </c>
      <c r="I1014" s="823" t="s">
        <v>2383</v>
      </c>
      <c r="J1014" s="823" t="s">
        <v>1593</v>
      </c>
      <c r="K1014" s="823" t="s">
        <v>2384</v>
      </c>
      <c r="L1014" s="826">
        <v>24.68</v>
      </c>
      <c r="M1014" s="826">
        <v>814.43999999999983</v>
      </c>
      <c r="N1014" s="823">
        <v>33</v>
      </c>
      <c r="O1014" s="827">
        <v>14</v>
      </c>
      <c r="P1014" s="826">
        <v>518.27999999999986</v>
      </c>
      <c r="Q1014" s="828">
        <v>0.63636363636363635</v>
      </c>
      <c r="R1014" s="823">
        <v>21</v>
      </c>
      <c r="S1014" s="828">
        <v>0.63636363636363635</v>
      </c>
      <c r="T1014" s="827">
        <v>10</v>
      </c>
      <c r="U1014" s="829">
        <v>0.7142857142857143</v>
      </c>
    </row>
    <row r="1015" spans="1:21" ht="14.45" customHeight="1" x14ac:dyDescent="0.2">
      <c r="A1015" s="822">
        <v>7</v>
      </c>
      <c r="B1015" s="823" t="s">
        <v>2233</v>
      </c>
      <c r="C1015" s="823" t="s">
        <v>2239</v>
      </c>
      <c r="D1015" s="824" t="s">
        <v>3530</v>
      </c>
      <c r="E1015" s="825" t="s">
        <v>2265</v>
      </c>
      <c r="F1015" s="823" t="s">
        <v>2234</v>
      </c>
      <c r="G1015" s="823" t="s">
        <v>2382</v>
      </c>
      <c r="H1015" s="823" t="s">
        <v>329</v>
      </c>
      <c r="I1015" s="823" t="s">
        <v>2831</v>
      </c>
      <c r="J1015" s="823" t="s">
        <v>1593</v>
      </c>
      <c r="K1015" s="823" t="s">
        <v>2832</v>
      </c>
      <c r="L1015" s="826">
        <v>74.06</v>
      </c>
      <c r="M1015" s="826">
        <v>1259.0200000000002</v>
      </c>
      <c r="N1015" s="823">
        <v>17</v>
      </c>
      <c r="O1015" s="827">
        <v>4</v>
      </c>
      <c r="P1015" s="826">
        <v>1036.8400000000001</v>
      </c>
      <c r="Q1015" s="828">
        <v>0.82352941176470584</v>
      </c>
      <c r="R1015" s="823">
        <v>14</v>
      </c>
      <c r="S1015" s="828">
        <v>0.82352941176470584</v>
      </c>
      <c r="T1015" s="827">
        <v>3.5</v>
      </c>
      <c r="U1015" s="829">
        <v>0.875</v>
      </c>
    </row>
    <row r="1016" spans="1:21" ht="14.45" customHeight="1" x14ac:dyDescent="0.2">
      <c r="A1016" s="822">
        <v>7</v>
      </c>
      <c r="B1016" s="823" t="s">
        <v>2233</v>
      </c>
      <c r="C1016" s="823" t="s">
        <v>2239</v>
      </c>
      <c r="D1016" s="824" t="s">
        <v>3530</v>
      </c>
      <c r="E1016" s="825" t="s">
        <v>2265</v>
      </c>
      <c r="F1016" s="823" t="s">
        <v>2234</v>
      </c>
      <c r="G1016" s="823" t="s">
        <v>2833</v>
      </c>
      <c r="H1016" s="823" t="s">
        <v>329</v>
      </c>
      <c r="I1016" s="823" t="s">
        <v>2834</v>
      </c>
      <c r="J1016" s="823" t="s">
        <v>2835</v>
      </c>
      <c r="K1016" s="823" t="s">
        <v>2836</v>
      </c>
      <c r="L1016" s="826">
        <v>561.76</v>
      </c>
      <c r="M1016" s="826">
        <v>3370.56</v>
      </c>
      <c r="N1016" s="823">
        <v>6</v>
      </c>
      <c r="O1016" s="827">
        <v>2</v>
      </c>
      <c r="P1016" s="826">
        <v>3370.56</v>
      </c>
      <c r="Q1016" s="828">
        <v>1</v>
      </c>
      <c r="R1016" s="823">
        <v>6</v>
      </c>
      <c r="S1016" s="828">
        <v>1</v>
      </c>
      <c r="T1016" s="827">
        <v>2</v>
      </c>
      <c r="U1016" s="829">
        <v>1</v>
      </c>
    </row>
    <row r="1017" spans="1:21" ht="14.45" customHeight="1" x14ac:dyDescent="0.2">
      <c r="A1017" s="822">
        <v>7</v>
      </c>
      <c r="B1017" s="823" t="s">
        <v>2233</v>
      </c>
      <c r="C1017" s="823" t="s">
        <v>2239</v>
      </c>
      <c r="D1017" s="824" t="s">
        <v>3530</v>
      </c>
      <c r="E1017" s="825" t="s">
        <v>2265</v>
      </c>
      <c r="F1017" s="823" t="s">
        <v>2234</v>
      </c>
      <c r="G1017" s="823" t="s">
        <v>2521</v>
      </c>
      <c r="H1017" s="823" t="s">
        <v>329</v>
      </c>
      <c r="I1017" s="823" t="s">
        <v>3307</v>
      </c>
      <c r="J1017" s="823" t="s">
        <v>3308</v>
      </c>
      <c r="K1017" s="823" t="s">
        <v>763</v>
      </c>
      <c r="L1017" s="826">
        <v>132</v>
      </c>
      <c r="M1017" s="826">
        <v>792</v>
      </c>
      <c r="N1017" s="823">
        <v>6</v>
      </c>
      <c r="O1017" s="827">
        <v>1.5</v>
      </c>
      <c r="P1017" s="826">
        <v>396</v>
      </c>
      <c r="Q1017" s="828">
        <v>0.5</v>
      </c>
      <c r="R1017" s="823">
        <v>3</v>
      </c>
      <c r="S1017" s="828">
        <v>0.5</v>
      </c>
      <c r="T1017" s="827">
        <v>0.5</v>
      </c>
      <c r="U1017" s="829">
        <v>0.33333333333333331</v>
      </c>
    </row>
    <row r="1018" spans="1:21" ht="14.45" customHeight="1" x14ac:dyDescent="0.2">
      <c r="A1018" s="822">
        <v>7</v>
      </c>
      <c r="B1018" s="823" t="s">
        <v>2233</v>
      </c>
      <c r="C1018" s="823" t="s">
        <v>2239</v>
      </c>
      <c r="D1018" s="824" t="s">
        <v>3530</v>
      </c>
      <c r="E1018" s="825" t="s">
        <v>2265</v>
      </c>
      <c r="F1018" s="823" t="s">
        <v>2234</v>
      </c>
      <c r="G1018" s="823" t="s">
        <v>2837</v>
      </c>
      <c r="H1018" s="823" t="s">
        <v>680</v>
      </c>
      <c r="I1018" s="823" t="s">
        <v>3105</v>
      </c>
      <c r="J1018" s="823" t="s">
        <v>2152</v>
      </c>
      <c r="K1018" s="823" t="s">
        <v>3106</v>
      </c>
      <c r="L1018" s="826">
        <v>232.68</v>
      </c>
      <c r="M1018" s="826">
        <v>2792.16</v>
      </c>
      <c r="N1018" s="823">
        <v>12</v>
      </c>
      <c r="O1018" s="827">
        <v>2</v>
      </c>
      <c r="P1018" s="826">
        <v>2792.16</v>
      </c>
      <c r="Q1018" s="828">
        <v>1</v>
      </c>
      <c r="R1018" s="823">
        <v>12</v>
      </c>
      <c r="S1018" s="828">
        <v>1</v>
      </c>
      <c r="T1018" s="827">
        <v>2</v>
      </c>
      <c r="U1018" s="829">
        <v>1</v>
      </c>
    </row>
    <row r="1019" spans="1:21" ht="14.45" customHeight="1" x14ac:dyDescent="0.2">
      <c r="A1019" s="822">
        <v>7</v>
      </c>
      <c r="B1019" s="823" t="s">
        <v>2233</v>
      </c>
      <c r="C1019" s="823" t="s">
        <v>2239</v>
      </c>
      <c r="D1019" s="824" t="s">
        <v>3530</v>
      </c>
      <c r="E1019" s="825" t="s">
        <v>2265</v>
      </c>
      <c r="F1019" s="823" t="s">
        <v>2234</v>
      </c>
      <c r="G1019" s="823" t="s">
        <v>2837</v>
      </c>
      <c r="H1019" s="823" t="s">
        <v>680</v>
      </c>
      <c r="I1019" s="823" t="s">
        <v>2841</v>
      </c>
      <c r="J1019" s="823" t="s">
        <v>2839</v>
      </c>
      <c r="K1019" s="823" t="s">
        <v>2842</v>
      </c>
      <c r="L1019" s="826">
        <v>1938.97</v>
      </c>
      <c r="M1019" s="826">
        <v>34901.46</v>
      </c>
      <c r="N1019" s="823">
        <v>18</v>
      </c>
      <c r="O1019" s="827">
        <v>3</v>
      </c>
      <c r="P1019" s="826">
        <v>34901.46</v>
      </c>
      <c r="Q1019" s="828">
        <v>1</v>
      </c>
      <c r="R1019" s="823">
        <v>18</v>
      </c>
      <c r="S1019" s="828">
        <v>1</v>
      </c>
      <c r="T1019" s="827">
        <v>3</v>
      </c>
      <c r="U1019" s="829">
        <v>1</v>
      </c>
    </row>
    <row r="1020" spans="1:21" ht="14.45" customHeight="1" x14ac:dyDescent="0.2">
      <c r="A1020" s="822">
        <v>7</v>
      </c>
      <c r="B1020" s="823" t="s">
        <v>2233</v>
      </c>
      <c r="C1020" s="823" t="s">
        <v>2239</v>
      </c>
      <c r="D1020" s="824" t="s">
        <v>3530</v>
      </c>
      <c r="E1020" s="825" t="s">
        <v>2265</v>
      </c>
      <c r="F1020" s="823" t="s">
        <v>2234</v>
      </c>
      <c r="G1020" s="823" t="s">
        <v>2837</v>
      </c>
      <c r="H1020" s="823" t="s">
        <v>680</v>
      </c>
      <c r="I1020" s="823" t="s">
        <v>3107</v>
      </c>
      <c r="J1020" s="823" t="s">
        <v>2844</v>
      </c>
      <c r="K1020" s="823" t="s">
        <v>3108</v>
      </c>
      <c r="L1020" s="826">
        <v>5322.08</v>
      </c>
      <c r="M1020" s="826">
        <v>26610.400000000001</v>
      </c>
      <c r="N1020" s="823">
        <v>5</v>
      </c>
      <c r="O1020" s="827">
        <v>3</v>
      </c>
      <c r="P1020" s="826">
        <v>26610.400000000001</v>
      </c>
      <c r="Q1020" s="828">
        <v>1</v>
      </c>
      <c r="R1020" s="823">
        <v>5</v>
      </c>
      <c r="S1020" s="828">
        <v>1</v>
      </c>
      <c r="T1020" s="827">
        <v>3</v>
      </c>
      <c r="U1020" s="829">
        <v>1</v>
      </c>
    </row>
    <row r="1021" spans="1:21" ht="14.45" customHeight="1" x14ac:dyDescent="0.2">
      <c r="A1021" s="822">
        <v>7</v>
      </c>
      <c r="B1021" s="823" t="s">
        <v>2233</v>
      </c>
      <c r="C1021" s="823" t="s">
        <v>2239</v>
      </c>
      <c r="D1021" s="824" t="s">
        <v>3530</v>
      </c>
      <c r="E1021" s="825" t="s">
        <v>2265</v>
      </c>
      <c r="F1021" s="823" t="s">
        <v>2234</v>
      </c>
      <c r="G1021" s="823" t="s">
        <v>2837</v>
      </c>
      <c r="H1021" s="823" t="s">
        <v>680</v>
      </c>
      <c r="I1021" s="823" t="s">
        <v>2843</v>
      </c>
      <c r="J1021" s="823" t="s">
        <v>2844</v>
      </c>
      <c r="K1021" s="823" t="s">
        <v>2845</v>
      </c>
      <c r="L1021" s="826">
        <v>5322.08</v>
      </c>
      <c r="M1021" s="826">
        <v>5322.08</v>
      </c>
      <c r="N1021" s="823">
        <v>1</v>
      </c>
      <c r="O1021" s="827">
        <v>1</v>
      </c>
      <c r="P1021" s="826">
        <v>5322.08</v>
      </c>
      <c r="Q1021" s="828">
        <v>1</v>
      </c>
      <c r="R1021" s="823">
        <v>1</v>
      </c>
      <c r="S1021" s="828">
        <v>1</v>
      </c>
      <c r="T1021" s="827">
        <v>1</v>
      </c>
      <c r="U1021" s="829">
        <v>1</v>
      </c>
    </row>
    <row r="1022" spans="1:21" ht="14.45" customHeight="1" x14ac:dyDescent="0.2">
      <c r="A1022" s="822">
        <v>7</v>
      </c>
      <c r="B1022" s="823" t="s">
        <v>2233</v>
      </c>
      <c r="C1022" s="823" t="s">
        <v>2239</v>
      </c>
      <c r="D1022" s="824" t="s">
        <v>3530</v>
      </c>
      <c r="E1022" s="825" t="s">
        <v>2265</v>
      </c>
      <c r="F1022" s="823" t="s">
        <v>2234</v>
      </c>
      <c r="G1022" s="823" t="s">
        <v>2837</v>
      </c>
      <c r="H1022" s="823" t="s">
        <v>680</v>
      </c>
      <c r="I1022" s="823" t="s">
        <v>3109</v>
      </c>
      <c r="J1022" s="823" t="s">
        <v>2152</v>
      </c>
      <c r="K1022" s="823" t="s">
        <v>3110</v>
      </c>
      <c r="L1022" s="826">
        <v>1938.97</v>
      </c>
      <c r="M1022" s="826">
        <v>7755.88</v>
      </c>
      <c r="N1022" s="823">
        <v>4</v>
      </c>
      <c r="O1022" s="827">
        <v>1</v>
      </c>
      <c r="P1022" s="826">
        <v>7755.88</v>
      </c>
      <c r="Q1022" s="828">
        <v>1</v>
      </c>
      <c r="R1022" s="823">
        <v>4</v>
      </c>
      <c r="S1022" s="828">
        <v>1</v>
      </c>
      <c r="T1022" s="827">
        <v>1</v>
      </c>
      <c r="U1022" s="829">
        <v>1</v>
      </c>
    </row>
    <row r="1023" spans="1:21" ht="14.45" customHeight="1" x14ac:dyDescent="0.2">
      <c r="A1023" s="822">
        <v>7</v>
      </c>
      <c r="B1023" s="823" t="s">
        <v>2233</v>
      </c>
      <c r="C1023" s="823" t="s">
        <v>2239</v>
      </c>
      <c r="D1023" s="824" t="s">
        <v>3530</v>
      </c>
      <c r="E1023" s="825" t="s">
        <v>2265</v>
      </c>
      <c r="F1023" s="823" t="s">
        <v>2234</v>
      </c>
      <c r="G1023" s="823" t="s">
        <v>2837</v>
      </c>
      <c r="H1023" s="823" t="s">
        <v>680</v>
      </c>
      <c r="I1023" s="823" t="s">
        <v>2151</v>
      </c>
      <c r="J1023" s="823" t="s">
        <v>2152</v>
      </c>
      <c r="K1023" s="823" t="s">
        <v>2153</v>
      </c>
      <c r="L1023" s="826">
        <v>484.75</v>
      </c>
      <c r="M1023" s="826">
        <v>16966.25</v>
      </c>
      <c r="N1023" s="823">
        <v>35</v>
      </c>
      <c r="O1023" s="827">
        <v>6</v>
      </c>
      <c r="P1023" s="826">
        <v>16966.25</v>
      </c>
      <c r="Q1023" s="828">
        <v>1</v>
      </c>
      <c r="R1023" s="823">
        <v>35</v>
      </c>
      <c r="S1023" s="828">
        <v>1</v>
      </c>
      <c r="T1023" s="827">
        <v>6</v>
      </c>
      <c r="U1023" s="829">
        <v>1</v>
      </c>
    </row>
    <row r="1024" spans="1:21" ht="14.45" customHeight="1" x14ac:dyDescent="0.2">
      <c r="A1024" s="822">
        <v>7</v>
      </c>
      <c r="B1024" s="823" t="s">
        <v>2233</v>
      </c>
      <c r="C1024" s="823" t="s">
        <v>2239</v>
      </c>
      <c r="D1024" s="824" t="s">
        <v>3530</v>
      </c>
      <c r="E1024" s="825" t="s">
        <v>2265</v>
      </c>
      <c r="F1024" s="823" t="s">
        <v>2234</v>
      </c>
      <c r="G1024" s="823" t="s">
        <v>2837</v>
      </c>
      <c r="H1024" s="823" t="s">
        <v>680</v>
      </c>
      <c r="I1024" s="823" t="s">
        <v>2154</v>
      </c>
      <c r="J1024" s="823" t="s">
        <v>2152</v>
      </c>
      <c r="K1024" s="823" t="s">
        <v>2155</v>
      </c>
      <c r="L1024" s="826">
        <v>969.48</v>
      </c>
      <c r="M1024" s="826">
        <v>3877.92</v>
      </c>
      <c r="N1024" s="823">
        <v>4</v>
      </c>
      <c r="O1024" s="827">
        <v>1</v>
      </c>
      <c r="P1024" s="826">
        <v>3877.92</v>
      </c>
      <c r="Q1024" s="828">
        <v>1</v>
      </c>
      <c r="R1024" s="823">
        <v>4</v>
      </c>
      <c r="S1024" s="828">
        <v>1</v>
      </c>
      <c r="T1024" s="827">
        <v>1</v>
      </c>
      <c r="U1024" s="829">
        <v>1</v>
      </c>
    </row>
    <row r="1025" spans="1:21" ht="14.45" customHeight="1" x14ac:dyDescent="0.2">
      <c r="A1025" s="822">
        <v>7</v>
      </c>
      <c r="B1025" s="823" t="s">
        <v>2233</v>
      </c>
      <c r="C1025" s="823" t="s">
        <v>2239</v>
      </c>
      <c r="D1025" s="824" t="s">
        <v>3530</v>
      </c>
      <c r="E1025" s="825" t="s">
        <v>2265</v>
      </c>
      <c r="F1025" s="823" t="s">
        <v>2234</v>
      </c>
      <c r="G1025" s="823" t="s">
        <v>2837</v>
      </c>
      <c r="H1025" s="823" t="s">
        <v>329</v>
      </c>
      <c r="I1025" s="823" t="s">
        <v>3111</v>
      </c>
      <c r="J1025" s="823" t="s">
        <v>3112</v>
      </c>
      <c r="K1025" s="823" t="s">
        <v>3113</v>
      </c>
      <c r="L1025" s="826">
        <v>1938.97</v>
      </c>
      <c r="M1025" s="826">
        <v>44596.31</v>
      </c>
      <c r="N1025" s="823">
        <v>23</v>
      </c>
      <c r="O1025" s="827">
        <v>4</v>
      </c>
      <c r="P1025" s="826">
        <v>44596.31</v>
      </c>
      <c r="Q1025" s="828">
        <v>1</v>
      </c>
      <c r="R1025" s="823">
        <v>23</v>
      </c>
      <c r="S1025" s="828">
        <v>1</v>
      </c>
      <c r="T1025" s="827">
        <v>4</v>
      </c>
      <c r="U1025" s="829">
        <v>1</v>
      </c>
    </row>
    <row r="1026" spans="1:21" ht="14.45" customHeight="1" x14ac:dyDescent="0.2">
      <c r="A1026" s="822">
        <v>7</v>
      </c>
      <c r="B1026" s="823" t="s">
        <v>2233</v>
      </c>
      <c r="C1026" s="823" t="s">
        <v>2239</v>
      </c>
      <c r="D1026" s="824" t="s">
        <v>3530</v>
      </c>
      <c r="E1026" s="825" t="s">
        <v>2265</v>
      </c>
      <c r="F1026" s="823" t="s">
        <v>2234</v>
      </c>
      <c r="G1026" s="823" t="s">
        <v>2837</v>
      </c>
      <c r="H1026" s="823" t="s">
        <v>680</v>
      </c>
      <c r="I1026" s="823" t="s">
        <v>2848</v>
      </c>
      <c r="J1026" s="823" t="s">
        <v>2839</v>
      </c>
      <c r="K1026" s="823" t="s">
        <v>2148</v>
      </c>
      <c r="L1026" s="826">
        <v>484.75</v>
      </c>
      <c r="M1026" s="826">
        <v>3878</v>
      </c>
      <c r="N1026" s="823">
        <v>8</v>
      </c>
      <c r="O1026" s="827">
        <v>2</v>
      </c>
      <c r="P1026" s="826">
        <v>3878</v>
      </c>
      <c r="Q1026" s="828">
        <v>1</v>
      </c>
      <c r="R1026" s="823">
        <v>8</v>
      </c>
      <c r="S1026" s="828">
        <v>1</v>
      </c>
      <c r="T1026" s="827">
        <v>2</v>
      </c>
      <c r="U1026" s="829">
        <v>1</v>
      </c>
    </row>
    <row r="1027" spans="1:21" ht="14.45" customHeight="1" x14ac:dyDescent="0.2">
      <c r="A1027" s="822">
        <v>7</v>
      </c>
      <c r="B1027" s="823" t="s">
        <v>2233</v>
      </c>
      <c r="C1027" s="823" t="s">
        <v>2239</v>
      </c>
      <c r="D1027" s="824" t="s">
        <v>3530</v>
      </c>
      <c r="E1027" s="825" t="s">
        <v>2265</v>
      </c>
      <c r="F1027" s="823" t="s">
        <v>2234</v>
      </c>
      <c r="G1027" s="823" t="s">
        <v>2837</v>
      </c>
      <c r="H1027" s="823" t="s">
        <v>329</v>
      </c>
      <c r="I1027" s="823" t="s">
        <v>3172</v>
      </c>
      <c r="J1027" s="823" t="s">
        <v>3112</v>
      </c>
      <c r="K1027" s="823" t="s">
        <v>3173</v>
      </c>
      <c r="L1027" s="826">
        <v>484.75</v>
      </c>
      <c r="M1027" s="826">
        <v>2908.5</v>
      </c>
      <c r="N1027" s="823">
        <v>6</v>
      </c>
      <c r="O1027" s="827">
        <v>1</v>
      </c>
      <c r="P1027" s="826">
        <v>2908.5</v>
      </c>
      <c r="Q1027" s="828">
        <v>1</v>
      </c>
      <c r="R1027" s="823">
        <v>6</v>
      </c>
      <c r="S1027" s="828">
        <v>1</v>
      </c>
      <c r="T1027" s="827">
        <v>1</v>
      </c>
      <c r="U1027" s="829">
        <v>1</v>
      </c>
    </row>
    <row r="1028" spans="1:21" ht="14.45" customHeight="1" x14ac:dyDescent="0.2">
      <c r="A1028" s="822">
        <v>7</v>
      </c>
      <c r="B1028" s="823" t="s">
        <v>2233</v>
      </c>
      <c r="C1028" s="823" t="s">
        <v>2239</v>
      </c>
      <c r="D1028" s="824" t="s">
        <v>3530</v>
      </c>
      <c r="E1028" s="825" t="s">
        <v>2265</v>
      </c>
      <c r="F1028" s="823" t="s">
        <v>2234</v>
      </c>
      <c r="G1028" s="823" t="s">
        <v>2837</v>
      </c>
      <c r="H1028" s="823" t="s">
        <v>329</v>
      </c>
      <c r="I1028" s="823" t="s">
        <v>3174</v>
      </c>
      <c r="J1028" s="823" t="s">
        <v>3112</v>
      </c>
      <c r="K1028" s="823" t="s">
        <v>3175</v>
      </c>
      <c r="L1028" s="826">
        <v>969.48</v>
      </c>
      <c r="M1028" s="826">
        <v>5816.88</v>
      </c>
      <c r="N1028" s="823">
        <v>6</v>
      </c>
      <c r="O1028" s="827">
        <v>1</v>
      </c>
      <c r="P1028" s="826">
        <v>5816.88</v>
      </c>
      <c r="Q1028" s="828">
        <v>1</v>
      </c>
      <c r="R1028" s="823">
        <v>6</v>
      </c>
      <c r="S1028" s="828">
        <v>1</v>
      </c>
      <c r="T1028" s="827">
        <v>1</v>
      </c>
      <c r="U1028" s="829">
        <v>1</v>
      </c>
    </row>
    <row r="1029" spans="1:21" ht="14.45" customHeight="1" x14ac:dyDescent="0.2">
      <c r="A1029" s="822">
        <v>7</v>
      </c>
      <c r="B1029" s="823" t="s">
        <v>2233</v>
      </c>
      <c r="C1029" s="823" t="s">
        <v>2239</v>
      </c>
      <c r="D1029" s="824" t="s">
        <v>3530</v>
      </c>
      <c r="E1029" s="825" t="s">
        <v>2265</v>
      </c>
      <c r="F1029" s="823" t="s">
        <v>2234</v>
      </c>
      <c r="G1029" s="823" t="s">
        <v>2837</v>
      </c>
      <c r="H1029" s="823" t="s">
        <v>680</v>
      </c>
      <c r="I1029" s="823" t="s">
        <v>2146</v>
      </c>
      <c r="J1029" s="823" t="s">
        <v>2147</v>
      </c>
      <c r="K1029" s="823" t="s">
        <v>2148</v>
      </c>
      <c r="L1029" s="826">
        <v>484.75</v>
      </c>
      <c r="M1029" s="826">
        <v>2908.5</v>
      </c>
      <c r="N1029" s="823">
        <v>6</v>
      </c>
      <c r="O1029" s="827">
        <v>1</v>
      </c>
      <c r="P1029" s="826">
        <v>2908.5</v>
      </c>
      <c r="Q1029" s="828">
        <v>1</v>
      </c>
      <c r="R1029" s="823">
        <v>6</v>
      </c>
      <c r="S1029" s="828">
        <v>1</v>
      </c>
      <c r="T1029" s="827">
        <v>1</v>
      </c>
      <c r="U1029" s="829">
        <v>1</v>
      </c>
    </row>
    <row r="1030" spans="1:21" ht="14.45" customHeight="1" x14ac:dyDescent="0.2">
      <c r="A1030" s="822">
        <v>7</v>
      </c>
      <c r="B1030" s="823" t="s">
        <v>2233</v>
      </c>
      <c r="C1030" s="823" t="s">
        <v>2239</v>
      </c>
      <c r="D1030" s="824" t="s">
        <v>3530</v>
      </c>
      <c r="E1030" s="825" t="s">
        <v>2265</v>
      </c>
      <c r="F1030" s="823" t="s">
        <v>2234</v>
      </c>
      <c r="G1030" s="823" t="s">
        <v>2837</v>
      </c>
      <c r="H1030" s="823" t="s">
        <v>680</v>
      </c>
      <c r="I1030" s="823" t="s">
        <v>2149</v>
      </c>
      <c r="J1030" s="823" t="s">
        <v>2147</v>
      </c>
      <c r="K1030" s="823" t="s">
        <v>2150</v>
      </c>
      <c r="L1030" s="826">
        <v>969.48</v>
      </c>
      <c r="M1030" s="826">
        <v>8725.32</v>
      </c>
      <c r="N1030" s="823">
        <v>9</v>
      </c>
      <c r="O1030" s="827">
        <v>2</v>
      </c>
      <c r="P1030" s="826">
        <v>8725.32</v>
      </c>
      <c r="Q1030" s="828">
        <v>1</v>
      </c>
      <c r="R1030" s="823">
        <v>9</v>
      </c>
      <c r="S1030" s="828">
        <v>1</v>
      </c>
      <c r="T1030" s="827">
        <v>2</v>
      </c>
      <c r="U1030" s="829">
        <v>1</v>
      </c>
    </row>
    <row r="1031" spans="1:21" ht="14.45" customHeight="1" x14ac:dyDescent="0.2">
      <c r="A1031" s="822">
        <v>7</v>
      </c>
      <c r="B1031" s="823" t="s">
        <v>2233</v>
      </c>
      <c r="C1031" s="823" t="s">
        <v>2239</v>
      </c>
      <c r="D1031" s="824" t="s">
        <v>3530</v>
      </c>
      <c r="E1031" s="825" t="s">
        <v>2265</v>
      </c>
      <c r="F1031" s="823" t="s">
        <v>2234</v>
      </c>
      <c r="G1031" s="823" t="s">
        <v>2837</v>
      </c>
      <c r="H1031" s="823" t="s">
        <v>680</v>
      </c>
      <c r="I1031" s="823" t="s">
        <v>3176</v>
      </c>
      <c r="J1031" s="823" t="s">
        <v>2147</v>
      </c>
      <c r="K1031" s="823" t="s">
        <v>2842</v>
      </c>
      <c r="L1031" s="826">
        <v>1938.97</v>
      </c>
      <c r="M1031" s="826">
        <v>11633.82</v>
      </c>
      <c r="N1031" s="823">
        <v>6</v>
      </c>
      <c r="O1031" s="827">
        <v>1</v>
      </c>
      <c r="P1031" s="826">
        <v>11633.82</v>
      </c>
      <c r="Q1031" s="828">
        <v>1</v>
      </c>
      <c r="R1031" s="823">
        <v>6</v>
      </c>
      <c r="S1031" s="828">
        <v>1</v>
      </c>
      <c r="T1031" s="827">
        <v>1</v>
      </c>
      <c r="U1031" s="829">
        <v>1</v>
      </c>
    </row>
    <row r="1032" spans="1:21" ht="14.45" customHeight="1" x14ac:dyDescent="0.2">
      <c r="A1032" s="822">
        <v>7</v>
      </c>
      <c r="B1032" s="823" t="s">
        <v>2233</v>
      </c>
      <c r="C1032" s="823" t="s">
        <v>2239</v>
      </c>
      <c r="D1032" s="824" t="s">
        <v>3530</v>
      </c>
      <c r="E1032" s="825" t="s">
        <v>2265</v>
      </c>
      <c r="F1032" s="823" t="s">
        <v>2234</v>
      </c>
      <c r="G1032" s="823" t="s">
        <v>2837</v>
      </c>
      <c r="H1032" s="823" t="s">
        <v>680</v>
      </c>
      <c r="I1032" s="823" t="s">
        <v>2849</v>
      </c>
      <c r="J1032" s="823" t="s">
        <v>2147</v>
      </c>
      <c r="K1032" s="823" t="s">
        <v>2850</v>
      </c>
      <c r="L1032" s="826">
        <v>242.37</v>
      </c>
      <c r="M1032" s="826">
        <v>1938.96</v>
      </c>
      <c r="N1032" s="823">
        <v>8</v>
      </c>
      <c r="O1032" s="827">
        <v>3</v>
      </c>
      <c r="P1032" s="826">
        <v>1938.96</v>
      </c>
      <c r="Q1032" s="828">
        <v>1</v>
      </c>
      <c r="R1032" s="823">
        <v>8</v>
      </c>
      <c r="S1032" s="828">
        <v>1</v>
      </c>
      <c r="T1032" s="827">
        <v>3</v>
      </c>
      <c r="U1032" s="829">
        <v>1</v>
      </c>
    </row>
    <row r="1033" spans="1:21" ht="14.45" customHeight="1" x14ac:dyDescent="0.2">
      <c r="A1033" s="822">
        <v>7</v>
      </c>
      <c r="B1033" s="823" t="s">
        <v>2233</v>
      </c>
      <c r="C1033" s="823" t="s">
        <v>2239</v>
      </c>
      <c r="D1033" s="824" t="s">
        <v>3530</v>
      </c>
      <c r="E1033" s="825" t="s">
        <v>2265</v>
      </c>
      <c r="F1033" s="823" t="s">
        <v>2234</v>
      </c>
      <c r="G1033" s="823" t="s">
        <v>2837</v>
      </c>
      <c r="H1033" s="823" t="s">
        <v>680</v>
      </c>
      <c r="I1033" s="823" t="s">
        <v>3177</v>
      </c>
      <c r="J1033" s="823" t="s">
        <v>2147</v>
      </c>
      <c r="K1033" s="823" t="s">
        <v>2840</v>
      </c>
      <c r="L1033" s="826">
        <v>1454.23</v>
      </c>
      <c r="M1033" s="826">
        <v>8725.380000000001</v>
      </c>
      <c r="N1033" s="823">
        <v>6</v>
      </c>
      <c r="O1033" s="827">
        <v>1</v>
      </c>
      <c r="P1033" s="826">
        <v>8725.380000000001</v>
      </c>
      <c r="Q1033" s="828">
        <v>1</v>
      </c>
      <c r="R1033" s="823">
        <v>6</v>
      </c>
      <c r="S1033" s="828">
        <v>1</v>
      </c>
      <c r="T1033" s="827">
        <v>1</v>
      </c>
      <c r="U1033" s="829">
        <v>1</v>
      </c>
    </row>
    <row r="1034" spans="1:21" ht="14.45" customHeight="1" x14ac:dyDescent="0.2">
      <c r="A1034" s="822">
        <v>7</v>
      </c>
      <c r="B1034" s="823" t="s">
        <v>2233</v>
      </c>
      <c r="C1034" s="823" t="s">
        <v>2239</v>
      </c>
      <c r="D1034" s="824" t="s">
        <v>3530</v>
      </c>
      <c r="E1034" s="825" t="s">
        <v>2265</v>
      </c>
      <c r="F1034" s="823" t="s">
        <v>2234</v>
      </c>
      <c r="G1034" s="823" t="s">
        <v>2559</v>
      </c>
      <c r="H1034" s="823" t="s">
        <v>329</v>
      </c>
      <c r="I1034" s="823" t="s">
        <v>3028</v>
      </c>
      <c r="J1034" s="823" t="s">
        <v>3029</v>
      </c>
      <c r="K1034" s="823" t="s">
        <v>2042</v>
      </c>
      <c r="L1034" s="826">
        <v>339.47</v>
      </c>
      <c r="M1034" s="826">
        <v>2036.8200000000002</v>
      </c>
      <c r="N1034" s="823">
        <v>6</v>
      </c>
      <c r="O1034" s="827">
        <v>2</v>
      </c>
      <c r="P1034" s="826"/>
      <c r="Q1034" s="828">
        <v>0</v>
      </c>
      <c r="R1034" s="823"/>
      <c r="S1034" s="828">
        <v>0</v>
      </c>
      <c r="T1034" s="827"/>
      <c r="U1034" s="829">
        <v>0</v>
      </c>
    </row>
    <row r="1035" spans="1:21" ht="14.45" customHeight="1" x14ac:dyDescent="0.2">
      <c r="A1035" s="822">
        <v>7</v>
      </c>
      <c r="B1035" s="823" t="s">
        <v>2233</v>
      </c>
      <c r="C1035" s="823" t="s">
        <v>2239</v>
      </c>
      <c r="D1035" s="824" t="s">
        <v>3530</v>
      </c>
      <c r="E1035" s="825" t="s">
        <v>2265</v>
      </c>
      <c r="F1035" s="823" t="s">
        <v>2234</v>
      </c>
      <c r="G1035" s="823" t="s">
        <v>2559</v>
      </c>
      <c r="H1035" s="823" t="s">
        <v>680</v>
      </c>
      <c r="I1035" s="823" t="s">
        <v>2851</v>
      </c>
      <c r="J1035" s="823" t="s">
        <v>2039</v>
      </c>
      <c r="K1035" s="823" t="s">
        <v>2852</v>
      </c>
      <c r="L1035" s="826">
        <v>339.47</v>
      </c>
      <c r="M1035" s="826">
        <v>1697.3500000000001</v>
      </c>
      <c r="N1035" s="823">
        <v>5</v>
      </c>
      <c r="O1035" s="827">
        <v>2</v>
      </c>
      <c r="P1035" s="826">
        <v>1018.4100000000001</v>
      </c>
      <c r="Q1035" s="828">
        <v>0.6</v>
      </c>
      <c r="R1035" s="823">
        <v>3</v>
      </c>
      <c r="S1035" s="828">
        <v>0.6</v>
      </c>
      <c r="T1035" s="827">
        <v>1</v>
      </c>
      <c r="U1035" s="829">
        <v>0.5</v>
      </c>
    </row>
    <row r="1036" spans="1:21" ht="14.45" customHeight="1" x14ac:dyDescent="0.2">
      <c r="A1036" s="822">
        <v>7</v>
      </c>
      <c r="B1036" s="823" t="s">
        <v>2233</v>
      </c>
      <c r="C1036" s="823" t="s">
        <v>2239</v>
      </c>
      <c r="D1036" s="824" t="s">
        <v>3530</v>
      </c>
      <c r="E1036" s="825" t="s">
        <v>2265</v>
      </c>
      <c r="F1036" s="823" t="s">
        <v>2234</v>
      </c>
      <c r="G1036" s="823" t="s">
        <v>2559</v>
      </c>
      <c r="H1036" s="823" t="s">
        <v>680</v>
      </c>
      <c r="I1036" s="823" t="s">
        <v>2166</v>
      </c>
      <c r="J1036" s="823" t="s">
        <v>2039</v>
      </c>
      <c r="K1036" s="823" t="s">
        <v>2167</v>
      </c>
      <c r="L1036" s="826">
        <v>113.16</v>
      </c>
      <c r="M1036" s="826">
        <v>1923.72</v>
      </c>
      <c r="N1036" s="823">
        <v>17</v>
      </c>
      <c r="O1036" s="827">
        <v>8</v>
      </c>
      <c r="P1036" s="826">
        <v>565.79999999999995</v>
      </c>
      <c r="Q1036" s="828">
        <v>0.29411764705882348</v>
      </c>
      <c r="R1036" s="823">
        <v>5</v>
      </c>
      <c r="S1036" s="828">
        <v>0.29411764705882354</v>
      </c>
      <c r="T1036" s="827">
        <v>3</v>
      </c>
      <c r="U1036" s="829">
        <v>0.375</v>
      </c>
    </row>
    <row r="1037" spans="1:21" ht="14.45" customHeight="1" x14ac:dyDescent="0.2">
      <c r="A1037" s="822">
        <v>7</v>
      </c>
      <c r="B1037" s="823" t="s">
        <v>2233</v>
      </c>
      <c r="C1037" s="823" t="s">
        <v>2239</v>
      </c>
      <c r="D1037" s="824" t="s">
        <v>3530</v>
      </c>
      <c r="E1037" s="825" t="s">
        <v>2265</v>
      </c>
      <c r="F1037" s="823" t="s">
        <v>2234</v>
      </c>
      <c r="G1037" s="823" t="s">
        <v>2559</v>
      </c>
      <c r="H1037" s="823" t="s">
        <v>680</v>
      </c>
      <c r="I1037" s="823" t="s">
        <v>2038</v>
      </c>
      <c r="J1037" s="823" t="s">
        <v>2039</v>
      </c>
      <c r="K1037" s="823" t="s">
        <v>2040</v>
      </c>
      <c r="L1037" s="826">
        <v>169.73</v>
      </c>
      <c r="M1037" s="826">
        <v>169.73</v>
      </c>
      <c r="N1037" s="823">
        <v>1</v>
      </c>
      <c r="O1037" s="827">
        <v>1</v>
      </c>
      <c r="P1037" s="826">
        <v>169.73</v>
      </c>
      <c r="Q1037" s="828">
        <v>1</v>
      </c>
      <c r="R1037" s="823">
        <v>1</v>
      </c>
      <c r="S1037" s="828">
        <v>1</v>
      </c>
      <c r="T1037" s="827">
        <v>1</v>
      </c>
      <c r="U1037" s="829">
        <v>1</v>
      </c>
    </row>
    <row r="1038" spans="1:21" ht="14.45" customHeight="1" x14ac:dyDescent="0.2">
      <c r="A1038" s="822">
        <v>7</v>
      </c>
      <c r="B1038" s="823" t="s">
        <v>2233</v>
      </c>
      <c r="C1038" s="823" t="s">
        <v>2239</v>
      </c>
      <c r="D1038" s="824" t="s">
        <v>3530</v>
      </c>
      <c r="E1038" s="825" t="s">
        <v>2265</v>
      </c>
      <c r="F1038" s="823" t="s">
        <v>2234</v>
      </c>
      <c r="G1038" s="823" t="s">
        <v>2559</v>
      </c>
      <c r="H1038" s="823" t="s">
        <v>680</v>
      </c>
      <c r="I1038" s="823" t="s">
        <v>2041</v>
      </c>
      <c r="J1038" s="823" t="s">
        <v>2039</v>
      </c>
      <c r="K1038" s="823" t="s">
        <v>2042</v>
      </c>
      <c r="L1038" s="826">
        <v>339.47</v>
      </c>
      <c r="M1038" s="826">
        <v>40736.400000000001</v>
      </c>
      <c r="N1038" s="823">
        <v>120</v>
      </c>
      <c r="O1038" s="827">
        <v>34.5</v>
      </c>
      <c r="P1038" s="826">
        <v>21726.080000000002</v>
      </c>
      <c r="Q1038" s="828">
        <v>0.53333333333333333</v>
      </c>
      <c r="R1038" s="823">
        <v>64</v>
      </c>
      <c r="S1038" s="828">
        <v>0.53333333333333333</v>
      </c>
      <c r="T1038" s="827">
        <v>20</v>
      </c>
      <c r="U1038" s="829">
        <v>0.57971014492753625</v>
      </c>
    </row>
    <row r="1039" spans="1:21" ht="14.45" customHeight="1" x14ac:dyDescent="0.2">
      <c r="A1039" s="822">
        <v>7</v>
      </c>
      <c r="B1039" s="823" t="s">
        <v>2233</v>
      </c>
      <c r="C1039" s="823" t="s">
        <v>2239</v>
      </c>
      <c r="D1039" s="824" t="s">
        <v>3530</v>
      </c>
      <c r="E1039" s="825" t="s">
        <v>2265</v>
      </c>
      <c r="F1039" s="823" t="s">
        <v>2234</v>
      </c>
      <c r="G1039" s="823" t="s">
        <v>2559</v>
      </c>
      <c r="H1039" s="823" t="s">
        <v>680</v>
      </c>
      <c r="I1039" s="823" t="s">
        <v>2853</v>
      </c>
      <c r="J1039" s="823" t="s">
        <v>2039</v>
      </c>
      <c r="K1039" s="823" t="s">
        <v>2854</v>
      </c>
      <c r="L1039" s="826">
        <v>226.31</v>
      </c>
      <c r="M1039" s="826">
        <v>678.93000000000006</v>
      </c>
      <c r="N1039" s="823">
        <v>3</v>
      </c>
      <c r="O1039" s="827">
        <v>1</v>
      </c>
      <c r="P1039" s="826"/>
      <c r="Q1039" s="828">
        <v>0</v>
      </c>
      <c r="R1039" s="823"/>
      <c r="S1039" s="828">
        <v>0</v>
      </c>
      <c r="T1039" s="827"/>
      <c r="U1039" s="829">
        <v>0</v>
      </c>
    </row>
    <row r="1040" spans="1:21" ht="14.45" customHeight="1" x14ac:dyDescent="0.2">
      <c r="A1040" s="822">
        <v>7</v>
      </c>
      <c r="B1040" s="823" t="s">
        <v>2233</v>
      </c>
      <c r="C1040" s="823" t="s">
        <v>2239</v>
      </c>
      <c r="D1040" s="824" t="s">
        <v>3530</v>
      </c>
      <c r="E1040" s="825" t="s">
        <v>2265</v>
      </c>
      <c r="F1040" s="823" t="s">
        <v>2234</v>
      </c>
      <c r="G1040" s="823" t="s">
        <v>2559</v>
      </c>
      <c r="H1040" s="823" t="s">
        <v>329</v>
      </c>
      <c r="I1040" s="823" t="s">
        <v>3184</v>
      </c>
      <c r="J1040" s="823" t="s">
        <v>3029</v>
      </c>
      <c r="K1040" s="823" t="s">
        <v>3032</v>
      </c>
      <c r="L1040" s="826">
        <v>305.51</v>
      </c>
      <c r="M1040" s="826">
        <v>916.53</v>
      </c>
      <c r="N1040" s="823">
        <v>3</v>
      </c>
      <c r="O1040" s="827">
        <v>1.5</v>
      </c>
      <c r="P1040" s="826">
        <v>305.51</v>
      </c>
      <c r="Q1040" s="828">
        <v>0.33333333333333331</v>
      </c>
      <c r="R1040" s="823">
        <v>1</v>
      </c>
      <c r="S1040" s="828">
        <v>0.33333333333333331</v>
      </c>
      <c r="T1040" s="827">
        <v>0.5</v>
      </c>
      <c r="U1040" s="829">
        <v>0.33333333333333331</v>
      </c>
    </row>
    <row r="1041" spans="1:21" ht="14.45" customHeight="1" x14ac:dyDescent="0.2">
      <c r="A1041" s="822">
        <v>7</v>
      </c>
      <c r="B1041" s="823" t="s">
        <v>2233</v>
      </c>
      <c r="C1041" s="823" t="s">
        <v>2239</v>
      </c>
      <c r="D1041" s="824" t="s">
        <v>3530</v>
      </c>
      <c r="E1041" s="825" t="s">
        <v>2265</v>
      </c>
      <c r="F1041" s="823" t="s">
        <v>2234</v>
      </c>
      <c r="G1041" s="823" t="s">
        <v>2559</v>
      </c>
      <c r="H1041" s="823" t="s">
        <v>680</v>
      </c>
      <c r="I1041" s="823" t="s">
        <v>3030</v>
      </c>
      <c r="J1041" s="823" t="s">
        <v>3031</v>
      </c>
      <c r="K1041" s="823" t="s">
        <v>3032</v>
      </c>
      <c r="L1041" s="826">
        <v>763.63</v>
      </c>
      <c r="M1041" s="826">
        <v>5345.41</v>
      </c>
      <c r="N1041" s="823">
        <v>7</v>
      </c>
      <c r="O1041" s="827">
        <v>3</v>
      </c>
      <c r="P1041" s="826">
        <v>2290.89</v>
      </c>
      <c r="Q1041" s="828">
        <v>0.42857142857142855</v>
      </c>
      <c r="R1041" s="823">
        <v>3</v>
      </c>
      <c r="S1041" s="828">
        <v>0.42857142857142855</v>
      </c>
      <c r="T1041" s="827">
        <v>1</v>
      </c>
      <c r="U1041" s="829">
        <v>0.33333333333333331</v>
      </c>
    </row>
    <row r="1042" spans="1:21" ht="14.45" customHeight="1" x14ac:dyDescent="0.2">
      <c r="A1042" s="822">
        <v>7</v>
      </c>
      <c r="B1042" s="823" t="s">
        <v>2233</v>
      </c>
      <c r="C1042" s="823" t="s">
        <v>2239</v>
      </c>
      <c r="D1042" s="824" t="s">
        <v>3530</v>
      </c>
      <c r="E1042" s="825" t="s">
        <v>2265</v>
      </c>
      <c r="F1042" s="823" t="s">
        <v>2234</v>
      </c>
      <c r="G1042" s="823" t="s">
        <v>2559</v>
      </c>
      <c r="H1042" s="823" t="s">
        <v>329</v>
      </c>
      <c r="I1042" s="823" t="s">
        <v>3114</v>
      </c>
      <c r="J1042" s="823" t="s">
        <v>2039</v>
      </c>
      <c r="K1042" s="823" t="s">
        <v>2042</v>
      </c>
      <c r="L1042" s="826">
        <v>339.47</v>
      </c>
      <c r="M1042" s="826">
        <v>339.47</v>
      </c>
      <c r="N1042" s="823">
        <v>1</v>
      </c>
      <c r="O1042" s="827">
        <v>1</v>
      </c>
      <c r="P1042" s="826"/>
      <c r="Q1042" s="828">
        <v>0</v>
      </c>
      <c r="R1042" s="823"/>
      <c r="S1042" s="828">
        <v>0</v>
      </c>
      <c r="T1042" s="827"/>
      <c r="U1042" s="829">
        <v>0</v>
      </c>
    </row>
    <row r="1043" spans="1:21" ht="14.45" customHeight="1" x14ac:dyDescent="0.2">
      <c r="A1043" s="822">
        <v>7</v>
      </c>
      <c r="B1043" s="823" t="s">
        <v>2233</v>
      </c>
      <c r="C1043" s="823" t="s">
        <v>2239</v>
      </c>
      <c r="D1043" s="824" t="s">
        <v>3530</v>
      </c>
      <c r="E1043" s="825" t="s">
        <v>2265</v>
      </c>
      <c r="F1043" s="823" t="s">
        <v>2234</v>
      </c>
      <c r="G1043" s="823" t="s">
        <v>2559</v>
      </c>
      <c r="H1043" s="823" t="s">
        <v>329</v>
      </c>
      <c r="I1043" s="823" t="s">
        <v>3394</v>
      </c>
      <c r="J1043" s="823" t="s">
        <v>2039</v>
      </c>
      <c r="K1043" s="823" t="s">
        <v>2042</v>
      </c>
      <c r="L1043" s="826">
        <v>339.47</v>
      </c>
      <c r="M1043" s="826">
        <v>1697.3500000000001</v>
      </c>
      <c r="N1043" s="823">
        <v>5</v>
      </c>
      <c r="O1043" s="827">
        <v>0.5</v>
      </c>
      <c r="P1043" s="826">
        <v>1697.3500000000001</v>
      </c>
      <c r="Q1043" s="828">
        <v>1</v>
      </c>
      <c r="R1043" s="823">
        <v>5</v>
      </c>
      <c r="S1043" s="828">
        <v>1</v>
      </c>
      <c r="T1043" s="827">
        <v>0.5</v>
      </c>
      <c r="U1043" s="829">
        <v>1</v>
      </c>
    </row>
    <row r="1044" spans="1:21" ht="14.45" customHeight="1" x14ac:dyDescent="0.2">
      <c r="A1044" s="822">
        <v>7</v>
      </c>
      <c r="B1044" s="823" t="s">
        <v>2233</v>
      </c>
      <c r="C1044" s="823" t="s">
        <v>2239</v>
      </c>
      <c r="D1044" s="824" t="s">
        <v>3530</v>
      </c>
      <c r="E1044" s="825" t="s">
        <v>2265</v>
      </c>
      <c r="F1044" s="823" t="s">
        <v>2234</v>
      </c>
      <c r="G1044" s="823" t="s">
        <v>2857</v>
      </c>
      <c r="H1044" s="823" t="s">
        <v>329</v>
      </c>
      <c r="I1044" s="823" t="s">
        <v>2858</v>
      </c>
      <c r="J1044" s="823" t="s">
        <v>2859</v>
      </c>
      <c r="K1044" s="823" t="s">
        <v>2860</v>
      </c>
      <c r="L1044" s="826">
        <v>0</v>
      </c>
      <c r="M1044" s="826">
        <v>0</v>
      </c>
      <c r="N1044" s="823">
        <v>5</v>
      </c>
      <c r="O1044" s="827">
        <v>4</v>
      </c>
      <c r="P1044" s="826">
        <v>0</v>
      </c>
      <c r="Q1044" s="828"/>
      <c r="R1044" s="823">
        <v>3</v>
      </c>
      <c r="S1044" s="828">
        <v>0.6</v>
      </c>
      <c r="T1044" s="827">
        <v>3</v>
      </c>
      <c r="U1044" s="829">
        <v>0.75</v>
      </c>
    </row>
    <row r="1045" spans="1:21" ht="14.45" customHeight="1" x14ac:dyDescent="0.2">
      <c r="A1045" s="822">
        <v>7</v>
      </c>
      <c r="B1045" s="823" t="s">
        <v>2233</v>
      </c>
      <c r="C1045" s="823" t="s">
        <v>2239</v>
      </c>
      <c r="D1045" s="824" t="s">
        <v>3530</v>
      </c>
      <c r="E1045" s="825" t="s">
        <v>2265</v>
      </c>
      <c r="F1045" s="823" t="s">
        <v>2234</v>
      </c>
      <c r="G1045" s="823" t="s">
        <v>2861</v>
      </c>
      <c r="H1045" s="823" t="s">
        <v>329</v>
      </c>
      <c r="I1045" s="823" t="s">
        <v>2862</v>
      </c>
      <c r="J1045" s="823" t="s">
        <v>2863</v>
      </c>
      <c r="K1045" s="823" t="s">
        <v>2864</v>
      </c>
      <c r="L1045" s="826">
        <v>552.64</v>
      </c>
      <c r="M1045" s="826">
        <v>1657.92</v>
      </c>
      <c r="N1045" s="823">
        <v>3</v>
      </c>
      <c r="O1045" s="827">
        <v>1</v>
      </c>
      <c r="P1045" s="826">
        <v>1657.92</v>
      </c>
      <c r="Q1045" s="828">
        <v>1</v>
      </c>
      <c r="R1045" s="823">
        <v>3</v>
      </c>
      <c r="S1045" s="828">
        <v>1</v>
      </c>
      <c r="T1045" s="827">
        <v>1</v>
      </c>
      <c r="U1045" s="829">
        <v>1</v>
      </c>
    </row>
    <row r="1046" spans="1:21" ht="14.45" customHeight="1" x14ac:dyDescent="0.2">
      <c r="A1046" s="822">
        <v>7</v>
      </c>
      <c r="B1046" s="823" t="s">
        <v>2233</v>
      </c>
      <c r="C1046" s="823" t="s">
        <v>2239</v>
      </c>
      <c r="D1046" s="824" t="s">
        <v>3530</v>
      </c>
      <c r="E1046" s="825" t="s">
        <v>2265</v>
      </c>
      <c r="F1046" s="823" t="s">
        <v>2234</v>
      </c>
      <c r="G1046" s="823" t="s">
        <v>2861</v>
      </c>
      <c r="H1046" s="823" t="s">
        <v>329</v>
      </c>
      <c r="I1046" s="823" t="s">
        <v>2865</v>
      </c>
      <c r="J1046" s="823" t="s">
        <v>2863</v>
      </c>
      <c r="K1046" s="823" t="s">
        <v>2866</v>
      </c>
      <c r="L1046" s="826">
        <v>1019.46</v>
      </c>
      <c r="M1046" s="826">
        <v>6116.76</v>
      </c>
      <c r="N1046" s="823">
        <v>6</v>
      </c>
      <c r="O1046" s="827">
        <v>3</v>
      </c>
      <c r="P1046" s="826">
        <v>4077.84</v>
      </c>
      <c r="Q1046" s="828">
        <v>0.66666666666666663</v>
      </c>
      <c r="R1046" s="823">
        <v>4</v>
      </c>
      <c r="S1046" s="828">
        <v>0.66666666666666663</v>
      </c>
      <c r="T1046" s="827">
        <v>2</v>
      </c>
      <c r="U1046" s="829">
        <v>0.66666666666666663</v>
      </c>
    </row>
    <row r="1047" spans="1:21" ht="14.45" customHeight="1" x14ac:dyDescent="0.2">
      <c r="A1047" s="822">
        <v>7</v>
      </c>
      <c r="B1047" s="823" t="s">
        <v>2233</v>
      </c>
      <c r="C1047" s="823" t="s">
        <v>2239</v>
      </c>
      <c r="D1047" s="824" t="s">
        <v>3530</v>
      </c>
      <c r="E1047" s="825" t="s">
        <v>2265</v>
      </c>
      <c r="F1047" s="823" t="s">
        <v>2234</v>
      </c>
      <c r="G1047" s="823" t="s">
        <v>2861</v>
      </c>
      <c r="H1047" s="823" t="s">
        <v>329</v>
      </c>
      <c r="I1047" s="823" t="s">
        <v>2867</v>
      </c>
      <c r="J1047" s="823" t="s">
        <v>2863</v>
      </c>
      <c r="K1047" s="823" t="s">
        <v>2868</v>
      </c>
      <c r="L1047" s="826">
        <v>2038.93</v>
      </c>
      <c r="M1047" s="826">
        <v>8155.72</v>
      </c>
      <c r="N1047" s="823">
        <v>4</v>
      </c>
      <c r="O1047" s="827">
        <v>2</v>
      </c>
      <c r="P1047" s="826">
        <v>4077.86</v>
      </c>
      <c r="Q1047" s="828">
        <v>0.5</v>
      </c>
      <c r="R1047" s="823">
        <v>2</v>
      </c>
      <c r="S1047" s="828">
        <v>0.5</v>
      </c>
      <c r="T1047" s="827">
        <v>1</v>
      </c>
      <c r="U1047" s="829">
        <v>0.5</v>
      </c>
    </row>
    <row r="1048" spans="1:21" ht="14.45" customHeight="1" x14ac:dyDescent="0.2">
      <c r="A1048" s="822">
        <v>7</v>
      </c>
      <c r="B1048" s="823" t="s">
        <v>2233</v>
      </c>
      <c r="C1048" s="823" t="s">
        <v>2239</v>
      </c>
      <c r="D1048" s="824" t="s">
        <v>3530</v>
      </c>
      <c r="E1048" s="825" t="s">
        <v>2265</v>
      </c>
      <c r="F1048" s="823" t="s">
        <v>2234</v>
      </c>
      <c r="G1048" s="823" t="s">
        <v>2398</v>
      </c>
      <c r="H1048" s="823" t="s">
        <v>329</v>
      </c>
      <c r="I1048" s="823" t="s">
        <v>2399</v>
      </c>
      <c r="J1048" s="823" t="s">
        <v>2400</v>
      </c>
      <c r="K1048" s="823" t="s">
        <v>2401</v>
      </c>
      <c r="L1048" s="826">
        <v>45.89</v>
      </c>
      <c r="M1048" s="826">
        <v>45.89</v>
      </c>
      <c r="N1048" s="823">
        <v>1</v>
      </c>
      <c r="O1048" s="827">
        <v>0.5</v>
      </c>
      <c r="P1048" s="826">
        <v>45.89</v>
      </c>
      <c r="Q1048" s="828">
        <v>1</v>
      </c>
      <c r="R1048" s="823">
        <v>1</v>
      </c>
      <c r="S1048" s="828">
        <v>1</v>
      </c>
      <c r="T1048" s="827">
        <v>0.5</v>
      </c>
      <c r="U1048" s="829">
        <v>1</v>
      </c>
    </row>
    <row r="1049" spans="1:21" ht="14.45" customHeight="1" x14ac:dyDescent="0.2">
      <c r="A1049" s="822">
        <v>7</v>
      </c>
      <c r="B1049" s="823" t="s">
        <v>2233</v>
      </c>
      <c r="C1049" s="823" t="s">
        <v>2239</v>
      </c>
      <c r="D1049" s="824" t="s">
        <v>3530</v>
      </c>
      <c r="E1049" s="825" t="s">
        <v>2265</v>
      </c>
      <c r="F1049" s="823" t="s">
        <v>2234</v>
      </c>
      <c r="G1049" s="823" t="s">
        <v>2871</v>
      </c>
      <c r="H1049" s="823" t="s">
        <v>329</v>
      </c>
      <c r="I1049" s="823" t="s">
        <v>2875</v>
      </c>
      <c r="J1049" s="823" t="s">
        <v>2876</v>
      </c>
      <c r="K1049" s="823" t="s">
        <v>2877</v>
      </c>
      <c r="L1049" s="826">
        <v>74.64</v>
      </c>
      <c r="M1049" s="826">
        <v>223.92000000000002</v>
      </c>
      <c r="N1049" s="823">
        <v>3</v>
      </c>
      <c r="O1049" s="827">
        <v>0.5</v>
      </c>
      <c r="P1049" s="826"/>
      <c r="Q1049" s="828">
        <v>0</v>
      </c>
      <c r="R1049" s="823"/>
      <c r="S1049" s="828">
        <v>0</v>
      </c>
      <c r="T1049" s="827"/>
      <c r="U1049" s="829">
        <v>0</v>
      </c>
    </row>
    <row r="1050" spans="1:21" ht="14.45" customHeight="1" x14ac:dyDescent="0.2">
      <c r="A1050" s="822">
        <v>7</v>
      </c>
      <c r="B1050" s="823" t="s">
        <v>2233</v>
      </c>
      <c r="C1050" s="823" t="s">
        <v>2239</v>
      </c>
      <c r="D1050" s="824" t="s">
        <v>3530</v>
      </c>
      <c r="E1050" s="825" t="s">
        <v>2265</v>
      </c>
      <c r="F1050" s="823" t="s">
        <v>2234</v>
      </c>
      <c r="G1050" s="823" t="s">
        <v>2878</v>
      </c>
      <c r="H1050" s="823" t="s">
        <v>329</v>
      </c>
      <c r="I1050" s="823" t="s">
        <v>3039</v>
      </c>
      <c r="J1050" s="823" t="s">
        <v>1601</v>
      </c>
      <c r="K1050" s="823" t="s">
        <v>2735</v>
      </c>
      <c r="L1050" s="826">
        <v>38.590000000000003</v>
      </c>
      <c r="M1050" s="826">
        <v>154.36000000000001</v>
      </c>
      <c r="N1050" s="823">
        <v>4</v>
      </c>
      <c r="O1050" s="827">
        <v>1</v>
      </c>
      <c r="P1050" s="826"/>
      <c r="Q1050" s="828">
        <v>0</v>
      </c>
      <c r="R1050" s="823"/>
      <c r="S1050" s="828">
        <v>0</v>
      </c>
      <c r="T1050" s="827"/>
      <c r="U1050" s="829">
        <v>0</v>
      </c>
    </row>
    <row r="1051" spans="1:21" ht="14.45" customHeight="1" x14ac:dyDescent="0.2">
      <c r="A1051" s="822">
        <v>7</v>
      </c>
      <c r="B1051" s="823" t="s">
        <v>2233</v>
      </c>
      <c r="C1051" s="823" t="s">
        <v>2239</v>
      </c>
      <c r="D1051" s="824" t="s">
        <v>3530</v>
      </c>
      <c r="E1051" s="825" t="s">
        <v>2265</v>
      </c>
      <c r="F1051" s="823" t="s">
        <v>2234</v>
      </c>
      <c r="G1051" s="823" t="s">
        <v>2885</v>
      </c>
      <c r="H1051" s="823" t="s">
        <v>329</v>
      </c>
      <c r="I1051" s="823" t="s">
        <v>2886</v>
      </c>
      <c r="J1051" s="823" t="s">
        <v>2887</v>
      </c>
      <c r="K1051" s="823" t="s">
        <v>2888</v>
      </c>
      <c r="L1051" s="826">
        <v>1561.8</v>
      </c>
      <c r="M1051" s="826">
        <v>4685.3999999999996</v>
      </c>
      <c r="N1051" s="823">
        <v>3</v>
      </c>
      <c r="O1051" s="827">
        <v>2</v>
      </c>
      <c r="P1051" s="826">
        <v>1561.8</v>
      </c>
      <c r="Q1051" s="828">
        <v>0.33333333333333337</v>
      </c>
      <c r="R1051" s="823">
        <v>1</v>
      </c>
      <c r="S1051" s="828">
        <v>0.33333333333333331</v>
      </c>
      <c r="T1051" s="827">
        <v>1</v>
      </c>
      <c r="U1051" s="829">
        <v>0.5</v>
      </c>
    </row>
    <row r="1052" spans="1:21" ht="14.45" customHeight="1" x14ac:dyDescent="0.2">
      <c r="A1052" s="822">
        <v>7</v>
      </c>
      <c r="B1052" s="823" t="s">
        <v>2233</v>
      </c>
      <c r="C1052" s="823" t="s">
        <v>2239</v>
      </c>
      <c r="D1052" s="824" t="s">
        <v>3530</v>
      </c>
      <c r="E1052" s="825" t="s">
        <v>2265</v>
      </c>
      <c r="F1052" s="823" t="s">
        <v>2234</v>
      </c>
      <c r="G1052" s="823" t="s">
        <v>3200</v>
      </c>
      <c r="H1052" s="823" t="s">
        <v>680</v>
      </c>
      <c r="I1052" s="823" t="s">
        <v>3201</v>
      </c>
      <c r="J1052" s="823" t="s">
        <v>3202</v>
      </c>
      <c r="K1052" s="823" t="s">
        <v>1436</v>
      </c>
      <c r="L1052" s="826">
        <v>176.32</v>
      </c>
      <c r="M1052" s="826">
        <v>176.32</v>
      </c>
      <c r="N1052" s="823">
        <v>1</v>
      </c>
      <c r="O1052" s="827">
        <v>1</v>
      </c>
      <c r="P1052" s="826">
        <v>176.32</v>
      </c>
      <c r="Q1052" s="828">
        <v>1</v>
      </c>
      <c r="R1052" s="823">
        <v>1</v>
      </c>
      <c r="S1052" s="828">
        <v>1</v>
      </c>
      <c r="T1052" s="827">
        <v>1</v>
      </c>
      <c r="U1052" s="829">
        <v>1</v>
      </c>
    </row>
    <row r="1053" spans="1:21" ht="14.45" customHeight="1" x14ac:dyDescent="0.2">
      <c r="A1053" s="822">
        <v>7</v>
      </c>
      <c r="B1053" s="823" t="s">
        <v>2233</v>
      </c>
      <c r="C1053" s="823" t="s">
        <v>2239</v>
      </c>
      <c r="D1053" s="824" t="s">
        <v>3530</v>
      </c>
      <c r="E1053" s="825" t="s">
        <v>2265</v>
      </c>
      <c r="F1053" s="823" t="s">
        <v>2234</v>
      </c>
      <c r="G1053" s="823" t="s">
        <v>3395</v>
      </c>
      <c r="H1053" s="823" t="s">
        <v>680</v>
      </c>
      <c r="I1053" s="823" t="s">
        <v>3396</v>
      </c>
      <c r="J1053" s="823" t="s">
        <v>3397</v>
      </c>
      <c r="K1053" s="823" t="s">
        <v>3398</v>
      </c>
      <c r="L1053" s="826">
        <v>39.549999999999997</v>
      </c>
      <c r="M1053" s="826">
        <v>39.549999999999997</v>
      </c>
      <c r="N1053" s="823">
        <v>1</v>
      </c>
      <c r="O1053" s="827">
        <v>0.5</v>
      </c>
      <c r="P1053" s="826">
        <v>39.549999999999997</v>
      </c>
      <c r="Q1053" s="828">
        <v>1</v>
      </c>
      <c r="R1053" s="823">
        <v>1</v>
      </c>
      <c r="S1053" s="828">
        <v>1</v>
      </c>
      <c r="T1053" s="827">
        <v>0.5</v>
      </c>
      <c r="U1053" s="829">
        <v>1</v>
      </c>
    </row>
    <row r="1054" spans="1:21" ht="14.45" customHeight="1" x14ac:dyDescent="0.2">
      <c r="A1054" s="822">
        <v>7</v>
      </c>
      <c r="B1054" s="823" t="s">
        <v>2233</v>
      </c>
      <c r="C1054" s="823" t="s">
        <v>2239</v>
      </c>
      <c r="D1054" s="824" t="s">
        <v>3530</v>
      </c>
      <c r="E1054" s="825" t="s">
        <v>2265</v>
      </c>
      <c r="F1054" s="823" t="s">
        <v>2234</v>
      </c>
      <c r="G1054" s="823" t="s">
        <v>3399</v>
      </c>
      <c r="H1054" s="823" t="s">
        <v>329</v>
      </c>
      <c r="I1054" s="823" t="s">
        <v>3400</v>
      </c>
      <c r="J1054" s="823" t="s">
        <v>3401</v>
      </c>
      <c r="K1054" s="823" t="s">
        <v>3402</v>
      </c>
      <c r="L1054" s="826">
        <v>0</v>
      </c>
      <c r="M1054" s="826">
        <v>0</v>
      </c>
      <c r="N1054" s="823">
        <v>1</v>
      </c>
      <c r="O1054" s="827">
        <v>1</v>
      </c>
      <c r="P1054" s="826">
        <v>0</v>
      </c>
      <c r="Q1054" s="828"/>
      <c r="R1054" s="823">
        <v>1</v>
      </c>
      <c r="S1054" s="828">
        <v>1</v>
      </c>
      <c r="T1054" s="827">
        <v>1</v>
      </c>
      <c r="U1054" s="829">
        <v>1</v>
      </c>
    </row>
    <row r="1055" spans="1:21" ht="14.45" customHeight="1" x14ac:dyDescent="0.2">
      <c r="A1055" s="822">
        <v>7</v>
      </c>
      <c r="B1055" s="823" t="s">
        <v>2233</v>
      </c>
      <c r="C1055" s="823" t="s">
        <v>2239</v>
      </c>
      <c r="D1055" s="824" t="s">
        <v>3530</v>
      </c>
      <c r="E1055" s="825" t="s">
        <v>2265</v>
      </c>
      <c r="F1055" s="823" t="s">
        <v>2234</v>
      </c>
      <c r="G1055" s="823" t="s">
        <v>2420</v>
      </c>
      <c r="H1055" s="823" t="s">
        <v>680</v>
      </c>
      <c r="I1055" s="823" t="s">
        <v>2136</v>
      </c>
      <c r="J1055" s="823" t="s">
        <v>2137</v>
      </c>
      <c r="K1055" s="823" t="s">
        <v>2138</v>
      </c>
      <c r="L1055" s="826">
        <v>70.48</v>
      </c>
      <c r="M1055" s="826">
        <v>352.4</v>
      </c>
      <c r="N1055" s="823">
        <v>5</v>
      </c>
      <c r="O1055" s="827">
        <v>2.5</v>
      </c>
      <c r="P1055" s="826">
        <v>211.44</v>
      </c>
      <c r="Q1055" s="828">
        <v>0.6</v>
      </c>
      <c r="R1055" s="823">
        <v>3</v>
      </c>
      <c r="S1055" s="828">
        <v>0.6</v>
      </c>
      <c r="T1055" s="827">
        <v>1</v>
      </c>
      <c r="U1055" s="829">
        <v>0.4</v>
      </c>
    </row>
    <row r="1056" spans="1:21" ht="14.45" customHeight="1" x14ac:dyDescent="0.2">
      <c r="A1056" s="822">
        <v>7</v>
      </c>
      <c r="B1056" s="823" t="s">
        <v>2233</v>
      </c>
      <c r="C1056" s="823" t="s">
        <v>2239</v>
      </c>
      <c r="D1056" s="824" t="s">
        <v>3530</v>
      </c>
      <c r="E1056" s="825" t="s">
        <v>2265</v>
      </c>
      <c r="F1056" s="823" t="s">
        <v>2234</v>
      </c>
      <c r="G1056" s="823" t="s">
        <v>2420</v>
      </c>
      <c r="H1056" s="823" t="s">
        <v>680</v>
      </c>
      <c r="I1056" s="823" t="s">
        <v>2421</v>
      </c>
      <c r="J1056" s="823" t="s">
        <v>2137</v>
      </c>
      <c r="K1056" s="823" t="s">
        <v>2422</v>
      </c>
      <c r="L1056" s="826">
        <v>140.96</v>
      </c>
      <c r="M1056" s="826">
        <v>845.76</v>
      </c>
      <c r="N1056" s="823">
        <v>6</v>
      </c>
      <c r="O1056" s="827">
        <v>3</v>
      </c>
      <c r="P1056" s="826">
        <v>422.88</v>
      </c>
      <c r="Q1056" s="828">
        <v>0.5</v>
      </c>
      <c r="R1056" s="823">
        <v>3</v>
      </c>
      <c r="S1056" s="828">
        <v>0.5</v>
      </c>
      <c r="T1056" s="827">
        <v>1.5</v>
      </c>
      <c r="U1056" s="829">
        <v>0.5</v>
      </c>
    </row>
    <row r="1057" spans="1:21" ht="14.45" customHeight="1" x14ac:dyDescent="0.2">
      <c r="A1057" s="822">
        <v>7</v>
      </c>
      <c r="B1057" s="823" t="s">
        <v>2233</v>
      </c>
      <c r="C1057" s="823" t="s">
        <v>2239</v>
      </c>
      <c r="D1057" s="824" t="s">
        <v>3530</v>
      </c>
      <c r="E1057" s="825" t="s">
        <v>2265</v>
      </c>
      <c r="F1057" s="823" t="s">
        <v>2234</v>
      </c>
      <c r="G1057" s="823" t="s">
        <v>2665</v>
      </c>
      <c r="H1057" s="823" t="s">
        <v>329</v>
      </c>
      <c r="I1057" s="823" t="s">
        <v>2666</v>
      </c>
      <c r="J1057" s="823" t="s">
        <v>822</v>
      </c>
      <c r="K1057" s="823" t="s">
        <v>2667</v>
      </c>
      <c r="L1057" s="826">
        <v>53.57</v>
      </c>
      <c r="M1057" s="826">
        <v>53.57</v>
      </c>
      <c r="N1057" s="823">
        <v>1</v>
      </c>
      <c r="O1057" s="827">
        <v>1</v>
      </c>
      <c r="P1057" s="826"/>
      <c r="Q1057" s="828">
        <v>0</v>
      </c>
      <c r="R1057" s="823"/>
      <c r="S1057" s="828">
        <v>0</v>
      </c>
      <c r="T1057" s="827"/>
      <c r="U1057" s="829">
        <v>0</v>
      </c>
    </row>
    <row r="1058" spans="1:21" ht="14.45" customHeight="1" x14ac:dyDescent="0.2">
      <c r="A1058" s="822">
        <v>7</v>
      </c>
      <c r="B1058" s="823" t="s">
        <v>2233</v>
      </c>
      <c r="C1058" s="823" t="s">
        <v>2239</v>
      </c>
      <c r="D1058" s="824" t="s">
        <v>3530</v>
      </c>
      <c r="E1058" s="825" t="s">
        <v>2265</v>
      </c>
      <c r="F1058" s="823" t="s">
        <v>2234</v>
      </c>
      <c r="G1058" s="823" t="s">
        <v>2896</v>
      </c>
      <c r="H1058" s="823" t="s">
        <v>329</v>
      </c>
      <c r="I1058" s="823" t="s">
        <v>3119</v>
      </c>
      <c r="J1058" s="823" t="s">
        <v>3094</v>
      </c>
      <c r="K1058" s="823" t="s">
        <v>2107</v>
      </c>
      <c r="L1058" s="826">
        <v>389.92</v>
      </c>
      <c r="M1058" s="826">
        <v>1169.76</v>
      </c>
      <c r="N1058" s="823">
        <v>3</v>
      </c>
      <c r="O1058" s="827">
        <v>1</v>
      </c>
      <c r="P1058" s="826"/>
      <c r="Q1058" s="828">
        <v>0</v>
      </c>
      <c r="R1058" s="823"/>
      <c r="S1058" s="828">
        <v>0</v>
      </c>
      <c r="T1058" s="827"/>
      <c r="U1058" s="829">
        <v>0</v>
      </c>
    </row>
    <row r="1059" spans="1:21" ht="14.45" customHeight="1" x14ac:dyDescent="0.2">
      <c r="A1059" s="822">
        <v>7</v>
      </c>
      <c r="B1059" s="823" t="s">
        <v>2233</v>
      </c>
      <c r="C1059" s="823" t="s">
        <v>2239</v>
      </c>
      <c r="D1059" s="824" t="s">
        <v>3530</v>
      </c>
      <c r="E1059" s="825" t="s">
        <v>2265</v>
      </c>
      <c r="F1059" s="823" t="s">
        <v>2234</v>
      </c>
      <c r="G1059" s="823" t="s">
        <v>2896</v>
      </c>
      <c r="H1059" s="823" t="s">
        <v>329</v>
      </c>
      <c r="I1059" s="823" t="s">
        <v>2897</v>
      </c>
      <c r="J1059" s="823" t="s">
        <v>2898</v>
      </c>
      <c r="K1059" s="823" t="s">
        <v>763</v>
      </c>
      <c r="L1059" s="826">
        <v>208.18</v>
      </c>
      <c r="M1059" s="826">
        <v>624.54</v>
      </c>
      <c r="N1059" s="823">
        <v>3</v>
      </c>
      <c r="O1059" s="827">
        <v>1</v>
      </c>
      <c r="P1059" s="826">
        <v>624.54</v>
      </c>
      <c r="Q1059" s="828">
        <v>1</v>
      </c>
      <c r="R1059" s="823">
        <v>3</v>
      </c>
      <c r="S1059" s="828">
        <v>1</v>
      </c>
      <c r="T1059" s="827">
        <v>1</v>
      </c>
      <c r="U1059" s="829">
        <v>1</v>
      </c>
    </row>
    <row r="1060" spans="1:21" ht="14.45" customHeight="1" x14ac:dyDescent="0.2">
      <c r="A1060" s="822">
        <v>7</v>
      </c>
      <c r="B1060" s="823" t="s">
        <v>2233</v>
      </c>
      <c r="C1060" s="823" t="s">
        <v>2239</v>
      </c>
      <c r="D1060" s="824" t="s">
        <v>3530</v>
      </c>
      <c r="E1060" s="825" t="s">
        <v>2265</v>
      </c>
      <c r="F1060" s="823" t="s">
        <v>2234</v>
      </c>
      <c r="G1060" s="823" t="s">
        <v>2896</v>
      </c>
      <c r="H1060" s="823" t="s">
        <v>329</v>
      </c>
      <c r="I1060" s="823" t="s">
        <v>3121</v>
      </c>
      <c r="J1060" s="823" t="s">
        <v>2898</v>
      </c>
      <c r="K1060" s="823" t="s">
        <v>1442</v>
      </c>
      <c r="L1060" s="826">
        <v>383.18</v>
      </c>
      <c r="M1060" s="826">
        <v>1149.54</v>
      </c>
      <c r="N1060" s="823">
        <v>3</v>
      </c>
      <c r="O1060" s="827">
        <v>1</v>
      </c>
      <c r="P1060" s="826"/>
      <c r="Q1060" s="828">
        <v>0</v>
      </c>
      <c r="R1060" s="823"/>
      <c r="S1060" s="828">
        <v>0</v>
      </c>
      <c r="T1060" s="827"/>
      <c r="U1060" s="829">
        <v>0</v>
      </c>
    </row>
    <row r="1061" spans="1:21" ht="14.45" customHeight="1" x14ac:dyDescent="0.2">
      <c r="A1061" s="822">
        <v>7</v>
      </c>
      <c r="B1061" s="823" t="s">
        <v>2233</v>
      </c>
      <c r="C1061" s="823" t="s">
        <v>2239</v>
      </c>
      <c r="D1061" s="824" t="s">
        <v>3530</v>
      </c>
      <c r="E1061" s="825" t="s">
        <v>2265</v>
      </c>
      <c r="F1061" s="823" t="s">
        <v>2234</v>
      </c>
      <c r="G1061" s="823" t="s">
        <v>2896</v>
      </c>
      <c r="H1061" s="823" t="s">
        <v>329</v>
      </c>
      <c r="I1061" s="823" t="s">
        <v>3096</v>
      </c>
      <c r="J1061" s="823" t="s">
        <v>3094</v>
      </c>
      <c r="K1061" s="823" t="s">
        <v>3097</v>
      </c>
      <c r="L1061" s="826">
        <v>233.95</v>
      </c>
      <c r="M1061" s="826">
        <v>4211.0999999999995</v>
      </c>
      <c r="N1061" s="823">
        <v>18</v>
      </c>
      <c r="O1061" s="827">
        <v>2</v>
      </c>
      <c r="P1061" s="826">
        <v>4211.0999999999995</v>
      </c>
      <c r="Q1061" s="828">
        <v>1</v>
      </c>
      <c r="R1061" s="823">
        <v>18</v>
      </c>
      <c r="S1061" s="828">
        <v>1</v>
      </c>
      <c r="T1061" s="827">
        <v>2</v>
      </c>
      <c r="U1061" s="829">
        <v>1</v>
      </c>
    </row>
    <row r="1062" spans="1:21" ht="14.45" customHeight="1" x14ac:dyDescent="0.2">
      <c r="A1062" s="822">
        <v>7</v>
      </c>
      <c r="B1062" s="823" t="s">
        <v>2233</v>
      </c>
      <c r="C1062" s="823" t="s">
        <v>2239</v>
      </c>
      <c r="D1062" s="824" t="s">
        <v>3530</v>
      </c>
      <c r="E1062" s="825" t="s">
        <v>2265</v>
      </c>
      <c r="F1062" s="823" t="s">
        <v>2234</v>
      </c>
      <c r="G1062" s="823" t="s">
        <v>2899</v>
      </c>
      <c r="H1062" s="823" t="s">
        <v>329</v>
      </c>
      <c r="I1062" s="823" t="s">
        <v>2900</v>
      </c>
      <c r="J1062" s="823" t="s">
        <v>874</v>
      </c>
      <c r="K1062" s="823" t="s">
        <v>2901</v>
      </c>
      <c r="L1062" s="826">
        <v>134.47999999999999</v>
      </c>
      <c r="M1062" s="826">
        <v>134.47999999999999</v>
      </c>
      <c r="N1062" s="823">
        <v>1</v>
      </c>
      <c r="O1062" s="827">
        <v>1</v>
      </c>
      <c r="P1062" s="826">
        <v>134.47999999999999</v>
      </c>
      <c r="Q1062" s="828">
        <v>1</v>
      </c>
      <c r="R1062" s="823">
        <v>1</v>
      </c>
      <c r="S1062" s="828">
        <v>1</v>
      </c>
      <c r="T1062" s="827">
        <v>1</v>
      </c>
      <c r="U1062" s="829">
        <v>1</v>
      </c>
    </row>
    <row r="1063" spans="1:21" ht="14.45" customHeight="1" x14ac:dyDescent="0.2">
      <c r="A1063" s="822">
        <v>7</v>
      </c>
      <c r="B1063" s="823" t="s">
        <v>2233</v>
      </c>
      <c r="C1063" s="823" t="s">
        <v>2239</v>
      </c>
      <c r="D1063" s="824" t="s">
        <v>3530</v>
      </c>
      <c r="E1063" s="825" t="s">
        <v>2265</v>
      </c>
      <c r="F1063" s="823" t="s">
        <v>2234</v>
      </c>
      <c r="G1063" s="823" t="s">
        <v>2899</v>
      </c>
      <c r="H1063" s="823" t="s">
        <v>329</v>
      </c>
      <c r="I1063" s="823" t="s">
        <v>2900</v>
      </c>
      <c r="J1063" s="823" t="s">
        <v>874</v>
      </c>
      <c r="K1063" s="823" t="s">
        <v>2901</v>
      </c>
      <c r="L1063" s="826">
        <v>88.07</v>
      </c>
      <c r="M1063" s="826">
        <v>528.41999999999996</v>
      </c>
      <c r="N1063" s="823">
        <v>6</v>
      </c>
      <c r="O1063" s="827">
        <v>2.5</v>
      </c>
      <c r="P1063" s="826">
        <v>264.20999999999998</v>
      </c>
      <c r="Q1063" s="828">
        <v>0.5</v>
      </c>
      <c r="R1063" s="823">
        <v>3</v>
      </c>
      <c r="S1063" s="828">
        <v>0.5</v>
      </c>
      <c r="T1063" s="827">
        <v>1.5</v>
      </c>
      <c r="U1063" s="829">
        <v>0.6</v>
      </c>
    </row>
    <row r="1064" spans="1:21" ht="14.45" customHeight="1" x14ac:dyDescent="0.2">
      <c r="A1064" s="822">
        <v>7</v>
      </c>
      <c r="B1064" s="823" t="s">
        <v>2233</v>
      </c>
      <c r="C1064" s="823" t="s">
        <v>2239</v>
      </c>
      <c r="D1064" s="824" t="s">
        <v>3530</v>
      </c>
      <c r="E1064" s="825" t="s">
        <v>2265</v>
      </c>
      <c r="F1064" s="823" t="s">
        <v>2234</v>
      </c>
      <c r="G1064" s="823" t="s">
        <v>3040</v>
      </c>
      <c r="H1064" s="823" t="s">
        <v>329</v>
      </c>
      <c r="I1064" s="823" t="s">
        <v>3041</v>
      </c>
      <c r="J1064" s="823" t="s">
        <v>3042</v>
      </c>
      <c r="K1064" s="823" t="s">
        <v>3043</v>
      </c>
      <c r="L1064" s="826">
        <v>113.93</v>
      </c>
      <c r="M1064" s="826">
        <v>455.72</v>
      </c>
      <c r="N1064" s="823">
        <v>4</v>
      </c>
      <c r="O1064" s="827">
        <v>2</v>
      </c>
      <c r="P1064" s="826">
        <v>455.72</v>
      </c>
      <c r="Q1064" s="828">
        <v>1</v>
      </c>
      <c r="R1064" s="823">
        <v>4</v>
      </c>
      <c r="S1064" s="828">
        <v>1</v>
      </c>
      <c r="T1064" s="827">
        <v>2</v>
      </c>
      <c r="U1064" s="829">
        <v>1</v>
      </c>
    </row>
    <row r="1065" spans="1:21" ht="14.45" customHeight="1" x14ac:dyDescent="0.2">
      <c r="A1065" s="822">
        <v>7</v>
      </c>
      <c r="B1065" s="823" t="s">
        <v>2233</v>
      </c>
      <c r="C1065" s="823" t="s">
        <v>2239</v>
      </c>
      <c r="D1065" s="824" t="s">
        <v>3530</v>
      </c>
      <c r="E1065" s="825" t="s">
        <v>2265</v>
      </c>
      <c r="F1065" s="823" t="s">
        <v>2234</v>
      </c>
      <c r="G1065" s="823" t="s">
        <v>2327</v>
      </c>
      <c r="H1065" s="823" t="s">
        <v>329</v>
      </c>
      <c r="I1065" s="823" t="s">
        <v>2554</v>
      </c>
      <c r="J1065" s="823" t="s">
        <v>2555</v>
      </c>
      <c r="K1065" s="823" t="s">
        <v>783</v>
      </c>
      <c r="L1065" s="826">
        <v>35.25</v>
      </c>
      <c r="M1065" s="826">
        <v>35.25</v>
      </c>
      <c r="N1065" s="823">
        <v>1</v>
      </c>
      <c r="O1065" s="827">
        <v>1</v>
      </c>
      <c r="P1065" s="826"/>
      <c r="Q1065" s="828">
        <v>0</v>
      </c>
      <c r="R1065" s="823"/>
      <c r="S1065" s="828">
        <v>0</v>
      </c>
      <c r="T1065" s="827"/>
      <c r="U1065" s="829">
        <v>0</v>
      </c>
    </row>
    <row r="1066" spans="1:21" ht="14.45" customHeight="1" x14ac:dyDescent="0.2">
      <c r="A1066" s="822">
        <v>7</v>
      </c>
      <c r="B1066" s="823" t="s">
        <v>2233</v>
      </c>
      <c r="C1066" s="823" t="s">
        <v>2239</v>
      </c>
      <c r="D1066" s="824" t="s">
        <v>3530</v>
      </c>
      <c r="E1066" s="825" t="s">
        <v>2265</v>
      </c>
      <c r="F1066" s="823" t="s">
        <v>2234</v>
      </c>
      <c r="G1066" s="823" t="s">
        <v>2327</v>
      </c>
      <c r="H1066" s="823" t="s">
        <v>329</v>
      </c>
      <c r="I1066" s="823" t="s">
        <v>2634</v>
      </c>
      <c r="J1066" s="823" t="s">
        <v>2555</v>
      </c>
      <c r="K1066" s="823" t="s">
        <v>2635</v>
      </c>
      <c r="L1066" s="826">
        <v>35.25</v>
      </c>
      <c r="M1066" s="826">
        <v>70.5</v>
      </c>
      <c r="N1066" s="823">
        <v>2</v>
      </c>
      <c r="O1066" s="827">
        <v>0.5</v>
      </c>
      <c r="P1066" s="826"/>
      <c r="Q1066" s="828">
        <v>0</v>
      </c>
      <c r="R1066" s="823"/>
      <c r="S1066" s="828">
        <v>0</v>
      </c>
      <c r="T1066" s="827"/>
      <c r="U1066" s="829">
        <v>0</v>
      </c>
    </row>
    <row r="1067" spans="1:21" ht="14.45" customHeight="1" x14ac:dyDescent="0.2">
      <c r="A1067" s="822">
        <v>7</v>
      </c>
      <c r="B1067" s="823" t="s">
        <v>2233</v>
      </c>
      <c r="C1067" s="823" t="s">
        <v>2239</v>
      </c>
      <c r="D1067" s="824" t="s">
        <v>3530</v>
      </c>
      <c r="E1067" s="825" t="s">
        <v>2265</v>
      </c>
      <c r="F1067" s="823" t="s">
        <v>2234</v>
      </c>
      <c r="G1067" s="823" t="s">
        <v>2327</v>
      </c>
      <c r="H1067" s="823" t="s">
        <v>329</v>
      </c>
      <c r="I1067" s="823" t="s">
        <v>3403</v>
      </c>
      <c r="J1067" s="823" t="s">
        <v>2555</v>
      </c>
      <c r="K1067" s="823" t="s">
        <v>783</v>
      </c>
      <c r="L1067" s="826">
        <v>35.25</v>
      </c>
      <c r="M1067" s="826">
        <v>70.5</v>
      </c>
      <c r="N1067" s="823">
        <v>2</v>
      </c>
      <c r="O1067" s="827">
        <v>1</v>
      </c>
      <c r="P1067" s="826">
        <v>70.5</v>
      </c>
      <c r="Q1067" s="828">
        <v>1</v>
      </c>
      <c r="R1067" s="823">
        <v>2</v>
      </c>
      <c r="S1067" s="828">
        <v>1</v>
      </c>
      <c r="T1067" s="827">
        <v>1</v>
      </c>
      <c r="U1067" s="829">
        <v>1</v>
      </c>
    </row>
    <row r="1068" spans="1:21" ht="14.45" customHeight="1" x14ac:dyDescent="0.2">
      <c r="A1068" s="822">
        <v>7</v>
      </c>
      <c r="B1068" s="823" t="s">
        <v>2233</v>
      </c>
      <c r="C1068" s="823" t="s">
        <v>2239</v>
      </c>
      <c r="D1068" s="824" t="s">
        <v>3530</v>
      </c>
      <c r="E1068" s="825" t="s">
        <v>2265</v>
      </c>
      <c r="F1068" s="823" t="s">
        <v>2234</v>
      </c>
      <c r="G1068" s="823" t="s">
        <v>2427</v>
      </c>
      <c r="H1068" s="823" t="s">
        <v>329</v>
      </c>
      <c r="I1068" s="823" t="s">
        <v>2691</v>
      </c>
      <c r="J1068" s="823" t="s">
        <v>2692</v>
      </c>
      <c r="K1068" s="823" t="s">
        <v>2693</v>
      </c>
      <c r="L1068" s="826">
        <v>97.76</v>
      </c>
      <c r="M1068" s="826">
        <v>97.76</v>
      </c>
      <c r="N1068" s="823">
        <v>1</v>
      </c>
      <c r="O1068" s="827">
        <v>0.5</v>
      </c>
      <c r="P1068" s="826"/>
      <c r="Q1068" s="828">
        <v>0</v>
      </c>
      <c r="R1068" s="823"/>
      <c r="S1068" s="828">
        <v>0</v>
      </c>
      <c r="T1068" s="827"/>
      <c r="U1068" s="829">
        <v>0</v>
      </c>
    </row>
    <row r="1069" spans="1:21" ht="14.45" customHeight="1" x14ac:dyDescent="0.2">
      <c r="A1069" s="822">
        <v>7</v>
      </c>
      <c r="B1069" s="823" t="s">
        <v>2233</v>
      </c>
      <c r="C1069" s="823" t="s">
        <v>2239</v>
      </c>
      <c r="D1069" s="824" t="s">
        <v>3530</v>
      </c>
      <c r="E1069" s="825" t="s">
        <v>2265</v>
      </c>
      <c r="F1069" s="823" t="s">
        <v>2234</v>
      </c>
      <c r="G1069" s="823" t="s">
        <v>2427</v>
      </c>
      <c r="H1069" s="823" t="s">
        <v>329</v>
      </c>
      <c r="I1069" s="823" t="s">
        <v>2428</v>
      </c>
      <c r="J1069" s="823" t="s">
        <v>928</v>
      </c>
      <c r="K1069" s="823" t="s">
        <v>2429</v>
      </c>
      <c r="L1069" s="826">
        <v>185.26</v>
      </c>
      <c r="M1069" s="826">
        <v>370.52</v>
      </c>
      <c r="N1069" s="823">
        <v>2</v>
      </c>
      <c r="O1069" s="827">
        <v>2</v>
      </c>
      <c r="P1069" s="826">
        <v>185.26</v>
      </c>
      <c r="Q1069" s="828">
        <v>0.5</v>
      </c>
      <c r="R1069" s="823">
        <v>1</v>
      </c>
      <c r="S1069" s="828">
        <v>0.5</v>
      </c>
      <c r="T1069" s="827">
        <v>1</v>
      </c>
      <c r="U1069" s="829">
        <v>0.5</v>
      </c>
    </row>
    <row r="1070" spans="1:21" ht="14.45" customHeight="1" x14ac:dyDescent="0.2">
      <c r="A1070" s="822">
        <v>7</v>
      </c>
      <c r="B1070" s="823" t="s">
        <v>2233</v>
      </c>
      <c r="C1070" s="823" t="s">
        <v>2239</v>
      </c>
      <c r="D1070" s="824" t="s">
        <v>3530</v>
      </c>
      <c r="E1070" s="825" t="s">
        <v>2265</v>
      </c>
      <c r="F1070" s="823" t="s">
        <v>2234</v>
      </c>
      <c r="G1070" s="823" t="s">
        <v>2427</v>
      </c>
      <c r="H1070" s="823" t="s">
        <v>329</v>
      </c>
      <c r="I1070" s="823" t="s">
        <v>3404</v>
      </c>
      <c r="J1070" s="823" t="s">
        <v>3405</v>
      </c>
      <c r="K1070" s="823" t="s">
        <v>3406</v>
      </c>
      <c r="L1070" s="826">
        <v>0</v>
      </c>
      <c r="M1070" s="826">
        <v>0</v>
      </c>
      <c r="N1070" s="823">
        <v>2</v>
      </c>
      <c r="O1070" s="827">
        <v>2</v>
      </c>
      <c r="P1070" s="826">
        <v>0</v>
      </c>
      <c r="Q1070" s="828"/>
      <c r="R1070" s="823">
        <v>1</v>
      </c>
      <c r="S1070" s="828">
        <v>0.5</v>
      </c>
      <c r="T1070" s="827">
        <v>1</v>
      </c>
      <c r="U1070" s="829">
        <v>0.5</v>
      </c>
    </row>
    <row r="1071" spans="1:21" ht="14.45" customHeight="1" x14ac:dyDescent="0.2">
      <c r="A1071" s="822">
        <v>7</v>
      </c>
      <c r="B1071" s="823" t="s">
        <v>2233</v>
      </c>
      <c r="C1071" s="823" t="s">
        <v>2239</v>
      </c>
      <c r="D1071" s="824" t="s">
        <v>3530</v>
      </c>
      <c r="E1071" s="825" t="s">
        <v>2265</v>
      </c>
      <c r="F1071" s="823" t="s">
        <v>2234</v>
      </c>
      <c r="G1071" s="823" t="s">
        <v>2427</v>
      </c>
      <c r="H1071" s="823" t="s">
        <v>329</v>
      </c>
      <c r="I1071" s="823" t="s">
        <v>3207</v>
      </c>
      <c r="J1071" s="823" t="s">
        <v>2795</v>
      </c>
      <c r="K1071" s="823" t="s">
        <v>2693</v>
      </c>
      <c r="L1071" s="826">
        <v>205.84</v>
      </c>
      <c r="M1071" s="826">
        <v>205.84</v>
      </c>
      <c r="N1071" s="823">
        <v>1</v>
      </c>
      <c r="O1071" s="827">
        <v>1</v>
      </c>
      <c r="P1071" s="826">
        <v>205.84</v>
      </c>
      <c r="Q1071" s="828">
        <v>1</v>
      </c>
      <c r="R1071" s="823">
        <v>1</v>
      </c>
      <c r="S1071" s="828">
        <v>1</v>
      </c>
      <c r="T1071" s="827">
        <v>1</v>
      </c>
      <c r="U1071" s="829">
        <v>1</v>
      </c>
    </row>
    <row r="1072" spans="1:21" ht="14.45" customHeight="1" x14ac:dyDescent="0.2">
      <c r="A1072" s="822">
        <v>7</v>
      </c>
      <c r="B1072" s="823" t="s">
        <v>2233</v>
      </c>
      <c r="C1072" s="823" t="s">
        <v>2239</v>
      </c>
      <c r="D1072" s="824" t="s">
        <v>3530</v>
      </c>
      <c r="E1072" s="825" t="s">
        <v>2265</v>
      </c>
      <c r="F1072" s="823" t="s">
        <v>2234</v>
      </c>
      <c r="G1072" s="823" t="s">
        <v>2902</v>
      </c>
      <c r="H1072" s="823" t="s">
        <v>329</v>
      </c>
      <c r="I1072" s="823" t="s">
        <v>2906</v>
      </c>
      <c r="J1072" s="823" t="s">
        <v>2904</v>
      </c>
      <c r="K1072" s="823" t="s">
        <v>2907</v>
      </c>
      <c r="L1072" s="826">
        <v>552.64</v>
      </c>
      <c r="M1072" s="826">
        <v>6079.04</v>
      </c>
      <c r="N1072" s="823">
        <v>11</v>
      </c>
      <c r="O1072" s="827">
        <v>3</v>
      </c>
      <c r="P1072" s="826">
        <v>3315.84</v>
      </c>
      <c r="Q1072" s="828">
        <v>0.54545454545454553</v>
      </c>
      <c r="R1072" s="823">
        <v>6</v>
      </c>
      <c r="S1072" s="828">
        <v>0.54545454545454541</v>
      </c>
      <c r="T1072" s="827">
        <v>2</v>
      </c>
      <c r="U1072" s="829">
        <v>0.66666666666666663</v>
      </c>
    </row>
    <row r="1073" spans="1:21" ht="14.45" customHeight="1" x14ac:dyDescent="0.2">
      <c r="A1073" s="822">
        <v>7</v>
      </c>
      <c r="B1073" s="823" t="s">
        <v>2233</v>
      </c>
      <c r="C1073" s="823" t="s">
        <v>2239</v>
      </c>
      <c r="D1073" s="824" t="s">
        <v>3530</v>
      </c>
      <c r="E1073" s="825" t="s">
        <v>2265</v>
      </c>
      <c r="F1073" s="823" t="s">
        <v>2234</v>
      </c>
      <c r="G1073" s="823" t="s">
        <v>2902</v>
      </c>
      <c r="H1073" s="823" t="s">
        <v>329</v>
      </c>
      <c r="I1073" s="823" t="s">
        <v>3210</v>
      </c>
      <c r="J1073" s="823" t="s">
        <v>3209</v>
      </c>
      <c r="K1073" s="823" t="s">
        <v>2907</v>
      </c>
      <c r="L1073" s="826">
        <v>552.64</v>
      </c>
      <c r="M1073" s="826">
        <v>1657.92</v>
      </c>
      <c r="N1073" s="823">
        <v>3</v>
      </c>
      <c r="O1073" s="827">
        <v>1</v>
      </c>
      <c r="P1073" s="826">
        <v>1657.92</v>
      </c>
      <c r="Q1073" s="828">
        <v>1</v>
      </c>
      <c r="R1073" s="823">
        <v>3</v>
      </c>
      <c r="S1073" s="828">
        <v>1</v>
      </c>
      <c r="T1073" s="827">
        <v>1</v>
      </c>
      <c r="U1073" s="829">
        <v>1</v>
      </c>
    </row>
    <row r="1074" spans="1:21" ht="14.45" customHeight="1" x14ac:dyDescent="0.2">
      <c r="A1074" s="822">
        <v>7</v>
      </c>
      <c r="B1074" s="823" t="s">
        <v>2233</v>
      </c>
      <c r="C1074" s="823" t="s">
        <v>2239</v>
      </c>
      <c r="D1074" s="824" t="s">
        <v>3530</v>
      </c>
      <c r="E1074" s="825" t="s">
        <v>2265</v>
      </c>
      <c r="F1074" s="823" t="s">
        <v>2234</v>
      </c>
      <c r="G1074" s="823" t="s">
        <v>2902</v>
      </c>
      <c r="H1074" s="823" t="s">
        <v>680</v>
      </c>
      <c r="I1074" s="823" t="s">
        <v>2912</v>
      </c>
      <c r="J1074" s="823" t="s">
        <v>2913</v>
      </c>
      <c r="K1074" s="823" t="s">
        <v>2905</v>
      </c>
      <c r="L1074" s="826">
        <v>2038.93</v>
      </c>
      <c r="M1074" s="826">
        <v>44856.46</v>
      </c>
      <c r="N1074" s="823">
        <v>22</v>
      </c>
      <c r="O1074" s="827">
        <v>6</v>
      </c>
      <c r="P1074" s="826">
        <v>44856.46</v>
      </c>
      <c r="Q1074" s="828">
        <v>1</v>
      </c>
      <c r="R1074" s="823">
        <v>22</v>
      </c>
      <c r="S1074" s="828">
        <v>1</v>
      </c>
      <c r="T1074" s="827">
        <v>6</v>
      </c>
      <c r="U1074" s="829">
        <v>1</v>
      </c>
    </row>
    <row r="1075" spans="1:21" ht="14.45" customHeight="1" x14ac:dyDescent="0.2">
      <c r="A1075" s="822">
        <v>7</v>
      </c>
      <c r="B1075" s="823" t="s">
        <v>2233</v>
      </c>
      <c r="C1075" s="823" t="s">
        <v>2239</v>
      </c>
      <c r="D1075" s="824" t="s">
        <v>3530</v>
      </c>
      <c r="E1075" s="825" t="s">
        <v>2265</v>
      </c>
      <c r="F1075" s="823" t="s">
        <v>2234</v>
      </c>
      <c r="G1075" s="823" t="s">
        <v>2902</v>
      </c>
      <c r="H1075" s="823" t="s">
        <v>680</v>
      </c>
      <c r="I1075" s="823" t="s">
        <v>2914</v>
      </c>
      <c r="J1075" s="823" t="s">
        <v>2913</v>
      </c>
      <c r="K1075" s="823" t="s">
        <v>2909</v>
      </c>
      <c r="L1075" s="826">
        <v>355.79</v>
      </c>
      <c r="M1075" s="826">
        <v>3202.1100000000006</v>
      </c>
      <c r="N1075" s="823">
        <v>9</v>
      </c>
      <c r="O1075" s="827">
        <v>3</v>
      </c>
      <c r="P1075" s="826">
        <v>3202.1100000000006</v>
      </c>
      <c r="Q1075" s="828">
        <v>1</v>
      </c>
      <c r="R1075" s="823">
        <v>9</v>
      </c>
      <c r="S1075" s="828">
        <v>1</v>
      </c>
      <c r="T1075" s="827">
        <v>3</v>
      </c>
      <c r="U1075" s="829">
        <v>1</v>
      </c>
    </row>
    <row r="1076" spans="1:21" ht="14.45" customHeight="1" x14ac:dyDescent="0.2">
      <c r="A1076" s="822">
        <v>7</v>
      </c>
      <c r="B1076" s="823" t="s">
        <v>2233</v>
      </c>
      <c r="C1076" s="823" t="s">
        <v>2239</v>
      </c>
      <c r="D1076" s="824" t="s">
        <v>3530</v>
      </c>
      <c r="E1076" s="825" t="s">
        <v>2265</v>
      </c>
      <c r="F1076" s="823" t="s">
        <v>2234</v>
      </c>
      <c r="G1076" s="823" t="s">
        <v>2902</v>
      </c>
      <c r="H1076" s="823" t="s">
        <v>680</v>
      </c>
      <c r="I1076" s="823" t="s">
        <v>2915</v>
      </c>
      <c r="J1076" s="823" t="s">
        <v>2913</v>
      </c>
      <c r="K1076" s="823" t="s">
        <v>2907</v>
      </c>
      <c r="L1076" s="826">
        <v>552.64</v>
      </c>
      <c r="M1076" s="826">
        <v>12710.720000000001</v>
      </c>
      <c r="N1076" s="823">
        <v>23</v>
      </c>
      <c r="O1076" s="827">
        <v>7</v>
      </c>
      <c r="P1076" s="826">
        <v>12710.720000000001</v>
      </c>
      <c r="Q1076" s="828">
        <v>1</v>
      </c>
      <c r="R1076" s="823">
        <v>23</v>
      </c>
      <c r="S1076" s="828">
        <v>1</v>
      </c>
      <c r="T1076" s="827">
        <v>7</v>
      </c>
      <c r="U1076" s="829">
        <v>1</v>
      </c>
    </row>
    <row r="1077" spans="1:21" ht="14.45" customHeight="1" x14ac:dyDescent="0.2">
      <c r="A1077" s="822">
        <v>7</v>
      </c>
      <c r="B1077" s="823" t="s">
        <v>2233</v>
      </c>
      <c r="C1077" s="823" t="s">
        <v>2239</v>
      </c>
      <c r="D1077" s="824" t="s">
        <v>3530</v>
      </c>
      <c r="E1077" s="825" t="s">
        <v>2265</v>
      </c>
      <c r="F1077" s="823" t="s">
        <v>2234</v>
      </c>
      <c r="G1077" s="823" t="s">
        <v>2902</v>
      </c>
      <c r="H1077" s="823" t="s">
        <v>680</v>
      </c>
      <c r="I1077" s="823" t="s">
        <v>2916</v>
      </c>
      <c r="J1077" s="823" t="s">
        <v>2913</v>
      </c>
      <c r="K1077" s="823" t="s">
        <v>2911</v>
      </c>
      <c r="L1077" s="826">
        <v>1019.46</v>
      </c>
      <c r="M1077" s="826">
        <v>31603.260000000002</v>
      </c>
      <c r="N1077" s="823">
        <v>31</v>
      </c>
      <c r="O1077" s="827">
        <v>8</v>
      </c>
      <c r="P1077" s="826">
        <v>28544.880000000001</v>
      </c>
      <c r="Q1077" s="828">
        <v>0.90322580645161288</v>
      </c>
      <c r="R1077" s="823">
        <v>28</v>
      </c>
      <c r="S1077" s="828">
        <v>0.90322580645161288</v>
      </c>
      <c r="T1077" s="827">
        <v>7</v>
      </c>
      <c r="U1077" s="829">
        <v>0.875</v>
      </c>
    </row>
    <row r="1078" spans="1:21" ht="14.45" customHeight="1" x14ac:dyDescent="0.2">
      <c r="A1078" s="822">
        <v>7</v>
      </c>
      <c r="B1078" s="823" t="s">
        <v>2233</v>
      </c>
      <c r="C1078" s="823" t="s">
        <v>2239</v>
      </c>
      <c r="D1078" s="824" t="s">
        <v>3530</v>
      </c>
      <c r="E1078" s="825" t="s">
        <v>2265</v>
      </c>
      <c r="F1078" s="823" t="s">
        <v>2234</v>
      </c>
      <c r="G1078" s="823" t="s">
        <v>2294</v>
      </c>
      <c r="H1078" s="823" t="s">
        <v>680</v>
      </c>
      <c r="I1078" s="823" t="s">
        <v>1869</v>
      </c>
      <c r="J1078" s="823" t="s">
        <v>1865</v>
      </c>
      <c r="K1078" s="823" t="s">
        <v>1870</v>
      </c>
      <c r="L1078" s="826">
        <v>102.93</v>
      </c>
      <c r="M1078" s="826">
        <v>102.93</v>
      </c>
      <c r="N1078" s="823">
        <v>1</v>
      </c>
      <c r="O1078" s="827">
        <v>0.5</v>
      </c>
      <c r="P1078" s="826"/>
      <c r="Q1078" s="828">
        <v>0</v>
      </c>
      <c r="R1078" s="823"/>
      <c r="S1078" s="828">
        <v>0</v>
      </c>
      <c r="T1078" s="827"/>
      <c r="U1078" s="829">
        <v>0</v>
      </c>
    </row>
    <row r="1079" spans="1:21" ht="14.45" customHeight="1" x14ac:dyDescent="0.2">
      <c r="A1079" s="822">
        <v>7</v>
      </c>
      <c r="B1079" s="823" t="s">
        <v>2233</v>
      </c>
      <c r="C1079" s="823" t="s">
        <v>2239</v>
      </c>
      <c r="D1079" s="824" t="s">
        <v>3530</v>
      </c>
      <c r="E1079" s="825" t="s">
        <v>2265</v>
      </c>
      <c r="F1079" s="823" t="s">
        <v>2234</v>
      </c>
      <c r="G1079" s="823" t="s">
        <v>3211</v>
      </c>
      <c r="H1079" s="823" t="s">
        <v>329</v>
      </c>
      <c r="I1079" s="823" t="s">
        <v>3321</v>
      </c>
      <c r="J1079" s="823" t="s">
        <v>1410</v>
      </c>
      <c r="K1079" s="823" t="s">
        <v>3322</v>
      </c>
      <c r="L1079" s="826">
        <v>0</v>
      </c>
      <c r="M1079" s="826">
        <v>0</v>
      </c>
      <c r="N1079" s="823">
        <v>1</v>
      </c>
      <c r="O1079" s="827">
        <v>1</v>
      </c>
      <c r="P1079" s="826">
        <v>0</v>
      </c>
      <c r="Q1079" s="828"/>
      <c r="R1079" s="823">
        <v>1</v>
      </c>
      <c r="S1079" s="828">
        <v>1</v>
      </c>
      <c r="T1079" s="827">
        <v>1</v>
      </c>
      <c r="U1079" s="829">
        <v>1</v>
      </c>
    </row>
    <row r="1080" spans="1:21" ht="14.45" customHeight="1" x14ac:dyDescent="0.2">
      <c r="A1080" s="822">
        <v>7</v>
      </c>
      <c r="B1080" s="823" t="s">
        <v>2233</v>
      </c>
      <c r="C1080" s="823" t="s">
        <v>2239</v>
      </c>
      <c r="D1080" s="824" t="s">
        <v>3530</v>
      </c>
      <c r="E1080" s="825" t="s">
        <v>2265</v>
      </c>
      <c r="F1080" s="823" t="s">
        <v>2234</v>
      </c>
      <c r="G1080" s="823" t="s">
        <v>3211</v>
      </c>
      <c r="H1080" s="823" t="s">
        <v>329</v>
      </c>
      <c r="I1080" s="823" t="s">
        <v>3212</v>
      </c>
      <c r="J1080" s="823" t="s">
        <v>1410</v>
      </c>
      <c r="K1080" s="823" t="s">
        <v>3213</v>
      </c>
      <c r="L1080" s="826">
        <v>0</v>
      </c>
      <c r="M1080" s="826">
        <v>0</v>
      </c>
      <c r="N1080" s="823">
        <v>2</v>
      </c>
      <c r="O1080" s="827">
        <v>1</v>
      </c>
      <c r="P1080" s="826">
        <v>0</v>
      </c>
      <c r="Q1080" s="828"/>
      <c r="R1080" s="823">
        <v>2</v>
      </c>
      <c r="S1080" s="828">
        <v>1</v>
      </c>
      <c r="T1080" s="827">
        <v>1</v>
      </c>
      <c r="U1080" s="829">
        <v>1</v>
      </c>
    </row>
    <row r="1081" spans="1:21" ht="14.45" customHeight="1" x14ac:dyDescent="0.2">
      <c r="A1081" s="822">
        <v>7</v>
      </c>
      <c r="B1081" s="823" t="s">
        <v>2233</v>
      </c>
      <c r="C1081" s="823" t="s">
        <v>2239</v>
      </c>
      <c r="D1081" s="824" t="s">
        <v>3530</v>
      </c>
      <c r="E1081" s="825" t="s">
        <v>2265</v>
      </c>
      <c r="F1081" s="823" t="s">
        <v>2234</v>
      </c>
      <c r="G1081" s="823" t="s">
        <v>2334</v>
      </c>
      <c r="H1081" s="823" t="s">
        <v>329</v>
      </c>
      <c r="I1081" s="823" t="s">
        <v>2335</v>
      </c>
      <c r="J1081" s="823" t="s">
        <v>715</v>
      </c>
      <c r="K1081" s="823" t="s">
        <v>2336</v>
      </c>
      <c r="L1081" s="826">
        <v>127.91</v>
      </c>
      <c r="M1081" s="826">
        <v>767.46</v>
      </c>
      <c r="N1081" s="823">
        <v>6</v>
      </c>
      <c r="O1081" s="827">
        <v>4</v>
      </c>
      <c r="P1081" s="826">
        <v>383.73</v>
      </c>
      <c r="Q1081" s="828">
        <v>0.5</v>
      </c>
      <c r="R1081" s="823">
        <v>3</v>
      </c>
      <c r="S1081" s="828">
        <v>0.5</v>
      </c>
      <c r="T1081" s="827">
        <v>2</v>
      </c>
      <c r="U1081" s="829">
        <v>0.5</v>
      </c>
    </row>
    <row r="1082" spans="1:21" ht="14.45" customHeight="1" x14ac:dyDescent="0.2">
      <c r="A1082" s="822">
        <v>7</v>
      </c>
      <c r="B1082" s="823" t="s">
        <v>2233</v>
      </c>
      <c r="C1082" s="823" t="s">
        <v>2239</v>
      </c>
      <c r="D1082" s="824" t="s">
        <v>3530</v>
      </c>
      <c r="E1082" s="825" t="s">
        <v>2265</v>
      </c>
      <c r="F1082" s="823" t="s">
        <v>2234</v>
      </c>
      <c r="G1082" s="823" t="s">
        <v>2920</v>
      </c>
      <c r="H1082" s="823" t="s">
        <v>329</v>
      </c>
      <c r="I1082" s="823" t="s">
        <v>3122</v>
      </c>
      <c r="J1082" s="823" t="s">
        <v>2183</v>
      </c>
      <c r="K1082" s="823" t="s">
        <v>2923</v>
      </c>
      <c r="L1082" s="826">
        <v>169.29</v>
      </c>
      <c r="M1082" s="826">
        <v>507.87</v>
      </c>
      <c r="N1082" s="823">
        <v>3</v>
      </c>
      <c r="O1082" s="827">
        <v>1</v>
      </c>
      <c r="P1082" s="826">
        <v>507.87</v>
      </c>
      <c r="Q1082" s="828">
        <v>1</v>
      </c>
      <c r="R1082" s="823">
        <v>3</v>
      </c>
      <c r="S1082" s="828">
        <v>1</v>
      </c>
      <c r="T1082" s="827">
        <v>1</v>
      </c>
      <c r="U1082" s="829">
        <v>1</v>
      </c>
    </row>
    <row r="1083" spans="1:21" ht="14.45" customHeight="1" x14ac:dyDescent="0.2">
      <c r="A1083" s="822">
        <v>7</v>
      </c>
      <c r="B1083" s="823" t="s">
        <v>2233</v>
      </c>
      <c r="C1083" s="823" t="s">
        <v>2239</v>
      </c>
      <c r="D1083" s="824" t="s">
        <v>3530</v>
      </c>
      <c r="E1083" s="825" t="s">
        <v>2265</v>
      </c>
      <c r="F1083" s="823" t="s">
        <v>2234</v>
      </c>
      <c r="G1083" s="823" t="s">
        <v>2920</v>
      </c>
      <c r="H1083" s="823" t="s">
        <v>329</v>
      </c>
      <c r="I1083" s="823" t="s">
        <v>3123</v>
      </c>
      <c r="J1083" s="823" t="s">
        <v>2183</v>
      </c>
      <c r="K1083" s="823" t="s">
        <v>1587</v>
      </c>
      <c r="L1083" s="826">
        <v>338.58</v>
      </c>
      <c r="M1083" s="826">
        <v>2708.64</v>
      </c>
      <c r="N1083" s="823">
        <v>8</v>
      </c>
      <c r="O1083" s="827">
        <v>1.5</v>
      </c>
      <c r="P1083" s="826">
        <v>1015.74</v>
      </c>
      <c r="Q1083" s="828">
        <v>0.375</v>
      </c>
      <c r="R1083" s="823">
        <v>3</v>
      </c>
      <c r="S1083" s="828">
        <v>0.375</v>
      </c>
      <c r="T1083" s="827">
        <v>1</v>
      </c>
      <c r="U1083" s="829">
        <v>0.66666666666666663</v>
      </c>
    </row>
    <row r="1084" spans="1:21" ht="14.45" customHeight="1" x14ac:dyDescent="0.2">
      <c r="A1084" s="822">
        <v>7</v>
      </c>
      <c r="B1084" s="823" t="s">
        <v>2233</v>
      </c>
      <c r="C1084" s="823" t="s">
        <v>2239</v>
      </c>
      <c r="D1084" s="824" t="s">
        <v>3530</v>
      </c>
      <c r="E1084" s="825" t="s">
        <v>2265</v>
      </c>
      <c r="F1084" s="823" t="s">
        <v>2234</v>
      </c>
      <c r="G1084" s="823" t="s">
        <v>2920</v>
      </c>
      <c r="H1084" s="823" t="s">
        <v>329</v>
      </c>
      <c r="I1084" s="823" t="s">
        <v>2921</v>
      </c>
      <c r="J1084" s="823" t="s">
        <v>2183</v>
      </c>
      <c r="K1084" s="823" t="s">
        <v>1582</v>
      </c>
      <c r="L1084" s="826">
        <v>131.22</v>
      </c>
      <c r="M1084" s="826">
        <v>393.65999999999997</v>
      </c>
      <c r="N1084" s="823">
        <v>3</v>
      </c>
      <c r="O1084" s="827">
        <v>1</v>
      </c>
      <c r="P1084" s="826"/>
      <c r="Q1084" s="828">
        <v>0</v>
      </c>
      <c r="R1084" s="823"/>
      <c r="S1084" s="828">
        <v>0</v>
      </c>
      <c r="T1084" s="827"/>
      <c r="U1084" s="829">
        <v>0</v>
      </c>
    </row>
    <row r="1085" spans="1:21" ht="14.45" customHeight="1" x14ac:dyDescent="0.2">
      <c r="A1085" s="822">
        <v>7</v>
      </c>
      <c r="B1085" s="823" t="s">
        <v>2233</v>
      </c>
      <c r="C1085" s="823" t="s">
        <v>2239</v>
      </c>
      <c r="D1085" s="824" t="s">
        <v>3530</v>
      </c>
      <c r="E1085" s="825" t="s">
        <v>2265</v>
      </c>
      <c r="F1085" s="823" t="s">
        <v>2234</v>
      </c>
      <c r="G1085" s="823" t="s">
        <v>2920</v>
      </c>
      <c r="H1085" s="823" t="s">
        <v>329</v>
      </c>
      <c r="I1085" s="823" t="s">
        <v>2182</v>
      </c>
      <c r="J1085" s="823" t="s">
        <v>2183</v>
      </c>
      <c r="K1085" s="823" t="s">
        <v>2179</v>
      </c>
      <c r="L1085" s="826">
        <v>677.17</v>
      </c>
      <c r="M1085" s="826">
        <v>2031.5099999999998</v>
      </c>
      <c r="N1085" s="823">
        <v>3</v>
      </c>
      <c r="O1085" s="827">
        <v>1</v>
      </c>
      <c r="P1085" s="826"/>
      <c r="Q1085" s="828">
        <v>0</v>
      </c>
      <c r="R1085" s="823"/>
      <c r="S1085" s="828">
        <v>0</v>
      </c>
      <c r="T1085" s="827"/>
      <c r="U1085" s="829">
        <v>0</v>
      </c>
    </row>
    <row r="1086" spans="1:21" ht="14.45" customHeight="1" x14ac:dyDescent="0.2">
      <c r="A1086" s="822">
        <v>7</v>
      </c>
      <c r="B1086" s="823" t="s">
        <v>2233</v>
      </c>
      <c r="C1086" s="823" t="s">
        <v>2239</v>
      </c>
      <c r="D1086" s="824" t="s">
        <v>3530</v>
      </c>
      <c r="E1086" s="825" t="s">
        <v>2265</v>
      </c>
      <c r="F1086" s="823" t="s">
        <v>2234</v>
      </c>
      <c r="G1086" s="823" t="s">
        <v>2920</v>
      </c>
      <c r="H1086" s="823" t="s">
        <v>329</v>
      </c>
      <c r="I1086" s="823" t="s">
        <v>3224</v>
      </c>
      <c r="J1086" s="823" t="s">
        <v>2929</v>
      </c>
      <c r="K1086" s="823" t="s">
        <v>2923</v>
      </c>
      <c r="L1086" s="826">
        <v>169.29</v>
      </c>
      <c r="M1086" s="826">
        <v>507.87</v>
      </c>
      <c r="N1086" s="823">
        <v>3</v>
      </c>
      <c r="O1086" s="827">
        <v>1</v>
      </c>
      <c r="P1086" s="826"/>
      <c r="Q1086" s="828">
        <v>0</v>
      </c>
      <c r="R1086" s="823"/>
      <c r="S1086" s="828">
        <v>0</v>
      </c>
      <c r="T1086" s="827"/>
      <c r="U1086" s="829">
        <v>0</v>
      </c>
    </row>
    <row r="1087" spans="1:21" ht="14.45" customHeight="1" x14ac:dyDescent="0.2">
      <c r="A1087" s="822">
        <v>7</v>
      </c>
      <c r="B1087" s="823" t="s">
        <v>2233</v>
      </c>
      <c r="C1087" s="823" t="s">
        <v>2239</v>
      </c>
      <c r="D1087" s="824" t="s">
        <v>3530</v>
      </c>
      <c r="E1087" s="825" t="s">
        <v>2265</v>
      </c>
      <c r="F1087" s="823" t="s">
        <v>2234</v>
      </c>
      <c r="G1087" s="823" t="s">
        <v>2920</v>
      </c>
      <c r="H1087" s="823" t="s">
        <v>329</v>
      </c>
      <c r="I1087" s="823" t="s">
        <v>2930</v>
      </c>
      <c r="J1087" s="823" t="s">
        <v>2926</v>
      </c>
      <c r="K1087" s="823" t="s">
        <v>2179</v>
      </c>
      <c r="L1087" s="826">
        <v>677.17</v>
      </c>
      <c r="M1087" s="826">
        <v>3385.85</v>
      </c>
      <c r="N1087" s="823">
        <v>5</v>
      </c>
      <c r="O1087" s="827">
        <v>0.5</v>
      </c>
      <c r="P1087" s="826">
        <v>3385.85</v>
      </c>
      <c r="Q1087" s="828">
        <v>1</v>
      </c>
      <c r="R1087" s="823">
        <v>5</v>
      </c>
      <c r="S1087" s="828">
        <v>1</v>
      </c>
      <c r="T1087" s="827">
        <v>0.5</v>
      </c>
      <c r="U1087" s="829">
        <v>1</v>
      </c>
    </row>
    <row r="1088" spans="1:21" ht="14.45" customHeight="1" x14ac:dyDescent="0.2">
      <c r="A1088" s="822">
        <v>7</v>
      </c>
      <c r="B1088" s="823" t="s">
        <v>2233</v>
      </c>
      <c r="C1088" s="823" t="s">
        <v>2239</v>
      </c>
      <c r="D1088" s="824" t="s">
        <v>3530</v>
      </c>
      <c r="E1088" s="825" t="s">
        <v>2265</v>
      </c>
      <c r="F1088" s="823" t="s">
        <v>2234</v>
      </c>
      <c r="G1088" s="823" t="s">
        <v>2920</v>
      </c>
      <c r="H1088" s="823" t="s">
        <v>680</v>
      </c>
      <c r="I1088" s="823" t="s">
        <v>2176</v>
      </c>
      <c r="J1088" s="823" t="s">
        <v>1581</v>
      </c>
      <c r="K1088" s="823" t="s">
        <v>1584</v>
      </c>
      <c r="L1088" s="826">
        <v>1286.6199999999999</v>
      </c>
      <c r="M1088" s="826">
        <v>27019.019999999997</v>
      </c>
      <c r="N1088" s="823">
        <v>21</v>
      </c>
      <c r="O1088" s="827">
        <v>10</v>
      </c>
      <c r="P1088" s="826">
        <v>12866.199999999999</v>
      </c>
      <c r="Q1088" s="828">
        <v>0.47619047619047622</v>
      </c>
      <c r="R1088" s="823">
        <v>10</v>
      </c>
      <c r="S1088" s="828">
        <v>0.47619047619047616</v>
      </c>
      <c r="T1088" s="827">
        <v>4</v>
      </c>
      <c r="U1088" s="829">
        <v>0.4</v>
      </c>
    </row>
    <row r="1089" spans="1:21" ht="14.45" customHeight="1" x14ac:dyDescent="0.2">
      <c r="A1089" s="822">
        <v>7</v>
      </c>
      <c r="B1089" s="823" t="s">
        <v>2233</v>
      </c>
      <c r="C1089" s="823" t="s">
        <v>2239</v>
      </c>
      <c r="D1089" s="824" t="s">
        <v>3530</v>
      </c>
      <c r="E1089" s="825" t="s">
        <v>2265</v>
      </c>
      <c r="F1089" s="823" t="s">
        <v>2234</v>
      </c>
      <c r="G1089" s="823" t="s">
        <v>2920</v>
      </c>
      <c r="H1089" s="823" t="s">
        <v>680</v>
      </c>
      <c r="I1089" s="823" t="s">
        <v>2178</v>
      </c>
      <c r="J1089" s="823" t="s">
        <v>1581</v>
      </c>
      <c r="K1089" s="823" t="s">
        <v>2179</v>
      </c>
      <c r="L1089" s="826">
        <v>677.17</v>
      </c>
      <c r="M1089" s="826">
        <v>11511.89</v>
      </c>
      <c r="N1089" s="823">
        <v>17</v>
      </c>
      <c r="O1089" s="827">
        <v>5</v>
      </c>
      <c r="P1089" s="826">
        <v>5417.36</v>
      </c>
      <c r="Q1089" s="828">
        <v>0.47058823529411764</v>
      </c>
      <c r="R1089" s="823">
        <v>8</v>
      </c>
      <c r="S1089" s="828">
        <v>0.47058823529411764</v>
      </c>
      <c r="T1089" s="827">
        <v>3</v>
      </c>
      <c r="U1089" s="829">
        <v>0.6</v>
      </c>
    </row>
    <row r="1090" spans="1:21" ht="14.45" customHeight="1" x14ac:dyDescent="0.2">
      <c r="A1090" s="822">
        <v>7</v>
      </c>
      <c r="B1090" s="823" t="s">
        <v>2233</v>
      </c>
      <c r="C1090" s="823" t="s">
        <v>2239</v>
      </c>
      <c r="D1090" s="824" t="s">
        <v>3530</v>
      </c>
      <c r="E1090" s="825" t="s">
        <v>2265</v>
      </c>
      <c r="F1090" s="823" t="s">
        <v>2234</v>
      </c>
      <c r="G1090" s="823" t="s">
        <v>2920</v>
      </c>
      <c r="H1090" s="823" t="s">
        <v>680</v>
      </c>
      <c r="I1090" s="823" t="s">
        <v>2177</v>
      </c>
      <c r="J1090" s="823" t="s">
        <v>1581</v>
      </c>
      <c r="K1090" s="823" t="s">
        <v>1583</v>
      </c>
      <c r="L1090" s="826">
        <v>2573.2199999999998</v>
      </c>
      <c r="M1090" s="826">
        <v>64330.499999999985</v>
      </c>
      <c r="N1090" s="823">
        <v>25</v>
      </c>
      <c r="O1090" s="827">
        <v>9.5</v>
      </c>
      <c r="P1090" s="826">
        <v>36025.079999999994</v>
      </c>
      <c r="Q1090" s="828">
        <v>0.56000000000000005</v>
      </c>
      <c r="R1090" s="823">
        <v>14</v>
      </c>
      <c r="S1090" s="828">
        <v>0.56000000000000005</v>
      </c>
      <c r="T1090" s="827">
        <v>4.5</v>
      </c>
      <c r="U1090" s="829">
        <v>0.47368421052631576</v>
      </c>
    </row>
    <row r="1091" spans="1:21" ht="14.45" customHeight="1" x14ac:dyDescent="0.2">
      <c r="A1091" s="822">
        <v>7</v>
      </c>
      <c r="B1091" s="823" t="s">
        <v>2233</v>
      </c>
      <c r="C1091" s="823" t="s">
        <v>2239</v>
      </c>
      <c r="D1091" s="824" t="s">
        <v>3530</v>
      </c>
      <c r="E1091" s="825" t="s">
        <v>2265</v>
      </c>
      <c r="F1091" s="823" t="s">
        <v>2234</v>
      </c>
      <c r="G1091" s="823" t="s">
        <v>2920</v>
      </c>
      <c r="H1091" s="823" t="s">
        <v>329</v>
      </c>
      <c r="I1091" s="823" t="s">
        <v>2935</v>
      </c>
      <c r="J1091" s="823" t="s">
        <v>2936</v>
      </c>
      <c r="K1091" s="823" t="s">
        <v>2923</v>
      </c>
      <c r="L1091" s="826">
        <v>1286.19</v>
      </c>
      <c r="M1091" s="826">
        <v>14148.09</v>
      </c>
      <c r="N1091" s="823">
        <v>11</v>
      </c>
      <c r="O1091" s="827">
        <v>2.5</v>
      </c>
      <c r="P1091" s="826"/>
      <c r="Q1091" s="828">
        <v>0</v>
      </c>
      <c r="R1091" s="823"/>
      <c r="S1091" s="828">
        <v>0</v>
      </c>
      <c r="T1091" s="827"/>
      <c r="U1091" s="829">
        <v>0</v>
      </c>
    </row>
    <row r="1092" spans="1:21" ht="14.45" customHeight="1" x14ac:dyDescent="0.2">
      <c r="A1092" s="822">
        <v>7</v>
      </c>
      <c r="B1092" s="823" t="s">
        <v>2233</v>
      </c>
      <c r="C1092" s="823" t="s">
        <v>2239</v>
      </c>
      <c r="D1092" s="824" t="s">
        <v>3530</v>
      </c>
      <c r="E1092" s="825" t="s">
        <v>2265</v>
      </c>
      <c r="F1092" s="823" t="s">
        <v>2234</v>
      </c>
      <c r="G1092" s="823" t="s">
        <v>2920</v>
      </c>
      <c r="H1092" s="823" t="s">
        <v>329</v>
      </c>
      <c r="I1092" s="823" t="s">
        <v>2937</v>
      </c>
      <c r="J1092" s="823" t="s">
        <v>2938</v>
      </c>
      <c r="K1092" s="823" t="s">
        <v>1587</v>
      </c>
      <c r="L1092" s="826">
        <v>1715.48</v>
      </c>
      <c r="M1092" s="826">
        <v>12008.36</v>
      </c>
      <c r="N1092" s="823">
        <v>7</v>
      </c>
      <c r="O1092" s="827">
        <v>1.5</v>
      </c>
      <c r="P1092" s="826">
        <v>6861.92</v>
      </c>
      <c r="Q1092" s="828">
        <v>0.5714285714285714</v>
      </c>
      <c r="R1092" s="823">
        <v>4</v>
      </c>
      <c r="S1092" s="828">
        <v>0.5714285714285714</v>
      </c>
      <c r="T1092" s="827">
        <v>1</v>
      </c>
      <c r="U1092" s="829">
        <v>0.66666666666666663</v>
      </c>
    </row>
    <row r="1093" spans="1:21" ht="14.45" customHeight="1" x14ac:dyDescent="0.2">
      <c r="A1093" s="822">
        <v>7</v>
      </c>
      <c r="B1093" s="823" t="s">
        <v>2233</v>
      </c>
      <c r="C1093" s="823" t="s">
        <v>2239</v>
      </c>
      <c r="D1093" s="824" t="s">
        <v>3530</v>
      </c>
      <c r="E1093" s="825" t="s">
        <v>2265</v>
      </c>
      <c r="F1093" s="823" t="s">
        <v>2234</v>
      </c>
      <c r="G1093" s="823" t="s">
        <v>2639</v>
      </c>
      <c r="H1093" s="823" t="s">
        <v>680</v>
      </c>
      <c r="I1093" s="823" t="s">
        <v>2021</v>
      </c>
      <c r="J1093" s="823" t="s">
        <v>695</v>
      </c>
      <c r="K1093" s="823" t="s">
        <v>1057</v>
      </c>
      <c r="L1093" s="826">
        <v>0</v>
      </c>
      <c r="M1093" s="826">
        <v>0</v>
      </c>
      <c r="N1093" s="823">
        <v>42</v>
      </c>
      <c r="O1093" s="827">
        <v>12.5</v>
      </c>
      <c r="P1093" s="826">
        <v>0</v>
      </c>
      <c r="Q1093" s="828"/>
      <c r="R1093" s="823">
        <v>19</v>
      </c>
      <c r="S1093" s="828">
        <v>0.45238095238095238</v>
      </c>
      <c r="T1093" s="827">
        <v>7</v>
      </c>
      <c r="U1093" s="829">
        <v>0.56000000000000005</v>
      </c>
    </row>
    <row r="1094" spans="1:21" ht="14.45" customHeight="1" x14ac:dyDescent="0.2">
      <c r="A1094" s="822">
        <v>7</v>
      </c>
      <c r="B1094" s="823" t="s">
        <v>2233</v>
      </c>
      <c r="C1094" s="823" t="s">
        <v>2239</v>
      </c>
      <c r="D1094" s="824" t="s">
        <v>3530</v>
      </c>
      <c r="E1094" s="825" t="s">
        <v>2265</v>
      </c>
      <c r="F1094" s="823" t="s">
        <v>2234</v>
      </c>
      <c r="G1094" s="823" t="s">
        <v>2942</v>
      </c>
      <c r="H1094" s="823" t="s">
        <v>329</v>
      </c>
      <c r="I1094" s="823" t="s">
        <v>3249</v>
      </c>
      <c r="J1094" s="823" t="s">
        <v>3250</v>
      </c>
      <c r="K1094" s="823" t="s">
        <v>3251</v>
      </c>
      <c r="L1094" s="826">
        <v>60.39</v>
      </c>
      <c r="M1094" s="826">
        <v>181.17000000000002</v>
      </c>
      <c r="N1094" s="823">
        <v>3</v>
      </c>
      <c r="O1094" s="827">
        <v>0.5</v>
      </c>
      <c r="P1094" s="826">
        <v>181.17000000000002</v>
      </c>
      <c r="Q1094" s="828">
        <v>1</v>
      </c>
      <c r="R1094" s="823">
        <v>3</v>
      </c>
      <c r="S1094" s="828">
        <v>1</v>
      </c>
      <c r="T1094" s="827">
        <v>0.5</v>
      </c>
      <c r="U1094" s="829">
        <v>1</v>
      </c>
    </row>
    <row r="1095" spans="1:21" ht="14.45" customHeight="1" x14ac:dyDescent="0.2">
      <c r="A1095" s="822">
        <v>7</v>
      </c>
      <c r="B1095" s="823" t="s">
        <v>2233</v>
      </c>
      <c r="C1095" s="823" t="s">
        <v>2239</v>
      </c>
      <c r="D1095" s="824" t="s">
        <v>3530</v>
      </c>
      <c r="E1095" s="825" t="s">
        <v>2265</v>
      </c>
      <c r="F1095" s="823" t="s">
        <v>2234</v>
      </c>
      <c r="G1095" s="823" t="s">
        <v>2946</v>
      </c>
      <c r="H1095" s="823" t="s">
        <v>329</v>
      </c>
      <c r="I1095" s="823" t="s">
        <v>2947</v>
      </c>
      <c r="J1095" s="823" t="s">
        <v>2948</v>
      </c>
      <c r="K1095" s="823" t="s">
        <v>2949</v>
      </c>
      <c r="L1095" s="826">
        <v>355.79</v>
      </c>
      <c r="M1095" s="826">
        <v>1067.3700000000001</v>
      </c>
      <c r="N1095" s="823">
        <v>3</v>
      </c>
      <c r="O1095" s="827">
        <v>1</v>
      </c>
      <c r="P1095" s="826"/>
      <c r="Q1095" s="828">
        <v>0</v>
      </c>
      <c r="R1095" s="823"/>
      <c r="S1095" s="828">
        <v>0</v>
      </c>
      <c r="T1095" s="827"/>
      <c r="U1095" s="829">
        <v>0</v>
      </c>
    </row>
    <row r="1096" spans="1:21" ht="14.45" customHeight="1" x14ac:dyDescent="0.2">
      <c r="A1096" s="822">
        <v>7</v>
      </c>
      <c r="B1096" s="823" t="s">
        <v>2233</v>
      </c>
      <c r="C1096" s="823" t="s">
        <v>2239</v>
      </c>
      <c r="D1096" s="824" t="s">
        <v>3530</v>
      </c>
      <c r="E1096" s="825" t="s">
        <v>2265</v>
      </c>
      <c r="F1096" s="823" t="s">
        <v>2234</v>
      </c>
      <c r="G1096" s="823" t="s">
        <v>2946</v>
      </c>
      <c r="H1096" s="823" t="s">
        <v>329</v>
      </c>
      <c r="I1096" s="823" t="s">
        <v>2950</v>
      </c>
      <c r="J1096" s="823" t="s">
        <v>2948</v>
      </c>
      <c r="K1096" s="823" t="s">
        <v>2951</v>
      </c>
      <c r="L1096" s="826">
        <v>552.64</v>
      </c>
      <c r="M1096" s="826">
        <v>1657.92</v>
      </c>
      <c r="N1096" s="823">
        <v>3</v>
      </c>
      <c r="O1096" s="827">
        <v>1</v>
      </c>
      <c r="P1096" s="826">
        <v>1657.92</v>
      </c>
      <c r="Q1096" s="828">
        <v>1</v>
      </c>
      <c r="R1096" s="823">
        <v>3</v>
      </c>
      <c r="S1096" s="828">
        <v>1</v>
      </c>
      <c r="T1096" s="827">
        <v>1</v>
      </c>
      <c r="U1096" s="829">
        <v>1</v>
      </c>
    </row>
    <row r="1097" spans="1:21" ht="14.45" customHeight="1" x14ac:dyDescent="0.2">
      <c r="A1097" s="822">
        <v>7</v>
      </c>
      <c r="B1097" s="823" t="s">
        <v>2233</v>
      </c>
      <c r="C1097" s="823" t="s">
        <v>2239</v>
      </c>
      <c r="D1097" s="824" t="s">
        <v>3530</v>
      </c>
      <c r="E1097" s="825" t="s">
        <v>2265</v>
      </c>
      <c r="F1097" s="823" t="s">
        <v>2234</v>
      </c>
      <c r="G1097" s="823" t="s">
        <v>2946</v>
      </c>
      <c r="H1097" s="823" t="s">
        <v>329</v>
      </c>
      <c r="I1097" s="823" t="s">
        <v>2954</v>
      </c>
      <c r="J1097" s="823" t="s">
        <v>2948</v>
      </c>
      <c r="K1097" s="823" t="s">
        <v>2955</v>
      </c>
      <c r="L1097" s="826">
        <v>764.6</v>
      </c>
      <c r="M1097" s="826">
        <v>4587.6000000000004</v>
      </c>
      <c r="N1097" s="823">
        <v>6</v>
      </c>
      <c r="O1097" s="827">
        <v>2</v>
      </c>
      <c r="P1097" s="826">
        <v>2293.8000000000002</v>
      </c>
      <c r="Q1097" s="828">
        <v>0.5</v>
      </c>
      <c r="R1097" s="823">
        <v>3</v>
      </c>
      <c r="S1097" s="828">
        <v>0.5</v>
      </c>
      <c r="T1097" s="827">
        <v>1</v>
      </c>
      <c r="U1097" s="829">
        <v>0.5</v>
      </c>
    </row>
    <row r="1098" spans="1:21" ht="14.45" customHeight="1" x14ac:dyDescent="0.2">
      <c r="A1098" s="822">
        <v>7</v>
      </c>
      <c r="B1098" s="823" t="s">
        <v>2233</v>
      </c>
      <c r="C1098" s="823" t="s">
        <v>2239</v>
      </c>
      <c r="D1098" s="824" t="s">
        <v>3530</v>
      </c>
      <c r="E1098" s="825" t="s">
        <v>2265</v>
      </c>
      <c r="F1098" s="823" t="s">
        <v>2234</v>
      </c>
      <c r="G1098" s="823" t="s">
        <v>2946</v>
      </c>
      <c r="H1098" s="823" t="s">
        <v>329</v>
      </c>
      <c r="I1098" s="823" t="s">
        <v>3254</v>
      </c>
      <c r="J1098" s="823" t="s">
        <v>3127</v>
      </c>
      <c r="K1098" s="823" t="s">
        <v>3255</v>
      </c>
      <c r="L1098" s="826">
        <v>92.11</v>
      </c>
      <c r="M1098" s="826">
        <v>644.77</v>
      </c>
      <c r="N1098" s="823">
        <v>7</v>
      </c>
      <c r="O1098" s="827">
        <v>3</v>
      </c>
      <c r="P1098" s="826">
        <v>644.77</v>
      </c>
      <c r="Q1098" s="828">
        <v>1</v>
      </c>
      <c r="R1098" s="823">
        <v>7</v>
      </c>
      <c r="S1098" s="828">
        <v>1</v>
      </c>
      <c r="T1098" s="827">
        <v>3</v>
      </c>
      <c r="U1098" s="829">
        <v>1</v>
      </c>
    </row>
    <row r="1099" spans="1:21" ht="14.45" customHeight="1" x14ac:dyDescent="0.2">
      <c r="A1099" s="822">
        <v>7</v>
      </c>
      <c r="B1099" s="823" t="s">
        <v>2233</v>
      </c>
      <c r="C1099" s="823" t="s">
        <v>2239</v>
      </c>
      <c r="D1099" s="824" t="s">
        <v>3530</v>
      </c>
      <c r="E1099" s="825" t="s">
        <v>2265</v>
      </c>
      <c r="F1099" s="823" t="s">
        <v>2234</v>
      </c>
      <c r="G1099" s="823" t="s">
        <v>2946</v>
      </c>
      <c r="H1099" s="823" t="s">
        <v>329</v>
      </c>
      <c r="I1099" s="823" t="s">
        <v>3098</v>
      </c>
      <c r="J1099" s="823" t="s">
        <v>2948</v>
      </c>
      <c r="K1099" s="823" t="s">
        <v>3099</v>
      </c>
      <c r="L1099" s="826">
        <v>1274.33</v>
      </c>
      <c r="M1099" s="826">
        <v>3822.99</v>
      </c>
      <c r="N1099" s="823">
        <v>3</v>
      </c>
      <c r="O1099" s="827">
        <v>1</v>
      </c>
      <c r="P1099" s="826">
        <v>3822.99</v>
      </c>
      <c r="Q1099" s="828">
        <v>1</v>
      </c>
      <c r="R1099" s="823">
        <v>3</v>
      </c>
      <c r="S1099" s="828">
        <v>1</v>
      </c>
      <c r="T1099" s="827">
        <v>1</v>
      </c>
      <c r="U1099" s="829">
        <v>1</v>
      </c>
    </row>
    <row r="1100" spans="1:21" ht="14.45" customHeight="1" x14ac:dyDescent="0.2">
      <c r="A1100" s="822">
        <v>7</v>
      </c>
      <c r="B1100" s="823" t="s">
        <v>2233</v>
      </c>
      <c r="C1100" s="823" t="s">
        <v>2239</v>
      </c>
      <c r="D1100" s="824" t="s">
        <v>3530</v>
      </c>
      <c r="E1100" s="825" t="s">
        <v>2265</v>
      </c>
      <c r="F1100" s="823" t="s">
        <v>2234</v>
      </c>
      <c r="G1100" s="823" t="s">
        <v>2946</v>
      </c>
      <c r="H1100" s="823" t="s">
        <v>329</v>
      </c>
      <c r="I1100" s="823" t="s">
        <v>3126</v>
      </c>
      <c r="J1100" s="823" t="s">
        <v>3127</v>
      </c>
      <c r="K1100" s="823" t="s">
        <v>3128</v>
      </c>
      <c r="L1100" s="826">
        <v>127.43</v>
      </c>
      <c r="M1100" s="826">
        <v>764.58</v>
      </c>
      <c r="N1100" s="823">
        <v>6</v>
      </c>
      <c r="O1100" s="827">
        <v>2</v>
      </c>
      <c r="P1100" s="826">
        <v>764.58</v>
      </c>
      <c r="Q1100" s="828">
        <v>1</v>
      </c>
      <c r="R1100" s="823">
        <v>6</v>
      </c>
      <c r="S1100" s="828">
        <v>1</v>
      </c>
      <c r="T1100" s="827">
        <v>2</v>
      </c>
      <c r="U1100" s="829">
        <v>1</v>
      </c>
    </row>
    <row r="1101" spans="1:21" ht="14.45" customHeight="1" x14ac:dyDescent="0.2">
      <c r="A1101" s="822">
        <v>7</v>
      </c>
      <c r="B1101" s="823" t="s">
        <v>2233</v>
      </c>
      <c r="C1101" s="823" t="s">
        <v>2239</v>
      </c>
      <c r="D1101" s="824" t="s">
        <v>3530</v>
      </c>
      <c r="E1101" s="825" t="s">
        <v>2265</v>
      </c>
      <c r="F1101" s="823" t="s">
        <v>2234</v>
      </c>
      <c r="G1101" s="823" t="s">
        <v>3261</v>
      </c>
      <c r="H1101" s="823" t="s">
        <v>329</v>
      </c>
      <c r="I1101" s="823" t="s">
        <v>3262</v>
      </c>
      <c r="J1101" s="823" t="s">
        <v>3263</v>
      </c>
      <c r="K1101" s="823" t="s">
        <v>3264</v>
      </c>
      <c r="L1101" s="826">
        <v>77.13</v>
      </c>
      <c r="M1101" s="826">
        <v>231.39</v>
      </c>
      <c r="N1101" s="823">
        <v>3</v>
      </c>
      <c r="O1101" s="827">
        <v>0.5</v>
      </c>
      <c r="P1101" s="826">
        <v>231.39</v>
      </c>
      <c r="Q1101" s="828">
        <v>1</v>
      </c>
      <c r="R1101" s="823">
        <v>3</v>
      </c>
      <c r="S1101" s="828">
        <v>1</v>
      </c>
      <c r="T1101" s="827">
        <v>0.5</v>
      </c>
      <c r="U1101" s="829">
        <v>1</v>
      </c>
    </row>
    <row r="1102" spans="1:21" ht="14.45" customHeight="1" x14ac:dyDescent="0.2">
      <c r="A1102" s="822">
        <v>7</v>
      </c>
      <c r="B1102" s="823" t="s">
        <v>2233</v>
      </c>
      <c r="C1102" s="823" t="s">
        <v>2239</v>
      </c>
      <c r="D1102" s="824" t="s">
        <v>3530</v>
      </c>
      <c r="E1102" s="825" t="s">
        <v>2265</v>
      </c>
      <c r="F1102" s="823" t="s">
        <v>2234</v>
      </c>
      <c r="G1102" s="823" t="s">
        <v>2956</v>
      </c>
      <c r="H1102" s="823" t="s">
        <v>329</v>
      </c>
      <c r="I1102" s="823" t="s">
        <v>2960</v>
      </c>
      <c r="J1102" s="823" t="s">
        <v>2961</v>
      </c>
      <c r="K1102" s="823" t="s">
        <v>1422</v>
      </c>
      <c r="L1102" s="826">
        <v>200.34</v>
      </c>
      <c r="M1102" s="826">
        <v>1202.04</v>
      </c>
      <c r="N1102" s="823">
        <v>6</v>
      </c>
      <c r="O1102" s="827">
        <v>0.5</v>
      </c>
      <c r="P1102" s="826"/>
      <c r="Q1102" s="828">
        <v>0</v>
      </c>
      <c r="R1102" s="823"/>
      <c r="S1102" s="828">
        <v>0</v>
      </c>
      <c r="T1102" s="827"/>
      <c r="U1102" s="829">
        <v>0</v>
      </c>
    </row>
    <row r="1103" spans="1:21" ht="14.45" customHeight="1" x14ac:dyDescent="0.2">
      <c r="A1103" s="822">
        <v>7</v>
      </c>
      <c r="B1103" s="823" t="s">
        <v>2233</v>
      </c>
      <c r="C1103" s="823" t="s">
        <v>2239</v>
      </c>
      <c r="D1103" s="824" t="s">
        <v>3530</v>
      </c>
      <c r="E1103" s="825" t="s">
        <v>2265</v>
      </c>
      <c r="F1103" s="823" t="s">
        <v>2234</v>
      </c>
      <c r="G1103" s="823" t="s">
        <v>2956</v>
      </c>
      <c r="H1103" s="823" t="s">
        <v>329</v>
      </c>
      <c r="I1103" s="823" t="s">
        <v>3266</v>
      </c>
      <c r="J1103" s="823" t="s">
        <v>3267</v>
      </c>
      <c r="K1103" s="823" t="s">
        <v>3268</v>
      </c>
      <c r="L1103" s="826">
        <v>320.55</v>
      </c>
      <c r="M1103" s="826">
        <v>320.55</v>
      </c>
      <c r="N1103" s="823">
        <v>1</v>
      </c>
      <c r="O1103" s="827">
        <v>1</v>
      </c>
      <c r="P1103" s="826">
        <v>320.55</v>
      </c>
      <c r="Q1103" s="828">
        <v>1</v>
      </c>
      <c r="R1103" s="823">
        <v>1</v>
      </c>
      <c r="S1103" s="828">
        <v>1</v>
      </c>
      <c r="T1103" s="827">
        <v>1</v>
      </c>
      <c r="U1103" s="829">
        <v>1</v>
      </c>
    </row>
    <row r="1104" spans="1:21" ht="14.45" customHeight="1" x14ac:dyDescent="0.2">
      <c r="A1104" s="822">
        <v>7</v>
      </c>
      <c r="B1104" s="823" t="s">
        <v>2233</v>
      </c>
      <c r="C1104" s="823" t="s">
        <v>2239</v>
      </c>
      <c r="D1104" s="824" t="s">
        <v>3530</v>
      </c>
      <c r="E1104" s="825" t="s">
        <v>2265</v>
      </c>
      <c r="F1104" s="823" t="s">
        <v>2234</v>
      </c>
      <c r="G1104" s="823" t="s">
        <v>2956</v>
      </c>
      <c r="H1104" s="823" t="s">
        <v>329</v>
      </c>
      <c r="I1104" s="823" t="s">
        <v>2964</v>
      </c>
      <c r="J1104" s="823" t="s">
        <v>2965</v>
      </c>
      <c r="K1104" s="823" t="s">
        <v>2966</v>
      </c>
      <c r="L1104" s="826">
        <v>100.17</v>
      </c>
      <c r="M1104" s="826">
        <v>601.02</v>
      </c>
      <c r="N1104" s="823">
        <v>6</v>
      </c>
      <c r="O1104" s="827">
        <v>0.5</v>
      </c>
      <c r="P1104" s="826">
        <v>601.02</v>
      </c>
      <c r="Q1104" s="828">
        <v>1</v>
      </c>
      <c r="R1104" s="823">
        <v>6</v>
      </c>
      <c r="S1104" s="828">
        <v>1</v>
      </c>
      <c r="T1104" s="827">
        <v>0.5</v>
      </c>
      <c r="U1104" s="829">
        <v>1</v>
      </c>
    </row>
    <row r="1105" spans="1:21" ht="14.45" customHeight="1" x14ac:dyDescent="0.2">
      <c r="A1105" s="822">
        <v>7</v>
      </c>
      <c r="B1105" s="823" t="s">
        <v>2233</v>
      </c>
      <c r="C1105" s="823" t="s">
        <v>2239</v>
      </c>
      <c r="D1105" s="824" t="s">
        <v>3530</v>
      </c>
      <c r="E1105" s="825" t="s">
        <v>2265</v>
      </c>
      <c r="F1105" s="823" t="s">
        <v>2234</v>
      </c>
      <c r="G1105" s="823" t="s">
        <v>2956</v>
      </c>
      <c r="H1105" s="823" t="s">
        <v>329</v>
      </c>
      <c r="I1105" s="823" t="s">
        <v>3330</v>
      </c>
      <c r="J1105" s="823" t="s">
        <v>3331</v>
      </c>
      <c r="K1105" s="823" t="s">
        <v>3332</v>
      </c>
      <c r="L1105" s="826">
        <v>320.55</v>
      </c>
      <c r="M1105" s="826">
        <v>320.55</v>
      </c>
      <c r="N1105" s="823">
        <v>1</v>
      </c>
      <c r="O1105" s="827">
        <v>0.5</v>
      </c>
      <c r="P1105" s="826"/>
      <c r="Q1105" s="828">
        <v>0</v>
      </c>
      <c r="R1105" s="823"/>
      <c r="S1105" s="828">
        <v>0</v>
      </c>
      <c r="T1105" s="827"/>
      <c r="U1105" s="829">
        <v>0</v>
      </c>
    </row>
    <row r="1106" spans="1:21" ht="14.45" customHeight="1" x14ac:dyDescent="0.2">
      <c r="A1106" s="822">
        <v>7</v>
      </c>
      <c r="B1106" s="823" t="s">
        <v>2233</v>
      </c>
      <c r="C1106" s="823" t="s">
        <v>2239</v>
      </c>
      <c r="D1106" s="824" t="s">
        <v>3530</v>
      </c>
      <c r="E1106" s="825" t="s">
        <v>2265</v>
      </c>
      <c r="F1106" s="823" t="s">
        <v>2234</v>
      </c>
      <c r="G1106" s="823" t="s">
        <v>2956</v>
      </c>
      <c r="H1106" s="823" t="s">
        <v>329</v>
      </c>
      <c r="I1106" s="823" t="s">
        <v>3272</v>
      </c>
      <c r="J1106" s="823" t="s">
        <v>1750</v>
      </c>
      <c r="K1106" s="823" t="s">
        <v>1761</v>
      </c>
      <c r="L1106" s="826">
        <v>47.35</v>
      </c>
      <c r="M1106" s="826">
        <v>236.75</v>
      </c>
      <c r="N1106" s="823">
        <v>5</v>
      </c>
      <c r="O1106" s="827">
        <v>1</v>
      </c>
      <c r="P1106" s="826"/>
      <c r="Q1106" s="828">
        <v>0</v>
      </c>
      <c r="R1106" s="823"/>
      <c r="S1106" s="828">
        <v>0</v>
      </c>
      <c r="T1106" s="827"/>
      <c r="U1106" s="829">
        <v>0</v>
      </c>
    </row>
    <row r="1107" spans="1:21" ht="14.45" customHeight="1" x14ac:dyDescent="0.2">
      <c r="A1107" s="822">
        <v>7</v>
      </c>
      <c r="B1107" s="823" t="s">
        <v>2233</v>
      </c>
      <c r="C1107" s="823" t="s">
        <v>2239</v>
      </c>
      <c r="D1107" s="824" t="s">
        <v>3530</v>
      </c>
      <c r="E1107" s="825" t="s">
        <v>2265</v>
      </c>
      <c r="F1107" s="823" t="s">
        <v>2234</v>
      </c>
      <c r="G1107" s="823" t="s">
        <v>2956</v>
      </c>
      <c r="H1107" s="823" t="s">
        <v>329</v>
      </c>
      <c r="I1107" s="823" t="s">
        <v>2974</v>
      </c>
      <c r="J1107" s="823" t="s">
        <v>2973</v>
      </c>
      <c r="K1107" s="823" t="s">
        <v>2660</v>
      </c>
      <c r="L1107" s="826">
        <v>166.96</v>
      </c>
      <c r="M1107" s="826">
        <v>1168.72</v>
      </c>
      <c r="N1107" s="823">
        <v>7</v>
      </c>
      <c r="O1107" s="827">
        <v>1</v>
      </c>
      <c r="P1107" s="826"/>
      <c r="Q1107" s="828">
        <v>0</v>
      </c>
      <c r="R1107" s="823"/>
      <c r="S1107" s="828">
        <v>0</v>
      </c>
      <c r="T1107" s="827"/>
      <c r="U1107" s="829">
        <v>0</v>
      </c>
    </row>
    <row r="1108" spans="1:21" ht="14.45" customHeight="1" x14ac:dyDescent="0.2">
      <c r="A1108" s="822">
        <v>7</v>
      </c>
      <c r="B1108" s="823" t="s">
        <v>2233</v>
      </c>
      <c r="C1108" s="823" t="s">
        <v>2239</v>
      </c>
      <c r="D1108" s="824" t="s">
        <v>3530</v>
      </c>
      <c r="E1108" s="825" t="s">
        <v>2265</v>
      </c>
      <c r="F1108" s="823" t="s">
        <v>2234</v>
      </c>
      <c r="G1108" s="823" t="s">
        <v>2956</v>
      </c>
      <c r="H1108" s="823" t="s">
        <v>329</v>
      </c>
      <c r="I1108" s="823" t="s">
        <v>2975</v>
      </c>
      <c r="J1108" s="823" t="s">
        <v>2973</v>
      </c>
      <c r="K1108" s="823" t="s">
        <v>1422</v>
      </c>
      <c r="L1108" s="826">
        <v>200.34</v>
      </c>
      <c r="M1108" s="826">
        <v>1402.3799999999999</v>
      </c>
      <c r="N1108" s="823">
        <v>7</v>
      </c>
      <c r="O1108" s="827">
        <v>2</v>
      </c>
      <c r="P1108" s="826">
        <v>1202.04</v>
      </c>
      <c r="Q1108" s="828">
        <v>0.85714285714285721</v>
      </c>
      <c r="R1108" s="823">
        <v>6</v>
      </c>
      <c r="S1108" s="828">
        <v>0.8571428571428571</v>
      </c>
      <c r="T1108" s="827">
        <v>1</v>
      </c>
      <c r="U1108" s="829">
        <v>0.5</v>
      </c>
    </row>
    <row r="1109" spans="1:21" ht="14.45" customHeight="1" x14ac:dyDescent="0.2">
      <c r="A1109" s="822">
        <v>7</v>
      </c>
      <c r="B1109" s="823" t="s">
        <v>2233</v>
      </c>
      <c r="C1109" s="823" t="s">
        <v>2239</v>
      </c>
      <c r="D1109" s="824" t="s">
        <v>3530</v>
      </c>
      <c r="E1109" s="825" t="s">
        <v>2265</v>
      </c>
      <c r="F1109" s="823" t="s">
        <v>2234</v>
      </c>
      <c r="G1109" s="823" t="s">
        <v>2977</v>
      </c>
      <c r="H1109" s="823" t="s">
        <v>329</v>
      </c>
      <c r="I1109" s="823" t="s">
        <v>2980</v>
      </c>
      <c r="J1109" s="823" t="s">
        <v>2200</v>
      </c>
      <c r="K1109" s="823" t="s">
        <v>1644</v>
      </c>
      <c r="L1109" s="826">
        <v>400.17</v>
      </c>
      <c r="M1109" s="826">
        <v>400.17</v>
      </c>
      <c r="N1109" s="823">
        <v>1</v>
      </c>
      <c r="O1109" s="827">
        <v>1</v>
      </c>
      <c r="P1109" s="826"/>
      <c r="Q1109" s="828">
        <v>0</v>
      </c>
      <c r="R1109" s="823"/>
      <c r="S1109" s="828">
        <v>0</v>
      </c>
      <c r="T1109" s="827"/>
      <c r="U1109" s="829">
        <v>0</v>
      </c>
    </row>
    <row r="1110" spans="1:21" ht="14.45" customHeight="1" x14ac:dyDescent="0.2">
      <c r="A1110" s="822">
        <v>7</v>
      </c>
      <c r="B1110" s="823" t="s">
        <v>2233</v>
      </c>
      <c r="C1110" s="823" t="s">
        <v>2239</v>
      </c>
      <c r="D1110" s="824" t="s">
        <v>3530</v>
      </c>
      <c r="E1110" s="825" t="s">
        <v>2265</v>
      </c>
      <c r="F1110" s="823" t="s">
        <v>2234</v>
      </c>
      <c r="G1110" s="823" t="s">
        <v>2977</v>
      </c>
      <c r="H1110" s="823" t="s">
        <v>680</v>
      </c>
      <c r="I1110" s="823" t="s">
        <v>2983</v>
      </c>
      <c r="J1110" s="823" t="s">
        <v>2200</v>
      </c>
      <c r="K1110" s="823" t="s">
        <v>2982</v>
      </c>
      <c r="L1110" s="826">
        <v>533.42999999999995</v>
      </c>
      <c r="M1110" s="826">
        <v>533.42999999999995</v>
      </c>
      <c r="N1110" s="823">
        <v>1</v>
      </c>
      <c r="O1110" s="827">
        <v>0.5</v>
      </c>
      <c r="P1110" s="826">
        <v>533.42999999999995</v>
      </c>
      <c r="Q1110" s="828">
        <v>1</v>
      </c>
      <c r="R1110" s="823">
        <v>1</v>
      </c>
      <c r="S1110" s="828">
        <v>1</v>
      </c>
      <c r="T1110" s="827">
        <v>0.5</v>
      </c>
      <c r="U1110" s="829">
        <v>1</v>
      </c>
    </row>
    <row r="1111" spans="1:21" ht="14.45" customHeight="1" x14ac:dyDescent="0.2">
      <c r="A1111" s="822">
        <v>7</v>
      </c>
      <c r="B1111" s="823" t="s">
        <v>2233</v>
      </c>
      <c r="C1111" s="823" t="s">
        <v>2239</v>
      </c>
      <c r="D1111" s="824" t="s">
        <v>3530</v>
      </c>
      <c r="E1111" s="825" t="s">
        <v>2265</v>
      </c>
      <c r="F1111" s="823" t="s">
        <v>2234</v>
      </c>
      <c r="G1111" s="823" t="s">
        <v>2977</v>
      </c>
      <c r="H1111" s="823" t="s">
        <v>680</v>
      </c>
      <c r="I1111" s="823" t="s">
        <v>2201</v>
      </c>
      <c r="J1111" s="823" t="s">
        <v>2200</v>
      </c>
      <c r="K1111" s="823" t="s">
        <v>1644</v>
      </c>
      <c r="L1111" s="826">
        <v>400.17</v>
      </c>
      <c r="M1111" s="826">
        <v>2401.02</v>
      </c>
      <c r="N1111" s="823">
        <v>6</v>
      </c>
      <c r="O1111" s="827">
        <v>5</v>
      </c>
      <c r="P1111" s="826">
        <v>1600.68</v>
      </c>
      <c r="Q1111" s="828">
        <v>0.66666666666666674</v>
      </c>
      <c r="R1111" s="823">
        <v>4</v>
      </c>
      <c r="S1111" s="828">
        <v>0.66666666666666663</v>
      </c>
      <c r="T1111" s="827">
        <v>3.5</v>
      </c>
      <c r="U1111" s="829">
        <v>0.7</v>
      </c>
    </row>
    <row r="1112" spans="1:21" ht="14.45" customHeight="1" x14ac:dyDescent="0.2">
      <c r="A1112" s="822">
        <v>7</v>
      </c>
      <c r="B1112" s="823" t="s">
        <v>2233</v>
      </c>
      <c r="C1112" s="823" t="s">
        <v>2239</v>
      </c>
      <c r="D1112" s="824" t="s">
        <v>3530</v>
      </c>
      <c r="E1112" s="825" t="s">
        <v>2265</v>
      </c>
      <c r="F1112" s="823" t="s">
        <v>2234</v>
      </c>
      <c r="G1112" s="823" t="s">
        <v>2977</v>
      </c>
      <c r="H1112" s="823" t="s">
        <v>680</v>
      </c>
      <c r="I1112" s="823" t="s">
        <v>3102</v>
      </c>
      <c r="J1112" s="823" t="s">
        <v>2200</v>
      </c>
      <c r="K1112" s="823" t="s">
        <v>2979</v>
      </c>
      <c r="L1112" s="826">
        <v>80.53</v>
      </c>
      <c r="M1112" s="826">
        <v>80.53</v>
      </c>
      <c r="N1112" s="823">
        <v>1</v>
      </c>
      <c r="O1112" s="827">
        <v>1</v>
      </c>
      <c r="P1112" s="826"/>
      <c r="Q1112" s="828">
        <v>0</v>
      </c>
      <c r="R1112" s="823"/>
      <c r="S1112" s="828">
        <v>0</v>
      </c>
      <c r="T1112" s="827"/>
      <c r="U1112" s="829">
        <v>0</v>
      </c>
    </row>
    <row r="1113" spans="1:21" ht="14.45" customHeight="1" x14ac:dyDescent="0.2">
      <c r="A1113" s="822">
        <v>7</v>
      </c>
      <c r="B1113" s="823" t="s">
        <v>2233</v>
      </c>
      <c r="C1113" s="823" t="s">
        <v>2239</v>
      </c>
      <c r="D1113" s="824" t="s">
        <v>3530</v>
      </c>
      <c r="E1113" s="825" t="s">
        <v>2265</v>
      </c>
      <c r="F1113" s="823" t="s">
        <v>2234</v>
      </c>
      <c r="G1113" s="823" t="s">
        <v>2447</v>
      </c>
      <c r="H1113" s="823" t="s">
        <v>329</v>
      </c>
      <c r="I1113" s="823" t="s">
        <v>3407</v>
      </c>
      <c r="J1113" s="823" t="s">
        <v>3408</v>
      </c>
      <c r="K1113" s="823" t="s">
        <v>2196</v>
      </c>
      <c r="L1113" s="826">
        <v>0</v>
      </c>
      <c r="M1113" s="826">
        <v>0</v>
      </c>
      <c r="N1113" s="823">
        <v>1</v>
      </c>
      <c r="O1113" s="827">
        <v>1</v>
      </c>
      <c r="P1113" s="826"/>
      <c r="Q1113" s="828"/>
      <c r="R1113" s="823"/>
      <c r="S1113" s="828">
        <v>0</v>
      </c>
      <c r="T1113" s="827"/>
      <c r="U1113" s="829">
        <v>0</v>
      </c>
    </row>
    <row r="1114" spans="1:21" ht="14.45" customHeight="1" x14ac:dyDescent="0.2">
      <c r="A1114" s="822">
        <v>7</v>
      </c>
      <c r="B1114" s="823" t="s">
        <v>2233</v>
      </c>
      <c r="C1114" s="823" t="s">
        <v>2239</v>
      </c>
      <c r="D1114" s="824" t="s">
        <v>3530</v>
      </c>
      <c r="E1114" s="825" t="s">
        <v>2265</v>
      </c>
      <c r="F1114" s="823" t="s">
        <v>2234</v>
      </c>
      <c r="G1114" s="823" t="s">
        <v>2447</v>
      </c>
      <c r="H1114" s="823" t="s">
        <v>680</v>
      </c>
      <c r="I1114" s="823" t="s">
        <v>2055</v>
      </c>
      <c r="J1114" s="823" t="s">
        <v>1208</v>
      </c>
      <c r="K1114" s="823" t="s">
        <v>2056</v>
      </c>
      <c r="L1114" s="826">
        <v>0</v>
      </c>
      <c r="M1114" s="826">
        <v>0</v>
      </c>
      <c r="N1114" s="823">
        <v>1</v>
      </c>
      <c r="O1114" s="827">
        <v>0.5</v>
      </c>
      <c r="P1114" s="826">
        <v>0</v>
      </c>
      <c r="Q1114" s="828"/>
      <c r="R1114" s="823">
        <v>1</v>
      </c>
      <c r="S1114" s="828">
        <v>1</v>
      </c>
      <c r="T1114" s="827">
        <v>0.5</v>
      </c>
      <c r="U1114" s="829">
        <v>1</v>
      </c>
    </row>
    <row r="1115" spans="1:21" ht="14.45" customHeight="1" x14ac:dyDescent="0.2">
      <c r="A1115" s="822">
        <v>7</v>
      </c>
      <c r="B1115" s="823" t="s">
        <v>2233</v>
      </c>
      <c r="C1115" s="823" t="s">
        <v>2239</v>
      </c>
      <c r="D1115" s="824" t="s">
        <v>3530</v>
      </c>
      <c r="E1115" s="825" t="s">
        <v>2265</v>
      </c>
      <c r="F1115" s="823" t="s">
        <v>2234</v>
      </c>
      <c r="G1115" s="823" t="s">
        <v>2447</v>
      </c>
      <c r="H1115" s="823" t="s">
        <v>680</v>
      </c>
      <c r="I1115" s="823" t="s">
        <v>3053</v>
      </c>
      <c r="J1115" s="823" t="s">
        <v>1208</v>
      </c>
      <c r="K1115" s="823" t="s">
        <v>2810</v>
      </c>
      <c r="L1115" s="826">
        <v>0</v>
      </c>
      <c r="M1115" s="826">
        <v>0</v>
      </c>
      <c r="N1115" s="823">
        <v>3</v>
      </c>
      <c r="O1115" s="827">
        <v>2</v>
      </c>
      <c r="P1115" s="826">
        <v>0</v>
      </c>
      <c r="Q1115" s="828"/>
      <c r="R1115" s="823">
        <v>3</v>
      </c>
      <c r="S1115" s="828">
        <v>1</v>
      </c>
      <c r="T1115" s="827">
        <v>2</v>
      </c>
      <c r="U1115" s="829">
        <v>1</v>
      </c>
    </row>
    <row r="1116" spans="1:21" ht="14.45" customHeight="1" x14ac:dyDescent="0.2">
      <c r="A1116" s="822">
        <v>7</v>
      </c>
      <c r="B1116" s="823" t="s">
        <v>2233</v>
      </c>
      <c r="C1116" s="823" t="s">
        <v>2239</v>
      </c>
      <c r="D1116" s="824" t="s">
        <v>3530</v>
      </c>
      <c r="E1116" s="825" t="s">
        <v>2265</v>
      </c>
      <c r="F1116" s="823" t="s">
        <v>2234</v>
      </c>
      <c r="G1116" s="823" t="s">
        <v>2457</v>
      </c>
      <c r="H1116" s="823" t="s">
        <v>329</v>
      </c>
      <c r="I1116" s="823" t="s">
        <v>3409</v>
      </c>
      <c r="J1116" s="823" t="s">
        <v>2459</v>
      </c>
      <c r="K1116" s="823" t="s">
        <v>2989</v>
      </c>
      <c r="L1116" s="826">
        <v>50.32</v>
      </c>
      <c r="M1116" s="826">
        <v>150.96</v>
      </c>
      <c r="N1116" s="823">
        <v>3</v>
      </c>
      <c r="O1116" s="827">
        <v>1</v>
      </c>
      <c r="P1116" s="826">
        <v>150.96</v>
      </c>
      <c r="Q1116" s="828">
        <v>1</v>
      </c>
      <c r="R1116" s="823">
        <v>3</v>
      </c>
      <c r="S1116" s="828">
        <v>1</v>
      </c>
      <c r="T1116" s="827">
        <v>1</v>
      </c>
      <c r="U1116" s="829">
        <v>1</v>
      </c>
    </row>
    <row r="1117" spans="1:21" ht="14.45" customHeight="1" x14ac:dyDescent="0.2">
      <c r="A1117" s="822">
        <v>7</v>
      </c>
      <c r="B1117" s="823" t="s">
        <v>2233</v>
      </c>
      <c r="C1117" s="823" t="s">
        <v>2239</v>
      </c>
      <c r="D1117" s="824" t="s">
        <v>3530</v>
      </c>
      <c r="E1117" s="825" t="s">
        <v>2265</v>
      </c>
      <c r="F1117" s="823" t="s">
        <v>2234</v>
      </c>
      <c r="G1117" s="823" t="s">
        <v>2457</v>
      </c>
      <c r="H1117" s="823" t="s">
        <v>329</v>
      </c>
      <c r="I1117" s="823" t="s">
        <v>2985</v>
      </c>
      <c r="J1117" s="823" t="s">
        <v>2459</v>
      </c>
      <c r="K1117" s="823" t="s">
        <v>2986</v>
      </c>
      <c r="L1117" s="826">
        <v>99.94</v>
      </c>
      <c r="M1117" s="826">
        <v>299.82</v>
      </c>
      <c r="N1117" s="823">
        <v>3</v>
      </c>
      <c r="O1117" s="827">
        <v>2</v>
      </c>
      <c r="P1117" s="826">
        <v>199.88</v>
      </c>
      <c r="Q1117" s="828">
        <v>0.66666666666666663</v>
      </c>
      <c r="R1117" s="823">
        <v>2</v>
      </c>
      <c r="S1117" s="828">
        <v>0.66666666666666663</v>
      </c>
      <c r="T1117" s="827">
        <v>1</v>
      </c>
      <c r="U1117" s="829">
        <v>0.5</v>
      </c>
    </row>
    <row r="1118" spans="1:21" ht="14.45" customHeight="1" x14ac:dyDescent="0.2">
      <c r="A1118" s="822">
        <v>7</v>
      </c>
      <c r="B1118" s="823" t="s">
        <v>2233</v>
      </c>
      <c r="C1118" s="823" t="s">
        <v>2239</v>
      </c>
      <c r="D1118" s="824" t="s">
        <v>3530</v>
      </c>
      <c r="E1118" s="825" t="s">
        <v>2265</v>
      </c>
      <c r="F1118" s="823" t="s">
        <v>2234</v>
      </c>
      <c r="G1118" s="823" t="s">
        <v>2457</v>
      </c>
      <c r="H1118" s="823" t="s">
        <v>329</v>
      </c>
      <c r="I1118" s="823" t="s">
        <v>2458</v>
      </c>
      <c r="J1118" s="823" t="s">
        <v>2459</v>
      </c>
      <c r="K1118" s="823" t="s">
        <v>2460</v>
      </c>
      <c r="L1118" s="826">
        <v>299.83999999999997</v>
      </c>
      <c r="M1118" s="826">
        <v>16791.040000000005</v>
      </c>
      <c r="N1118" s="823">
        <v>56</v>
      </c>
      <c r="O1118" s="827">
        <v>24</v>
      </c>
      <c r="P1118" s="826">
        <v>10194.560000000003</v>
      </c>
      <c r="Q1118" s="828">
        <v>0.60714285714285721</v>
      </c>
      <c r="R1118" s="823">
        <v>34</v>
      </c>
      <c r="S1118" s="828">
        <v>0.6071428571428571</v>
      </c>
      <c r="T1118" s="827">
        <v>15</v>
      </c>
      <c r="U1118" s="829">
        <v>0.625</v>
      </c>
    </row>
    <row r="1119" spans="1:21" ht="14.45" customHeight="1" x14ac:dyDescent="0.2">
      <c r="A1119" s="822">
        <v>7</v>
      </c>
      <c r="B1119" s="823" t="s">
        <v>2233</v>
      </c>
      <c r="C1119" s="823" t="s">
        <v>2239</v>
      </c>
      <c r="D1119" s="824" t="s">
        <v>3530</v>
      </c>
      <c r="E1119" s="825" t="s">
        <v>2265</v>
      </c>
      <c r="F1119" s="823" t="s">
        <v>2234</v>
      </c>
      <c r="G1119" s="823" t="s">
        <v>2457</v>
      </c>
      <c r="H1119" s="823" t="s">
        <v>329</v>
      </c>
      <c r="I1119" s="823" t="s">
        <v>2987</v>
      </c>
      <c r="J1119" s="823" t="s">
        <v>2988</v>
      </c>
      <c r="K1119" s="823" t="s">
        <v>2989</v>
      </c>
      <c r="L1119" s="826">
        <v>50.32</v>
      </c>
      <c r="M1119" s="826">
        <v>50.32</v>
      </c>
      <c r="N1119" s="823">
        <v>1</v>
      </c>
      <c r="O1119" s="827">
        <v>1</v>
      </c>
      <c r="P1119" s="826">
        <v>50.32</v>
      </c>
      <c r="Q1119" s="828">
        <v>1</v>
      </c>
      <c r="R1119" s="823">
        <v>1</v>
      </c>
      <c r="S1119" s="828">
        <v>1</v>
      </c>
      <c r="T1119" s="827">
        <v>1</v>
      </c>
      <c r="U1119" s="829">
        <v>1</v>
      </c>
    </row>
    <row r="1120" spans="1:21" ht="14.45" customHeight="1" x14ac:dyDescent="0.2">
      <c r="A1120" s="822">
        <v>7</v>
      </c>
      <c r="B1120" s="823" t="s">
        <v>2233</v>
      </c>
      <c r="C1120" s="823" t="s">
        <v>2239</v>
      </c>
      <c r="D1120" s="824" t="s">
        <v>3530</v>
      </c>
      <c r="E1120" s="825" t="s">
        <v>2265</v>
      </c>
      <c r="F1120" s="823" t="s">
        <v>2234</v>
      </c>
      <c r="G1120" s="823" t="s">
        <v>2457</v>
      </c>
      <c r="H1120" s="823" t="s">
        <v>329</v>
      </c>
      <c r="I1120" s="823" t="s">
        <v>3344</v>
      </c>
      <c r="J1120" s="823" t="s">
        <v>1200</v>
      </c>
      <c r="K1120" s="823" t="s">
        <v>1201</v>
      </c>
      <c r="L1120" s="826">
        <v>50.32</v>
      </c>
      <c r="M1120" s="826">
        <v>301.92</v>
      </c>
      <c r="N1120" s="823">
        <v>6</v>
      </c>
      <c r="O1120" s="827">
        <v>1</v>
      </c>
      <c r="P1120" s="826"/>
      <c r="Q1120" s="828">
        <v>0</v>
      </c>
      <c r="R1120" s="823"/>
      <c r="S1120" s="828">
        <v>0</v>
      </c>
      <c r="T1120" s="827"/>
      <c r="U1120" s="829">
        <v>0</v>
      </c>
    </row>
    <row r="1121" spans="1:21" ht="14.45" customHeight="1" x14ac:dyDescent="0.2">
      <c r="A1121" s="822">
        <v>7</v>
      </c>
      <c r="B1121" s="823" t="s">
        <v>2233</v>
      </c>
      <c r="C1121" s="823" t="s">
        <v>2239</v>
      </c>
      <c r="D1121" s="824" t="s">
        <v>3530</v>
      </c>
      <c r="E1121" s="825" t="s">
        <v>2265</v>
      </c>
      <c r="F1121" s="823" t="s">
        <v>2234</v>
      </c>
      <c r="G1121" s="823" t="s">
        <v>2457</v>
      </c>
      <c r="H1121" s="823" t="s">
        <v>329</v>
      </c>
      <c r="I1121" s="823" t="s">
        <v>2990</v>
      </c>
      <c r="J1121" s="823" t="s">
        <v>2991</v>
      </c>
      <c r="K1121" s="823" t="s">
        <v>2992</v>
      </c>
      <c r="L1121" s="826">
        <v>99.94</v>
      </c>
      <c r="M1121" s="826">
        <v>3497.9</v>
      </c>
      <c r="N1121" s="823">
        <v>35</v>
      </c>
      <c r="O1121" s="827">
        <v>5</v>
      </c>
      <c r="P1121" s="826">
        <v>2398.56</v>
      </c>
      <c r="Q1121" s="828">
        <v>0.68571428571428572</v>
      </c>
      <c r="R1121" s="823">
        <v>24</v>
      </c>
      <c r="S1121" s="828">
        <v>0.68571428571428572</v>
      </c>
      <c r="T1121" s="827">
        <v>3.5</v>
      </c>
      <c r="U1121" s="829">
        <v>0.7</v>
      </c>
    </row>
    <row r="1122" spans="1:21" ht="14.45" customHeight="1" x14ac:dyDescent="0.2">
      <c r="A1122" s="822">
        <v>7</v>
      </c>
      <c r="B1122" s="823" t="s">
        <v>2233</v>
      </c>
      <c r="C1122" s="823" t="s">
        <v>2239</v>
      </c>
      <c r="D1122" s="824" t="s">
        <v>3530</v>
      </c>
      <c r="E1122" s="825" t="s">
        <v>2265</v>
      </c>
      <c r="F1122" s="823" t="s">
        <v>2234</v>
      </c>
      <c r="G1122" s="823" t="s">
        <v>2457</v>
      </c>
      <c r="H1122" s="823" t="s">
        <v>329</v>
      </c>
      <c r="I1122" s="823" t="s">
        <v>2682</v>
      </c>
      <c r="J1122" s="823" t="s">
        <v>1200</v>
      </c>
      <c r="K1122" s="823" t="s">
        <v>2683</v>
      </c>
      <c r="L1122" s="826">
        <v>50.32</v>
      </c>
      <c r="M1122" s="826">
        <v>2717.28</v>
      </c>
      <c r="N1122" s="823">
        <v>54</v>
      </c>
      <c r="O1122" s="827">
        <v>12.5</v>
      </c>
      <c r="P1122" s="826">
        <v>301.92</v>
      </c>
      <c r="Q1122" s="828">
        <v>0.1111111111111111</v>
      </c>
      <c r="R1122" s="823">
        <v>6</v>
      </c>
      <c r="S1122" s="828">
        <v>0.1111111111111111</v>
      </c>
      <c r="T1122" s="827">
        <v>3.5</v>
      </c>
      <c r="U1122" s="829">
        <v>0.28000000000000003</v>
      </c>
    </row>
    <row r="1123" spans="1:21" ht="14.45" customHeight="1" x14ac:dyDescent="0.2">
      <c r="A1123" s="822">
        <v>7</v>
      </c>
      <c r="B1123" s="823" t="s">
        <v>2233</v>
      </c>
      <c r="C1123" s="823" t="s">
        <v>2239</v>
      </c>
      <c r="D1123" s="824" t="s">
        <v>3530</v>
      </c>
      <c r="E1123" s="825" t="s">
        <v>2265</v>
      </c>
      <c r="F1123" s="823" t="s">
        <v>2234</v>
      </c>
      <c r="G1123" s="823" t="s">
        <v>2457</v>
      </c>
      <c r="H1123" s="823" t="s">
        <v>329</v>
      </c>
      <c r="I1123" s="823" t="s">
        <v>3345</v>
      </c>
      <c r="J1123" s="823" t="s">
        <v>1200</v>
      </c>
      <c r="K1123" s="823" t="s">
        <v>3346</v>
      </c>
      <c r="L1123" s="826">
        <v>16.77</v>
      </c>
      <c r="M1123" s="826">
        <v>16.77</v>
      </c>
      <c r="N1123" s="823">
        <v>1</v>
      </c>
      <c r="O1123" s="827">
        <v>0.5</v>
      </c>
      <c r="P1123" s="826"/>
      <c r="Q1123" s="828">
        <v>0</v>
      </c>
      <c r="R1123" s="823"/>
      <c r="S1123" s="828">
        <v>0</v>
      </c>
      <c r="T1123" s="827"/>
      <c r="U1123" s="829">
        <v>0</v>
      </c>
    </row>
    <row r="1124" spans="1:21" ht="14.45" customHeight="1" x14ac:dyDescent="0.2">
      <c r="A1124" s="822">
        <v>7</v>
      </c>
      <c r="B1124" s="823" t="s">
        <v>2233</v>
      </c>
      <c r="C1124" s="823" t="s">
        <v>2239</v>
      </c>
      <c r="D1124" s="824" t="s">
        <v>3530</v>
      </c>
      <c r="E1124" s="825" t="s">
        <v>2265</v>
      </c>
      <c r="F1124" s="823" t="s">
        <v>2234</v>
      </c>
      <c r="G1124" s="823" t="s">
        <v>2650</v>
      </c>
      <c r="H1124" s="823" t="s">
        <v>329</v>
      </c>
      <c r="I1124" s="823" t="s">
        <v>2995</v>
      </c>
      <c r="J1124" s="823" t="s">
        <v>1636</v>
      </c>
      <c r="K1124" s="823" t="s">
        <v>2996</v>
      </c>
      <c r="L1124" s="826">
        <v>65.36</v>
      </c>
      <c r="M1124" s="826">
        <v>522.87999999999988</v>
      </c>
      <c r="N1124" s="823">
        <v>8</v>
      </c>
      <c r="O1124" s="827">
        <v>2.5</v>
      </c>
      <c r="P1124" s="826">
        <v>196.07999999999998</v>
      </c>
      <c r="Q1124" s="828">
        <v>0.37500000000000006</v>
      </c>
      <c r="R1124" s="823">
        <v>3</v>
      </c>
      <c r="S1124" s="828">
        <v>0.375</v>
      </c>
      <c r="T1124" s="827">
        <v>1</v>
      </c>
      <c r="U1124" s="829">
        <v>0.4</v>
      </c>
    </row>
    <row r="1125" spans="1:21" ht="14.45" customHeight="1" x14ac:dyDescent="0.2">
      <c r="A1125" s="822">
        <v>7</v>
      </c>
      <c r="B1125" s="823" t="s">
        <v>2233</v>
      </c>
      <c r="C1125" s="823" t="s">
        <v>2239</v>
      </c>
      <c r="D1125" s="824" t="s">
        <v>3530</v>
      </c>
      <c r="E1125" s="825" t="s">
        <v>2265</v>
      </c>
      <c r="F1125" s="823" t="s">
        <v>2234</v>
      </c>
      <c r="G1125" s="823" t="s">
        <v>2997</v>
      </c>
      <c r="H1125" s="823" t="s">
        <v>329</v>
      </c>
      <c r="I1125" s="823" t="s">
        <v>2998</v>
      </c>
      <c r="J1125" s="823" t="s">
        <v>2999</v>
      </c>
      <c r="K1125" s="823" t="s">
        <v>3000</v>
      </c>
      <c r="L1125" s="826">
        <v>775.17</v>
      </c>
      <c r="M1125" s="826">
        <v>8526.869999999999</v>
      </c>
      <c r="N1125" s="823">
        <v>11</v>
      </c>
      <c r="O1125" s="827">
        <v>4</v>
      </c>
      <c r="P1125" s="826">
        <v>2325.5099999999998</v>
      </c>
      <c r="Q1125" s="828">
        <v>0.27272727272727271</v>
      </c>
      <c r="R1125" s="823">
        <v>3</v>
      </c>
      <c r="S1125" s="828">
        <v>0.27272727272727271</v>
      </c>
      <c r="T1125" s="827">
        <v>1</v>
      </c>
      <c r="U1125" s="829">
        <v>0.25</v>
      </c>
    </row>
    <row r="1126" spans="1:21" ht="14.45" customHeight="1" x14ac:dyDescent="0.2">
      <c r="A1126" s="822">
        <v>7</v>
      </c>
      <c r="B1126" s="823" t="s">
        <v>2233</v>
      </c>
      <c r="C1126" s="823" t="s">
        <v>2239</v>
      </c>
      <c r="D1126" s="824" t="s">
        <v>3530</v>
      </c>
      <c r="E1126" s="825" t="s">
        <v>2265</v>
      </c>
      <c r="F1126" s="823" t="s">
        <v>2234</v>
      </c>
      <c r="G1126" s="823" t="s">
        <v>2997</v>
      </c>
      <c r="H1126" s="823" t="s">
        <v>329</v>
      </c>
      <c r="I1126" s="823" t="s">
        <v>3001</v>
      </c>
      <c r="J1126" s="823" t="s">
        <v>2999</v>
      </c>
      <c r="K1126" s="823" t="s">
        <v>3002</v>
      </c>
      <c r="L1126" s="826">
        <v>1391.97</v>
      </c>
      <c r="M1126" s="826">
        <v>6959.85</v>
      </c>
      <c r="N1126" s="823">
        <v>5</v>
      </c>
      <c r="O1126" s="827">
        <v>2</v>
      </c>
      <c r="P1126" s="826">
        <v>4175.91</v>
      </c>
      <c r="Q1126" s="828">
        <v>0.6</v>
      </c>
      <c r="R1126" s="823">
        <v>3</v>
      </c>
      <c r="S1126" s="828">
        <v>0.6</v>
      </c>
      <c r="T1126" s="827">
        <v>1</v>
      </c>
      <c r="U1126" s="829">
        <v>0.5</v>
      </c>
    </row>
    <row r="1127" spans="1:21" ht="14.45" customHeight="1" x14ac:dyDescent="0.2">
      <c r="A1127" s="822">
        <v>7</v>
      </c>
      <c r="B1127" s="823" t="s">
        <v>2233</v>
      </c>
      <c r="C1127" s="823" t="s">
        <v>2239</v>
      </c>
      <c r="D1127" s="824" t="s">
        <v>3530</v>
      </c>
      <c r="E1127" s="825" t="s">
        <v>2265</v>
      </c>
      <c r="F1127" s="823" t="s">
        <v>2234</v>
      </c>
      <c r="G1127" s="823" t="s">
        <v>3005</v>
      </c>
      <c r="H1127" s="823" t="s">
        <v>329</v>
      </c>
      <c r="I1127" s="823" t="s">
        <v>3006</v>
      </c>
      <c r="J1127" s="823" t="s">
        <v>3007</v>
      </c>
      <c r="K1127" s="823" t="s">
        <v>3008</v>
      </c>
      <c r="L1127" s="826">
        <v>0</v>
      </c>
      <c r="M1127" s="826">
        <v>0</v>
      </c>
      <c r="N1127" s="823">
        <v>3</v>
      </c>
      <c r="O1127" s="827">
        <v>1</v>
      </c>
      <c r="P1127" s="826"/>
      <c r="Q1127" s="828"/>
      <c r="R1127" s="823"/>
      <c r="S1127" s="828">
        <v>0</v>
      </c>
      <c r="T1127" s="827"/>
      <c r="U1127" s="829">
        <v>0</v>
      </c>
    </row>
    <row r="1128" spans="1:21" ht="14.45" customHeight="1" x14ac:dyDescent="0.2">
      <c r="A1128" s="822">
        <v>7</v>
      </c>
      <c r="B1128" s="823" t="s">
        <v>2233</v>
      </c>
      <c r="C1128" s="823" t="s">
        <v>2239</v>
      </c>
      <c r="D1128" s="824" t="s">
        <v>3530</v>
      </c>
      <c r="E1128" s="825" t="s">
        <v>2265</v>
      </c>
      <c r="F1128" s="823" t="s">
        <v>2234</v>
      </c>
      <c r="G1128" s="823" t="s">
        <v>2359</v>
      </c>
      <c r="H1128" s="823" t="s">
        <v>329</v>
      </c>
      <c r="I1128" s="823" t="s">
        <v>2360</v>
      </c>
      <c r="J1128" s="823" t="s">
        <v>1021</v>
      </c>
      <c r="K1128" s="823" t="s">
        <v>1022</v>
      </c>
      <c r="L1128" s="826">
        <v>121.92</v>
      </c>
      <c r="M1128" s="826">
        <v>121.92</v>
      </c>
      <c r="N1128" s="823">
        <v>1</v>
      </c>
      <c r="O1128" s="827">
        <v>1</v>
      </c>
      <c r="P1128" s="826">
        <v>121.92</v>
      </c>
      <c r="Q1128" s="828">
        <v>1</v>
      </c>
      <c r="R1128" s="823">
        <v>1</v>
      </c>
      <c r="S1128" s="828">
        <v>1</v>
      </c>
      <c r="T1128" s="827">
        <v>1</v>
      </c>
      <c r="U1128" s="829">
        <v>1</v>
      </c>
    </row>
    <row r="1129" spans="1:21" ht="14.45" customHeight="1" x14ac:dyDescent="0.2">
      <c r="A1129" s="822">
        <v>7</v>
      </c>
      <c r="B1129" s="823" t="s">
        <v>2233</v>
      </c>
      <c r="C1129" s="823" t="s">
        <v>2239</v>
      </c>
      <c r="D1129" s="824" t="s">
        <v>3530</v>
      </c>
      <c r="E1129" s="825" t="s">
        <v>2265</v>
      </c>
      <c r="F1129" s="823" t="s">
        <v>2234</v>
      </c>
      <c r="G1129" s="823" t="s">
        <v>2359</v>
      </c>
      <c r="H1129" s="823" t="s">
        <v>329</v>
      </c>
      <c r="I1129" s="823" t="s">
        <v>2360</v>
      </c>
      <c r="J1129" s="823" t="s">
        <v>1021</v>
      </c>
      <c r="K1129" s="823" t="s">
        <v>1022</v>
      </c>
      <c r="L1129" s="826">
        <v>107.27</v>
      </c>
      <c r="M1129" s="826">
        <v>214.54</v>
      </c>
      <c r="N1129" s="823">
        <v>2</v>
      </c>
      <c r="O1129" s="827">
        <v>1</v>
      </c>
      <c r="P1129" s="826">
        <v>214.54</v>
      </c>
      <c r="Q1129" s="828">
        <v>1</v>
      </c>
      <c r="R1129" s="823">
        <v>2</v>
      </c>
      <c r="S1129" s="828">
        <v>1</v>
      </c>
      <c r="T1129" s="827">
        <v>1</v>
      </c>
      <c r="U1129" s="829">
        <v>1</v>
      </c>
    </row>
    <row r="1130" spans="1:21" ht="14.45" customHeight="1" x14ac:dyDescent="0.2">
      <c r="A1130" s="822">
        <v>7</v>
      </c>
      <c r="B1130" s="823" t="s">
        <v>2233</v>
      </c>
      <c r="C1130" s="823" t="s">
        <v>2239</v>
      </c>
      <c r="D1130" s="824" t="s">
        <v>3530</v>
      </c>
      <c r="E1130" s="825" t="s">
        <v>2265</v>
      </c>
      <c r="F1130" s="823" t="s">
        <v>2234</v>
      </c>
      <c r="G1130" s="823" t="s">
        <v>2359</v>
      </c>
      <c r="H1130" s="823" t="s">
        <v>329</v>
      </c>
      <c r="I1130" s="823" t="s">
        <v>2711</v>
      </c>
      <c r="J1130" s="823" t="s">
        <v>1021</v>
      </c>
      <c r="K1130" s="823" t="s">
        <v>1022</v>
      </c>
      <c r="L1130" s="826">
        <v>121.92</v>
      </c>
      <c r="M1130" s="826">
        <v>121.92</v>
      </c>
      <c r="N1130" s="823">
        <v>1</v>
      </c>
      <c r="O1130" s="827">
        <v>1</v>
      </c>
      <c r="P1130" s="826">
        <v>121.92</v>
      </c>
      <c r="Q1130" s="828">
        <v>1</v>
      </c>
      <c r="R1130" s="823">
        <v>1</v>
      </c>
      <c r="S1130" s="828">
        <v>1</v>
      </c>
      <c r="T1130" s="827">
        <v>1</v>
      </c>
      <c r="U1130" s="829">
        <v>1</v>
      </c>
    </row>
    <row r="1131" spans="1:21" ht="14.45" customHeight="1" x14ac:dyDescent="0.2">
      <c r="A1131" s="822">
        <v>7</v>
      </c>
      <c r="B1131" s="823" t="s">
        <v>2233</v>
      </c>
      <c r="C1131" s="823" t="s">
        <v>2239</v>
      </c>
      <c r="D1131" s="824" t="s">
        <v>3530</v>
      </c>
      <c r="E1131" s="825" t="s">
        <v>2265</v>
      </c>
      <c r="F1131" s="823" t="s">
        <v>2234</v>
      </c>
      <c r="G1131" s="823" t="s">
        <v>3009</v>
      </c>
      <c r="H1131" s="823" t="s">
        <v>329</v>
      </c>
      <c r="I1131" s="823" t="s">
        <v>3010</v>
      </c>
      <c r="J1131" s="823" t="s">
        <v>3011</v>
      </c>
      <c r="K1131" s="823" t="s">
        <v>3012</v>
      </c>
      <c r="L1131" s="826">
        <v>0</v>
      </c>
      <c r="M1131" s="826">
        <v>0</v>
      </c>
      <c r="N1131" s="823">
        <v>1</v>
      </c>
      <c r="O1131" s="827">
        <v>1</v>
      </c>
      <c r="P1131" s="826">
        <v>0</v>
      </c>
      <c r="Q1131" s="828"/>
      <c r="R1131" s="823">
        <v>1</v>
      </c>
      <c r="S1131" s="828">
        <v>1</v>
      </c>
      <c r="T1131" s="827">
        <v>1</v>
      </c>
      <c r="U1131" s="829">
        <v>1</v>
      </c>
    </row>
    <row r="1132" spans="1:21" ht="14.45" customHeight="1" x14ac:dyDescent="0.2">
      <c r="A1132" s="822">
        <v>7</v>
      </c>
      <c r="B1132" s="823" t="s">
        <v>2233</v>
      </c>
      <c r="C1132" s="823" t="s">
        <v>2239</v>
      </c>
      <c r="D1132" s="824" t="s">
        <v>3530</v>
      </c>
      <c r="E1132" s="825" t="s">
        <v>2265</v>
      </c>
      <c r="F1132" s="823" t="s">
        <v>2234</v>
      </c>
      <c r="G1132" s="823" t="s">
        <v>3013</v>
      </c>
      <c r="H1132" s="823" t="s">
        <v>329</v>
      </c>
      <c r="I1132" s="823" t="s">
        <v>3014</v>
      </c>
      <c r="J1132" s="823" t="s">
        <v>1558</v>
      </c>
      <c r="K1132" s="823" t="s">
        <v>3015</v>
      </c>
      <c r="L1132" s="826">
        <v>1933.92</v>
      </c>
      <c r="M1132" s="826">
        <v>1933.92</v>
      </c>
      <c r="N1132" s="823">
        <v>1</v>
      </c>
      <c r="O1132" s="827">
        <v>1</v>
      </c>
      <c r="P1132" s="826"/>
      <c r="Q1132" s="828">
        <v>0</v>
      </c>
      <c r="R1132" s="823"/>
      <c r="S1132" s="828">
        <v>0</v>
      </c>
      <c r="T1132" s="827"/>
      <c r="U1132" s="829">
        <v>0</v>
      </c>
    </row>
    <row r="1133" spans="1:21" ht="14.45" customHeight="1" x14ac:dyDescent="0.2">
      <c r="A1133" s="822">
        <v>7</v>
      </c>
      <c r="B1133" s="823" t="s">
        <v>2233</v>
      </c>
      <c r="C1133" s="823" t="s">
        <v>2239</v>
      </c>
      <c r="D1133" s="824" t="s">
        <v>3530</v>
      </c>
      <c r="E1133" s="825" t="s">
        <v>2265</v>
      </c>
      <c r="F1133" s="823" t="s">
        <v>2235</v>
      </c>
      <c r="G1133" s="823" t="s">
        <v>2462</v>
      </c>
      <c r="H1133" s="823" t="s">
        <v>329</v>
      </c>
      <c r="I1133" s="823" t="s">
        <v>2739</v>
      </c>
      <c r="J1133" s="823" t="s">
        <v>2464</v>
      </c>
      <c r="K1133" s="823"/>
      <c r="L1133" s="826">
        <v>0</v>
      </c>
      <c r="M1133" s="826">
        <v>0</v>
      </c>
      <c r="N1133" s="823">
        <v>1</v>
      </c>
      <c r="O1133" s="827">
        <v>1</v>
      </c>
      <c r="P1133" s="826"/>
      <c r="Q1133" s="828"/>
      <c r="R1133" s="823"/>
      <c r="S1133" s="828">
        <v>0</v>
      </c>
      <c r="T1133" s="827"/>
      <c r="U1133" s="829">
        <v>0</v>
      </c>
    </row>
    <row r="1134" spans="1:21" ht="14.45" customHeight="1" x14ac:dyDescent="0.2">
      <c r="A1134" s="822">
        <v>7</v>
      </c>
      <c r="B1134" s="823" t="s">
        <v>2233</v>
      </c>
      <c r="C1134" s="823" t="s">
        <v>2239</v>
      </c>
      <c r="D1134" s="824" t="s">
        <v>3530</v>
      </c>
      <c r="E1134" s="825" t="s">
        <v>2265</v>
      </c>
      <c r="F1134" s="823" t="s">
        <v>2235</v>
      </c>
      <c r="G1134" s="823" t="s">
        <v>2462</v>
      </c>
      <c r="H1134" s="823" t="s">
        <v>329</v>
      </c>
      <c r="I1134" s="823" t="s">
        <v>3055</v>
      </c>
      <c r="J1134" s="823" t="s">
        <v>2464</v>
      </c>
      <c r="K1134" s="823"/>
      <c r="L1134" s="826">
        <v>0</v>
      </c>
      <c r="M1134" s="826">
        <v>0</v>
      </c>
      <c r="N1134" s="823">
        <v>2</v>
      </c>
      <c r="O1134" s="827">
        <v>2</v>
      </c>
      <c r="P1134" s="826">
        <v>0</v>
      </c>
      <c r="Q1134" s="828"/>
      <c r="R1134" s="823">
        <v>2</v>
      </c>
      <c r="S1134" s="828">
        <v>1</v>
      </c>
      <c r="T1134" s="827">
        <v>2</v>
      </c>
      <c r="U1134" s="829">
        <v>1</v>
      </c>
    </row>
    <row r="1135" spans="1:21" ht="14.45" customHeight="1" x14ac:dyDescent="0.2">
      <c r="A1135" s="822">
        <v>7</v>
      </c>
      <c r="B1135" s="823" t="s">
        <v>2233</v>
      </c>
      <c r="C1135" s="823" t="s">
        <v>2239</v>
      </c>
      <c r="D1135" s="824" t="s">
        <v>3530</v>
      </c>
      <c r="E1135" s="825" t="s">
        <v>2278</v>
      </c>
      <c r="F1135" s="823" t="s">
        <v>2234</v>
      </c>
      <c r="G1135" s="823" t="s">
        <v>2369</v>
      </c>
      <c r="H1135" s="823" t="s">
        <v>680</v>
      </c>
      <c r="I1135" s="823" t="s">
        <v>2609</v>
      </c>
      <c r="J1135" s="823" t="s">
        <v>2374</v>
      </c>
      <c r="K1135" s="823" t="s">
        <v>795</v>
      </c>
      <c r="L1135" s="826">
        <v>96.04</v>
      </c>
      <c r="M1135" s="826">
        <v>96.04</v>
      </c>
      <c r="N1135" s="823">
        <v>1</v>
      </c>
      <c r="O1135" s="827">
        <v>1</v>
      </c>
      <c r="P1135" s="826">
        <v>96.04</v>
      </c>
      <c r="Q1135" s="828">
        <v>1</v>
      </c>
      <c r="R1135" s="823">
        <v>1</v>
      </c>
      <c r="S1135" s="828">
        <v>1</v>
      </c>
      <c r="T1135" s="827">
        <v>1</v>
      </c>
      <c r="U1135" s="829">
        <v>1</v>
      </c>
    </row>
    <row r="1136" spans="1:21" ht="14.45" customHeight="1" x14ac:dyDescent="0.2">
      <c r="A1136" s="822">
        <v>7</v>
      </c>
      <c r="B1136" s="823" t="s">
        <v>2233</v>
      </c>
      <c r="C1136" s="823" t="s">
        <v>2239</v>
      </c>
      <c r="D1136" s="824" t="s">
        <v>3530</v>
      </c>
      <c r="E1136" s="825" t="s">
        <v>2278</v>
      </c>
      <c r="F1136" s="823" t="s">
        <v>2234</v>
      </c>
      <c r="G1136" s="823" t="s">
        <v>2408</v>
      </c>
      <c r="H1136" s="823" t="s">
        <v>329</v>
      </c>
      <c r="I1136" s="823" t="s">
        <v>2409</v>
      </c>
      <c r="J1136" s="823" t="s">
        <v>1343</v>
      </c>
      <c r="K1136" s="823" t="s">
        <v>2372</v>
      </c>
      <c r="L1136" s="826">
        <v>111.72</v>
      </c>
      <c r="M1136" s="826">
        <v>111.72</v>
      </c>
      <c r="N1136" s="823">
        <v>1</v>
      </c>
      <c r="O1136" s="827">
        <v>1</v>
      </c>
      <c r="P1136" s="826">
        <v>111.72</v>
      </c>
      <c r="Q1136" s="828">
        <v>1</v>
      </c>
      <c r="R1136" s="823">
        <v>1</v>
      </c>
      <c r="S1136" s="828">
        <v>1</v>
      </c>
      <c r="T1136" s="827">
        <v>1</v>
      </c>
      <c r="U1136" s="829">
        <v>1</v>
      </c>
    </row>
    <row r="1137" spans="1:21" ht="14.45" customHeight="1" x14ac:dyDescent="0.2">
      <c r="A1137" s="822">
        <v>7</v>
      </c>
      <c r="B1137" s="823" t="s">
        <v>2233</v>
      </c>
      <c r="C1137" s="823" t="s">
        <v>2239</v>
      </c>
      <c r="D1137" s="824" t="s">
        <v>3530</v>
      </c>
      <c r="E1137" s="825" t="s">
        <v>2278</v>
      </c>
      <c r="F1137" s="823" t="s">
        <v>2234</v>
      </c>
      <c r="G1137" s="823" t="s">
        <v>2438</v>
      </c>
      <c r="H1137" s="823" t="s">
        <v>329</v>
      </c>
      <c r="I1137" s="823" t="s">
        <v>3410</v>
      </c>
      <c r="J1137" s="823" t="s">
        <v>3411</v>
      </c>
      <c r="K1137" s="823" t="s">
        <v>2598</v>
      </c>
      <c r="L1137" s="826">
        <v>42.54</v>
      </c>
      <c r="M1137" s="826">
        <v>42.54</v>
      </c>
      <c r="N1137" s="823">
        <v>1</v>
      </c>
      <c r="O1137" s="827">
        <v>1</v>
      </c>
      <c r="P1137" s="826">
        <v>42.54</v>
      </c>
      <c r="Q1137" s="828">
        <v>1</v>
      </c>
      <c r="R1137" s="823">
        <v>1</v>
      </c>
      <c r="S1137" s="828">
        <v>1</v>
      </c>
      <c r="T1137" s="827">
        <v>1</v>
      </c>
      <c r="U1137" s="829">
        <v>1</v>
      </c>
    </row>
    <row r="1138" spans="1:21" ht="14.45" customHeight="1" x14ac:dyDescent="0.2">
      <c r="A1138" s="822">
        <v>7</v>
      </c>
      <c r="B1138" s="823" t="s">
        <v>2233</v>
      </c>
      <c r="C1138" s="823" t="s">
        <v>2239</v>
      </c>
      <c r="D1138" s="824" t="s">
        <v>3530</v>
      </c>
      <c r="E1138" s="825" t="s">
        <v>2278</v>
      </c>
      <c r="F1138" s="823" t="s">
        <v>2234</v>
      </c>
      <c r="G1138" s="823" t="s">
        <v>3412</v>
      </c>
      <c r="H1138" s="823" t="s">
        <v>680</v>
      </c>
      <c r="I1138" s="823" t="s">
        <v>3413</v>
      </c>
      <c r="J1138" s="823" t="s">
        <v>3414</v>
      </c>
      <c r="K1138" s="823" t="s">
        <v>3415</v>
      </c>
      <c r="L1138" s="826">
        <v>300.31</v>
      </c>
      <c r="M1138" s="826">
        <v>300.31</v>
      </c>
      <c r="N1138" s="823">
        <v>1</v>
      </c>
      <c r="O1138" s="827">
        <v>1</v>
      </c>
      <c r="P1138" s="826">
        <v>300.31</v>
      </c>
      <c r="Q1138" s="828">
        <v>1</v>
      </c>
      <c r="R1138" s="823">
        <v>1</v>
      </c>
      <c r="S1138" s="828">
        <v>1</v>
      </c>
      <c r="T1138" s="827">
        <v>1</v>
      </c>
      <c r="U1138" s="829">
        <v>1</v>
      </c>
    </row>
    <row r="1139" spans="1:21" ht="14.45" customHeight="1" x14ac:dyDescent="0.2">
      <c r="A1139" s="822">
        <v>7</v>
      </c>
      <c r="B1139" s="823" t="s">
        <v>2233</v>
      </c>
      <c r="C1139" s="823" t="s">
        <v>2239</v>
      </c>
      <c r="D1139" s="824" t="s">
        <v>3530</v>
      </c>
      <c r="E1139" s="825" t="s">
        <v>2278</v>
      </c>
      <c r="F1139" s="823" t="s">
        <v>2234</v>
      </c>
      <c r="G1139" s="823" t="s">
        <v>2359</v>
      </c>
      <c r="H1139" s="823" t="s">
        <v>329</v>
      </c>
      <c r="I1139" s="823" t="s">
        <v>2360</v>
      </c>
      <c r="J1139" s="823" t="s">
        <v>1021</v>
      </c>
      <c r="K1139" s="823" t="s">
        <v>1022</v>
      </c>
      <c r="L1139" s="826">
        <v>121.92</v>
      </c>
      <c r="M1139" s="826">
        <v>975.36</v>
      </c>
      <c r="N1139" s="823">
        <v>8</v>
      </c>
      <c r="O1139" s="827">
        <v>3</v>
      </c>
      <c r="P1139" s="826">
        <v>731.52</v>
      </c>
      <c r="Q1139" s="828">
        <v>0.75</v>
      </c>
      <c r="R1139" s="823">
        <v>6</v>
      </c>
      <c r="S1139" s="828">
        <v>0.75</v>
      </c>
      <c r="T1139" s="827">
        <v>2</v>
      </c>
      <c r="U1139" s="829">
        <v>0.66666666666666663</v>
      </c>
    </row>
    <row r="1140" spans="1:21" ht="14.45" customHeight="1" x14ac:dyDescent="0.2">
      <c r="A1140" s="822">
        <v>7</v>
      </c>
      <c r="B1140" s="823" t="s">
        <v>2233</v>
      </c>
      <c r="C1140" s="823" t="s">
        <v>2239</v>
      </c>
      <c r="D1140" s="824" t="s">
        <v>3530</v>
      </c>
      <c r="E1140" s="825" t="s">
        <v>2263</v>
      </c>
      <c r="F1140" s="823" t="s">
        <v>2234</v>
      </c>
      <c r="G1140" s="823" t="s">
        <v>2299</v>
      </c>
      <c r="H1140" s="823" t="s">
        <v>329</v>
      </c>
      <c r="I1140" s="823" t="s">
        <v>2300</v>
      </c>
      <c r="J1140" s="823" t="s">
        <v>2301</v>
      </c>
      <c r="K1140" s="823" t="s">
        <v>2302</v>
      </c>
      <c r="L1140" s="826">
        <v>70.48</v>
      </c>
      <c r="M1140" s="826">
        <v>845.76</v>
      </c>
      <c r="N1140" s="823">
        <v>12</v>
      </c>
      <c r="O1140" s="827">
        <v>6</v>
      </c>
      <c r="P1140" s="826">
        <v>563.84</v>
      </c>
      <c r="Q1140" s="828">
        <v>0.66666666666666674</v>
      </c>
      <c r="R1140" s="823">
        <v>8</v>
      </c>
      <c r="S1140" s="828">
        <v>0.66666666666666663</v>
      </c>
      <c r="T1140" s="827">
        <v>4</v>
      </c>
      <c r="U1140" s="829">
        <v>0.66666666666666663</v>
      </c>
    </row>
    <row r="1141" spans="1:21" ht="14.45" customHeight="1" x14ac:dyDescent="0.2">
      <c r="A1141" s="822">
        <v>7</v>
      </c>
      <c r="B1141" s="823" t="s">
        <v>2233</v>
      </c>
      <c r="C1141" s="823" t="s">
        <v>2239</v>
      </c>
      <c r="D1141" s="824" t="s">
        <v>3530</v>
      </c>
      <c r="E1141" s="825" t="s">
        <v>2263</v>
      </c>
      <c r="F1141" s="823" t="s">
        <v>2234</v>
      </c>
      <c r="G1141" s="823" t="s">
        <v>2299</v>
      </c>
      <c r="H1141" s="823" t="s">
        <v>329</v>
      </c>
      <c r="I1141" s="823" t="s">
        <v>2813</v>
      </c>
      <c r="J1141" s="823" t="s">
        <v>2301</v>
      </c>
      <c r="K1141" s="823" t="s">
        <v>2814</v>
      </c>
      <c r="L1141" s="826">
        <v>0</v>
      </c>
      <c r="M1141" s="826">
        <v>0</v>
      </c>
      <c r="N1141" s="823">
        <v>1</v>
      </c>
      <c r="O1141" s="827">
        <v>0.5</v>
      </c>
      <c r="P1141" s="826"/>
      <c r="Q1141" s="828"/>
      <c r="R1141" s="823"/>
      <c r="S1141" s="828">
        <v>0</v>
      </c>
      <c r="T1141" s="827"/>
      <c r="U1141" s="829">
        <v>0</v>
      </c>
    </row>
    <row r="1142" spans="1:21" ht="14.45" customHeight="1" x14ac:dyDescent="0.2">
      <c r="A1142" s="822">
        <v>7</v>
      </c>
      <c r="B1142" s="823" t="s">
        <v>2233</v>
      </c>
      <c r="C1142" s="823" t="s">
        <v>2239</v>
      </c>
      <c r="D1142" s="824" t="s">
        <v>3530</v>
      </c>
      <c r="E1142" s="825" t="s">
        <v>2263</v>
      </c>
      <c r="F1142" s="823" t="s">
        <v>2234</v>
      </c>
      <c r="G1142" s="823" t="s">
        <v>3416</v>
      </c>
      <c r="H1142" s="823" t="s">
        <v>329</v>
      </c>
      <c r="I1142" s="823" t="s">
        <v>3417</v>
      </c>
      <c r="J1142" s="823" t="s">
        <v>3418</v>
      </c>
      <c r="K1142" s="823" t="s">
        <v>3419</v>
      </c>
      <c r="L1142" s="826">
        <v>121.75</v>
      </c>
      <c r="M1142" s="826">
        <v>121.75</v>
      </c>
      <c r="N1142" s="823">
        <v>1</v>
      </c>
      <c r="O1142" s="827">
        <v>0.5</v>
      </c>
      <c r="P1142" s="826"/>
      <c r="Q1142" s="828">
        <v>0</v>
      </c>
      <c r="R1142" s="823"/>
      <c r="S1142" s="828">
        <v>0</v>
      </c>
      <c r="T1142" s="827"/>
      <c r="U1142" s="829">
        <v>0</v>
      </c>
    </row>
    <row r="1143" spans="1:21" ht="14.45" customHeight="1" x14ac:dyDescent="0.2">
      <c r="A1143" s="822">
        <v>7</v>
      </c>
      <c r="B1143" s="823" t="s">
        <v>2233</v>
      </c>
      <c r="C1143" s="823" t="s">
        <v>2239</v>
      </c>
      <c r="D1143" s="824" t="s">
        <v>3530</v>
      </c>
      <c r="E1143" s="825" t="s">
        <v>2263</v>
      </c>
      <c r="F1143" s="823" t="s">
        <v>2234</v>
      </c>
      <c r="G1143" s="823" t="s">
        <v>2365</v>
      </c>
      <c r="H1143" s="823" t="s">
        <v>680</v>
      </c>
      <c r="I1143" s="823" t="s">
        <v>2047</v>
      </c>
      <c r="J1143" s="823" t="s">
        <v>2045</v>
      </c>
      <c r="K1143" s="823" t="s">
        <v>2048</v>
      </c>
      <c r="L1143" s="826">
        <v>11.71</v>
      </c>
      <c r="M1143" s="826">
        <v>23.42</v>
      </c>
      <c r="N1143" s="823">
        <v>2</v>
      </c>
      <c r="O1143" s="827">
        <v>0.5</v>
      </c>
      <c r="P1143" s="826">
        <v>23.42</v>
      </c>
      <c r="Q1143" s="828">
        <v>1</v>
      </c>
      <c r="R1143" s="823">
        <v>2</v>
      </c>
      <c r="S1143" s="828">
        <v>1</v>
      </c>
      <c r="T1143" s="827">
        <v>0.5</v>
      </c>
      <c r="U1143" s="829">
        <v>1</v>
      </c>
    </row>
    <row r="1144" spans="1:21" ht="14.45" customHeight="1" x14ac:dyDescent="0.2">
      <c r="A1144" s="822">
        <v>7</v>
      </c>
      <c r="B1144" s="823" t="s">
        <v>2233</v>
      </c>
      <c r="C1144" s="823" t="s">
        <v>2239</v>
      </c>
      <c r="D1144" s="824" t="s">
        <v>3530</v>
      </c>
      <c r="E1144" s="825" t="s">
        <v>2263</v>
      </c>
      <c r="F1144" s="823" t="s">
        <v>2234</v>
      </c>
      <c r="G1144" s="823" t="s">
        <v>2817</v>
      </c>
      <c r="H1144" s="823" t="s">
        <v>329</v>
      </c>
      <c r="I1144" s="823" t="s">
        <v>2818</v>
      </c>
      <c r="J1144" s="823" t="s">
        <v>2819</v>
      </c>
      <c r="K1144" s="823" t="s">
        <v>2820</v>
      </c>
      <c r="L1144" s="826">
        <v>51.43</v>
      </c>
      <c r="M1144" s="826">
        <v>514.29999999999995</v>
      </c>
      <c r="N1144" s="823">
        <v>10</v>
      </c>
      <c r="O1144" s="827">
        <v>2.5</v>
      </c>
      <c r="P1144" s="826">
        <v>308.58</v>
      </c>
      <c r="Q1144" s="828">
        <v>0.6</v>
      </c>
      <c r="R1144" s="823">
        <v>6</v>
      </c>
      <c r="S1144" s="828">
        <v>0.6</v>
      </c>
      <c r="T1144" s="827">
        <v>1</v>
      </c>
      <c r="U1144" s="829">
        <v>0.4</v>
      </c>
    </row>
    <row r="1145" spans="1:21" ht="14.45" customHeight="1" x14ac:dyDescent="0.2">
      <c r="A1145" s="822">
        <v>7</v>
      </c>
      <c r="B1145" s="823" t="s">
        <v>2233</v>
      </c>
      <c r="C1145" s="823" t="s">
        <v>2239</v>
      </c>
      <c r="D1145" s="824" t="s">
        <v>3530</v>
      </c>
      <c r="E1145" s="825" t="s">
        <v>2263</v>
      </c>
      <c r="F1145" s="823" t="s">
        <v>2234</v>
      </c>
      <c r="G1145" s="823" t="s">
        <v>2817</v>
      </c>
      <c r="H1145" s="823" t="s">
        <v>329</v>
      </c>
      <c r="I1145" s="823" t="s">
        <v>2821</v>
      </c>
      <c r="J1145" s="823" t="s">
        <v>2819</v>
      </c>
      <c r="K1145" s="823" t="s">
        <v>2820</v>
      </c>
      <c r="L1145" s="826">
        <v>51.43</v>
      </c>
      <c r="M1145" s="826">
        <v>308.58</v>
      </c>
      <c r="N1145" s="823">
        <v>6</v>
      </c>
      <c r="O1145" s="827">
        <v>1.5</v>
      </c>
      <c r="P1145" s="826">
        <v>205.72</v>
      </c>
      <c r="Q1145" s="828">
        <v>0.66666666666666674</v>
      </c>
      <c r="R1145" s="823">
        <v>4</v>
      </c>
      <c r="S1145" s="828">
        <v>0.66666666666666663</v>
      </c>
      <c r="T1145" s="827">
        <v>1.5</v>
      </c>
      <c r="U1145" s="829">
        <v>1</v>
      </c>
    </row>
    <row r="1146" spans="1:21" ht="14.45" customHeight="1" x14ac:dyDescent="0.2">
      <c r="A1146" s="822">
        <v>7</v>
      </c>
      <c r="B1146" s="823" t="s">
        <v>2233</v>
      </c>
      <c r="C1146" s="823" t="s">
        <v>2239</v>
      </c>
      <c r="D1146" s="824" t="s">
        <v>3530</v>
      </c>
      <c r="E1146" s="825" t="s">
        <v>2263</v>
      </c>
      <c r="F1146" s="823" t="s">
        <v>2234</v>
      </c>
      <c r="G1146" s="823" t="s">
        <v>2825</v>
      </c>
      <c r="H1146" s="823" t="s">
        <v>680</v>
      </c>
      <c r="I1146" s="823" t="s">
        <v>2157</v>
      </c>
      <c r="J1146" s="823" t="s">
        <v>2158</v>
      </c>
      <c r="K1146" s="823" t="s">
        <v>2159</v>
      </c>
      <c r="L1146" s="826">
        <v>754.04</v>
      </c>
      <c r="M1146" s="826">
        <v>1508.08</v>
      </c>
      <c r="N1146" s="823">
        <v>2</v>
      </c>
      <c r="O1146" s="827">
        <v>1</v>
      </c>
      <c r="P1146" s="826">
        <v>1508.08</v>
      </c>
      <c r="Q1146" s="828">
        <v>1</v>
      </c>
      <c r="R1146" s="823">
        <v>2</v>
      </c>
      <c r="S1146" s="828">
        <v>1</v>
      </c>
      <c r="T1146" s="827">
        <v>1</v>
      </c>
      <c r="U1146" s="829">
        <v>1</v>
      </c>
    </row>
    <row r="1147" spans="1:21" ht="14.45" customHeight="1" x14ac:dyDescent="0.2">
      <c r="A1147" s="822">
        <v>7</v>
      </c>
      <c r="B1147" s="823" t="s">
        <v>2233</v>
      </c>
      <c r="C1147" s="823" t="s">
        <v>2239</v>
      </c>
      <c r="D1147" s="824" t="s">
        <v>3530</v>
      </c>
      <c r="E1147" s="825" t="s">
        <v>2263</v>
      </c>
      <c r="F1147" s="823" t="s">
        <v>2234</v>
      </c>
      <c r="G1147" s="823" t="s">
        <v>2825</v>
      </c>
      <c r="H1147" s="823" t="s">
        <v>680</v>
      </c>
      <c r="I1147" s="823" t="s">
        <v>2160</v>
      </c>
      <c r="J1147" s="823" t="s">
        <v>2158</v>
      </c>
      <c r="K1147" s="823" t="s">
        <v>2161</v>
      </c>
      <c r="L1147" s="826">
        <v>1131.06</v>
      </c>
      <c r="M1147" s="826">
        <v>9048.48</v>
      </c>
      <c r="N1147" s="823">
        <v>8</v>
      </c>
      <c r="O1147" s="827">
        <v>2</v>
      </c>
      <c r="P1147" s="826">
        <v>9048.48</v>
      </c>
      <c r="Q1147" s="828">
        <v>1</v>
      </c>
      <c r="R1147" s="823">
        <v>8</v>
      </c>
      <c r="S1147" s="828">
        <v>1</v>
      </c>
      <c r="T1147" s="827">
        <v>2</v>
      </c>
      <c r="U1147" s="829">
        <v>1</v>
      </c>
    </row>
    <row r="1148" spans="1:21" ht="14.45" customHeight="1" x14ac:dyDescent="0.2">
      <c r="A1148" s="822">
        <v>7</v>
      </c>
      <c r="B1148" s="823" t="s">
        <v>2233</v>
      </c>
      <c r="C1148" s="823" t="s">
        <v>2239</v>
      </c>
      <c r="D1148" s="824" t="s">
        <v>3530</v>
      </c>
      <c r="E1148" s="825" t="s">
        <v>2263</v>
      </c>
      <c r="F1148" s="823" t="s">
        <v>2234</v>
      </c>
      <c r="G1148" s="823" t="s">
        <v>2825</v>
      </c>
      <c r="H1148" s="823" t="s">
        <v>329</v>
      </c>
      <c r="I1148" s="823" t="s">
        <v>3025</v>
      </c>
      <c r="J1148" s="823" t="s">
        <v>3026</v>
      </c>
      <c r="K1148" s="823" t="s">
        <v>2159</v>
      </c>
      <c r="L1148" s="826">
        <v>754.04</v>
      </c>
      <c r="M1148" s="826">
        <v>5278.28</v>
      </c>
      <c r="N1148" s="823">
        <v>7</v>
      </c>
      <c r="O1148" s="827">
        <v>1</v>
      </c>
      <c r="P1148" s="826">
        <v>5278.28</v>
      </c>
      <c r="Q1148" s="828">
        <v>1</v>
      </c>
      <c r="R1148" s="823">
        <v>7</v>
      </c>
      <c r="S1148" s="828">
        <v>1</v>
      </c>
      <c r="T1148" s="827">
        <v>1</v>
      </c>
      <c r="U1148" s="829">
        <v>1</v>
      </c>
    </row>
    <row r="1149" spans="1:21" ht="14.45" customHeight="1" x14ac:dyDescent="0.2">
      <c r="A1149" s="822">
        <v>7</v>
      </c>
      <c r="B1149" s="823" t="s">
        <v>2233</v>
      </c>
      <c r="C1149" s="823" t="s">
        <v>2239</v>
      </c>
      <c r="D1149" s="824" t="s">
        <v>3530</v>
      </c>
      <c r="E1149" s="825" t="s">
        <v>2263</v>
      </c>
      <c r="F1149" s="823" t="s">
        <v>2234</v>
      </c>
      <c r="G1149" s="823" t="s">
        <v>3420</v>
      </c>
      <c r="H1149" s="823" t="s">
        <v>329</v>
      </c>
      <c r="I1149" s="823" t="s">
        <v>3421</v>
      </c>
      <c r="J1149" s="823" t="s">
        <v>3422</v>
      </c>
      <c r="K1149" s="823" t="s">
        <v>3423</v>
      </c>
      <c r="L1149" s="826">
        <v>508.75</v>
      </c>
      <c r="M1149" s="826">
        <v>508.75</v>
      </c>
      <c r="N1149" s="823">
        <v>1</v>
      </c>
      <c r="O1149" s="827">
        <v>0.5</v>
      </c>
      <c r="P1149" s="826">
        <v>508.75</v>
      </c>
      <c r="Q1149" s="828">
        <v>1</v>
      </c>
      <c r="R1149" s="823">
        <v>1</v>
      </c>
      <c r="S1149" s="828">
        <v>1</v>
      </c>
      <c r="T1149" s="827">
        <v>0.5</v>
      </c>
      <c r="U1149" s="829">
        <v>1</v>
      </c>
    </row>
    <row r="1150" spans="1:21" ht="14.45" customHeight="1" x14ac:dyDescent="0.2">
      <c r="A1150" s="822">
        <v>7</v>
      </c>
      <c r="B1150" s="823" t="s">
        <v>2233</v>
      </c>
      <c r="C1150" s="823" t="s">
        <v>2239</v>
      </c>
      <c r="D1150" s="824" t="s">
        <v>3530</v>
      </c>
      <c r="E1150" s="825" t="s">
        <v>2263</v>
      </c>
      <c r="F1150" s="823" t="s">
        <v>2234</v>
      </c>
      <c r="G1150" s="823" t="s">
        <v>2556</v>
      </c>
      <c r="H1150" s="823" t="s">
        <v>680</v>
      </c>
      <c r="I1150" s="823" t="s">
        <v>2073</v>
      </c>
      <c r="J1150" s="823" t="s">
        <v>1202</v>
      </c>
      <c r="K1150" s="823" t="s">
        <v>2074</v>
      </c>
      <c r="L1150" s="826">
        <v>117.55</v>
      </c>
      <c r="M1150" s="826">
        <v>117.55</v>
      </c>
      <c r="N1150" s="823">
        <v>1</v>
      </c>
      <c r="O1150" s="827">
        <v>1</v>
      </c>
      <c r="P1150" s="826"/>
      <c r="Q1150" s="828">
        <v>0</v>
      </c>
      <c r="R1150" s="823"/>
      <c r="S1150" s="828">
        <v>0</v>
      </c>
      <c r="T1150" s="827"/>
      <c r="U1150" s="829">
        <v>0</v>
      </c>
    </row>
    <row r="1151" spans="1:21" ht="14.45" customHeight="1" x14ac:dyDescent="0.2">
      <c r="A1151" s="822">
        <v>7</v>
      </c>
      <c r="B1151" s="823" t="s">
        <v>2233</v>
      </c>
      <c r="C1151" s="823" t="s">
        <v>2239</v>
      </c>
      <c r="D1151" s="824" t="s">
        <v>3530</v>
      </c>
      <c r="E1151" s="825" t="s">
        <v>2263</v>
      </c>
      <c r="F1151" s="823" t="s">
        <v>2234</v>
      </c>
      <c r="G1151" s="823" t="s">
        <v>3424</v>
      </c>
      <c r="H1151" s="823" t="s">
        <v>329</v>
      </c>
      <c r="I1151" s="823" t="s">
        <v>3425</v>
      </c>
      <c r="J1151" s="823" t="s">
        <v>3426</v>
      </c>
      <c r="K1151" s="823" t="s">
        <v>3427</v>
      </c>
      <c r="L1151" s="826">
        <v>0</v>
      </c>
      <c r="M1151" s="826">
        <v>0</v>
      </c>
      <c r="N1151" s="823">
        <v>1</v>
      </c>
      <c r="O1151" s="827">
        <v>0.5</v>
      </c>
      <c r="P1151" s="826"/>
      <c r="Q1151" s="828"/>
      <c r="R1151" s="823"/>
      <c r="S1151" s="828">
        <v>0</v>
      </c>
      <c r="T1151" s="827"/>
      <c r="U1151" s="829">
        <v>0</v>
      </c>
    </row>
    <row r="1152" spans="1:21" ht="14.45" customHeight="1" x14ac:dyDescent="0.2">
      <c r="A1152" s="822">
        <v>7</v>
      </c>
      <c r="B1152" s="823" t="s">
        <v>2233</v>
      </c>
      <c r="C1152" s="823" t="s">
        <v>2239</v>
      </c>
      <c r="D1152" s="824" t="s">
        <v>3530</v>
      </c>
      <c r="E1152" s="825" t="s">
        <v>2263</v>
      </c>
      <c r="F1152" s="823" t="s">
        <v>2234</v>
      </c>
      <c r="G1152" s="823" t="s">
        <v>2511</v>
      </c>
      <c r="H1152" s="823" t="s">
        <v>329</v>
      </c>
      <c r="I1152" s="823" t="s">
        <v>2829</v>
      </c>
      <c r="J1152" s="823" t="s">
        <v>2513</v>
      </c>
      <c r="K1152" s="823" t="s">
        <v>2830</v>
      </c>
      <c r="L1152" s="826">
        <v>150.26</v>
      </c>
      <c r="M1152" s="826">
        <v>150.26</v>
      </c>
      <c r="N1152" s="823">
        <v>1</v>
      </c>
      <c r="O1152" s="827"/>
      <c r="P1152" s="826">
        <v>150.26</v>
      </c>
      <c r="Q1152" s="828">
        <v>1</v>
      </c>
      <c r="R1152" s="823">
        <v>1</v>
      </c>
      <c r="S1152" s="828">
        <v>1</v>
      </c>
      <c r="T1152" s="827"/>
      <c r="U1152" s="829"/>
    </row>
    <row r="1153" spans="1:21" ht="14.45" customHeight="1" x14ac:dyDescent="0.2">
      <c r="A1153" s="822">
        <v>7</v>
      </c>
      <c r="B1153" s="823" t="s">
        <v>2233</v>
      </c>
      <c r="C1153" s="823" t="s">
        <v>2239</v>
      </c>
      <c r="D1153" s="824" t="s">
        <v>3530</v>
      </c>
      <c r="E1153" s="825" t="s">
        <v>2263</v>
      </c>
      <c r="F1153" s="823" t="s">
        <v>2234</v>
      </c>
      <c r="G1153" s="823" t="s">
        <v>2382</v>
      </c>
      <c r="H1153" s="823" t="s">
        <v>329</v>
      </c>
      <c r="I1153" s="823" t="s">
        <v>2383</v>
      </c>
      <c r="J1153" s="823" t="s">
        <v>1593</v>
      </c>
      <c r="K1153" s="823" t="s">
        <v>2384</v>
      </c>
      <c r="L1153" s="826">
        <v>24.68</v>
      </c>
      <c r="M1153" s="826">
        <v>296.15999999999997</v>
      </c>
      <c r="N1153" s="823">
        <v>12</v>
      </c>
      <c r="O1153" s="827">
        <v>2</v>
      </c>
      <c r="P1153" s="826">
        <v>74.039999999999992</v>
      </c>
      <c r="Q1153" s="828">
        <v>0.25</v>
      </c>
      <c r="R1153" s="823">
        <v>3</v>
      </c>
      <c r="S1153" s="828">
        <v>0.25</v>
      </c>
      <c r="T1153" s="827">
        <v>0.5</v>
      </c>
      <c r="U1153" s="829">
        <v>0.25</v>
      </c>
    </row>
    <row r="1154" spans="1:21" ht="14.45" customHeight="1" x14ac:dyDescent="0.2">
      <c r="A1154" s="822">
        <v>7</v>
      </c>
      <c r="B1154" s="823" t="s">
        <v>2233</v>
      </c>
      <c r="C1154" s="823" t="s">
        <v>2239</v>
      </c>
      <c r="D1154" s="824" t="s">
        <v>3530</v>
      </c>
      <c r="E1154" s="825" t="s">
        <v>2263</v>
      </c>
      <c r="F1154" s="823" t="s">
        <v>2234</v>
      </c>
      <c r="G1154" s="823" t="s">
        <v>2382</v>
      </c>
      <c r="H1154" s="823" t="s">
        <v>329</v>
      </c>
      <c r="I1154" s="823" t="s">
        <v>2831</v>
      </c>
      <c r="J1154" s="823" t="s">
        <v>1593</v>
      </c>
      <c r="K1154" s="823" t="s">
        <v>2832</v>
      </c>
      <c r="L1154" s="826">
        <v>74.06</v>
      </c>
      <c r="M1154" s="826">
        <v>222.18</v>
      </c>
      <c r="N1154" s="823">
        <v>3</v>
      </c>
      <c r="O1154" s="827">
        <v>1</v>
      </c>
      <c r="P1154" s="826">
        <v>222.18</v>
      </c>
      <c r="Q1154" s="828">
        <v>1</v>
      </c>
      <c r="R1154" s="823">
        <v>3</v>
      </c>
      <c r="S1154" s="828">
        <v>1</v>
      </c>
      <c r="T1154" s="827">
        <v>1</v>
      </c>
      <c r="U1154" s="829">
        <v>1</v>
      </c>
    </row>
    <row r="1155" spans="1:21" ht="14.45" customHeight="1" x14ac:dyDescent="0.2">
      <c r="A1155" s="822">
        <v>7</v>
      </c>
      <c r="B1155" s="823" t="s">
        <v>2233</v>
      </c>
      <c r="C1155" s="823" t="s">
        <v>2239</v>
      </c>
      <c r="D1155" s="824" t="s">
        <v>3530</v>
      </c>
      <c r="E1155" s="825" t="s">
        <v>2263</v>
      </c>
      <c r="F1155" s="823" t="s">
        <v>2234</v>
      </c>
      <c r="G1155" s="823" t="s">
        <v>2833</v>
      </c>
      <c r="H1155" s="823" t="s">
        <v>329</v>
      </c>
      <c r="I1155" s="823" t="s">
        <v>2834</v>
      </c>
      <c r="J1155" s="823" t="s">
        <v>2835</v>
      </c>
      <c r="K1155" s="823" t="s">
        <v>2836</v>
      </c>
      <c r="L1155" s="826">
        <v>561.76</v>
      </c>
      <c r="M1155" s="826">
        <v>2808.8</v>
      </c>
      <c r="N1155" s="823">
        <v>5</v>
      </c>
      <c r="O1155" s="827">
        <v>1</v>
      </c>
      <c r="P1155" s="826">
        <v>1123.52</v>
      </c>
      <c r="Q1155" s="828">
        <v>0.39999999999999997</v>
      </c>
      <c r="R1155" s="823">
        <v>2</v>
      </c>
      <c r="S1155" s="828">
        <v>0.4</v>
      </c>
      <c r="T1155" s="827">
        <v>0.5</v>
      </c>
      <c r="U1155" s="829">
        <v>0.5</v>
      </c>
    </row>
    <row r="1156" spans="1:21" ht="14.45" customHeight="1" x14ac:dyDescent="0.2">
      <c r="A1156" s="822">
        <v>7</v>
      </c>
      <c r="B1156" s="823" t="s">
        <v>2233</v>
      </c>
      <c r="C1156" s="823" t="s">
        <v>2239</v>
      </c>
      <c r="D1156" s="824" t="s">
        <v>3530</v>
      </c>
      <c r="E1156" s="825" t="s">
        <v>2263</v>
      </c>
      <c r="F1156" s="823" t="s">
        <v>2234</v>
      </c>
      <c r="G1156" s="823" t="s">
        <v>2837</v>
      </c>
      <c r="H1156" s="823" t="s">
        <v>680</v>
      </c>
      <c r="I1156" s="823" t="s">
        <v>3171</v>
      </c>
      <c r="J1156" s="823" t="s">
        <v>2839</v>
      </c>
      <c r="K1156" s="823" t="s">
        <v>2150</v>
      </c>
      <c r="L1156" s="826">
        <v>969.48</v>
      </c>
      <c r="M1156" s="826">
        <v>1938.96</v>
      </c>
      <c r="N1156" s="823">
        <v>2</v>
      </c>
      <c r="O1156" s="827">
        <v>1</v>
      </c>
      <c r="P1156" s="826">
        <v>1938.96</v>
      </c>
      <c r="Q1156" s="828">
        <v>1</v>
      </c>
      <c r="R1156" s="823">
        <v>2</v>
      </c>
      <c r="S1156" s="828">
        <v>1</v>
      </c>
      <c r="T1156" s="827">
        <v>1</v>
      </c>
      <c r="U1156" s="829">
        <v>1</v>
      </c>
    </row>
    <row r="1157" spans="1:21" ht="14.45" customHeight="1" x14ac:dyDescent="0.2">
      <c r="A1157" s="822">
        <v>7</v>
      </c>
      <c r="B1157" s="823" t="s">
        <v>2233</v>
      </c>
      <c r="C1157" s="823" t="s">
        <v>2239</v>
      </c>
      <c r="D1157" s="824" t="s">
        <v>3530</v>
      </c>
      <c r="E1157" s="825" t="s">
        <v>2263</v>
      </c>
      <c r="F1157" s="823" t="s">
        <v>2234</v>
      </c>
      <c r="G1157" s="823" t="s">
        <v>2837</v>
      </c>
      <c r="H1157" s="823" t="s">
        <v>680</v>
      </c>
      <c r="I1157" s="823" t="s">
        <v>2841</v>
      </c>
      <c r="J1157" s="823" t="s">
        <v>2839</v>
      </c>
      <c r="K1157" s="823" t="s">
        <v>2842</v>
      </c>
      <c r="L1157" s="826">
        <v>1938.97</v>
      </c>
      <c r="M1157" s="826">
        <v>23267.64</v>
      </c>
      <c r="N1157" s="823">
        <v>12</v>
      </c>
      <c r="O1157" s="827">
        <v>1</v>
      </c>
      <c r="P1157" s="826">
        <v>23267.64</v>
      </c>
      <c r="Q1157" s="828">
        <v>1</v>
      </c>
      <c r="R1157" s="823">
        <v>12</v>
      </c>
      <c r="S1157" s="828">
        <v>1</v>
      </c>
      <c r="T1157" s="827">
        <v>1</v>
      </c>
      <c r="U1157" s="829">
        <v>1</v>
      </c>
    </row>
    <row r="1158" spans="1:21" ht="14.45" customHeight="1" x14ac:dyDescent="0.2">
      <c r="A1158" s="822">
        <v>7</v>
      </c>
      <c r="B1158" s="823" t="s">
        <v>2233</v>
      </c>
      <c r="C1158" s="823" t="s">
        <v>2239</v>
      </c>
      <c r="D1158" s="824" t="s">
        <v>3530</v>
      </c>
      <c r="E1158" s="825" t="s">
        <v>2263</v>
      </c>
      <c r="F1158" s="823" t="s">
        <v>2234</v>
      </c>
      <c r="G1158" s="823" t="s">
        <v>2837</v>
      </c>
      <c r="H1158" s="823" t="s">
        <v>680</v>
      </c>
      <c r="I1158" s="823" t="s">
        <v>3107</v>
      </c>
      <c r="J1158" s="823" t="s">
        <v>2844</v>
      </c>
      <c r="K1158" s="823" t="s">
        <v>3108</v>
      </c>
      <c r="L1158" s="826">
        <v>5322.08</v>
      </c>
      <c r="M1158" s="826">
        <v>5322.08</v>
      </c>
      <c r="N1158" s="823">
        <v>1</v>
      </c>
      <c r="O1158" s="827">
        <v>1</v>
      </c>
      <c r="P1158" s="826">
        <v>5322.08</v>
      </c>
      <c r="Q1158" s="828">
        <v>1</v>
      </c>
      <c r="R1158" s="823">
        <v>1</v>
      </c>
      <c r="S1158" s="828">
        <v>1</v>
      </c>
      <c r="T1158" s="827">
        <v>1</v>
      </c>
      <c r="U1158" s="829">
        <v>1</v>
      </c>
    </row>
    <row r="1159" spans="1:21" ht="14.45" customHeight="1" x14ac:dyDescent="0.2">
      <c r="A1159" s="822">
        <v>7</v>
      </c>
      <c r="B1159" s="823" t="s">
        <v>2233</v>
      </c>
      <c r="C1159" s="823" t="s">
        <v>2239</v>
      </c>
      <c r="D1159" s="824" t="s">
        <v>3530</v>
      </c>
      <c r="E1159" s="825" t="s">
        <v>2263</v>
      </c>
      <c r="F1159" s="823" t="s">
        <v>2234</v>
      </c>
      <c r="G1159" s="823" t="s">
        <v>2837</v>
      </c>
      <c r="H1159" s="823" t="s">
        <v>680</v>
      </c>
      <c r="I1159" s="823" t="s">
        <v>2846</v>
      </c>
      <c r="J1159" s="823" t="s">
        <v>2152</v>
      </c>
      <c r="K1159" s="823" t="s">
        <v>2847</v>
      </c>
      <c r="L1159" s="826">
        <v>1454.23</v>
      </c>
      <c r="M1159" s="826">
        <v>8725.380000000001</v>
      </c>
      <c r="N1159" s="823">
        <v>6</v>
      </c>
      <c r="O1159" s="827">
        <v>1</v>
      </c>
      <c r="P1159" s="826">
        <v>8725.380000000001</v>
      </c>
      <c r="Q1159" s="828">
        <v>1</v>
      </c>
      <c r="R1159" s="823">
        <v>6</v>
      </c>
      <c r="S1159" s="828">
        <v>1</v>
      </c>
      <c r="T1159" s="827">
        <v>1</v>
      </c>
      <c r="U1159" s="829">
        <v>1</v>
      </c>
    </row>
    <row r="1160" spans="1:21" ht="14.45" customHeight="1" x14ac:dyDescent="0.2">
      <c r="A1160" s="822">
        <v>7</v>
      </c>
      <c r="B1160" s="823" t="s">
        <v>2233</v>
      </c>
      <c r="C1160" s="823" t="s">
        <v>2239</v>
      </c>
      <c r="D1160" s="824" t="s">
        <v>3530</v>
      </c>
      <c r="E1160" s="825" t="s">
        <v>2263</v>
      </c>
      <c r="F1160" s="823" t="s">
        <v>2234</v>
      </c>
      <c r="G1160" s="823" t="s">
        <v>2837</v>
      </c>
      <c r="H1160" s="823" t="s">
        <v>680</v>
      </c>
      <c r="I1160" s="823" t="s">
        <v>2146</v>
      </c>
      <c r="J1160" s="823" t="s">
        <v>2147</v>
      </c>
      <c r="K1160" s="823" t="s">
        <v>2148</v>
      </c>
      <c r="L1160" s="826">
        <v>484.75</v>
      </c>
      <c r="M1160" s="826">
        <v>5817</v>
      </c>
      <c r="N1160" s="823">
        <v>12</v>
      </c>
      <c r="O1160" s="827">
        <v>2</v>
      </c>
      <c r="P1160" s="826">
        <v>5817</v>
      </c>
      <c r="Q1160" s="828">
        <v>1</v>
      </c>
      <c r="R1160" s="823">
        <v>12</v>
      </c>
      <c r="S1160" s="828">
        <v>1</v>
      </c>
      <c r="T1160" s="827">
        <v>2</v>
      </c>
      <c r="U1160" s="829">
        <v>1</v>
      </c>
    </row>
    <row r="1161" spans="1:21" ht="14.45" customHeight="1" x14ac:dyDescent="0.2">
      <c r="A1161" s="822">
        <v>7</v>
      </c>
      <c r="B1161" s="823" t="s">
        <v>2233</v>
      </c>
      <c r="C1161" s="823" t="s">
        <v>2239</v>
      </c>
      <c r="D1161" s="824" t="s">
        <v>3530</v>
      </c>
      <c r="E1161" s="825" t="s">
        <v>2263</v>
      </c>
      <c r="F1161" s="823" t="s">
        <v>2234</v>
      </c>
      <c r="G1161" s="823" t="s">
        <v>2837</v>
      </c>
      <c r="H1161" s="823" t="s">
        <v>680</v>
      </c>
      <c r="I1161" s="823" t="s">
        <v>2849</v>
      </c>
      <c r="J1161" s="823" t="s">
        <v>2147</v>
      </c>
      <c r="K1161" s="823" t="s">
        <v>2850</v>
      </c>
      <c r="L1161" s="826">
        <v>242.37</v>
      </c>
      <c r="M1161" s="826">
        <v>1454.22</v>
      </c>
      <c r="N1161" s="823">
        <v>6</v>
      </c>
      <c r="O1161" s="827">
        <v>1</v>
      </c>
      <c r="P1161" s="826">
        <v>1454.22</v>
      </c>
      <c r="Q1161" s="828">
        <v>1</v>
      </c>
      <c r="R1161" s="823">
        <v>6</v>
      </c>
      <c r="S1161" s="828">
        <v>1</v>
      </c>
      <c r="T1161" s="827">
        <v>1</v>
      </c>
      <c r="U1161" s="829">
        <v>1</v>
      </c>
    </row>
    <row r="1162" spans="1:21" ht="14.45" customHeight="1" x14ac:dyDescent="0.2">
      <c r="A1162" s="822">
        <v>7</v>
      </c>
      <c r="B1162" s="823" t="s">
        <v>2233</v>
      </c>
      <c r="C1162" s="823" t="s">
        <v>2239</v>
      </c>
      <c r="D1162" s="824" t="s">
        <v>3530</v>
      </c>
      <c r="E1162" s="825" t="s">
        <v>2263</v>
      </c>
      <c r="F1162" s="823" t="s">
        <v>2234</v>
      </c>
      <c r="G1162" s="823" t="s">
        <v>2559</v>
      </c>
      <c r="H1162" s="823" t="s">
        <v>680</v>
      </c>
      <c r="I1162" s="823" t="s">
        <v>2851</v>
      </c>
      <c r="J1162" s="823" t="s">
        <v>2039</v>
      </c>
      <c r="K1162" s="823" t="s">
        <v>2852</v>
      </c>
      <c r="L1162" s="826">
        <v>339.47</v>
      </c>
      <c r="M1162" s="826">
        <v>4073.6400000000003</v>
      </c>
      <c r="N1162" s="823">
        <v>12</v>
      </c>
      <c r="O1162" s="827">
        <v>2</v>
      </c>
      <c r="P1162" s="826">
        <v>4073.6400000000003</v>
      </c>
      <c r="Q1162" s="828">
        <v>1</v>
      </c>
      <c r="R1162" s="823">
        <v>12</v>
      </c>
      <c r="S1162" s="828">
        <v>1</v>
      </c>
      <c r="T1162" s="827">
        <v>2</v>
      </c>
      <c r="U1162" s="829">
        <v>1</v>
      </c>
    </row>
    <row r="1163" spans="1:21" ht="14.45" customHeight="1" x14ac:dyDescent="0.2">
      <c r="A1163" s="822">
        <v>7</v>
      </c>
      <c r="B1163" s="823" t="s">
        <v>2233</v>
      </c>
      <c r="C1163" s="823" t="s">
        <v>2239</v>
      </c>
      <c r="D1163" s="824" t="s">
        <v>3530</v>
      </c>
      <c r="E1163" s="825" t="s">
        <v>2263</v>
      </c>
      <c r="F1163" s="823" t="s">
        <v>2234</v>
      </c>
      <c r="G1163" s="823" t="s">
        <v>2559</v>
      </c>
      <c r="H1163" s="823" t="s">
        <v>680</v>
      </c>
      <c r="I1163" s="823" t="s">
        <v>2166</v>
      </c>
      <c r="J1163" s="823" t="s">
        <v>2039</v>
      </c>
      <c r="K1163" s="823" t="s">
        <v>2167</v>
      </c>
      <c r="L1163" s="826">
        <v>113.16</v>
      </c>
      <c r="M1163" s="826">
        <v>678.96</v>
      </c>
      <c r="N1163" s="823">
        <v>6</v>
      </c>
      <c r="O1163" s="827">
        <v>2.5</v>
      </c>
      <c r="P1163" s="826">
        <v>339.48</v>
      </c>
      <c r="Q1163" s="828">
        <v>0.5</v>
      </c>
      <c r="R1163" s="823">
        <v>3</v>
      </c>
      <c r="S1163" s="828">
        <v>0.5</v>
      </c>
      <c r="T1163" s="827">
        <v>1.5</v>
      </c>
      <c r="U1163" s="829">
        <v>0.6</v>
      </c>
    </row>
    <row r="1164" spans="1:21" ht="14.45" customHeight="1" x14ac:dyDescent="0.2">
      <c r="A1164" s="822">
        <v>7</v>
      </c>
      <c r="B1164" s="823" t="s">
        <v>2233</v>
      </c>
      <c r="C1164" s="823" t="s">
        <v>2239</v>
      </c>
      <c r="D1164" s="824" t="s">
        <v>3530</v>
      </c>
      <c r="E1164" s="825" t="s">
        <v>2263</v>
      </c>
      <c r="F1164" s="823" t="s">
        <v>2234</v>
      </c>
      <c r="G1164" s="823" t="s">
        <v>2559</v>
      </c>
      <c r="H1164" s="823" t="s">
        <v>680</v>
      </c>
      <c r="I1164" s="823" t="s">
        <v>2038</v>
      </c>
      <c r="J1164" s="823" t="s">
        <v>2039</v>
      </c>
      <c r="K1164" s="823" t="s">
        <v>2040</v>
      </c>
      <c r="L1164" s="826">
        <v>169.73</v>
      </c>
      <c r="M1164" s="826">
        <v>169.73</v>
      </c>
      <c r="N1164" s="823">
        <v>1</v>
      </c>
      <c r="O1164" s="827">
        <v>0.5</v>
      </c>
      <c r="P1164" s="826">
        <v>169.73</v>
      </c>
      <c r="Q1164" s="828">
        <v>1</v>
      </c>
      <c r="R1164" s="823">
        <v>1</v>
      </c>
      <c r="S1164" s="828">
        <v>1</v>
      </c>
      <c r="T1164" s="827">
        <v>0.5</v>
      </c>
      <c r="U1164" s="829">
        <v>1</v>
      </c>
    </row>
    <row r="1165" spans="1:21" ht="14.45" customHeight="1" x14ac:dyDescent="0.2">
      <c r="A1165" s="822">
        <v>7</v>
      </c>
      <c r="B1165" s="823" t="s">
        <v>2233</v>
      </c>
      <c r="C1165" s="823" t="s">
        <v>2239</v>
      </c>
      <c r="D1165" s="824" t="s">
        <v>3530</v>
      </c>
      <c r="E1165" s="825" t="s">
        <v>2263</v>
      </c>
      <c r="F1165" s="823" t="s">
        <v>2234</v>
      </c>
      <c r="G1165" s="823" t="s">
        <v>2559</v>
      </c>
      <c r="H1165" s="823" t="s">
        <v>680</v>
      </c>
      <c r="I1165" s="823" t="s">
        <v>2041</v>
      </c>
      <c r="J1165" s="823" t="s">
        <v>2039</v>
      </c>
      <c r="K1165" s="823" t="s">
        <v>2042</v>
      </c>
      <c r="L1165" s="826">
        <v>339.47</v>
      </c>
      <c r="M1165" s="826">
        <v>13918.27</v>
      </c>
      <c r="N1165" s="823">
        <v>41</v>
      </c>
      <c r="O1165" s="827">
        <v>8</v>
      </c>
      <c r="P1165" s="826">
        <v>6110.4600000000009</v>
      </c>
      <c r="Q1165" s="828">
        <v>0.4390243902439025</v>
      </c>
      <c r="R1165" s="823">
        <v>18</v>
      </c>
      <c r="S1165" s="828">
        <v>0.43902439024390244</v>
      </c>
      <c r="T1165" s="827">
        <v>4.5</v>
      </c>
      <c r="U1165" s="829">
        <v>0.5625</v>
      </c>
    </row>
    <row r="1166" spans="1:21" ht="14.45" customHeight="1" x14ac:dyDescent="0.2">
      <c r="A1166" s="822">
        <v>7</v>
      </c>
      <c r="B1166" s="823" t="s">
        <v>2233</v>
      </c>
      <c r="C1166" s="823" t="s">
        <v>2239</v>
      </c>
      <c r="D1166" s="824" t="s">
        <v>3530</v>
      </c>
      <c r="E1166" s="825" t="s">
        <v>2263</v>
      </c>
      <c r="F1166" s="823" t="s">
        <v>2234</v>
      </c>
      <c r="G1166" s="823" t="s">
        <v>2559</v>
      </c>
      <c r="H1166" s="823" t="s">
        <v>329</v>
      </c>
      <c r="I1166" s="823" t="s">
        <v>3184</v>
      </c>
      <c r="J1166" s="823" t="s">
        <v>3029</v>
      </c>
      <c r="K1166" s="823" t="s">
        <v>3032</v>
      </c>
      <c r="L1166" s="826">
        <v>305.51</v>
      </c>
      <c r="M1166" s="826">
        <v>916.53</v>
      </c>
      <c r="N1166" s="823">
        <v>3</v>
      </c>
      <c r="O1166" s="827">
        <v>1</v>
      </c>
      <c r="P1166" s="826">
        <v>916.53</v>
      </c>
      <c r="Q1166" s="828">
        <v>1</v>
      </c>
      <c r="R1166" s="823">
        <v>3</v>
      </c>
      <c r="S1166" s="828">
        <v>1</v>
      </c>
      <c r="T1166" s="827">
        <v>1</v>
      </c>
      <c r="U1166" s="829">
        <v>1</v>
      </c>
    </row>
    <row r="1167" spans="1:21" ht="14.45" customHeight="1" x14ac:dyDescent="0.2">
      <c r="A1167" s="822">
        <v>7</v>
      </c>
      <c r="B1167" s="823" t="s">
        <v>2233</v>
      </c>
      <c r="C1167" s="823" t="s">
        <v>2239</v>
      </c>
      <c r="D1167" s="824" t="s">
        <v>3530</v>
      </c>
      <c r="E1167" s="825" t="s">
        <v>2263</v>
      </c>
      <c r="F1167" s="823" t="s">
        <v>2234</v>
      </c>
      <c r="G1167" s="823" t="s">
        <v>2861</v>
      </c>
      <c r="H1167" s="823" t="s">
        <v>329</v>
      </c>
      <c r="I1167" s="823" t="s">
        <v>2867</v>
      </c>
      <c r="J1167" s="823" t="s">
        <v>2863</v>
      </c>
      <c r="K1167" s="823" t="s">
        <v>2868</v>
      </c>
      <c r="L1167" s="826">
        <v>2038.93</v>
      </c>
      <c r="M1167" s="826">
        <v>10194.65</v>
      </c>
      <c r="N1167" s="823">
        <v>5</v>
      </c>
      <c r="O1167" s="827"/>
      <c r="P1167" s="826"/>
      <c r="Q1167" s="828">
        <v>0</v>
      </c>
      <c r="R1167" s="823"/>
      <c r="S1167" s="828">
        <v>0</v>
      </c>
      <c r="T1167" s="827"/>
      <c r="U1167" s="829"/>
    </row>
    <row r="1168" spans="1:21" ht="14.45" customHeight="1" x14ac:dyDescent="0.2">
      <c r="A1168" s="822">
        <v>7</v>
      </c>
      <c r="B1168" s="823" t="s">
        <v>2233</v>
      </c>
      <c r="C1168" s="823" t="s">
        <v>2239</v>
      </c>
      <c r="D1168" s="824" t="s">
        <v>3530</v>
      </c>
      <c r="E1168" s="825" t="s">
        <v>2263</v>
      </c>
      <c r="F1168" s="823" t="s">
        <v>2234</v>
      </c>
      <c r="G1168" s="823" t="s">
        <v>2878</v>
      </c>
      <c r="H1168" s="823" t="s">
        <v>329</v>
      </c>
      <c r="I1168" s="823" t="s">
        <v>2879</v>
      </c>
      <c r="J1168" s="823" t="s">
        <v>1601</v>
      </c>
      <c r="K1168" s="823" t="s">
        <v>2880</v>
      </c>
      <c r="L1168" s="826">
        <v>24.37</v>
      </c>
      <c r="M1168" s="826">
        <v>24.37</v>
      </c>
      <c r="N1168" s="823">
        <v>1</v>
      </c>
      <c r="O1168" s="827">
        <v>0.5</v>
      </c>
      <c r="P1168" s="826">
        <v>24.37</v>
      </c>
      <c r="Q1168" s="828">
        <v>1</v>
      </c>
      <c r="R1168" s="823">
        <v>1</v>
      </c>
      <c r="S1168" s="828">
        <v>1</v>
      </c>
      <c r="T1168" s="827">
        <v>0.5</v>
      </c>
      <c r="U1168" s="829">
        <v>1</v>
      </c>
    </row>
    <row r="1169" spans="1:21" ht="14.45" customHeight="1" x14ac:dyDescent="0.2">
      <c r="A1169" s="822">
        <v>7</v>
      </c>
      <c r="B1169" s="823" t="s">
        <v>2233</v>
      </c>
      <c r="C1169" s="823" t="s">
        <v>2239</v>
      </c>
      <c r="D1169" s="824" t="s">
        <v>3530</v>
      </c>
      <c r="E1169" s="825" t="s">
        <v>2263</v>
      </c>
      <c r="F1169" s="823" t="s">
        <v>2234</v>
      </c>
      <c r="G1169" s="823" t="s">
        <v>2878</v>
      </c>
      <c r="H1169" s="823" t="s">
        <v>329</v>
      </c>
      <c r="I1169" s="823" t="s">
        <v>3039</v>
      </c>
      <c r="J1169" s="823" t="s">
        <v>1601</v>
      </c>
      <c r="K1169" s="823" t="s">
        <v>2735</v>
      </c>
      <c r="L1169" s="826">
        <v>38.590000000000003</v>
      </c>
      <c r="M1169" s="826">
        <v>231.54000000000002</v>
      </c>
      <c r="N1169" s="823">
        <v>6</v>
      </c>
      <c r="O1169" s="827">
        <v>0.5</v>
      </c>
      <c r="P1169" s="826">
        <v>231.54000000000002</v>
      </c>
      <c r="Q1169" s="828">
        <v>1</v>
      </c>
      <c r="R1169" s="823">
        <v>6</v>
      </c>
      <c r="S1169" s="828">
        <v>1</v>
      </c>
      <c r="T1169" s="827">
        <v>0.5</v>
      </c>
      <c r="U1169" s="829">
        <v>1</v>
      </c>
    </row>
    <row r="1170" spans="1:21" ht="14.45" customHeight="1" x14ac:dyDescent="0.2">
      <c r="A1170" s="822">
        <v>7</v>
      </c>
      <c r="B1170" s="823" t="s">
        <v>2233</v>
      </c>
      <c r="C1170" s="823" t="s">
        <v>2239</v>
      </c>
      <c r="D1170" s="824" t="s">
        <v>3530</v>
      </c>
      <c r="E1170" s="825" t="s">
        <v>2263</v>
      </c>
      <c r="F1170" s="823" t="s">
        <v>2234</v>
      </c>
      <c r="G1170" s="823" t="s">
        <v>2885</v>
      </c>
      <c r="H1170" s="823" t="s">
        <v>329</v>
      </c>
      <c r="I1170" s="823" t="s">
        <v>2886</v>
      </c>
      <c r="J1170" s="823" t="s">
        <v>2887</v>
      </c>
      <c r="K1170" s="823" t="s">
        <v>2888</v>
      </c>
      <c r="L1170" s="826">
        <v>1561.8</v>
      </c>
      <c r="M1170" s="826">
        <v>6247.2</v>
      </c>
      <c r="N1170" s="823">
        <v>4</v>
      </c>
      <c r="O1170" s="827">
        <v>0.5</v>
      </c>
      <c r="P1170" s="826"/>
      <c r="Q1170" s="828">
        <v>0</v>
      </c>
      <c r="R1170" s="823"/>
      <c r="S1170" s="828">
        <v>0</v>
      </c>
      <c r="T1170" s="827"/>
      <c r="U1170" s="829">
        <v>0</v>
      </c>
    </row>
    <row r="1171" spans="1:21" ht="14.45" customHeight="1" x14ac:dyDescent="0.2">
      <c r="A1171" s="822">
        <v>7</v>
      </c>
      <c r="B1171" s="823" t="s">
        <v>2233</v>
      </c>
      <c r="C1171" s="823" t="s">
        <v>2239</v>
      </c>
      <c r="D1171" s="824" t="s">
        <v>3530</v>
      </c>
      <c r="E1171" s="825" t="s">
        <v>2263</v>
      </c>
      <c r="F1171" s="823" t="s">
        <v>2234</v>
      </c>
      <c r="G1171" s="823" t="s">
        <v>2417</v>
      </c>
      <c r="H1171" s="823" t="s">
        <v>329</v>
      </c>
      <c r="I1171" s="823" t="s">
        <v>2418</v>
      </c>
      <c r="J1171" s="823" t="s">
        <v>2419</v>
      </c>
      <c r="K1171" s="823" t="s">
        <v>2103</v>
      </c>
      <c r="L1171" s="826">
        <v>38.56</v>
      </c>
      <c r="M1171" s="826">
        <v>38.56</v>
      </c>
      <c r="N1171" s="823">
        <v>1</v>
      </c>
      <c r="O1171" s="827">
        <v>1</v>
      </c>
      <c r="P1171" s="826"/>
      <c r="Q1171" s="828">
        <v>0</v>
      </c>
      <c r="R1171" s="823"/>
      <c r="S1171" s="828">
        <v>0</v>
      </c>
      <c r="T1171" s="827"/>
      <c r="U1171" s="829">
        <v>0</v>
      </c>
    </row>
    <row r="1172" spans="1:21" ht="14.45" customHeight="1" x14ac:dyDescent="0.2">
      <c r="A1172" s="822">
        <v>7</v>
      </c>
      <c r="B1172" s="823" t="s">
        <v>2233</v>
      </c>
      <c r="C1172" s="823" t="s">
        <v>2239</v>
      </c>
      <c r="D1172" s="824" t="s">
        <v>3530</v>
      </c>
      <c r="E1172" s="825" t="s">
        <v>2263</v>
      </c>
      <c r="F1172" s="823" t="s">
        <v>2234</v>
      </c>
      <c r="G1172" s="823" t="s">
        <v>2420</v>
      </c>
      <c r="H1172" s="823" t="s">
        <v>680</v>
      </c>
      <c r="I1172" s="823" t="s">
        <v>2136</v>
      </c>
      <c r="J1172" s="823" t="s">
        <v>2137</v>
      </c>
      <c r="K1172" s="823" t="s">
        <v>2138</v>
      </c>
      <c r="L1172" s="826">
        <v>70.48</v>
      </c>
      <c r="M1172" s="826">
        <v>140.96</v>
      </c>
      <c r="N1172" s="823">
        <v>2</v>
      </c>
      <c r="O1172" s="827">
        <v>0.5</v>
      </c>
      <c r="P1172" s="826">
        <v>140.96</v>
      </c>
      <c r="Q1172" s="828">
        <v>1</v>
      </c>
      <c r="R1172" s="823">
        <v>2</v>
      </c>
      <c r="S1172" s="828">
        <v>1</v>
      </c>
      <c r="T1172" s="827">
        <v>0.5</v>
      </c>
      <c r="U1172" s="829">
        <v>1</v>
      </c>
    </row>
    <row r="1173" spans="1:21" ht="14.45" customHeight="1" x14ac:dyDescent="0.2">
      <c r="A1173" s="822">
        <v>7</v>
      </c>
      <c r="B1173" s="823" t="s">
        <v>2233</v>
      </c>
      <c r="C1173" s="823" t="s">
        <v>2239</v>
      </c>
      <c r="D1173" s="824" t="s">
        <v>3530</v>
      </c>
      <c r="E1173" s="825" t="s">
        <v>2263</v>
      </c>
      <c r="F1173" s="823" t="s">
        <v>2234</v>
      </c>
      <c r="G1173" s="823" t="s">
        <v>2420</v>
      </c>
      <c r="H1173" s="823" t="s">
        <v>680</v>
      </c>
      <c r="I1173" s="823" t="s">
        <v>2421</v>
      </c>
      <c r="J1173" s="823" t="s">
        <v>2137</v>
      </c>
      <c r="K1173" s="823" t="s">
        <v>2422</v>
      </c>
      <c r="L1173" s="826">
        <v>140.96</v>
      </c>
      <c r="M1173" s="826">
        <v>281.92</v>
      </c>
      <c r="N1173" s="823">
        <v>2</v>
      </c>
      <c r="O1173" s="827">
        <v>0.5</v>
      </c>
      <c r="P1173" s="826">
        <v>281.92</v>
      </c>
      <c r="Q1173" s="828">
        <v>1</v>
      </c>
      <c r="R1173" s="823">
        <v>2</v>
      </c>
      <c r="S1173" s="828">
        <v>1</v>
      </c>
      <c r="T1173" s="827">
        <v>0.5</v>
      </c>
      <c r="U1173" s="829">
        <v>1</v>
      </c>
    </row>
    <row r="1174" spans="1:21" ht="14.45" customHeight="1" x14ac:dyDescent="0.2">
      <c r="A1174" s="822">
        <v>7</v>
      </c>
      <c r="B1174" s="823" t="s">
        <v>2233</v>
      </c>
      <c r="C1174" s="823" t="s">
        <v>2239</v>
      </c>
      <c r="D1174" s="824" t="s">
        <v>3530</v>
      </c>
      <c r="E1174" s="825" t="s">
        <v>2263</v>
      </c>
      <c r="F1174" s="823" t="s">
        <v>2234</v>
      </c>
      <c r="G1174" s="823" t="s">
        <v>3428</v>
      </c>
      <c r="H1174" s="823" t="s">
        <v>329</v>
      </c>
      <c r="I1174" s="823" t="s">
        <v>3429</v>
      </c>
      <c r="J1174" s="823" t="s">
        <v>3430</v>
      </c>
      <c r="K1174" s="823" t="s">
        <v>3431</v>
      </c>
      <c r="L1174" s="826">
        <v>86.41</v>
      </c>
      <c r="M1174" s="826">
        <v>345.64</v>
      </c>
      <c r="N1174" s="823">
        <v>4</v>
      </c>
      <c r="O1174" s="827">
        <v>1.5</v>
      </c>
      <c r="P1174" s="826"/>
      <c r="Q1174" s="828">
        <v>0</v>
      </c>
      <c r="R1174" s="823"/>
      <c r="S1174" s="828">
        <v>0</v>
      </c>
      <c r="T1174" s="827"/>
      <c r="U1174" s="829">
        <v>0</v>
      </c>
    </row>
    <row r="1175" spans="1:21" ht="14.45" customHeight="1" x14ac:dyDescent="0.2">
      <c r="A1175" s="822">
        <v>7</v>
      </c>
      <c r="B1175" s="823" t="s">
        <v>2233</v>
      </c>
      <c r="C1175" s="823" t="s">
        <v>2239</v>
      </c>
      <c r="D1175" s="824" t="s">
        <v>3530</v>
      </c>
      <c r="E1175" s="825" t="s">
        <v>2263</v>
      </c>
      <c r="F1175" s="823" t="s">
        <v>2234</v>
      </c>
      <c r="G1175" s="823" t="s">
        <v>3428</v>
      </c>
      <c r="H1175" s="823" t="s">
        <v>329</v>
      </c>
      <c r="I1175" s="823" t="s">
        <v>3432</v>
      </c>
      <c r="J1175" s="823" t="s">
        <v>3430</v>
      </c>
      <c r="K1175" s="823" t="s">
        <v>3433</v>
      </c>
      <c r="L1175" s="826">
        <v>56.17</v>
      </c>
      <c r="M1175" s="826">
        <v>56.17</v>
      </c>
      <c r="N1175" s="823">
        <v>1</v>
      </c>
      <c r="O1175" s="827">
        <v>1</v>
      </c>
      <c r="P1175" s="826">
        <v>56.17</v>
      </c>
      <c r="Q1175" s="828">
        <v>1</v>
      </c>
      <c r="R1175" s="823">
        <v>1</v>
      </c>
      <c r="S1175" s="828">
        <v>1</v>
      </c>
      <c r="T1175" s="827">
        <v>1</v>
      </c>
      <c r="U1175" s="829">
        <v>1</v>
      </c>
    </row>
    <row r="1176" spans="1:21" ht="14.45" customHeight="1" x14ac:dyDescent="0.2">
      <c r="A1176" s="822">
        <v>7</v>
      </c>
      <c r="B1176" s="823" t="s">
        <v>2233</v>
      </c>
      <c r="C1176" s="823" t="s">
        <v>2239</v>
      </c>
      <c r="D1176" s="824" t="s">
        <v>3530</v>
      </c>
      <c r="E1176" s="825" t="s">
        <v>2263</v>
      </c>
      <c r="F1176" s="823" t="s">
        <v>2234</v>
      </c>
      <c r="G1176" s="823" t="s">
        <v>2896</v>
      </c>
      <c r="H1176" s="823" t="s">
        <v>329</v>
      </c>
      <c r="I1176" s="823" t="s">
        <v>3121</v>
      </c>
      <c r="J1176" s="823" t="s">
        <v>2898</v>
      </c>
      <c r="K1176" s="823" t="s">
        <v>1442</v>
      </c>
      <c r="L1176" s="826">
        <v>383.18</v>
      </c>
      <c r="M1176" s="826">
        <v>1915.9</v>
      </c>
      <c r="N1176" s="823">
        <v>5</v>
      </c>
      <c r="O1176" s="827">
        <v>1</v>
      </c>
      <c r="P1176" s="826">
        <v>1915.9</v>
      </c>
      <c r="Q1176" s="828">
        <v>1</v>
      </c>
      <c r="R1176" s="823">
        <v>5</v>
      </c>
      <c r="S1176" s="828">
        <v>1</v>
      </c>
      <c r="T1176" s="827">
        <v>1</v>
      </c>
      <c r="U1176" s="829">
        <v>1</v>
      </c>
    </row>
    <row r="1177" spans="1:21" ht="14.45" customHeight="1" x14ac:dyDescent="0.2">
      <c r="A1177" s="822">
        <v>7</v>
      </c>
      <c r="B1177" s="823" t="s">
        <v>2233</v>
      </c>
      <c r="C1177" s="823" t="s">
        <v>2239</v>
      </c>
      <c r="D1177" s="824" t="s">
        <v>3530</v>
      </c>
      <c r="E1177" s="825" t="s">
        <v>2263</v>
      </c>
      <c r="F1177" s="823" t="s">
        <v>2234</v>
      </c>
      <c r="G1177" s="823" t="s">
        <v>2899</v>
      </c>
      <c r="H1177" s="823" t="s">
        <v>329</v>
      </c>
      <c r="I1177" s="823" t="s">
        <v>2900</v>
      </c>
      <c r="J1177" s="823" t="s">
        <v>874</v>
      </c>
      <c r="K1177" s="823" t="s">
        <v>2901</v>
      </c>
      <c r="L1177" s="826">
        <v>88.07</v>
      </c>
      <c r="M1177" s="826">
        <v>440.34999999999997</v>
      </c>
      <c r="N1177" s="823">
        <v>5</v>
      </c>
      <c r="O1177" s="827">
        <v>1</v>
      </c>
      <c r="P1177" s="826"/>
      <c r="Q1177" s="828">
        <v>0</v>
      </c>
      <c r="R1177" s="823"/>
      <c r="S1177" s="828">
        <v>0</v>
      </c>
      <c r="T1177" s="827"/>
      <c r="U1177" s="829">
        <v>0</v>
      </c>
    </row>
    <row r="1178" spans="1:21" ht="14.45" customHeight="1" x14ac:dyDescent="0.2">
      <c r="A1178" s="822">
        <v>7</v>
      </c>
      <c r="B1178" s="823" t="s">
        <v>2233</v>
      </c>
      <c r="C1178" s="823" t="s">
        <v>2239</v>
      </c>
      <c r="D1178" s="824" t="s">
        <v>3530</v>
      </c>
      <c r="E1178" s="825" t="s">
        <v>2263</v>
      </c>
      <c r="F1178" s="823" t="s">
        <v>2234</v>
      </c>
      <c r="G1178" s="823" t="s">
        <v>2327</v>
      </c>
      <c r="H1178" s="823" t="s">
        <v>329</v>
      </c>
      <c r="I1178" s="823" t="s">
        <v>2554</v>
      </c>
      <c r="J1178" s="823" t="s">
        <v>2555</v>
      </c>
      <c r="K1178" s="823" t="s">
        <v>783</v>
      </c>
      <c r="L1178" s="826">
        <v>35.25</v>
      </c>
      <c r="M1178" s="826">
        <v>35.25</v>
      </c>
      <c r="N1178" s="823">
        <v>1</v>
      </c>
      <c r="O1178" s="827">
        <v>0.5</v>
      </c>
      <c r="P1178" s="826"/>
      <c r="Q1178" s="828">
        <v>0</v>
      </c>
      <c r="R1178" s="823"/>
      <c r="S1178" s="828">
        <v>0</v>
      </c>
      <c r="T1178" s="827"/>
      <c r="U1178" s="829">
        <v>0</v>
      </c>
    </row>
    <row r="1179" spans="1:21" ht="14.45" customHeight="1" x14ac:dyDescent="0.2">
      <c r="A1179" s="822">
        <v>7</v>
      </c>
      <c r="B1179" s="823" t="s">
        <v>2233</v>
      </c>
      <c r="C1179" s="823" t="s">
        <v>2239</v>
      </c>
      <c r="D1179" s="824" t="s">
        <v>3530</v>
      </c>
      <c r="E1179" s="825" t="s">
        <v>2263</v>
      </c>
      <c r="F1179" s="823" t="s">
        <v>2234</v>
      </c>
      <c r="G1179" s="823" t="s">
        <v>2902</v>
      </c>
      <c r="H1179" s="823" t="s">
        <v>329</v>
      </c>
      <c r="I1179" s="823" t="s">
        <v>2903</v>
      </c>
      <c r="J1179" s="823" t="s">
        <v>2904</v>
      </c>
      <c r="K1179" s="823" t="s">
        <v>2905</v>
      </c>
      <c r="L1179" s="826">
        <v>2038.93</v>
      </c>
      <c r="M1179" s="826">
        <v>20389.3</v>
      </c>
      <c r="N1179" s="823">
        <v>10</v>
      </c>
      <c r="O1179" s="827">
        <v>2</v>
      </c>
      <c r="P1179" s="826">
        <v>10194.65</v>
      </c>
      <c r="Q1179" s="828">
        <v>0.5</v>
      </c>
      <c r="R1179" s="823">
        <v>5</v>
      </c>
      <c r="S1179" s="828">
        <v>0.5</v>
      </c>
      <c r="T1179" s="827">
        <v>1</v>
      </c>
      <c r="U1179" s="829">
        <v>0.5</v>
      </c>
    </row>
    <row r="1180" spans="1:21" ht="14.45" customHeight="1" x14ac:dyDescent="0.2">
      <c r="A1180" s="822">
        <v>7</v>
      </c>
      <c r="B1180" s="823" t="s">
        <v>2233</v>
      </c>
      <c r="C1180" s="823" t="s">
        <v>2239</v>
      </c>
      <c r="D1180" s="824" t="s">
        <v>3530</v>
      </c>
      <c r="E1180" s="825" t="s">
        <v>2263</v>
      </c>
      <c r="F1180" s="823" t="s">
        <v>2234</v>
      </c>
      <c r="G1180" s="823" t="s">
        <v>2902</v>
      </c>
      <c r="H1180" s="823" t="s">
        <v>329</v>
      </c>
      <c r="I1180" s="823" t="s">
        <v>2910</v>
      </c>
      <c r="J1180" s="823" t="s">
        <v>2904</v>
      </c>
      <c r="K1180" s="823" t="s">
        <v>2911</v>
      </c>
      <c r="L1180" s="826">
        <v>1019.46</v>
      </c>
      <c r="M1180" s="826">
        <v>2038.92</v>
      </c>
      <c r="N1180" s="823">
        <v>2</v>
      </c>
      <c r="O1180" s="827">
        <v>1</v>
      </c>
      <c r="P1180" s="826">
        <v>2038.92</v>
      </c>
      <c r="Q1180" s="828">
        <v>1</v>
      </c>
      <c r="R1180" s="823">
        <v>2</v>
      </c>
      <c r="S1180" s="828">
        <v>1</v>
      </c>
      <c r="T1180" s="827">
        <v>1</v>
      </c>
      <c r="U1180" s="829">
        <v>1</v>
      </c>
    </row>
    <row r="1181" spans="1:21" ht="14.45" customHeight="1" x14ac:dyDescent="0.2">
      <c r="A1181" s="822">
        <v>7</v>
      </c>
      <c r="B1181" s="823" t="s">
        <v>2233</v>
      </c>
      <c r="C1181" s="823" t="s">
        <v>2239</v>
      </c>
      <c r="D1181" s="824" t="s">
        <v>3530</v>
      </c>
      <c r="E1181" s="825" t="s">
        <v>2263</v>
      </c>
      <c r="F1181" s="823" t="s">
        <v>2234</v>
      </c>
      <c r="G1181" s="823" t="s">
        <v>2902</v>
      </c>
      <c r="H1181" s="823" t="s">
        <v>680</v>
      </c>
      <c r="I1181" s="823" t="s">
        <v>2912</v>
      </c>
      <c r="J1181" s="823" t="s">
        <v>2913</v>
      </c>
      <c r="K1181" s="823" t="s">
        <v>2905</v>
      </c>
      <c r="L1181" s="826">
        <v>2038.93</v>
      </c>
      <c r="M1181" s="826">
        <v>14272.51</v>
      </c>
      <c r="N1181" s="823">
        <v>7</v>
      </c>
      <c r="O1181" s="827"/>
      <c r="P1181" s="826">
        <v>14272.51</v>
      </c>
      <c r="Q1181" s="828">
        <v>1</v>
      </c>
      <c r="R1181" s="823">
        <v>7</v>
      </c>
      <c r="S1181" s="828">
        <v>1</v>
      </c>
      <c r="T1181" s="827"/>
      <c r="U1181" s="829"/>
    </row>
    <row r="1182" spans="1:21" ht="14.45" customHeight="1" x14ac:dyDescent="0.2">
      <c r="A1182" s="822">
        <v>7</v>
      </c>
      <c r="B1182" s="823" t="s">
        <v>2233</v>
      </c>
      <c r="C1182" s="823" t="s">
        <v>2239</v>
      </c>
      <c r="D1182" s="824" t="s">
        <v>3530</v>
      </c>
      <c r="E1182" s="825" t="s">
        <v>2263</v>
      </c>
      <c r="F1182" s="823" t="s">
        <v>2234</v>
      </c>
      <c r="G1182" s="823" t="s">
        <v>2902</v>
      </c>
      <c r="H1182" s="823" t="s">
        <v>680</v>
      </c>
      <c r="I1182" s="823" t="s">
        <v>2914</v>
      </c>
      <c r="J1182" s="823" t="s">
        <v>2913</v>
      </c>
      <c r="K1182" s="823" t="s">
        <v>2909</v>
      </c>
      <c r="L1182" s="826">
        <v>355.79</v>
      </c>
      <c r="M1182" s="826">
        <v>1067.3700000000001</v>
      </c>
      <c r="N1182" s="823">
        <v>3</v>
      </c>
      <c r="O1182" s="827"/>
      <c r="P1182" s="826">
        <v>1067.3700000000001</v>
      </c>
      <c r="Q1182" s="828">
        <v>1</v>
      </c>
      <c r="R1182" s="823">
        <v>3</v>
      </c>
      <c r="S1182" s="828">
        <v>1</v>
      </c>
      <c r="T1182" s="827"/>
      <c r="U1182" s="829"/>
    </row>
    <row r="1183" spans="1:21" ht="14.45" customHeight="1" x14ac:dyDescent="0.2">
      <c r="A1183" s="822">
        <v>7</v>
      </c>
      <c r="B1183" s="823" t="s">
        <v>2233</v>
      </c>
      <c r="C1183" s="823" t="s">
        <v>2239</v>
      </c>
      <c r="D1183" s="824" t="s">
        <v>3530</v>
      </c>
      <c r="E1183" s="825" t="s">
        <v>2263</v>
      </c>
      <c r="F1183" s="823" t="s">
        <v>2234</v>
      </c>
      <c r="G1183" s="823" t="s">
        <v>2902</v>
      </c>
      <c r="H1183" s="823" t="s">
        <v>680</v>
      </c>
      <c r="I1183" s="823" t="s">
        <v>2915</v>
      </c>
      <c r="J1183" s="823" t="s">
        <v>2913</v>
      </c>
      <c r="K1183" s="823" t="s">
        <v>2907</v>
      </c>
      <c r="L1183" s="826">
        <v>552.64</v>
      </c>
      <c r="M1183" s="826">
        <v>7184.32</v>
      </c>
      <c r="N1183" s="823">
        <v>13</v>
      </c>
      <c r="O1183" s="827">
        <v>3</v>
      </c>
      <c r="P1183" s="826">
        <v>7184.32</v>
      </c>
      <c r="Q1183" s="828">
        <v>1</v>
      </c>
      <c r="R1183" s="823">
        <v>13</v>
      </c>
      <c r="S1183" s="828">
        <v>1</v>
      </c>
      <c r="T1183" s="827">
        <v>3</v>
      </c>
      <c r="U1183" s="829">
        <v>1</v>
      </c>
    </row>
    <row r="1184" spans="1:21" ht="14.45" customHeight="1" x14ac:dyDescent="0.2">
      <c r="A1184" s="822">
        <v>7</v>
      </c>
      <c r="B1184" s="823" t="s">
        <v>2233</v>
      </c>
      <c r="C1184" s="823" t="s">
        <v>2239</v>
      </c>
      <c r="D1184" s="824" t="s">
        <v>3530</v>
      </c>
      <c r="E1184" s="825" t="s">
        <v>2263</v>
      </c>
      <c r="F1184" s="823" t="s">
        <v>2234</v>
      </c>
      <c r="G1184" s="823" t="s">
        <v>2902</v>
      </c>
      <c r="H1184" s="823" t="s">
        <v>329</v>
      </c>
      <c r="I1184" s="823" t="s">
        <v>3046</v>
      </c>
      <c r="J1184" s="823" t="s">
        <v>2918</v>
      </c>
      <c r="K1184" s="823" t="s">
        <v>3047</v>
      </c>
      <c r="L1184" s="826">
        <v>88.95</v>
      </c>
      <c r="M1184" s="826">
        <v>88.95</v>
      </c>
      <c r="N1184" s="823">
        <v>1</v>
      </c>
      <c r="O1184" s="827"/>
      <c r="P1184" s="826">
        <v>88.95</v>
      </c>
      <c r="Q1184" s="828">
        <v>1</v>
      </c>
      <c r="R1184" s="823">
        <v>1</v>
      </c>
      <c r="S1184" s="828">
        <v>1</v>
      </c>
      <c r="T1184" s="827"/>
      <c r="U1184" s="829"/>
    </row>
    <row r="1185" spans="1:21" ht="14.45" customHeight="1" x14ac:dyDescent="0.2">
      <c r="A1185" s="822">
        <v>7</v>
      </c>
      <c r="B1185" s="823" t="s">
        <v>2233</v>
      </c>
      <c r="C1185" s="823" t="s">
        <v>2239</v>
      </c>
      <c r="D1185" s="824" t="s">
        <v>3530</v>
      </c>
      <c r="E1185" s="825" t="s">
        <v>2263</v>
      </c>
      <c r="F1185" s="823" t="s">
        <v>2234</v>
      </c>
      <c r="G1185" s="823" t="s">
        <v>2490</v>
      </c>
      <c r="H1185" s="823" t="s">
        <v>680</v>
      </c>
      <c r="I1185" s="823" t="s">
        <v>1920</v>
      </c>
      <c r="J1185" s="823" t="s">
        <v>1102</v>
      </c>
      <c r="K1185" s="823" t="s">
        <v>1921</v>
      </c>
      <c r="L1185" s="826">
        <v>103.4</v>
      </c>
      <c r="M1185" s="826">
        <v>103.4</v>
      </c>
      <c r="N1185" s="823">
        <v>1</v>
      </c>
      <c r="O1185" s="827">
        <v>0.5</v>
      </c>
      <c r="P1185" s="826"/>
      <c r="Q1185" s="828">
        <v>0</v>
      </c>
      <c r="R1185" s="823"/>
      <c r="S1185" s="828">
        <v>0</v>
      </c>
      <c r="T1185" s="827"/>
      <c r="U1185" s="829">
        <v>0</v>
      </c>
    </row>
    <row r="1186" spans="1:21" ht="14.45" customHeight="1" x14ac:dyDescent="0.2">
      <c r="A1186" s="822">
        <v>7</v>
      </c>
      <c r="B1186" s="823" t="s">
        <v>2233</v>
      </c>
      <c r="C1186" s="823" t="s">
        <v>2239</v>
      </c>
      <c r="D1186" s="824" t="s">
        <v>3530</v>
      </c>
      <c r="E1186" s="825" t="s">
        <v>2263</v>
      </c>
      <c r="F1186" s="823" t="s">
        <v>2234</v>
      </c>
      <c r="G1186" s="823" t="s">
        <v>2334</v>
      </c>
      <c r="H1186" s="823" t="s">
        <v>329</v>
      </c>
      <c r="I1186" s="823" t="s">
        <v>2335</v>
      </c>
      <c r="J1186" s="823" t="s">
        <v>715</v>
      </c>
      <c r="K1186" s="823" t="s">
        <v>2336</v>
      </c>
      <c r="L1186" s="826">
        <v>127.91</v>
      </c>
      <c r="M1186" s="826">
        <v>383.73</v>
      </c>
      <c r="N1186" s="823">
        <v>3</v>
      </c>
      <c r="O1186" s="827">
        <v>1</v>
      </c>
      <c r="P1186" s="826">
        <v>255.82</v>
      </c>
      <c r="Q1186" s="828">
        <v>0.66666666666666663</v>
      </c>
      <c r="R1186" s="823">
        <v>2</v>
      </c>
      <c r="S1186" s="828">
        <v>0.66666666666666663</v>
      </c>
      <c r="T1186" s="827">
        <v>0.5</v>
      </c>
      <c r="U1186" s="829">
        <v>0.5</v>
      </c>
    </row>
    <row r="1187" spans="1:21" ht="14.45" customHeight="1" x14ac:dyDescent="0.2">
      <c r="A1187" s="822">
        <v>7</v>
      </c>
      <c r="B1187" s="823" t="s">
        <v>2233</v>
      </c>
      <c r="C1187" s="823" t="s">
        <v>2239</v>
      </c>
      <c r="D1187" s="824" t="s">
        <v>3530</v>
      </c>
      <c r="E1187" s="825" t="s">
        <v>2263</v>
      </c>
      <c r="F1187" s="823" t="s">
        <v>2234</v>
      </c>
      <c r="G1187" s="823" t="s">
        <v>2920</v>
      </c>
      <c r="H1187" s="823" t="s">
        <v>329</v>
      </c>
      <c r="I1187" s="823" t="s">
        <v>2182</v>
      </c>
      <c r="J1187" s="823" t="s">
        <v>2183</v>
      </c>
      <c r="K1187" s="823" t="s">
        <v>2179</v>
      </c>
      <c r="L1187" s="826">
        <v>677.17</v>
      </c>
      <c r="M1187" s="826">
        <v>2031.5099999999998</v>
      </c>
      <c r="N1187" s="823">
        <v>3</v>
      </c>
      <c r="O1187" s="827">
        <v>0.5</v>
      </c>
      <c r="P1187" s="826">
        <v>2031.5099999999998</v>
      </c>
      <c r="Q1187" s="828">
        <v>1</v>
      </c>
      <c r="R1187" s="823">
        <v>3</v>
      </c>
      <c r="S1187" s="828">
        <v>1</v>
      </c>
      <c r="T1187" s="827">
        <v>0.5</v>
      </c>
      <c r="U1187" s="829">
        <v>1</v>
      </c>
    </row>
    <row r="1188" spans="1:21" ht="14.45" customHeight="1" x14ac:dyDescent="0.2">
      <c r="A1188" s="822">
        <v>7</v>
      </c>
      <c r="B1188" s="823" t="s">
        <v>2233</v>
      </c>
      <c r="C1188" s="823" t="s">
        <v>2239</v>
      </c>
      <c r="D1188" s="824" t="s">
        <v>3530</v>
      </c>
      <c r="E1188" s="825" t="s">
        <v>2263</v>
      </c>
      <c r="F1188" s="823" t="s">
        <v>2234</v>
      </c>
      <c r="G1188" s="823" t="s">
        <v>2920</v>
      </c>
      <c r="H1188" s="823" t="s">
        <v>680</v>
      </c>
      <c r="I1188" s="823" t="s">
        <v>2176</v>
      </c>
      <c r="J1188" s="823" t="s">
        <v>1581</v>
      </c>
      <c r="K1188" s="823" t="s">
        <v>1584</v>
      </c>
      <c r="L1188" s="826">
        <v>1286.6199999999999</v>
      </c>
      <c r="M1188" s="826">
        <v>1286.6199999999999</v>
      </c>
      <c r="N1188" s="823">
        <v>1</v>
      </c>
      <c r="O1188" s="827">
        <v>1</v>
      </c>
      <c r="P1188" s="826">
        <v>1286.6199999999999</v>
      </c>
      <c r="Q1188" s="828">
        <v>1</v>
      </c>
      <c r="R1188" s="823">
        <v>1</v>
      </c>
      <c r="S1188" s="828">
        <v>1</v>
      </c>
      <c r="T1188" s="827">
        <v>1</v>
      </c>
      <c r="U1188" s="829">
        <v>1</v>
      </c>
    </row>
    <row r="1189" spans="1:21" ht="14.45" customHeight="1" x14ac:dyDescent="0.2">
      <c r="A1189" s="822">
        <v>7</v>
      </c>
      <c r="B1189" s="823" t="s">
        <v>2233</v>
      </c>
      <c r="C1189" s="823" t="s">
        <v>2239</v>
      </c>
      <c r="D1189" s="824" t="s">
        <v>3530</v>
      </c>
      <c r="E1189" s="825" t="s">
        <v>2263</v>
      </c>
      <c r="F1189" s="823" t="s">
        <v>2234</v>
      </c>
      <c r="G1189" s="823" t="s">
        <v>2920</v>
      </c>
      <c r="H1189" s="823" t="s">
        <v>680</v>
      </c>
      <c r="I1189" s="823" t="s">
        <v>2178</v>
      </c>
      <c r="J1189" s="823" t="s">
        <v>1581</v>
      </c>
      <c r="K1189" s="823" t="s">
        <v>2179</v>
      </c>
      <c r="L1189" s="826">
        <v>677.17</v>
      </c>
      <c r="M1189" s="826">
        <v>6094.53</v>
      </c>
      <c r="N1189" s="823">
        <v>9</v>
      </c>
      <c r="O1189" s="827">
        <v>1.5</v>
      </c>
      <c r="P1189" s="826">
        <v>4740.1899999999996</v>
      </c>
      <c r="Q1189" s="828">
        <v>0.77777777777777779</v>
      </c>
      <c r="R1189" s="823">
        <v>7</v>
      </c>
      <c r="S1189" s="828">
        <v>0.77777777777777779</v>
      </c>
      <c r="T1189" s="827">
        <v>1</v>
      </c>
      <c r="U1189" s="829">
        <v>0.66666666666666663</v>
      </c>
    </row>
    <row r="1190" spans="1:21" ht="14.45" customHeight="1" x14ac:dyDescent="0.2">
      <c r="A1190" s="822">
        <v>7</v>
      </c>
      <c r="B1190" s="823" t="s">
        <v>2233</v>
      </c>
      <c r="C1190" s="823" t="s">
        <v>2239</v>
      </c>
      <c r="D1190" s="824" t="s">
        <v>3530</v>
      </c>
      <c r="E1190" s="825" t="s">
        <v>2263</v>
      </c>
      <c r="F1190" s="823" t="s">
        <v>2234</v>
      </c>
      <c r="G1190" s="823" t="s">
        <v>2920</v>
      </c>
      <c r="H1190" s="823" t="s">
        <v>680</v>
      </c>
      <c r="I1190" s="823" t="s">
        <v>2177</v>
      </c>
      <c r="J1190" s="823" t="s">
        <v>1581</v>
      </c>
      <c r="K1190" s="823" t="s">
        <v>1583</v>
      </c>
      <c r="L1190" s="826">
        <v>2573.2199999999998</v>
      </c>
      <c r="M1190" s="826">
        <v>30878.639999999999</v>
      </c>
      <c r="N1190" s="823">
        <v>12</v>
      </c>
      <c r="O1190" s="827">
        <v>2.5</v>
      </c>
      <c r="P1190" s="826">
        <v>28305.42</v>
      </c>
      <c r="Q1190" s="828">
        <v>0.91666666666666663</v>
      </c>
      <c r="R1190" s="823">
        <v>11</v>
      </c>
      <c r="S1190" s="828">
        <v>0.91666666666666663</v>
      </c>
      <c r="T1190" s="827">
        <v>2</v>
      </c>
      <c r="U1190" s="829">
        <v>0.8</v>
      </c>
    </row>
    <row r="1191" spans="1:21" ht="14.45" customHeight="1" x14ac:dyDescent="0.2">
      <c r="A1191" s="822">
        <v>7</v>
      </c>
      <c r="B1191" s="823" t="s">
        <v>2233</v>
      </c>
      <c r="C1191" s="823" t="s">
        <v>2239</v>
      </c>
      <c r="D1191" s="824" t="s">
        <v>3530</v>
      </c>
      <c r="E1191" s="825" t="s">
        <v>2263</v>
      </c>
      <c r="F1191" s="823" t="s">
        <v>2234</v>
      </c>
      <c r="G1191" s="823" t="s">
        <v>2920</v>
      </c>
      <c r="H1191" s="823" t="s">
        <v>329</v>
      </c>
      <c r="I1191" s="823" t="s">
        <v>2937</v>
      </c>
      <c r="J1191" s="823" t="s">
        <v>2938</v>
      </c>
      <c r="K1191" s="823" t="s">
        <v>1587</v>
      </c>
      <c r="L1191" s="826">
        <v>338.58</v>
      </c>
      <c r="M1191" s="826">
        <v>2370.06</v>
      </c>
      <c r="N1191" s="823">
        <v>7</v>
      </c>
      <c r="O1191" s="827">
        <v>0.5</v>
      </c>
      <c r="P1191" s="826">
        <v>2370.06</v>
      </c>
      <c r="Q1191" s="828">
        <v>1</v>
      </c>
      <c r="R1191" s="823">
        <v>7</v>
      </c>
      <c r="S1191" s="828">
        <v>1</v>
      </c>
      <c r="T1191" s="827">
        <v>0.5</v>
      </c>
      <c r="U1191" s="829">
        <v>1</v>
      </c>
    </row>
    <row r="1192" spans="1:21" ht="14.45" customHeight="1" x14ac:dyDescent="0.2">
      <c r="A1192" s="822">
        <v>7</v>
      </c>
      <c r="B1192" s="823" t="s">
        <v>2233</v>
      </c>
      <c r="C1192" s="823" t="s">
        <v>2239</v>
      </c>
      <c r="D1192" s="824" t="s">
        <v>3530</v>
      </c>
      <c r="E1192" s="825" t="s">
        <v>2263</v>
      </c>
      <c r="F1192" s="823" t="s">
        <v>2234</v>
      </c>
      <c r="G1192" s="823" t="s">
        <v>2491</v>
      </c>
      <c r="H1192" s="823" t="s">
        <v>329</v>
      </c>
      <c r="I1192" s="823" t="s">
        <v>2492</v>
      </c>
      <c r="J1192" s="823" t="s">
        <v>2493</v>
      </c>
      <c r="K1192" s="823" t="s">
        <v>2077</v>
      </c>
      <c r="L1192" s="826">
        <v>279.52999999999997</v>
      </c>
      <c r="M1192" s="826">
        <v>279.52999999999997</v>
      </c>
      <c r="N1192" s="823">
        <v>1</v>
      </c>
      <c r="O1192" s="827">
        <v>0.5</v>
      </c>
      <c r="P1192" s="826"/>
      <c r="Q1192" s="828">
        <v>0</v>
      </c>
      <c r="R1192" s="823"/>
      <c r="S1192" s="828">
        <v>0</v>
      </c>
      <c r="T1192" s="827"/>
      <c r="U1192" s="829">
        <v>0</v>
      </c>
    </row>
    <row r="1193" spans="1:21" ht="14.45" customHeight="1" x14ac:dyDescent="0.2">
      <c r="A1193" s="822">
        <v>7</v>
      </c>
      <c r="B1193" s="823" t="s">
        <v>2233</v>
      </c>
      <c r="C1193" s="823" t="s">
        <v>2239</v>
      </c>
      <c r="D1193" s="824" t="s">
        <v>3530</v>
      </c>
      <c r="E1193" s="825" t="s">
        <v>2263</v>
      </c>
      <c r="F1193" s="823" t="s">
        <v>2234</v>
      </c>
      <c r="G1193" s="823" t="s">
        <v>2639</v>
      </c>
      <c r="H1193" s="823" t="s">
        <v>680</v>
      </c>
      <c r="I1193" s="823" t="s">
        <v>2021</v>
      </c>
      <c r="J1193" s="823" t="s">
        <v>695</v>
      </c>
      <c r="K1193" s="823" t="s">
        <v>1057</v>
      </c>
      <c r="L1193" s="826">
        <v>0</v>
      </c>
      <c r="M1193" s="826">
        <v>0</v>
      </c>
      <c r="N1193" s="823">
        <v>2</v>
      </c>
      <c r="O1193" s="827">
        <v>1</v>
      </c>
      <c r="P1193" s="826">
        <v>0</v>
      </c>
      <c r="Q1193" s="828"/>
      <c r="R1193" s="823">
        <v>2</v>
      </c>
      <c r="S1193" s="828">
        <v>1</v>
      </c>
      <c r="T1193" s="827">
        <v>1</v>
      </c>
      <c r="U1193" s="829">
        <v>1</v>
      </c>
    </row>
    <row r="1194" spans="1:21" ht="14.45" customHeight="1" x14ac:dyDescent="0.2">
      <c r="A1194" s="822">
        <v>7</v>
      </c>
      <c r="B1194" s="823" t="s">
        <v>2233</v>
      </c>
      <c r="C1194" s="823" t="s">
        <v>2239</v>
      </c>
      <c r="D1194" s="824" t="s">
        <v>3530</v>
      </c>
      <c r="E1194" s="825" t="s">
        <v>2263</v>
      </c>
      <c r="F1194" s="823" t="s">
        <v>2234</v>
      </c>
      <c r="G1194" s="823" t="s">
        <v>2942</v>
      </c>
      <c r="H1194" s="823" t="s">
        <v>329</v>
      </c>
      <c r="I1194" s="823" t="s">
        <v>3249</v>
      </c>
      <c r="J1194" s="823" t="s">
        <v>3250</v>
      </c>
      <c r="K1194" s="823" t="s">
        <v>3251</v>
      </c>
      <c r="L1194" s="826">
        <v>60.39</v>
      </c>
      <c r="M1194" s="826">
        <v>181.17000000000002</v>
      </c>
      <c r="N1194" s="823">
        <v>3</v>
      </c>
      <c r="O1194" s="827">
        <v>0.5</v>
      </c>
      <c r="P1194" s="826">
        <v>181.17000000000002</v>
      </c>
      <c r="Q1194" s="828">
        <v>1</v>
      </c>
      <c r="R1194" s="823">
        <v>3</v>
      </c>
      <c r="S1194" s="828">
        <v>1</v>
      </c>
      <c r="T1194" s="827">
        <v>0.5</v>
      </c>
      <c r="U1194" s="829">
        <v>1</v>
      </c>
    </row>
    <row r="1195" spans="1:21" ht="14.45" customHeight="1" x14ac:dyDescent="0.2">
      <c r="A1195" s="822">
        <v>7</v>
      </c>
      <c r="B1195" s="823" t="s">
        <v>2233</v>
      </c>
      <c r="C1195" s="823" t="s">
        <v>2239</v>
      </c>
      <c r="D1195" s="824" t="s">
        <v>3530</v>
      </c>
      <c r="E1195" s="825" t="s">
        <v>2263</v>
      </c>
      <c r="F1195" s="823" t="s">
        <v>2234</v>
      </c>
      <c r="G1195" s="823" t="s">
        <v>2946</v>
      </c>
      <c r="H1195" s="823" t="s">
        <v>329</v>
      </c>
      <c r="I1195" s="823" t="s">
        <v>2947</v>
      </c>
      <c r="J1195" s="823" t="s">
        <v>2948</v>
      </c>
      <c r="K1195" s="823" t="s">
        <v>2949</v>
      </c>
      <c r="L1195" s="826">
        <v>355.79</v>
      </c>
      <c r="M1195" s="826">
        <v>1423.16</v>
      </c>
      <c r="N1195" s="823">
        <v>4</v>
      </c>
      <c r="O1195" s="827"/>
      <c r="P1195" s="826">
        <v>1423.16</v>
      </c>
      <c r="Q1195" s="828">
        <v>1</v>
      </c>
      <c r="R1195" s="823">
        <v>4</v>
      </c>
      <c r="S1195" s="828">
        <v>1</v>
      </c>
      <c r="T1195" s="827"/>
      <c r="U1195" s="829"/>
    </row>
    <row r="1196" spans="1:21" ht="14.45" customHeight="1" x14ac:dyDescent="0.2">
      <c r="A1196" s="822">
        <v>7</v>
      </c>
      <c r="B1196" s="823" t="s">
        <v>2233</v>
      </c>
      <c r="C1196" s="823" t="s">
        <v>2239</v>
      </c>
      <c r="D1196" s="824" t="s">
        <v>3530</v>
      </c>
      <c r="E1196" s="825" t="s">
        <v>2263</v>
      </c>
      <c r="F1196" s="823" t="s">
        <v>2234</v>
      </c>
      <c r="G1196" s="823" t="s">
        <v>2946</v>
      </c>
      <c r="H1196" s="823" t="s">
        <v>329</v>
      </c>
      <c r="I1196" s="823" t="s">
        <v>2950</v>
      </c>
      <c r="J1196" s="823" t="s">
        <v>2948</v>
      </c>
      <c r="K1196" s="823" t="s">
        <v>2951</v>
      </c>
      <c r="L1196" s="826">
        <v>552.64</v>
      </c>
      <c r="M1196" s="826">
        <v>1657.92</v>
      </c>
      <c r="N1196" s="823">
        <v>3</v>
      </c>
      <c r="O1196" s="827">
        <v>1</v>
      </c>
      <c r="P1196" s="826"/>
      <c r="Q1196" s="828">
        <v>0</v>
      </c>
      <c r="R1196" s="823"/>
      <c r="S1196" s="828">
        <v>0</v>
      </c>
      <c r="T1196" s="827"/>
      <c r="U1196" s="829">
        <v>0</v>
      </c>
    </row>
    <row r="1197" spans="1:21" ht="14.45" customHeight="1" x14ac:dyDescent="0.2">
      <c r="A1197" s="822">
        <v>7</v>
      </c>
      <c r="B1197" s="823" t="s">
        <v>2233</v>
      </c>
      <c r="C1197" s="823" t="s">
        <v>2239</v>
      </c>
      <c r="D1197" s="824" t="s">
        <v>3530</v>
      </c>
      <c r="E1197" s="825" t="s">
        <v>2263</v>
      </c>
      <c r="F1197" s="823" t="s">
        <v>2234</v>
      </c>
      <c r="G1197" s="823" t="s">
        <v>3368</v>
      </c>
      <c r="H1197" s="823" t="s">
        <v>680</v>
      </c>
      <c r="I1197" s="823" t="s">
        <v>3369</v>
      </c>
      <c r="J1197" s="823" t="s">
        <v>1935</v>
      </c>
      <c r="K1197" s="823" t="s">
        <v>3370</v>
      </c>
      <c r="L1197" s="826">
        <v>102.85</v>
      </c>
      <c r="M1197" s="826">
        <v>719.95</v>
      </c>
      <c r="N1197" s="823">
        <v>7</v>
      </c>
      <c r="O1197" s="827">
        <v>2.5</v>
      </c>
      <c r="P1197" s="826">
        <v>514.25</v>
      </c>
      <c r="Q1197" s="828">
        <v>0.71428571428571419</v>
      </c>
      <c r="R1197" s="823">
        <v>5</v>
      </c>
      <c r="S1197" s="828">
        <v>0.7142857142857143</v>
      </c>
      <c r="T1197" s="827">
        <v>2</v>
      </c>
      <c r="U1197" s="829">
        <v>0.8</v>
      </c>
    </row>
    <row r="1198" spans="1:21" ht="14.45" customHeight="1" x14ac:dyDescent="0.2">
      <c r="A1198" s="822">
        <v>7</v>
      </c>
      <c r="B1198" s="823" t="s">
        <v>2233</v>
      </c>
      <c r="C1198" s="823" t="s">
        <v>2239</v>
      </c>
      <c r="D1198" s="824" t="s">
        <v>3530</v>
      </c>
      <c r="E1198" s="825" t="s">
        <v>2263</v>
      </c>
      <c r="F1198" s="823" t="s">
        <v>2234</v>
      </c>
      <c r="G1198" s="823" t="s">
        <v>3434</v>
      </c>
      <c r="H1198" s="823" t="s">
        <v>329</v>
      </c>
      <c r="I1198" s="823" t="s">
        <v>3435</v>
      </c>
      <c r="J1198" s="823" t="s">
        <v>3436</v>
      </c>
      <c r="K1198" s="823" t="s">
        <v>3437</v>
      </c>
      <c r="L1198" s="826">
        <v>96.8</v>
      </c>
      <c r="M1198" s="826">
        <v>193.6</v>
      </c>
      <c r="N1198" s="823">
        <v>2</v>
      </c>
      <c r="O1198" s="827">
        <v>1</v>
      </c>
      <c r="P1198" s="826"/>
      <c r="Q1198" s="828">
        <v>0</v>
      </c>
      <c r="R1198" s="823"/>
      <c r="S1198" s="828">
        <v>0</v>
      </c>
      <c r="T1198" s="827"/>
      <c r="U1198" s="829">
        <v>0</v>
      </c>
    </row>
    <row r="1199" spans="1:21" ht="14.45" customHeight="1" x14ac:dyDescent="0.2">
      <c r="A1199" s="822">
        <v>7</v>
      </c>
      <c r="B1199" s="823" t="s">
        <v>2233</v>
      </c>
      <c r="C1199" s="823" t="s">
        <v>2239</v>
      </c>
      <c r="D1199" s="824" t="s">
        <v>3530</v>
      </c>
      <c r="E1199" s="825" t="s">
        <v>2263</v>
      </c>
      <c r="F1199" s="823" t="s">
        <v>2234</v>
      </c>
      <c r="G1199" s="823" t="s">
        <v>3438</v>
      </c>
      <c r="H1199" s="823" t="s">
        <v>329</v>
      </c>
      <c r="I1199" s="823" t="s">
        <v>3439</v>
      </c>
      <c r="J1199" s="823" t="s">
        <v>3440</v>
      </c>
      <c r="K1199" s="823" t="s">
        <v>3441</v>
      </c>
      <c r="L1199" s="826">
        <v>68.819999999999993</v>
      </c>
      <c r="M1199" s="826">
        <v>137.63999999999999</v>
      </c>
      <c r="N1199" s="823">
        <v>2</v>
      </c>
      <c r="O1199" s="827">
        <v>1</v>
      </c>
      <c r="P1199" s="826">
        <v>137.63999999999999</v>
      </c>
      <c r="Q1199" s="828">
        <v>1</v>
      </c>
      <c r="R1199" s="823">
        <v>2</v>
      </c>
      <c r="S1199" s="828">
        <v>1</v>
      </c>
      <c r="T1199" s="827">
        <v>1</v>
      </c>
      <c r="U1199" s="829">
        <v>1</v>
      </c>
    </row>
    <row r="1200" spans="1:21" ht="14.45" customHeight="1" x14ac:dyDescent="0.2">
      <c r="A1200" s="822">
        <v>7</v>
      </c>
      <c r="B1200" s="823" t="s">
        <v>2233</v>
      </c>
      <c r="C1200" s="823" t="s">
        <v>2239</v>
      </c>
      <c r="D1200" s="824" t="s">
        <v>3530</v>
      </c>
      <c r="E1200" s="825" t="s">
        <v>2263</v>
      </c>
      <c r="F1200" s="823" t="s">
        <v>2234</v>
      </c>
      <c r="G1200" s="823" t="s">
        <v>2956</v>
      </c>
      <c r="H1200" s="823" t="s">
        <v>329</v>
      </c>
      <c r="I1200" s="823" t="s">
        <v>3442</v>
      </c>
      <c r="J1200" s="823" t="s">
        <v>2968</v>
      </c>
      <c r="K1200" s="823" t="s">
        <v>3443</v>
      </c>
      <c r="L1200" s="826">
        <v>400.68</v>
      </c>
      <c r="M1200" s="826">
        <v>1202.04</v>
      </c>
      <c r="N1200" s="823">
        <v>3</v>
      </c>
      <c r="O1200" s="827">
        <v>1</v>
      </c>
      <c r="P1200" s="826"/>
      <c r="Q1200" s="828">
        <v>0</v>
      </c>
      <c r="R1200" s="823"/>
      <c r="S1200" s="828">
        <v>0</v>
      </c>
      <c r="T1200" s="827"/>
      <c r="U1200" s="829">
        <v>0</v>
      </c>
    </row>
    <row r="1201" spans="1:21" ht="14.45" customHeight="1" x14ac:dyDescent="0.2">
      <c r="A1201" s="822">
        <v>7</v>
      </c>
      <c r="B1201" s="823" t="s">
        <v>2233</v>
      </c>
      <c r="C1201" s="823" t="s">
        <v>2239</v>
      </c>
      <c r="D1201" s="824" t="s">
        <v>3530</v>
      </c>
      <c r="E1201" s="825" t="s">
        <v>2263</v>
      </c>
      <c r="F1201" s="823" t="s">
        <v>2234</v>
      </c>
      <c r="G1201" s="823" t="s">
        <v>2956</v>
      </c>
      <c r="H1201" s="823" t="s">
        <v>329</v>
      </c>
      <c r="I1201" s="823" t="s">
        <v>2975</v>
      </c>
      <c r="J1201" s="823" t="s">
        <v>2973</v>
      </c>
      <c r="K1201" s="823" t="s">
        <v>1422</v>
      </c>
      <c r="L1201" s="826">
        <v>200.34</v>
      </c>
      <c r="M1201" s="826">
        <v>2404.08</v>
      </c>
      <c r="N1201" s="823">
        <v>12</v>
      </c>
      <c r="O1201" s="827">
        <v>1</v>
      </c>
      <c r="P1201" s="826">
        <v>2404.08</v>
      </c>
      <c r="Q1201" s="828">
        <v>1</v>
      </c>
      <c r="R1201" s="823">
        <v>12</v>
      </c>
      <c r="S1201" s="828">
        <v>1</v>
      </c>
      <c r="T1201" s="827">
        <v>1</v>
      </c>
      <c r="U1201" s="829">
        <v>1</v>
      </c>
    </row>
    <row r="1202" spans="1:21" ht="14.45" customHeight="1" x14ac:dyDescent="0.2">
      <c r="A1202" s="822">
        <v>7</v>
      </c>
      <c r="B1202" s="823" t="s">
        <v>2233</v>
      </c>
      <c r="C1202" s="823" t="s">
        <v>2239</v>
      </c>
      <c r="D1202" s="824" t="s">
        <v>3530</v>
      </c>
      <c r="E1202" s="825" t="s">
        <v>2263</v>
      </c>
      <c r="F1202" s="823" t="s">
        <v>2234</v>
      </c>
      <c r="G1202" s="823" t="s">
        <v>3444</v>
      </c>
      <c r="H1202" s="823" t="s">
        <v>329</v>
      </c>
      <c r="I1202" s="823" t="s">
        <v>3445</v>
      </c>
      <c r="J1202" s="823" t="s">
        <v>3446</v>
      </c>
      <c r="K1202" s="823" t="s">
        <v>3447</v>
      </c>
      <c r="L1202" s="826">
        <v>25.12</v>
      </c>
      <c r="M1202" s="826">
        <v>25.12</v>
      </c>
      <c r="N1202" s="823">
        <v>1</v>
      </c>
      <c r="O1202" s="827">
        <v>1</v>
      </c>
      <c r="P1202" s="826"/>
      <c r="Q1202" s="828">
        <v>0</v>
      </c>
      <c r="R1202" s="823"/>
      <c r="S1202" s="828">
        <v>0</v>
      </c>
      <c r="T1202" s="827"/>
      <c r="U1202" s="829">
        <v>0</v>
      </c>
    </row>
    <row r="1203" spans="1:21" ht="14.45" customHeight="1" x14ac:dyDescent="0.2">
      <c r="A1203" s="822">
        <v>7</v>
      </c>
      <c r="B1203" s="823" t="s">
        <v>2233</v>
      </c>
      <c r="C1203" s="823" t="s">
        <v>2239</v>
      </c>
      <c r="D1203" s="824" t="s">
        <v>3530</v>
      </c>
      <c r="E1203" s="825" t="s">
        <v>2263</v>
      </c>
      <c r="F1203" s="823" t="s">
        <v>2234</v>
      </c>
      <c r="G1203" s="823" t="s">
        <v>2977</v>
      </c>
      <c r="H1203" s="823" t="s">
        <v>329</v>
      </c>
      <c r="I1203" s="823" t="s">
        <v>2981</v>
      </c>
      <c r="J1203" s="823" t="s">
        <v>2200</v>
      </c>
      <c r="K1203" s="823" t="s">
        <v>2982</v>
      </c>
      <c r="L1203" s="826">
        <v>533.42999999999995</v>
      </c>
      <c r="M1203" s="826">
        <v>1066.8599999999999</v>
      </c>
      <c r="N1203" s="823">
        <v>2</v>
      </c>
      <c r="O1203" s="827">
        <v>1</v>
      </c>
      <c r="P1203" s="826">
        <v>1066.8599999999999</v>
      </c>
      <c r="Q1203" s="828">
        <v>1</v>
      </c>
      <c r="R1203" s="823">
        <v>2</v>
      </c>
      <c r="S1203" s="828">
        <v>1</v>
      </c>
      <c r="T1203" s="827">
        <v>1</v>
      </c>
      <c r="U1203" s="829">
        <v>1</v>
      </c>
    </row>
    <row r="1204" spans="1:21" ht="14.45" customHeight="1" x14ac:dyDescent="0.2">
      <c r="A1204" s="822">
        <v>7</v>
      </c>
      <c r="B1204" s="823" t="s">
        <v>2233</v>
      </c>
      <c r="C1204" s="823" t="s">
        <v>2239</v>
      </c>
      <c r="D1204" s="824" t="s">
        <v>3530</v>
      </c>
      <c r="E1204" s="825" t="s">
        <v>2263</v>
      </c>
      <c r="F1204" s="823" t="s">
        <v>2234</v>
      </c>
      <c r="G1204" s="823" t="s">
        <v>2977</v>
      </c>
      <c r="H1204" s="823" t="s">
        <v>680</v>
      </c>
      <c r="I1204" s="823" t="s">
        <v>2201</v>
      </c>
      <c r="J1204" s="823" t="s">
        <v>2200</v>
      </c>
      <c r="K1204" s="823" t="s">
        <v>1644</v>
      </c>
      <c r="L1204" s="826">
        <v>400.17</v>
      </c>
      <c r="M1204" s="826">
        <v>400.17</v>
      </c>
      <c r="N1204" s="823">
        <v>1</v>
      </c>
      <c r="O1204" s="827">
        <v>0.5</v>
      </c>
      <c r="P1204" s="826">
        <v>400.17</v>
      </c>
      <c r="Q1204" s="828">
        <v>1</v>
      </c>
      <c r="R1204" s="823">
        <v>1</v>
      </c>
      <c r="S1204" s="828">
        <v>1</v>
      </c>
      <c r="T1204" s="827">
        <v>0.5</v>
      </c>
      <c r="U1204" s="829">
        <v>1</v>
      </c>
    </row>
    <row r="1205" spans="1:21" ht="14.45" customHeight="1" x14ac:dyDescent="0.2">
      <c r="A1205" s="822">
        <v>7</v>
      </c>
      <c r="B1205" s="823" t="s">
        <v>2233</v>
      </c>
      <c r="C1205" s="823" t="s">
        <v>2239</v>
      </c>
      <c r="D1205" s="824" t="s">
        <v>3530</v>
      </c>
      <c r="E1205" s="825" t="s">
        <v>2263</v>
      </c>
      <c r="F1205" s="823" t="s">
        <v>2234</v>
      </c>
      <c r="G1205" s="823" t="s">
        <v>2977</v>
      </c>
      <c r="H1205" s="823" t="s">
        <v>329</v>
      </c>
      <c r="I1205" s="823" t="s">
        <v>3448</v>
      </c>
      <c r="J1205" s="823" t="s">
        <v>3449</v>
      </c>
      <c r="K1205" s="823" t="s">
        <v>2979</v>
      </c>
      <c r="L1205" s="826">
        <v>133.4</v>
      </c>
      <c r="M1205" s="826">
        <v>800.40000000000009</v>
      </c>
      <c r="N1205" s="823">
        <v>6</v>
      </c>
      <c r="O1205" s="827">
        <v>1</v>
      </c>
      <c r="P1205" s="826">
        <v>800.40000000000009</v>
      </c>
      <c r="Q1205" s="828">
        <v>1</v>
      </c>
      <c r="R1205" s="823">
        <v>6</v>
      </c>
      <c r="S1205" s="828">
        <v>1</v>
      </c>
      <c r="T1205" s="827">
        <v>1</v>
      </c>
      <c r="U1205" s="829">
        <v>1</v>
      </c>
    </row>
    <row r="1206" spans="1:21" ht="14.45" customHeight="1" x14ac:dyDescent="0.2">
      <c r="A1206" s="822">
        <v>7</v>
      </c>
      <c r="B1206" s="823" t="s">
        <v>2233</v>
      </c>
      <c r="C1206" s="823" t="s">
        <v>2239</v>
      </c>
      <c r="D1206" s="824" t="s">
        <v>3530</v>
      </c>
      <c r="E1206" s="825" t="s">
        <v>2263</v>
      </c>
      <c r="F1206" s="823" t="s">
        <v>2234</v>
      </c>
      <c r="G1206" s="823" t="s">
        <v>2447</v>
      </c>
      <c r="H1206" s="823" t="s">
        <v>329</v>
      </c>
      <c r="I1206" s="823" t="s">
        <v>3450</v>
      </c>
      <c r="J1206" s="823" t="s">
        <v>3451</v>
      </c>
      <c r="K1206" s="823" t="s">
        <v>2810</v>
      </c>
      <c r="L1206" s="826">
        <v>0</v>
      </c>
      <c r="M1206" s="826">
        <v>0</v>
      </c>
      <c r="N1206" s="823">
        <v>1</v>
      </c>
      <c r="O1206" s="827">
        <v>1</v>
      </c>
      <c r="P1206" s="826"/>
      <c r="Q1206" s="828"/>
      <c r="R1206" s="823"/>
      <c r="S1206" s="828">
        <v>0</v>
      </c>
      <c r="T1206" s="827"/>
      <c r="U1206" s="829">
        <v>0</v>
      </c>
    </row>
    <row r="1207" spans="1:21" ht="14.45" customHeight="1" x14ac:dyDescent="0.2">
      <c r="A1207" s="822">
        <v>7</v>
      </c>
      <c r="B1207" s="823" t="s">
        <v>2233</v>
      </c>
      <c r="C1207" s="823" t="s">
        <v>2239</v>
      </c>
      <c r="D1207" s="824" t="s">
        <v>3530</v>
      </c>
      <c r="E1207" s="825" t="s">
        <v>2263</v>
      </c>
      <c r="F1207" s="823" t="s">
        <v>2234</v>
      </c>
      <c r="G1207" s="823" t="s">
        <v>2457</v>
      </c>
      <c r="H1207" s="823" t="s">
        <v>329</v>
      </c>
      <c r="I1207" s="823" t="s">
        <v>2458</v>
      </c>
      <c r="J1207" s="823" t="s">
        <v>2459</v>
      </c>
      <c r="K1207" s="823" t="s">
        <v>2460</v>
      </c>
      <c r="L1207" s="826">
        <v>299.83999999999997</v>
      </c>
      <c r="M1207" s="826">
        <v>3298.24</v>
      </c>
      <c r="N1207" s="823">
        <v>11</v>
      </c>
      <c r="O1207" s="827">
        <v>4</v>
      </c>
      <c r="P1207" s="826">
        <v>1499.1999999999998</v>
      </c>
      <c r="Q1207" s="828">
        <v>0.45454545454545453</v>
      </c>
      <c r="R1207" s="823">
        <v>5</v>
      </c>
      <c r="S1207" s="828">
        <v>0.45454545454545453</v>
      </c>
      <c r="T1207" s="827">
        <v>1.5</v>
      </c>
      <c r="U1207" s="829">
        <v>0.375</v>
      </c>
    </row>
    <row r="1208" spans="1:21" ht="14.45" customHeight="1" x14ac:dyDescent="0.2">
      <c r="A1208" s="822">
        <v>7</v>
      </c>
      <c r="B1208" s="823" t="s">
        <v>2233</v>
      </c>
      <c r="C1208" s="823" t="s">
        <v>2239</v>
      </c>
      <c r="D1208" s="824" t="s">
        <v>3530</v>
      </c>
      <c r="E1208" s="825" t="s">
        <v>2263</v>
      </c>
      <c r="F1208" s="823" t="s">
        <v>2234</v>
      </c>
      <c r="G1208" s="823" t="s">
        <v>2457</v>
      </c>
      <c r="H1208" s="823" t="s">
        <v>329</v>
      </c>
      <c r="I1208" s="823" t="s">
        <v>3344</v>
      </c>
      <c r="J1208" s="823" t="s">
        <v>1200</v>
      </c>
      <c r="K1208" s="823" t="s">
        <v>1201</v>
      </c>
      <c r="L1208" s="826">
        <v>50.32</v>
      </c>
      <c r="M1208" s="826">
        <v>150.96</v>
      </c>
      <c r="N1208" s="823">
        <v>3</v>
      </c>
      <c r="O1208" s="827">
        <v>0.5</v>
      </c>
      <c r="P1208" s="826"/>
      <c r="Q1208" s="828">
        <v>0</v>
      </c>
      <c r="R1208" s="823"/>
      <c r="S1208" s="828">
        <v>0</v>
      </c>
      <c r="T1208" s="827"/>
      <c r="U1208" s="829">
        <v>0</v>
      </c>
    </row>
    <row r="1209" spans="1:21" ht="14.45" customHeight="1" x14ac:dyDescent="0.2">
      <c r="A1209" s="822">
        <v>7</v>
      </c>
      <c r="B1209" s="823" t="s">
        <v>2233</v>
      </c>
      <c r="C1209" s="823" t="s">
        <v>2239</v>
      </c>
      <c r="D1209" s="824" t="s">
        <v>3530</v>
      </c>
      <c r="E1209" s="825" t="s">
        <v>2263</v>
      </c>
      <c r="F1209" s="823" t="s">
        <v>2234</v>
      </c>
      <c r="G1209" s="823" t="s">
        <v>2457</v>
      </c>
      <c r="H1209" s="823" t="s">
        <v>329</v>
      </c>
      <c r="I1209" s="823" t="s">
        <v>2990</v>
      </c>
      <c r="J1209" s="823" t="s">
        <v>2991</v>
      </c>
      <c r="K1209" s="823" t="s">
        <v>2992</v>
      </c>
      <c r="L1209" s="826">
        <v>99.94</v>
      </c>
      <c r="M1209" s="826">
        <v>899.46</v>
      </c>
      <c r="N1209" s="823">
        <v>9</v>
      </c>
      <c r="O1209" s="827">
        <v>0.5</v>
      </c>
      <c r="P1209" s="826">
        <v>899.46</v>
      </c>
      <c r="Q1209" s="828">
        <v>1</v>
      </c>
      <c r="R1209" s="823">
        <v>9</v>
      </c>
      <c r="S1209" s="828">
        <v>1</v>
      </c>
      <c r="T1209" s="827">
        <v>0.5</v>
      </c>
      <c r="U1209" s="829">
        <v>1</v>
      </c>
    </row>
    <row r="1210" spans="1:21" ht="14.45" customHeight="1" x14ac:dyDescent="0.2">
      <c r="A1210" s="822">
        <v>7</v>
      </c>
      <c r="B1210" s="823" t="s">
        <v>2233</v>
      </c>
      <c r="C1210" s="823" t="s">
        <v>2239</v>
      </c>
      <c r="D1210" s="824" t="s">
        <v>3530</v>
      </c>
      <c r="E1210" s="825" t="s">
        <v>2263</v>
      </c>
      <c r="F1210" s="823" t="s">
        <v>2234</v>
      </c>
      <c r="G1210" s="823" t="s">
        <v>2457</v>
      </c>
      <c r="H1210" s="823" t="s">
        <v>329</v>
      </c>
      <c r="I1210" s="823" t="s">
        <v>2682</v>
      </c>
      <c r="J1210" s="823" t="s">
        <v>1200</v>
      </c>
      <c r="K1210" s="823" t="s">
        <v>2683</v>
      </c>
      <c r="L1210" s="826">
        <v>50.32</v>
      </c>
      <c r="M1210" s="826">
        <v>956.08000000000015</v>
      </c>
      <c r="N1210" s="823">
        <v>19</v>
      </c>
      <c r="O1210" s="827">
        <v>3.5</v>
      </c>
      <c r="P1210" s="826">
        <v>150.96</v>
      </c>
      <c r="Q1210" s="828">
        <v>0.15789473684210525</v>
      </c>
      <c r="R1210" s="823">
        <v>3</v>
      </c>
      <c r="S1210" s="828">
        <v>0.15789473684210525</v>
      </c>
      <c r="T1210" s="827">
        <v>0.5</v>
      </c>
      <c r="U1210" s="829">
        <v>0.14285714285714285</v>
      </c>
    </row>
    <row r="1211" spans="1:21" ht="14.45" customHeight="1" x14ac:dyDescent="0.2">
      <c r="A1211" s="822">
        <v>7</v>
      </c>
      <c r="B1211" s="823" t="s">
        <v>2233</v>
      </c>
      <c r="C1211" s="823" t="s">
        <v>2239</v>
      </c>
      <c r="D1211" s="824" t="s">
        <v>3530</v>
      </c>
      <c r="E1211" s="825" t="s">
        <v>2263</v>
      </c>
      <c r="F1211" s="823" t="s">
        <v>2234</v>
      </c>
      <c r="G1211" s="823" t="s">
        <v>2457</v>
      </c>
      <c r="H1211" s="823" t="s">
        <v>329</v>
      </c>
      <c r="I1211" s="823" t="s">
        <v>3345</v>
      </c>
      <c r="J1211" s="823" t="s">
        <v>1200</v>
      </c>
      <c r="K1211" s="823" t="s">
        <v>3346</v>
      </c>
      <c r="L1211" s="826">
        <v>16.77</v>
      </c>
      <c r="M1211" s="826">
        <v>50.31</v>
      </c>
      <c r="N1211" s="823">
        <v>3</v>
      </c>
      <c r="O1211" s="827">
        <v>1</v>
      </c>
      <c r="P1211" s="826">
        <v>50.31</v>
      </c>
      <c r="Q1211" s="828">
        <v>1</v>
      </c>
      <c r="R1211" s="823">
        <v>3</v>
      </c>
      <c r="S1211" s="828">
        <v>1</v>
      </c>
      <c r="T1211" s="827">
        <v>1</v>
      </c>
      <c r="U1211" s="829">
        <v>1</v>
      </c>
    </row>
    <row r="1212" spans="1:21" ht="14.45" customHeight="1" x14ac:dyDescent="0.2">
      <c r="A1212" s="822">
        <v>7</v>
      </c>
      <c r="B1212" s="823" t="s">
        <v>2233</v>
      </c>
      <c r="C1212" s="823" t="s">
        <v>2239</v>
      </c>
      <c r="D1212" s="824" t="s">
        <v>3530</v>
      </c>
      <c r="E1212" s="825" t="s">
        <v>2263</v>
      </c>
      <c r="F1212" s="823" t="s">
        <v>2234</v>
      </c>
      <c r="G1212" s="823" t="s">
        <v>2650</v>
      </c>
      <c r="H1212" s="823" t="s">
        <v>329</v>
      </c>
      <c r="I1212" s="823" t="s">
        <v>2995</v>
      </c>
      <c r="J1212" s="823" t="s">
        <v>1636</v>
      </c>
      <c r="K1212" s="823" t="s">
        <v>2996</v>
      </c>
      <c r="L1212" s="826">
        <v>65.36</v>
      </c>
      <c r="M1212" s="826">
        <v>261.44</v>
      </c>
      <c r="N1212" s="823">
        <v>4</v>
      </c>
      <c r="O1212" s="827">
        <v>1</v>
      </c>
      <c r="P1212" s="826">
        <v>261.44</v>
      </c>
      <c r="Q1212" s="828">
        <v>1</v>
      </c>
      <c r="R1212" s="823">
        <v>4</v>
      </c>
      <c r="S1212" s="828">
        <v>1</v>
      </c>
      <c r="T1212" s="827">
        <v>1</v>
      </c>
      <c r="U1212" s="829">
        <v>1</v>
      </c>
    </row>
    <row r="1213" spans="1:21" ht="14.45" customHeight="1" x14ac:dyDescent="0.2">
      <c r="A1213" s="822">
        <v>7</v>
      </c>
      <c r="B1213" s="823" t="s">
        <v>2233</v>
      </c>
      <c r="C1213" s="823" t="s">
        <v>2239</v>
      </c>
      <c r="D1213" s="824" t="s">
        <v>3530</v>
      </c>
      <c r="E1213" s="825" t="s">
        <v>2263</v>
      </c>
      <c r="F1213" s="823" t="s">
        <v>2234</v>
      </c>
      <c r="G1213" s="823" t="s">
        <v>2997</v>
      </c>
      <c r="H1213" s="823" t="s">
        <v>329</v>
      </c>
      <c r="I1213" s="823" t="s">
        <v>2998</v>
      </c>
      <c r="J1213" s="823" t="s">
        <v>2999</v>
      </c>
      <c r="K1213" s="823" t="s">
        <v>3000</v>
      </c>
      <c r="L1213" s="826">
        <v>775.17</v>
      </c>
      <c r="M1213" s="826">
        <v>8526.869999999999</v>
      </c>
      <c r="N1213" s="823">
        <v>11</v>
      </c>
      <c r="O1213" s="827">
        <v>3</v>
      </c>
      <c r="P1213" s="826">
        <v>8526.869999999999</v>
      </c>
      <c r="Q1213" s="828">
        <v>1</v>
      </c>
      <c r="R1213" s="823">
        <v>11</v>
      </c>
      <c r="S1213" s="828">
        <v>1</v>
      </c>
      <c r="T1213" s="827">
        <v>3</v>
      </c>
      <c r="U1213" s="829">
        <v>1</v>
      </c>
    </row>
    <row r="1214" spans="1:21" ht="14.45" customHeight="1" x14ac:dyDescent="0.2">
      <c r="A1214" s="822">
        <v>7</v>
      </c>
      <c r="B1214" s="823" t="s">
        <v>2233</v>
      </c>
      <c r="C1214" s="823" t="s">
        <v>2239</v>
      </c>
      <c r="D1214" s="824" t="s">
        <v>3530</v>
      </c>
      <c r="E1214" s="825" t="s">
        <v>2263</v>
      </c>
      <c r="F1214" s="823" t="s">
        <v>2234</v>
      </c>
      <c r="G1214" s="823" t="s">
        <v>2997</v>
      </c>
      <c r="H1214" s="823" t="s">
        <v>329</v>
      </c>
      <c r="I1214" s="823" t="s">
        <v>3001</v>
      </c>
      <c r="J1214" s="823" t="s">
        <v>2999</v>
      </c>
      <c r="K1214" s="823" t="s">
        <v>3002</v>
      </c>
      <c r="L1214" s="826">
        <v>1391.97</v>
      </c>
      <c r="M1214" s="826">
        <v>4175.91</v>
      </c>
      <c r="N1214" s="823">
        <v>3</v>
      </c>
      <c r="O1214" s="827">
        <v>1</v>
      </c>
      <c r="P1214" s="826">
        <v>4175.91</v>
      </c>
      <c r="Q1214" s="828">
        <v>1</v>
      </c>
      <c r="R1214" s="823">
        <v>3</v>
      </c>
      <c r="S1214" s="828">
        <v>1</v>
      </c>
      <c r="T1214" s="827">
        <v>1</v>
      </c>
      <c r="U1214" s="829">
        <v>1</v>
      </c>
    </row>
    <row r="1215" spans="1:21" ht="14.45" customHeight="1" x14ac:dyDescent="0.2">
      <c r="A1215" s="822">
        <v>7</v>
      </c>
      <c r="B1215" s="823" t="s">
        <v>2233</v>
      </c>
      <c r="C1215" s="823" t="s">
        <v>2239</v>
      </c>
      <c r="D1215" s="824" t="s">
        <v>3530</v>
      </c>
      <c r="E1215" s="825" t="s">
        <v>2263</v>
      </c>
      <c r="F1215" s="823" t="s">
        <v>2234</v>
      </c>
      <c r="G1215" s="823" t="s">
        <v>3013</v>
      </c>
      <c r="H1215" s="823" t="s">
        <v>329</v>
      </c>
      <c r="I1215" s="823" t="s">
        <v>3014</v>
      </c>
      <c r="J1215" s="823" t="s">
        <v>1558</v>
      </c>
      <c r="K1215" s="823" t="s">
        <v>3015</v>
      </c>
      <c r="L1215" s="826">
        <v>1933.92</v>
      </c>
      <c r="M1215" s="826">
        <v>3867.84</v>
      </c>
      <c r="N1215" s="823">
        <v>2</v>
      </c>
      <c r="O1215" s="827">
        <v>0.5</v>
      </c>
      <c r="P1215" s="826">
        <v>3867.84</v>
      </c>
      <c r="Q1215" s="828">
        <v>1</v>
      </c>
      <c r="R1215" s="823">
        <v>2</v>
      </c>
      <c r="S1215" s="828">
        <v>1</v>
      </c>
      <c r="T1215" s="827">
        <v>0.5</v>
      </c>
      <c r="U1215" s="829">
        <v>1</v>
      </c>
    </row>
    <row r="1216" spans="1:21" ht="14.45" customHeight="1" x14ac:dyDescent="0.2">
      <c r="A1216" s="822">
        <v>7</v>
      </c>
      <c r="B1216" s="823" t="s">
        <v>2233</v>
      </c>
      <c r="C1216" s="823" t="s">
        <v>2239</v>
      </c>
      <c r="D1216" s="824" t="s">
        <v>3530</v>
      </c>
      <c r="E1216" s="825" t="s">
        <v>2263</v>
      </c>
      <c r="F1216" s="823" t="s">
        <v>2234</v>
      </c>
      <c r="G1216" s="823" t="s">
        <v>3013</v>
      </c>
      <c r="H1216" s="823" t="s">
        <v>329</v>
      </c>
      <c r="I1216" s="823" t="s">
        <v>3350</v>
      </c>
      <c r="J1216" s="823" t="s">
        <v>1558</v>
      </c>
      <c r="K1216" s="823" t="s">
        <v>1559</v>
      </c>
      <c r="L1216" s="826">
        <v>1933.92</v>
      </c>
      <c r="M1216" s="826">
        <v>1933.92</v>
      </c>
      <c r="N1216" s="823">
        <v>1</v>
      </c>
      <c r="O1216" s="827">
        <v>0.5</v>
      </c>
      <c r="P1216" s="826">
        <v>1933.92</v>
      </c>
      <c r="Q1216" s="828">
        <v>1</v>
      </c>
      <c r="R1216" s="823">
        <v>1</v>
      </c>
      <c r="S1216" s="828">
        <v>1</v>
      </c>
      <c r="T1216" s="827">
        <v>0.5</v>
      </c>
      <c r="U1216" s="829">
        <v>1</v>
      </c>
    </row>
    <row r="1217" spans="1:21" ht="14.45" customHeight="1" x14ac:dyDescent="0.2">
      <c r="A1217" s="822">
        <v>7</v>
      </c>
      <c r="B1217" s="823" t="s">
        <v>2233</v>
      </c>
      <c r="C1217" s="823" t="s">
        <v>2239</v>
      </c>
      <c r="D1217" s="824" t="s">
        <v>3530</v>
      </c>
      <c r="E1217" s="825" t="s">
        <v>2256</v>
      </c>
      <c r="F1217" s="823" t="s">
        <v>2234</v>
      </c>
      <c r="G1217" s="823" t="s">
        <v>2299</v>
      </c>
      <c r="H1217" s="823" t="s">
        <v>329</v>
      </c>
      <c r="I1217" s="823" t="s">
        <v>3016</v>
      </c>
      <c r="J1217" s="823" t="s">
        <v>2301</v>
      </c>
      <c r="K1217" s="823" t="s">
        <v>3017</v>
      </c>
      <c r="L1217" s="826">
        <v>23.49</v>
      </c>
      <c r="M1217" s="826">
        <v>140.94</v>
      </c>
      <c r="N1217" s="823">
        <v>6</v>
      </c>
      <c r="O1217" s="827">
        <v>5.5</v>
      </c>
      <c r="P1217" s="826">
        <v>70.47</v>
      </c>
      <c r="Q1217" s="828">
        <v>0.5</v>
      </c>
      <c r="R1217" s="823">
        <v>3</v>
      </c>
      <c r="S1217" s="828">
        <v>0.5</v>
      </c>
      <c r="T1217" s="827">
        <v>3</v>
      </c>
      <c r="U1217" s="829">
        <v>0.54545454545454541</v>
      </c>
    </row>
    <row r="1218" spans="1:21" ht="14.45" customHeight="1" x14ac:dyDescent="0.2">
      <c r="A1218" s="822">
        <v>7</v>
      </c>
      <c r="B1218" s="823" t="s">
        <v>2233</v>
      </c>
      <c r="C1218" s="823" t="s">
        <v>2239</v>
      </c>
      <c r="D1218" s="824" t="s">
        <v>3530</v>
      </c>
      <c r="E1218" s="825" t="s">
        <v>2256</v>
      </c>
      <c r="F1218" s="823" t="s">
        <v>2234</v>
      </c>
      <c r="G1218" s="823" t="s">
        <v>2299</v>
      </c>
      <c r="H1218" s="823" t="s">
        <v>329</v>
      </c>
      <c r="I1218" s="823" t="s">
        <v>2300</v>
      </c>
      <c r="J1218" s="823" t="s">
        <v>2301</v>
      </c>
      <c r="K1218" s="823" t="s">
        <v>2302</v>
      </c>
      <c r="L1218" s="826">
        <v>70.48</v>
      </c>
      <c r="M1218" s="826">
        <v>1480.0800000000002</v>
      </c>
      <c r="N1218" s="823">
        <v>21</v>
      </c>
      <c r="O1218" s="827">
        <v>10.5</v>
      </c>
      <c r="P1218" s="826">
        <v>1198.1600000000001</v>
      </c>
      <c r="Q1218" s="828">
        <v>0.80952380952380953</v>
      </c>
      <c r="R1218" s="823">
        <v>17</v>
      </c>
      <c r="S1218" s="828">
        <v>0.80952380952380953</v>
      </c>
      <c r="T1218" s="827">
        <v>8.5</v>
      </c>
      <c r="U1218" s="829">
        <v>0.80952380952380953</v>
      </c>
    </row>
    <row r="1219" spans="1:21" ht="14.45" customHeight="1" x14ac:dyDescent="0.2">
      <c r="A1219" s="822">
        <v>7</v>
      </c>
      <c r="B1219" s="823" t="s">
        <v>2233</v>
      </c>
      <c r="C1219" s="823" t="s">
        <v>2239</v>
      </c>
      <c r="D1219" s="824" t="s">
        <v>3530</v>
      </c>
      <c r="E1219" s="825" t="s">
        <v>2256</v>
      </c>
      <c r="F1219" s="823" t="s">
        <v>2234</v>
      </c>
      <c r="G1219" s="823" t="s">
        <v>3088</v>
      </c>
      <c r="H1219" s="823" t="s">
        <v>329</v>
      </c>
      <c r="I1219" s="823" t="s">
        <v>3089</v>
      </c>
      <c r="J1219" s="823" t="s">
        <v>685</v>
      </c>
      <c r="K1219" s="823" t="s">
        <v>3090</v>
      </c>
      <c r="L1219" s="826">
        <v>0</v>
      </c>
      <c r="M1219" s="826">
        <v>0</v>
      </c>
      <c r="N1219" s="823">
        <v>2</v>
      </c>
      <c r="O1219" s="827">
        <v>1</v>
      </c>
      <c r="P1219" s="826"/>
      <c r="Q1219" s="828"/>
      <c r="R1219" s="823"/>
      <c r="S1219" s="828">
        <v>0</v>
      </c>
      <c r="T1219" s="827"/>
      <c r="U1219" s="829">
        <v>0</v>
      </c>
    </row>
    <row r="1220" spans="1:21" ht="14.45" customHeight="1" x14ac:dyDescent="0.2">
      <c r="A1220" s="822">
        <v>7</v>
      </c>
      <c r="B1220" s="823" t="s">
        <v>2233</v>
      </c>
      <c r="C1220" s="823" t="s">
        <v>2239</v>
      </c>
      <c r="D1220" s="824" t="s">
        <v>3530</v>
      </c>
      <c r="E1220" s="825" t="s">
        <v>2256</v>
      </c>
      <c r="F1220" s="823" t="s">
        <v>2234</v>
      </c>
      <c r="G1220" s="823" t="s">
        <v>2817</v>
      </c>
      <c r="H1220" s="823" t="s">
        <v>329</v>
      </c>
      <c r="I1220" s="823" t="s">
        <v>2818</v>
      </c>
      <c r="J1220" s="823" t="s">
        <v>2819</v>
      </c>
      <c r="K1220" s="823" t="s">
        <v>2820</v>
      </c>
      <c r="L1220" s="826">
        <v>51.43</v>
      </c>
      <c r="M1220" s="826">
        <v>462.87</v>
      </c>
      <c r="N1220" s="823">
        <v>9</v>
      </c>
      <c r="O1220" s="827">
        <v>4.5</v>
      </c>
      <c r="P1220" s="826">
        <v>308.58</v>
      </c>
      <c r="Q1220" s="828">
        <v>0.66666666666666663</v>
      </c>
      <c r="R1220" s="823">
        <v>6</v>
      </c>
      <c r="S1220" s="828">
        <v>0.66666666666666663</v>
      </c>
      <c r="T1220" s="827">
        <v>3</v>
      </c>
      <c r="U1220" s="829">
        <v>0.66666666666666663</v>
      </c>
    </row>
    <row r="1221" spans="1:21" ht="14.45" customHeight="1" x14ac:dyDescent="0.2">
      <c r="A1221" s="822">
        <v>7</v>
      </c>
      <c r="B1221" s="823" t="s">
        <v>2233</v>
      </c>
      <c r="C1221" s="823" t="s">
        <v>2239</v>
      </c>
      <c r="D1221" s="824" t="s">
        <v>3530</v>
      </c>
      <c r="E1221" s="825" t="s">
        <v>2256</v>
      </c>
      <c r="F1221" s="823" t="s">
        <v>2234</v>
      </c>
      <c r="G1221" s="823" t="s">
        <v>2817</v>
      </c>
      <c r="H1221" s="823" t="s">
        <v>329</v>
      </c>
      <c r="I1221" s="823" t="s">
        <v>2821</v>
      </c>
      <c r="J1221" s="823" t="s">
        <v>2819</v>
      </c>
      <c r="K1221" s="823" t="s">
        <v>2820</v>
      </c>
      <c r="L1221" s="826">
        <v>51.43</v>
      </c>
      <c r="M1221" s="826">
        <v>257.14999999999998</v>
      </c>
      <c r="N1221" s="823">
        <v>5</v>
      </c>
      <c r="O1221" s="827">
        <v>3</v>
      </c>
      <c r="P1221" s="826">
        <v>154.29</v>
      </c>
      <c r="Q1221" s="828">
        <v>0.6</v>
      </c>
      <c r="R1221" s="823">
        <v>3</v>
      </c>
      <c r="S1221" s="828">
        <v>0.6</v>
      </c>
      <c r="T1221" s="827">
        <v>2</v>
      </c>
      <c r="U1221" s="829">
        <v>0.66666666666666663</v>
      </c>
    </row>
    <row r="1222" spans="1:21" ht="14.45" customHeight="1" x14ac:dyDescent="0.2">
      <c r="A1222" s="822">
        <v>7</v>
      </c>
      <c r="B1222" s="823" t="s">
        <v>2233</v>
      </c>
      <c r="C1222" s="823" t="s">
        <v>2239</v>
      </c>
      <c r="D1222" s="824" t="s">
        <v>3530</v>
      </c>
      <c r="E1222" s="825" t="s">
        <v>2256</v>
      </c>
      <c r="F1222" s="823" t="s">
        <v>2234</v>
      </c>
      <c r="G1222" s="823" t="s">
        <v>2303</v>
      </c>
      <c r="H1222" s="823" t="s">
        <v>329</v>
      </c>
      <c r="I1222" s="823" t="s">
        <v>3139</v>
      </c>
      <c r="J1222" s="823" t="s">
        <v>2305</v>
      </c>
      <c r="K1222" s="823" t="s">
        <v>1440</v>
      </c>
      <c r="L1222" s="826">
        <v>55.95</v>
      </c>
      <c r="M1222" s="826">
        <v>223.8</v>
      </c>
      <c r="N1222" s="823">
        <v>4</v>
      </c>
      <c r="O1222" s="827">
        <v>2</v>
      </c>
      <c r="P1222" s="826">
        <v>111.9</v>
      </c>
      <c r="Q1222" s="828">
        <v>0.5</v>
      </c>
      <c r="R1222" s="823">
        <v>2</v>
      </c>
      <c r="S1222" s="828">
        <v>0.5</v>
      </c>
      <c r="T1222" s="827">
        <v>1</v>
      </c>
      <c r="U1222" s="829">
        <v>0.5</v>
      </c>
    </row>
    <row r="1223" spans="1:21" ht="14.45" customHeight="1" x14ac:dyDescent="0.2">
      <c r="A1223" s="822">
        <v>7</v>
      </c>
      <c r="B1223" s="823" t="s">
        <v>2233</v>
      </c>
      <c r="C1223" s="823" t="s">
        <v>2239</v>
      </c>
      <c r="D1223" s="824" t="s">
        <v>3530</v>
      </c>
      <c r="E1223" s="825" t="s">
        <v>2256</v>
      </c>
      <c r="F1223" s="823" t="s">
        <v>2234</v>
      </c>
      <c r="G1223" s="823" t="s">
        <v>2715</v>
      </c>
      <c r="H1223" s="823" t="s">
        <v>329</v>
      </c>
      <c r="I1223" s="823" t="s">
        <v>3452</v>
      </c>
      <c r="J1223" s="823" t="s">
        <v>3453</v>
      </c>
      <c r="K1223" s="823" t="s">
        <v>3454</v>
      </c>
      <c r="L1223" s="826">
        <v>155.69999999999999</v>
      </c>
      <c r="M1223" s="826">
        <v>155.69999999999999</v>
      </c>
      <c r="N1223" s="823">
        <v>1</v>
      </c>
      <c r="O1223" s="827">
        <v>1</v>
      </c>
      <c r="P1223" s="826"/>
      <c r="Q1223" s="828">
        <v>0</v>
      </c>
      <c r="R1223" s="823"/>
      <c r="S1223" s="828">
        <v>0</v>
      </c>
      <c r="T1223" s="827"/>
      <c r="U1223" s="829">
        <v>0</v>
      </c>
    </row>
    <row r="1224" spans="1:21" ht="14.45" customHeight="1" x14ac:dyDescent="0.2">
      <c r="A1224" s="822">
        <v>7</v>
      </c>
      <c r="B1224" s="823" t="s">
        <v>2233</v>
      </c>
      <c r="C1224" s="823" t="s">
        <v>2239</v>
      </c>
      <c r="D1224" s="824" t="s">
        <v>3530</v>
      </c>
      <c r="E1224" s="825" t="s">
        <v>2256</v>
      </c>
      <c r="F1224" s="823" t="s">
        <v>2234</v>
      </c>
      <c r="G1224" s="823" t="s">
        <v>3018</v>
      </c>
      <c r="H1224" s="823" t="s">
        <v>329</v>
      </c>
      <c r="I1224" s="823" t="s">
        <v>3022</v>
      </c>
      <c r="J1224" s="823" t="s">
        <v>3023</v>
      </c>
      <c r="K1224" s="823" t="s">
        <v>3024</v>
      </c>
      <c r="L1224" s="826">
        <v>0</v>
      </c>
      <c r="M1224" s="826">
        <v>0</v>
      </c>
      <c r="N1224" s="823">
        <v>3</v>
      </c>
      <c r="O1224" s="827">
        <v>0.5</v>
      </c>
      <c r="P1224" s="826">
        <v>0</v>
      </c>
      <c r="Q1224" s="828"/>
      <c r="R1224" s="823">
        <v>3</v>
      </c>
      <c r="S1224" s="828">
        <v>1</v>
      </c>
      <c r="T1224" s="827">
        <v>0.5</v>
      </c>
      <c r="U1224" s="829">
        <v>1</v>
      </c>
    </row>
    <row r="1225" spans="1:21" ht="14.45" customHeight="1" x14ac:dyDescent="0.2">
      <c r="A1225" s="822">
        <v>7</v>
      </c>
      <c r="B1225" s="823" t="s">
        <v>2233</v>
      </c>
      <c r="C1225" s="823" t="s">
        <v>2239</v>
      </c>
      <c r="D1225" s="824" t="s">
        <v>3530</v>
      </c>
      <c r="E1225" s="825" t="s">
        <v>2256</v>
      </c>
      <c r="F1225" s="823" t="s">
        <v>2234</v>
      </c>
      <c r="G1225" s="823" t="s">
        <v>2518</v>
      </c>
      <c r="H1225" s="823" t="s">
        <v>329</v>
      </c>
      <c r="I1225" s="823" t="s">
        <v>3060</v>
      </c>
      <c r="J1225" s="823" t="s">
        <v>2520</v>
      </c>
      <c r="K1225" s="823" t="s">
        <v>3061</v>
      </c>
      <c r="L1225" s="826">
        <v>0</v>
      </c>
      <c r="M1225" s="826">
        <v>0</v>
      </c>
      <c r="N1225" s="823">
        <v>1</v>
      </c>
      <c r="O1225" s="827">
        <v>1</v>
      </c>
      <c r="P1225" s="826"/>
      <c r="Q1225" s="828"/>
      <c r="R1225" s="823"/>
      <c r="S1225" s="828">
        <v>0</v>
      </c>
      <c r="T1225" s="827"/>
      <c r="U1225" s="829">
        <v>0</v>
      </c>
    </row>
    <row r="1226" spans="1:21" ht="14.45" customHeight="1" x14ac:dyDescent="0.2">
      <c r="A1226" s="822">
        <v>7</v>
      </c>
      <c r="B1226" s="823" t="s">
        <v>2233</v>
      </c>
      <c r="C1226" s="823" t="s">
        <v>2239</v>
      </c>
      <c r="D1226" s="824" t="s">
        <v>3530</v>
      </c>
      <c r="E1226" s="825" t="s">
        <v>2256</v>
      </c>
      <c r="F1226" s="823" t="s">
        <v>2234</v>
      </c>
      <c r="G1226" s="823" t="s">
        <v>2825</v>
      </c>
      <c r="H1226" s="823" t="s">
        <v>680</v>
      </c>
      <c r="I1226" s="823" t="s">
        <v>2157</v>
      </c>
      <c r="J1226" s="823" t="s">
        <v>2158</v>
      </c>
      <c r="K1226" s="823" t="s">
        <v>2159</v>
      </c>
      <c r="L1226" s="826">
        <v>754.04</v>
      </c>
      <c r="M1226" s="826">
        <v>9802.52</v>
      </c>
      <c r="N1226" s="823">
        <v>13</v>
      </c>
      <c r="O1226" s="827">
        <v>4</v>
      </c>
      <c r="P1226" s="826">
        <v>6786.36</v>
      </c>
      <c r="Q1226" s="828">
        <v>0.69230769230769229</v>
      </c>
      <c r="R1226" s="823">
        <v>9</v>
      </c>
      <c r="S1226" s="828">
        <v>0.69230769230769229</v>
      </c>
      <c r="T1226" s="827">
        <v>3</v>
      </c>
      <c r="U1226" s="829">
        <v>0.75</v>
      </c>
    </row>
    <row r="1227" spans="1:21" ht="14.45" customHeight="1" x14ac:dyDescent="0.2">
      <c r="A1227" s="822">
        <v>7</v>
      </c>
      <c r="B1227" s="823" t="s">
        <v>2233</v>
      </c>
      <c r="C1227" s="823" t="s">
        <v>2239</v>
      </c>
      <c r="D1227" s="824" t="s">
        <v>3530</v>
      </c>
      <c r="E1227" s="825" t="s">
        <v>2256</v>
      </c>
      <c r="F1227" s="823" t="s">
        <v>2234</v>
      </c>
      <c r="G1227" s="823" t="s">
        <v>2825</v>
      </c>
      <c r="H1227" s="823" t="s">
        <v>680</v>
      </c>
      <c r="I1227" s="823" t="s">
        <v>2160</v>
      </c>
      <c r="J1227" s="823" t="s">
        <v>2158</v>
      </c>
      <c r="K1227" s="823" t="s">
        <v>2161</v>
      </c>
      <c r="L1227" s="826">
        <v>1131.06</v>
      </c>
      <c r="M1227" s="826">
        <v>6786.36</v>
      </c>
      <c r="N1227" s="823">
        <v>6</v>
      </c>
      <c r="O1227" s="827">
        <v>1</v>
      </c>
      <c r="P1227" s="826">
        <v>6786.36</v>
      </c>
      <c r="Q1227" s="828">
        <v>1</v>
      </c>
      <c r="R1227" s="823">
        <v>6</v>
      </c>
      <c r="S1227" s="828">
        <v>1</v>
      </c>
      <c r="T1227" s="827">
        <v>1</v>
      </c>
      <c r="U1227" s="829">
        <v>1</v>
      </c>
    </row>
    <row r="1228" spans="1:21" ht="14.45" customHeight="1" x14ac:dyDescent="0.2">
      <c r="A1228" s="822">
        <v>7</v>
      </c>
      <c r="B1228" s="823" t="s">
        <v>2233</v>
      </c>
      <c r="C1228" s="823" t="s">
        <v>2239</v>
      </c>
      <c r="D1228" s="824" t="s">
        <v>3530</v>
      </c>
      <c r="E1228" s="825" t="s">
        <v>2256</v>
      </c>
      <c r="F1228" s="823" t="s">
        <v>2234</v>
      </c>
      <c r="G1228" s="823" t="s">
        <v>2825</v>
      </c>
      <c r="H1228" s="823" t="s">
        <v>680</v>
      </c>
      <c r="I1228" s="823" t="s">
        <v>2826</v>
      </c>
      <c r="J1228" s="823" t="s">
        <v>2158</v>
      </c>
      <c r="K1228" s="823" t="s">
        <v>2827</v>
      </c>
      <c r="L1228" s="826">
        <v>1508.08</v>
      </c>
      <c r="M1228" s="826">
        <v>25637.360000000001</v>
      </c>
      <c r="N1228" s="823">
        <v>17</v>
      </c>
      <c r="O1228" s="827">
        <v>4</v>
      </c>
      <c r="P1228" s="826">
        <v>25637.360000000001</v>
      </c>
      <c r="Q1228" s="828">
        <v>1</v>
      </c>
      <c r="R1228" s="823">
        <v>17</v>
      </c>
      <c r="S1228" s="828">
        <v>1</v>
      </c>
      <c r="T1228" s="827">
        <v>4</v>
      </c>
      <c r="U1228" s="829">
        <v>1</v>
      </c>
    </row>
    <row r="1229" spans="1:21" ht="14.45" customHeight="1" x14ac:dyDescent="0.2">
      <c r="A1229" s="822">
        <v>7</v>
      </c>
      <c r="B1229" s="823" t="s">
        <v>2233</v>
      </c>
      <c r="C1229" s="823" t="s">
        <v>2239</v>
      </c>
      <c r="D1229" s="824" t="s">
        <v>3530</v>
      </c>
      <c r="E1229" s="825" t="s">
        <v>2256</v>
      </c>
      <c r="F1229" s="823" t="s">
        <v>2234</v>
      </c>
      <c r="G1229" s="823" t="s">
        <v>2825</v>
      </c>
      <c r="H1229" s="823" t="s">
        <v>329</v>
      </c>
      <c r="I1229" s="823" t="s">
        <v>3141</v>
      </c>
      <c r="J1229" s="823" t="s">
        <v>3092</v>
      </c>
      <c r="K1229" s="823" t="s">
        <v>2827</v>
      </c>
      <c r="L1229" s="826">
        <v>1292.6500000000001</v>
      </c>
      <c r="M1229" s="826">
        <v>7755.9000000000005</v>
      </c>
      <c r="N1229" s="823">
        <v>6</v>
      </c>
      <c r="O1229" s="827">
        <v>1</v>
      </c>
      <c r="P1229" s="826"/>
      <c r="Q1229" s="828">
        <v>0</v>
      </c>
      <c r="R1229" s="823"/>
      <c r="S1229" s="828">
        <v>0</v>
      </c>
      <c r="T1229" s="827"/>
      <c r="U1229" s="829">
        <v>0</v>
      </c>
    </row>
    <row r="1230" spans="1:21" ht="14.45" customHeight="1" x14ac:dyDescent="0.2">
      <c r="A1230" s="822">
        <v>7</v>
      </c>
      <c r="B1230" s="823" t="s">
        <v>2233</v>
      </c>
      <c r="C1230" s="823" t="s">
        <v>2239</v>
      </c>
      <c r="D1230" s="824" t="s">
        <v>3530</v>
      </c>
      <c r="E1230" s="825" t="s">
        <v>2256</v>
      </c>
      <c r="F1230" s="823" t="s">
        <v>2234</v>
      </c>
      <c r="G1230" s="823" t="s">
        <v>2375</v>
      </c>
      <c r="H1230" s="823" t="s">
        <v>680</v>
      </c>
      <c r="I1230" s="823" t="s">
        <v>2828</v>
      </c>
      <c r="J1230" s="823" t="s">
        <v>1441</v>
      </c>
      <c r="K1230" s="823" t="s">
        <v>799</v>
      </c>
      <c r="L1230" s="826">
        <v>264</v>
      </c>
      <c r="M1230" s="826">
        <v>528</v>
      </c>
      <c r="N1230" s="823">
        <v>2</v>
      </c>
      <c r="O1230" s="827">
        <v>1</v>
      </c>
      <c r="P1230" s="826">
        <v>528</v>
      </c>
      <c r="Q1230" s="828">
        <v>1</v>
      </c>
      <c r="R1230" s="823">
        <v>2</v>
      </c>
      <c r="S1230" s="828">
        <v>1</v>
      </c>
      <c r="T1230" s="827">
        <v>1</v>
      </c>
      <c r="U1230" s="829">
        <v>1</v>
      </c>
    </row>
    <row r="1231" spans="1:21" ht="14.45" customHeight="1" x14ac:dyDescent="0.2">
      <c r="A1231" s="822">
        <v>7</v>
      </c>
      <c r="B1231" s="823" t="s">
        <v>2233</v>
      </c>
      <c r="C1231" s="823" t="s">
        <v>2239</v>
      </c>
      <c r="D1231" s="824" t="s">
        <v>3530</v>
      </c>
      <c r="E1231" s="825" t="s">
        <v>2256</v>
      </c>
      <c r="F1231" s="823" t="s">
        <v>2234</v>
      </c>
      <c r="G1231" s="823" t="s">
        <v>2375</v>
      </c>
      <c r="H1231" s="823" t="s">
        <v>329</v>
      </c>
      <c r="I1231" s="823" t="s">
        <v>2657</v>
      </c>
      <c r="J1231" s="823" t="s">
        <v>798</v>
      </c>
      <c r="K1231" s="823" t="s">
        <v>763</v>
      </c>
      <c r="L1231" s="826">
        <v>65.989999999999995</v>
      </c>
      <c r="M1231" s="826">
        <v>725.88999999999987</v>
      </c>
      <c r="N1231" s="823">
        <v>11</v>
      </c>
      <c r="O1231" s="827">
        <v>3.5</v>
      </c>
      <c r="P1231" s="826">
        <v>395.93999999999994</v>
      </c>
      <c r="Q1231" s="828">
        <v>0.54545454545454541</v>
      </c>
      <c r="R1231" s="823">
        <v>6</v>
      </c>
      <c r="S1231" s="828">
        <v>0.54545454545454541</v>
      </c>
      <c r="T1231" s="827">
        <v>1</v>
      </c>
      <c r="U1231" s="829">
        <v>0.2857142857142857</v>
      </c>
    </row>
    <row r="1232" spans="1:21" ht="14.45" customHeight="1" x14ac:dyDescent="0.2">
      <c r="A1232" s="822">
        <v>7</v>
      </c>
      <c r="B1232" s="823" t="s">
        <v>2233</v>
      </c>
      <c r="C1232" s="823" t="s">
        <v>2239</v>
      </c>
      <c r="D1232" s="824" t="s">
        <v>3530</v>
      </c>
      <c r="E1232" s="825" t="s">
        <v>2256</v>
      </c>
      <c r="F1232" s="823" t="s">
        <v>2234</v>
      </c>
      <c r="G1232" s="823" t="s">
        <v>2375</v>
      </c>
      <c r="H1232" s="823" t="s">
        <v>329</v>
      </c>
      <c r="I1232" s="823" t="s">
        <v>2376</v>
      </c>
      <c r="J1232" s="823" t="s">
        <v>798</v>
      </c>
      <c r="K1232" s="823" t="s">
        <v>1442</v>
      </c>
      <c r="L1232" s="826">
        <v>132</v>
      </c>
      <c r="M1232" s="826">
        <v>396</v>
      </c>
      <c r="N1232" s="823">
        <v>3</v>
      </c>
      <c r="O1232" s="827">
        <v>1</v>
      </c>
      <c r="P1232" s="826">
        <v>396</v>
      </c>
      <c r="Q1232" s="828">
        <v>1</v>
      </c>
      <c r="R1232" s="823">
        <v>3</v>
      </c>
      <c r="S1232" s="828">
        <v>1</v>
      </c>
      <c r="T1232" s="827">
        <v>1</v>
      </c>
      <c r="U1232" s="829">
        <v>1</v>
      </c>
    </row>
    <row r="1233" spans="1:21" ht="14.45" customHeight="1" x14ac:dyDescent="0.2">
      <c r="A1233" s="822">
        <v>7</v>
      </c>
      <c r="B1233" s="823" t="s">
        <v>2233</v>
      </c>
      <c r="C1233" s="823" t="s">
        <v>2239</v>
      </c>
      <c r="D1233" s="824" t="s">
        <v>3530</v>
      </c>
      <c r="E1233" s="825" t="s">
        <v>2256</v>
      </c>
      <c r="F1233" s="823" t="s">
        <v>2234</v>
      </c>
      <c r="G1233" s="823" t="s">
        <v>2579</v>
      </c>
      <c r="H1233" s="823" t="s">
        <v>329</v>
      </c>
      <c r="I1233" s="823" t="s">
        <v>3152</v>
      </c>
      <c r="J1233" s="823" t="s">
        <v>3153</v>
      </c>
      <c r="K1233" s="823" t="s">
        <v>3154</v>
      </c>
      <c r="L1233" s="826">
        <v>516</v>
      </c>
      <c r="M1233" s="826">
        <v>1032</v>
      </c>
      <c r="N1233" s="823">
        <v>2</v>
      </c>
      <c r="O1233" s="827">
        <v>1</v>
      </c>
      <c r="P1233" s="826"/>
      <c r="Q1233" s="828">
        <v>0</v>
      </c>
      <c r="R1233" s="823"/>
      <c r="S1233" s="828">
        <v>0</v>
      </c>
      <c r="T1233" s="827"/>
      <c r="U1233" s="829">
        <v>0</v>
      </c>
    </row>
    <row r="1234" spans="1:21" ht="14.45" customHeight="1" x14ac:dyDescent="0.2">
      <c r="A1234" s="822">
        <v>7</v>
      </c>
      <c r="B1234" s="823" t="s">
        <v>2233</v>
      </c>
      <c r="C1234" s="823" t="s">
        <v>2239</v>
      </c>
      <c r="D1234" s="824" t="s">
        <v>3530</v>
      </c>
      <c r="E1234" s="825" t="s">
        <v>2256</v>
      </c>
      <c r="F1234" s="823" t="s">
        <v>2234</v>
      </c>
      <c r="G1234" s="823" t="s">
        <v>2511</v>
      </c>
      <c r="H1234" s="823" t="s">
        <v>329</v>
      </c>
      <c r="I1234" s="823" t="s">
        <v>2829</v>
      </c>
      <c r="J1234" s="823" t="s">
        <v>2513</v>
      </c>
      <c r="K1234" s="823" t="s">
        <v>2830</v>
      </c>
      <c r="L1234" s="826">
        <v>150.26</v>
      </c>
      <c r="M1234" s="826">
        <v>1953.3799999999999</v>
      </c>
      <c r="N1234" s="823">
        <v>13</v>
      </c>
      <c r="O1234" s="827">
        <v>9</v>
      </c>
      <c r="P1234" s="826">
        <v>901.56</v>
      </c>
      <c r="Q1234" s="828">
        <v>0.46153846153846156</v>
      </c>
      <c r="R1234" s="823">
        <v>6</v>
      </c>
      <c r="S1234" s="828">
        <v>0.46153846153846156</v>
      </c>
      <c r="T1234" s="827">
        <v>4</v>
      </c>
      <c r="U1234" s="829">
        <v>0.44444444444444442</v>
      </c>
    </row>
    <row r="1235" spans="1:21" ht="14.45" customHeight="1" x14ac:dyDescent="0.2">
      <c r="A1235" s="822">
        <v>7</v>
      </c>
      <c r="B1235" s="823" t="s">
        <v>2233</v>
      </c>
      <c r="C1235" s="823" t="s">
        <v>2239</v>
      </c>
      <c r="D1235" s="824" t="s">
        <v>3530</v>
      </c>
      <c r="E1235" s="825" t="s">
        <v>2256</v>
      </c>
      <c r="F1235" s="823" t="s">
        <v>2234</v>
      </c>
      <c r="G1235" s="823" t="s">
        <v>2511</v>
      </c>
      <c r="H1235" s="823" t="s">
        <v>329</v>
      </c>
      <c r="I1235" s="823" t="s">
        <v>3159</v>
      </c>
      <c r="J1235" s="823" t="s">
        <v>2513</v>
      </c>
      <c r="K1235" s="823" t="s">
        <v>3160</v>
      </c>
      <c r="L1235" s="826">
        <v>225.39</v>
      </c>
      <c r="M1235" s="826">
        <v>676.17</v>
      </c>
      <c r="N1235" s="823">
        <v>3</v>
      </c>
      <c r="O1235" s="827">
        <v>1</v>
      </c>
      <c r="P1235" s="826"/>
      <c r="Q1235" s="828">
        <v>0</v>
      </c>
      <c r="R1235" s="823"/>
      <c r="S1235" s="828">
        <v>0</v>
      </c>
      <c r="T1235" s="827"/>
      <c r="U1235" s="829">
        <v>0</v>
      </c>
    </row>
    <row r="1236" spans="1:21" ht="14.45" customHeight="1" x14ac:dyDescent="0.2">
      <c r="A1236" s="822">
        <v>7</v>
      </c>
      <c r="B1236" s="823" t="s">
        <v>2233</v>
      </c>
      <c r="C1236" s="823" t="s">
        <v>2239</v>
      </c>
      <c r="D1236" s="824" t="s">
        <v>3530</v>
      </c>
      <c r="E1236" s="825" t="s">
        <v>2256</v>
      </c>
      <c r="F1236" s="823" t="s">
        <v>2234</v>
      </c>
      <c r="G1236" s="823" t="s">
        <v>2511</v>
      </c>
      <c r="H1236" s="823" t="s">
        <v>329</v>
      </c>
      <c r="I1236" s="823" t="s">
        <v>2512</v>
      </c>
      <c r="J1236" s="823" t="s">
        <v>2513</v>
      </c>
      <c r="K1236" s="823" t="s">
        <v>2514</v>
      </c>
      <c r="L1236" s="826">
        <v>300.51</v>
      </c>
      <c r="M1236" s="826">
        <v>1803.06</v>
      </c>
      <c r="N1236" s="823">
        <v>6</v>
      </c>
      <c r="O1236" s="827">
        <v>2</v>
      </c>
      <c r="P1236" s="826">
        <v>1803.06</v>
      </c>
      <c r="Q1236" s="828">
        <v>1</v>
      </c>
      <c r="R1236" s="823">
        <v>6</v>
      </c>
      <c r="S1236" s="828">
        <v>1</v>
      </c>
      <c r="T1236" s="827">
        <v>2</v>
      </c>
      <c r="U1236" s="829">
        <v>1</v>
      </c>
    </row>
    <row r="1237" spans="1:21" ht="14.45" customHeight="1" x14ac:dyDescent="0.2">
      <c r="A1237" s="822">
        <v>7</v>
      </c>
      <c r="B1237" s="823" t="s">
        <v>2233</v>
      </c>
      <c r="C1237" s="823" t="s">
        <v>2239</v>
      </c>
      <c r="D1237" s="824" t="s">
        <v>3530</v>
      </c>
      <c r="E1237" s="825" t="s">
        <v>2256</v>
      </c>
      <c r="F1237" s="823" t="s">
        <v>2234</v>
      </c>
      <c r="G1237" s="823" t="s">
        <v>2531</v>
      </c>
      <c r="H1237" s="823" t="s">
        <v>329</v>
      </c>
      <c r="I1237" s="823" t="s">
        <v>3161</v>
      </c>
      <c r="J1237" s="823" t="s">
        <v>3162</v>
      </c>
      <c r="K1237" s="823" t="s">
        <v>3163</v>
      </c>
      <c r="L1237" s="826">
        <v>52.87</v>
      </c>
      <c r="M1237" s="826">
        <v>52.87</v>
      </c>
      <c r="N1237" s="823">
        <v>1</v>
      </c>
      <c r="O1237" s="827">
        <v>1</v>
      </c>
      <c r="P1237" s="826"/>
      <c r="Q1237" s="828">
        <v>0</v>
      </c>
      <c r="R1237" s="823"/>
      <c r="S1237" s="828">
        <v>0</v>
      </c>
      <c r="T1237" s="827"/>
      <c r="U1237" s="829">
        <v>0</v>
      </c>
    </row>
    <row r="1238" spans="1:21" ht="14.45" customHeight="1" x14ac:dyDescent="0.2">
      <c r="A1238" s="822">
        <v>7</v>
      </c>
      <c r="B1238" s="823" t="s">
        <v>2233</v>
      </c>
      <c r="C1238" s="823" t="s">
        <v>2239</v>
      </c>
      <c r="D1238" s="824" t="s">
        <v>3530</v>
      </c>
      <c r="E1238" s="825" t="s">
        <v>2256</v>
      </c>
      <c r="F1238" s="823" t="s">
        <v>2234</v>
      </c>
      <c r="G1238" s="823" t="s">
        <v>2309</v>
      </c>
      <c r="H1238" s="823" t="s">
        <v>329</v>
      </c>
      <c r="I1238" s="823" t="s">
        <v>2380</v>
      </c>
      <c r="J1238" s="823" t="s">
        <v>2311</v>
      </c>
      <c r="K1238" s="823" t="s">
        <v>2381</v>
      </c>
      <c r="L1238" s="826">
        <v>182.22</v>
      </c>
      <c r="M1238" s="826">
        <v>182.22</v>
      </c>
      <c r="N1238" s="823">
        <v>1</v>
      </c>
      <c r="O1238" s="827">
        <v>1</v>
      </c>
      <c r="P1238" s="826"/>
      <c r="Q1238" s="828">
        <v>0</v>
      </c>
      <c r="R1238" s="823"/>
      <c r="S1238" s="828">
        <v>0</v>
      </c>
      <c r="T1238" s="827"/>
      <c r="U1238" s="829">
        <v>0</v>
      </c>
    </row>
    <row r="1239" spans="1:21" ht="14.45" customHeight="1" x14ac:dyDescent="0.2">
      <c r="A1239" s="822">
        <v>7</v>
      </c>
      <c r="B1239" s="823" t="s">
        <v>2233</v>
      </c>
      <c r="C1239" s="823" t="s">
        <v>2239</v>
      </c>
      <c r="D1239" s="824" t="s">
        <v>3530</v>
      </c>
      <c r="E1239" s="825" t="s">
        <v>2256</v>
      </c>
      <c r="F1239" s="823" t="s">
        <v>2234</v>
      </c>
      <c r="G1239" s="823" t="s">
        <v>2309</v>
      </c>
      <c r="H1239" s="823" t="s">
        <v>329</v>
      </c>
      <c r="I1239" s="823" t="s">
        <v>3455</v>
      </c>
      <c r="J1239" s="823" t="s">
        <v>2311</v>
      </c>
      <c r="K1239" s="823" t="s">
        <v>3456</v>
      </c>
      <c r="L1239" s="826">
        <v>273.33</v>
      </c>
      <c r="M1239" s="826">
        <v>273.33</v>
      </c>
      <c r="N1239" s="823">
        <v>1</v>
      </c>
      <c r="O1239" s="827">
        <v>1</v>
      </c>
      <c r="P1239" s="826">
        <v>273.33</v>
      </c>
      <c r="Q1239" s="828">
        <v>1</v>
      </c>
      <c r="R1239" s="823">
        <v>1</v>
      </c>
      <c r="S1239" s="828">
        <v>1</v>
      </c>
      <c r="T1239" s="827">
        <v>1</v>
      </c>
      <c r="U1239" s="829">
        <v>1</v>
      </c>
    </row>
    <row r="1240" spans="1:21" ht="14.45" customHeight="1" x14ac:dyDescent="0.2">
      <c r="A1240" s="822">
        <v>7</v>
      </c>
      <c r="B1240" s="823" t="s">
        <v>2233</v>
      </c>
      <c r="C1240" s="823" t="s">
        <v>2239</v>
      </c>
      <c r="D1240" s="824" t="s">
        <v>3530</v>
      </c>
      <c r="E1240" s="825" t="s">
        <v>2256</v>
      </c>
      <c r="F1240" s="823" t="s">
        <v>2234</v>
      </c>
      <c r="G1240" s="823" t="s">
        <v>3300</v>
      </c>
      <c r="H1240" s="823" t="s">
        <v>329</v>
      </c>
      <c r="I1240" s="823" t="s">
        <v>3301</v>
      </c>
      <c r="J1240" s="823" t="s">
        <v>3302</v>
      </c>
      <c r="K1240" s="823" t="s">
        <v>763</v>
      </c>
      <c r="L1240" s="826">
        <v>0</v>
      </c>
      <c r="M1240" s="826">
        <v>0</v>
      </c>
      <c r="N1240" s="823">
        <v>3</v>
      </c>
      <c r="O1240" s="827">
        <v>1</v>
      </c>
      <c r="P1240" s="826">
        <v>0</v>
      </c>
      <c r="Q1240" s="828"/>
      <c r="R1240" s="823">
        <v>3</v>
      </c>
      <c r="S1240" s="828">
        <v>1</v>
      </c>
      <c r="T1240" s="827">
        <v>1</v>
      </c>
      <c r="U1240" s="829">
        <v>1</v>
      </c>
    </row>
    <row r="1241" spans="1:21" ht="14.45" customHeight="1" x14ac:dyDescent="0.2">
      <c r="A1241" s="822">
        <v>7</v>
      </c>
      <c r="B1241" s="823" t="s">
        <v>2233</v>
      </c>
      <c r="C1241" s="823" t="s">
        <v>2239</v>
      </c>
      <c r="D1241" s="824" t="s">
        <v>3530</v>
      </c>
      <c r="E1241" s="825" t="s">
        <v>2256</v>
      </c>
      <c r="F1241" s="823" t="s">
        <v>2234</v>
      </c>
      <c r="G1241" s="823" t="s">
        <v>2382</v>
      </c>
      <c r="H1241" s="823" t="s">
        <v>329</v>
      </c>
      <c r="I1241" s="823" t="s">
        <v>2383</v>
      </c>
      <c r="J1241" s="823" t="s">
        <v>1593</v>
      </c>
      <c r="K1241" s="823" t="s">
        <v>2384</v>
      </c>
      <c r="L1241" s="826">
        <v>24.68</v>
      </c>
      <c r="M1241" s="826">
        <v>1011.8799999999998</v>
      </c>
      <c r="N1241" s="823">
        <v>41</v>
      </c>
      <c r="O1241" s="827">
        <v>14.5</v>
      </c>
      <c r="P1241" s="826">
        <v>765.07999999999981</v>
      </c>
      <c r="Q1241" s="828">
        <v>0.75609756097560976</v>
      </c>
      <c r="R1241" s="823">
        <v>31</v>
      </c>
      <c r="S1241" s="828">
        <v>0.75609756097560976</v>
      </c>
      <c r="T1241" s="827">
        <v>11</v>
      </c>
      <c r="U1241" s="829">
        <v>0.75862068965517238</v>
      </c>
    </row>
    <row r="1242" spans="1:21" ht="14.45" customHeight="1" x14ac:dyDescent="0.2">
      <c r="A1242" s="822">
        <v>7</v>
      </c>
      <c r="B1242" s="823" t="s">
        <v>2233</v>
      </c>
      <c r="C1242" s="823" t="s">
        <v>2239</v>
      </c>
      <c r="D1242" s="824" t="s">
        <v>3530</v>
      </c>
      <c r="E1242" s="825" t="s">
        <v>2256</v>
      </c>
      <c r="F1242" s="823" t="s">
        <v>2234</v>
      </c>
      <c r="G1242" s="823" t="s">
        <v>2382</v>
      </c>
      <c r="H1242" s="823" t="s">
        <v>329</v>
      </c>
      <c r="I1242" s="823" t="s">
        <v>2831</v>
      </c>
      <c r="J1242" s="823" t="s">
        <v>1593</v>
      </c>
      <c r="K1242" s="823" t="s">
        <v>2832</v>
      </c>
      <c r="L1242" s="826">
        <v>74.06</v>
      </c>
      <c r="M1242" s="826">
        <v>1481.2000000000003</v>
      </c>
      <c r="N1242" s="823">
        <v>20</v>
      </c>
      <c r="O1242" s="827">
        <v>8</v>
      </c>
      <c r="P1242" s="826">
        <v>740.60000000000014</v>
      </c>
      <c r="Q1242" s="828">
        <v>0.5</v>
      </c>
      <c r="R1242" s="823">
        <v>10</v>
      </c>
      <c r="S1242" s="828">
        <v>0.5</v>
      </c>
      <c r="T1242" s="827">
        <v>4</v>
      </c>
      <c r="U1242" s="829">
        <v>0.5</v>
      </c>
    </row>
    <row r="1243" spans="1:21" ht="14.45" customHeight="1" x14ac:dyDescent="0.2">
      <c r="A1243" s="822">
        <v>7</v>
      </c>
      <c r="B1243" s="823" t="s">
        <v>2233</v>
      </c>
      <c r="C1243" s="823" t="s">
        <v>2239</v>
      </c>
      <c r="D1243" s="824" t="s">
        <v>3530</v>
      </c>
      <c r="E1243" s="825" t="s">
        <v>2256</v>
      </c>
      <c r="F1243" s="823" t="s">
        <v>2234</v>
      </c>
      <c r="G1243" s="823" t="s">
        <v>2833</v>
      </c>
      <c r="H1243" s="823" t="s">
        <v>329</v>
      </c>
      <c r="I1243" s="823" t="s">
        <v>2834</v>
      </c>
      <c r="J1243" s="823" t="s">
        <v>2835</v>
      </c>
      <c r="K1243" s="823" t="s">
        <v>2836</v>
      </c>
      <c r="L1243" s="826">
        <v>561.76</v>
      </c>
      <c r="M1243" s="826">
        <v>6741.12</v>
      </c>
      <c r="N1243" s="823">
        <v>12</v>
      </c>
      <c r="O1243" s="827">
        <v>4</v>
      </c>
      <c r="P1243" s="826">
        <v>1685.28</v>
      </c>
      <c r="Q1243" s="828">
        <v>0.25</v>
      </c>
      <c r="R1243" s="823">
        <v>3</v>
      </c>
      <c r="S1243" s="828">
        <v>0.25</v>
      </c>
      <c r="T1243" s="827">
        <v>1</v>
      </c>
      <c r="U1243" s="829">
        <v>0.25</v>
      </c>
    </row>
    <row r="1244" spans="1:21" ht="14.45" customHeight="1" x14ac:dyDescent="0.2">
      <c r="A1244" s="822">
        <v>7</v>
      </c>
      <c r="B1244" s="823" t="s">
        <v>2233</v>
      </c>
      <c r="C1244" s="823" t="s">
        <v>2239</v>
      </c>
      <c r="D1244" s="824" t="s">
        <v>3530</v>
      </c>
      <c r="E1244" s="825" t="s">
        <v>2256</v>
      </c>
      <c r="F1244" s="823" t="s">
        <v>2234</v>
      </c>
      <c r="G1244" s="823" t="s">
        <v>2521</v>
      </c>
      <c r="H1244" s="823" t="s">
        <v>680</v>
      </c>
      <c r="I1244" s="823" t="s">
        <v>3169</v>
      </c>
      <c r="J1244" s="823" t="s">
        <v>2068</v>
      </c>
      <c r="K1244" s="823" t="s">
        <v>3170</v>
      </c>
      <c r="L1244" s="826">
        <v>431.18</v>
      </c>
      <c r="M1244" s="826">
        <v>431.18</v>
      </c>
      <c r="N1244" s="823">
        <v>1</v>
      </c>
      <c r="O1244" s="827">
        <v>1</v>
      </c>
      <c r="P1244" s="826">
        <v>431.18</v>
      </c>
      <c r="Q1244" s="828">
        <v>1</v>
      </c>
      <c r="R1244" s="823">
        <v>1</v>
      </c>
      <c r="S1244" s="828">
        <v>1</v>
      </c>
      <c r="T1244" s="827">
        <v>1</v>
      </c>
      <c r="U1244" s="829">
        <v>1</v>
      </c>
    </row>
    <row r="1245" spans="1:21" ht="14.45" customHeight="1" x14ac:dyDescent="0.2">
      <c r="A1245" s="822">
        <v>7</v>
      </c>
      <c r="B1245" s="823" t="s">
        <v>2233</v>
      </c>
      <c r="C1245" s="823" t="s">
        <v>2239</v>
      </c>
      <c r="D1245" s="824" t="s">
        <v>3530</v>
      </c>
      <c r="E1245" s="825" t="s">
        <v>2256</v>
      </c>
      <c r="F1245" s="823" t="s">
        <v>2234</v>
      </c>
      <c r="G1245" s="823" t="s">
        <v>2837</v>
      </c>
      <c r="H1245" s="823" t="s">
        <v>680</v>
      </c>
      <c r="I1245" s="823" t="s">
        <v>3171</v>
      </c>
      <c r="J1245" s="823" t="s">
        <v>2839</v>
      </c>
      <c r="K1245" s="823" t="s">
        <v>2150</v>
      </c>
      <c r="L1245" s="826">
        <v>969.48</v>
      </c>
      <c r="M1245" s="826">
        <v>5816.88</v>
      </c>
      <c r="N1245" s="823">
        <v>6</v>
      </c>
      <c r="O1245" s="827">
        <v>1</v>
      </c>
      <c r="P1245" s="826"/>
      <c r="Q1245" s="828">
        <v>0</v>
      </c>
      <c r="R1245" s="823"/>
      <c r="S1245" s="828">
        <v>0</v>
      </c>
      <c r="T1245" s="827"/>
      <c r="U1245" s="829">
        <v>0</v>
      </c>
    </row>
    <row r="1246" spans="1:21" ht="14.45" customHeight="1" x14ac:dyDescent="0.2">
      <c r="A1246" s="822">
        <v>7</v>
      </c>
      <c r="B1246" s="823" t="s">
        <v>2233</v>
      </c>
      <c r="C1246" s="823" t="s">
        <v>2239</v>
      </c>
      <c r="D1246" s="824" t="s">
        <v>3530</v>
      </c>
      <c r="E1246" s="825" t="s">
        <v>2256</v>
      </c>
      <c r="F1246" s="823" t="s">
        <v>2234</v>
      </c>
      <c r="G1246" s="823" t="s">
        <v>2837</v>
      </c>
      <c r="H1246" s="823" t="s">
        <v>680</v>
      </c>
      <c r="I1246" s="823" t="s">
        <v>2838</v>
      </c>
      <c r="J1246" s="823" t="s">
        <v>2839</v>
      </c>
      <c r="K1246" s="823" t="s">
        <v>2840</v>
      </c>
      <c r="L1246" s="826">
        <v>1454.23</v>
      </c>
      <c r="M1246" s="826">
        <v>17450.760000000002</v>
      </c>
      <c r="N1246" s="823">
        <v>12</v>
      </c>
      <c r="O1246" s="827">
        <v>2</v>
      </c>
      <c r="P1246" s="826">
        <v>17450.760000000002</v>
      </c>
      <c r="Q1246" s="828">
        <v>1</v>
      </c>
      <c r="R1246" s="823">
        <v>12</v>
      </c>
      <c r="S1246" s="828">
        <v>1</v>
      </c>
      <c r="T1246" s="827">
        <v>2</v>
      </c>
      <c r="U1246" s="829">
        <v>1</v>
      </c>
    </row>
    <row r="1247" spans="1:21" ht="14.45" customHeight="1" x14ac:dyDescent="0.2">
      <c r="A1247" s="822">
        <v>7</v>
      </c>
      <c r="B1247" s="823" t="s">
        <v>2233</v>
      </c>
      <c r="C1247" s="823" t="s">
        <v>2239</v>
      </c>
      <c r="D1247" s="824" t="s">
        <v>3530</v>
      </c>
      <c r="E1247" s="825" t="s">
        <v>2256</v>
      </c>
      <c r="F1247" s="823" t="s">
        <v>2234</v>
      </c>
      <c r="G1247" s="823" t="s">
        <v>2837</v>
      </c>
      <c r="H1247" s="823" t="s">
        <v>680</v>
      </c>
      <c r="I1247" s="823" t="s">
        <v>3109</v>
      </c>
      <c r="J1247" s="823" t="s">
        <v>2152</v>
      </c>
      <c r="K1247" s="823" t="s">
        <v>3110</v>
      </c>
      <c r="L1247" s="826">
        <v>1938.97</v>
      </c>
      <c r="M1247" s="826">
        <v>11633.82</v>
      </c>
      <c r="N1247" s="823">
        <v>6</v>
      </c>
      <c r="O1247" s="827">
        <v>1</v>
      </c>
      <c r="P1247" s="826">
        <v>11633.82</v>
      </c>
      <c r="Q1247" s="828">
        <v>1</v>
      </c>
      <c r="R1247" s="823">
        <v>6</v>
      </c>
      <c r="S1247" s="828">
        <v>1</v>
      </c>
      <c r="T1247" s="827">
        <v>1</v>
      </c>
      <c r="U1247" s="829">
        <v>1</v>
      </c>
    </row>
    <row r="1248" spans="1:21" ht="14.45" customHeight="1" x14ac:dyDescent="0.2">
      <c r="A1248" s="822">
        <v>7</v>
      </c>
      <c r="B1248" s="823" t="s">
        <v>2233</v>
      </c>
      <c r="C1248" s="823" t="s">
        <v>2239</v>
      </c>
      <c r="D1248" s="824" t="s">
        <v>3530</v>
      </c>
      <c r="E1248" s="825" t="s">
        <v>2256</v>
      </c>
      <c r="F1248" s="823" t="s">
        <v>2234</v>
      </c>
      <c r="G1248" s="823" t="s">
        <v>2837</v>
      </c>
      <c r="H1248" s="823" t="s">
        <v>680</v>
      </c>
      <c r="I1248" s="823" t="s">
        <v>2151</v>
      </c>
      <c r="J1248" s="823" t="s">
        <v>2152</v>
      </c>
      <c r="K1248" s="823" t="s">
        <v>2153</v>
      </c>
      <c r="L1248" s="826">
        <v>484.75</v>
      </c>
      <c r="M1248" s="826">
        <v>12118.75</v>
      </c>
      <c r="N1248" s="823">
        <v>25</v>
      </c>
      <c r="O1248" s="827">
        <v>4</v>
      </c>
      <c r="P1248" s="826">
        <v>12118.75</v>
      </c>
      <c r="Q1248" s="828">
        <v>1</v>
      </c>
      <c r="R1248" s="823">
        <v>25</v>
      </c>
      <c r="S1248" s="828">
        <v>1</v>
      </c>
      <c r="T1248" s="827">
        <v>4</v>
      </c>
      <c r="U1248" s="829">
        <v>1</v>
      </c>
    </row>
    <row r="1249" spans="1:21" ht="14.45" customHeight="1" x14ac:dyDescent="0.2">
      <c r="A1249" s="822">
        <v>7</v>
      </c>
      <c r="B1249" s="823" t="s">
        <v>2233</v>
      </c>
      <c r="C1249" s="823" t="s">
        <v>2239</v>
      </c>
      <c r="D1249" s="824" t="s">
        <v>3530</v>
      </c>
      <c r="E1249" s="825" t="s">
        <v>2256</v>
      </c>
      <c r="F1249" s="823" t="s">
        <v>2234</v>
      </c>
      <c r="G1249" s="823" t="s">
        <v>2837</v>
      </c>
      <c r="H1249" s="823" t="s">
        <v>329</v>
      </c>
      <c r="I1249" s="823" t="s">
        <v>3111</v>
      </c>
      <c r="J1249" s="823" t="s">
        <v>3112</v>
      </c>
      <c r="K1249" s="823" t="s">
        <v>3113</v>
      </c>
      <c r="L1249" s="826">
        <v>1938.97</v>
      </c>
      <c r="M1249" s="826">
        <v>11633.82</v>
      </c>
      <c r="N1249" s="823">
        <v>6</v>
      </c>
      <c r="O1249" s="827">
        <v>1</v>
      </c>
      <c r="P1249" s="826">
        <v>11633.82</v>
      </c>
      <c r="Q1249" s="828">
        <v>1</v>
      </c>
      <c r="R1249" s="823">
        <v>6</v>
      </c>
      <c r="S1249" s="828">
        <v>1</v>
      </c>
      <c r="T1249" s="827">
        <v>1</v>
      </c>
      <c r="U1249" s="829">
        <v>1</v>
      </c>
    </row>
    <row r="1250" spans="1:21" ht="14.45" customHeight="1" x14ac:dyDescent="0.2">
      <c r="A1250" s="822">
        <v>7</v>
      </c>
      <c r="B1250" s="823" t="s">
        <v>2233</v>
      </c>
      <c r="C1250" s="823" t="s">
        <v>2239</v>
      </c>
      <c r="D1250" s="824" t="s">
        <v>3530</v>
      </c>
      <c r="E1250" s="825" t="s">
        <v>2256</v>
      </c>
      <c r="F1250" s="823" t="s">
        <v>2234</v>
      </c>
      <c r="G1250" s="823" t="s">
        <v>2837</v>
      </c>
      <c r="H1250" s="823" t="s">
        <v>329</v>
      </c>
      <c r="I1250" s="823" t="s">
        <v>3172</v>
      </c>
      <c r="J1250" s="823" t="s">
        <v>3112</v>
      </c>
      <c r="K1250" s="823" t="s">
        <v>3173</v>
      </c>
      <c r="L1250" s="826">
        <v>484.75</v>
      </c>
      <c r="M1250" s="826">
        <v>2908.5</v>
      </c>
      <c r="N1250" s="823">
        <v>6</v>
      </c>
      <c r="O1250" s="827">
        <v>1</v>
      </c>
      <c r="P1250" s="826">
        <v>2908.5</v>
      </c>
      <c r="Q1250" s="828">
        <v>1</v>
      </c>
      <c r="R1250" s="823">
        <v>6</v>
      </c>
      <c r="S1250" s="828">
        <v>1</v>
      </c>
      <c r="T1250" s="827">
        <v>1</v>
      </c>
      <c r="U1250" s="829">
        <v>1</v>
      </c>
    </row>
    <row r="1251" spans="1:21" ht="14.45" customHeight="1" x14ac:dyDescent="0.2">
      <c r="A1251" s="822">
        <v>7</v>
      </c>
      <c r="B1251" s="823" t="s">
        <v>2233</v>
      </c>
      <c r="C1251" s="823" t="s">
        <v>2239</v>
      </c>
      <c r="D1251" s="824" t="s">
        <v>3530</v>
      </c>
      <c r="E1251" s="825" t="s">
        <v>2256</v>
      </c>
      <c r="F1251" s="823" t="s">
        <v>2234</v>
      </c>
      <c r="G1251" s="823" t="s">
        <v>2837</v>
      </c>
      <c r="H1251" s="823" t="s">
        <v>329</v>
      </c>
      <c r="I1251" s="823" t="s">
        <v>3174</v>
      </c>
      <c r="J1251" s="823" t="s">
        <v>3112</v>
      </c>
      <c r="K1251" s="823" t="s">
        <v>3175</v>
      </c>
      <c r="L1251" s="826">
        <v>969.48</v>
      </c>
      <c r="M1251" s="826">
        <v>5816.88</v>
      </c>
      <c r="N1251" s="823">
        <v>6</v>
      </c>
      <c r="O1251" s="827">
        <v>1</v>
      </c>
      <c r="P1251" s="826">
        <v>5816.88</v>
      </c>
      <c r="Q1251" s="828">
        <v>1</v>
      </c>
      <c r="R1251" s="823">
        <v>6</v>
      </c>
      <c r="S1251" s="828">
        <v>1</v>
      </c>
      <c r="T1251" s="827">
        <v>1</v>
      </c>
      <c r="U1251" s="829">
        <v>1</v>
      </c>
    </row>
    <row r="1252" spans="1:21" ht="14.45" customHeight="1" x14ac:dyDescent="0.2">
      <c r="A1252" s="822">
        <v>7</v>
      </c>
      <c r="B1252" s="823" t="s">
        <v>2233</v>
      </c>
      <c r="C1252" s="823" t="s">
        <v>2239</v>
      </c>
      <c r="D1252" s="824" t="s">
        <v>3530</v>
      </c>
      <c r="E1252" s="825" t="s">
        <v>2256</v>
      </c>
      <c r="F1252" s="823" t="s">
        <v>2234</v>
      </c>
      <c r="G1252" s="823" t="s">
        <v>2837</v>
      </c>
      <c r="H1252" s="823" t="s">
        <v>680</v>
      </c>
      <c r="I1252" s="823" t="s">
        <v>2146</v>
      </c>
      <c r="J1252" s="823" t="s">
        <v>2147</v>
      </c>
      <c r="K1252" s="823" t="s">
        <v>2148</v>
      </c>
      <c r="L1252" s="826">
        <v>484.75</v>
      </c>
      <c r="M1252" s="826">
        <v>11634</v>
      </c>
      <c r="N1252" s="823">
        <v>24</v>
      </c>
      <c r="O1252" s="827">
        <v>4</v>
      </c>
      <c r="P1252" s="826">
        <v>11634</v>
      </c>
      <c r="Q1252" s="828">
        <v>1</v>
      </c>
      <c r="R1252" s="823">
        <v>24</v>
      </c>
      <c r="S1252" s="828">
        <v>1</v>
      </c>
      <c r="T1252" s="827">
        <v>4</v>
      </c>
      <c r="U1252" s="829">
        <v>1</v>
      </c>
    </row>
    <row r="1253" spans="1:21" ht="14.45" customHeight="1" x14ac:dyDescent="0.2">
      <c r="A1253" s="822">
        <v>7</v>
      </c>
      <c r="B1253" s="823" t="s">
        <v>2233</v>
      </c>
      <c r="C1253" s="823" t="s">
        <v>2239</v>
      </c>
      <c r="D1253" s="824" t="s">
        <v>3530</v>
      </c>
      <c r="E1253" s="825" t="s">
        <v>2256</v>
      </c>
      <c r="F1253" s="823" t="s">
        <v>2234</v>
      </c>
      <c r="G1253" s="823" t="s">
        <v>2837</v>
      </c>
      <c r="H1253" s="823" t="s">
        <v>680</v>
      </c>
      <c r="I1253" s="823" t="s">
        <v>2149</v>
      </c>
      <c r="J1253" s="823" t="s">
        <v>2147</v>
      </c>
      <c r="K1253" s="823" t="s">
        <v>2150</v>
      </c>
      <c r="L1253" s="826">
        <v>969.48</v>
      </c>
      <c r="M1253" s="826">
        <v>17450.64</v>
      </c>
      <c r="N1253" s="823">
        <v>18</v>
      </c>
      <c r="O1253" s="827">
        <v>3</v>
      </c>
      <c r="P1253" s="826">
        <v>17450.64</v>
      </c>
      <c r="Q1253" s="828">
        <v>1</v>
      </c>
      <c r="R1253" s="823">
        <v>18</v>
      </c>
      <c r="S1253" s="828">
        <v>1</v>
      </c>
      <c r="T1253" s="827">
        <v>3</v>
      </c>
      <c r="U1253" s="829">
        <v>1</v>
      </c>
    </row>
    <row r="1254" spans="1:21" ht="14.45" customHeight="1" x14ac:dyDescent="0.2">
      <c r="A1254" s="822">
        <v>7</v>
      </c>
      <c r="B1254" s="823" t="s">
        <v>2233</v>
      </c>
      <c r="C1254" s="823" t="s">
        <v>2239</v>
      </c>
      <c r="D1254" s="824" t="s">
        <v>3530</v>
      </c>
      <c r="E1254" s="825" t="s">
        <v>2256</v>
      </c>
      <c r="F1254" s="823" t="s">
        <v>2234</v>
      </c>
      <c r="G1254" s="823" t="s">
        <v>2837</v>
      </c>
      <c r="H1254" s="823" t="s">
        <v>680</v>
      </c>
      <c r="I1254" s="823" t="s">
        <v>3176</v>
      </c>
      <c r="J1254" s="823" t="s">
        <v>2147</v>
      </c>
      <c r="K1254" s="823" t="s">
        <v>2842</v>
      </c>
      <c r="L1254" s="826">
        <v>1938.97</v>
      </c>
      <c r="M1254" s="826">
        <v>11633.82</v>
      </c>
      <c r="N1254" s="823">
        <v>6</v>
      </c>
      <c r="O1254" s="827">
        <v>1</v>
      </c>
      <c r="P1254" s="826">
        <v>11633.82</v>
      </c>
      <c r="Q1254" s="828">
        <v>1</v>
      </c>
      <c r="R1254" s="823">
        <v>6</v>
      </c>
      <c r="S1254" s="828">
        <v>1</v>
      </c>
      <c r="T1254" s="827">
        <v>1</v>
      </c>
      <c r="U1254" s="829">
        <v>1</v>
      </c>
    </row>
    <row r="1255" spans="1:21" ht="14.45" customHeight="1" x14ac:dyDescent="0.2">
      <c r="A1255" s="822">
        <v>7</v>
      </c>
      <c r="B1255" s="823" t="s">
        <v>2233</v>
      </c>
      <c r="C1255" s="823" t="s">
        <v>2239</v>
      </c>
      <c r="D1255" s="824" t="s">
        <v>3530</v>
      </c>
      <c r="E1255" s="825" t="s">
        <v>2256</v>
      </c>
      <c r="F1255" s="823" t="s">
        <v>2234</v>
      </c>
      <c r="G1255" s="823" t="s">
        <v>2837</v>
      </c>
      <c r="H1255" s="823" t="s">
        <v>680</v>
      </c>
      <c r="I1255" s="823" t="s">
        <v>2849</v>
      </c>
      <c r="J1255" s="823" t="s">
        <v>2147</v>
      </c>
      <c r="K1255" s="823" t="s">
        <v>2850</v>
      </c>
      <c r="L1255" s="826">
        <v>242.37</v>
      </c>
      <c r="M1255" s="826">
        <v>1454.22</v>
      </c>
      <c r="N1255" s="823">
        <v>6</v>
      </c>
      <c r="O1255" s="827">
        <v>1</v>
      </c>
      <c r="P1255" s="826">
        <v>1454.22</v>
      </c>
      <c r="Q1255" s="828">
        <v>1</v>
      </c>
      <c r="R1255" s="823">
        <v>6</v>
      </c>
      <c r="S1255" s="828">
        <v>1</v>
      </c>
      <c r="T1255" s="827">
        <v>1</v>
      </c>
      <c r="U1255" s="829">
        <v>1</v>
      </c>
    </row>
    <row r="1256" spans="1:21" ht="14.45" customHeight="1" x14ac:dyDescent="0.2">
      <c r="A1256" s="822">
        <v>7</v>
      </c>
      <c r="B1256" s="823" t="s">
        <v>2233</v>
      </c>
      <c r="C1256" s="823" t="s">
        <v>2239</v>
      </c>
      <c r="D1256" s="824" t="s">
        <v>3530</v>
      </c>
      <c r="E1256" s="825" t="s">
        <v>2256</v>
      </c>
      <c r="F1256" s="823" t="s">
        <v>2234</v>
      </c>
      <c r="G1256" s="823" t="s">
        <v>2837</v>
      </c>
      <c r="H1256" s="823" t="s">
        <v>680</v>
      </c>
      <c r="I1256" s="823" t="s">
        <v>3177</v>
      </c>
      <c r="J1256" s="823" t="s">
        <v>2147</v>
      </c>
      <c r="K1256" s="823" t="s">
        <v>2840</v>
      </c>
      <c r="L1256" s="826">
        <v>1454.23</v>
      </c>
      <c r="M1256" s="826">
        <v>8725.380000000001</v>
      </c>
      <c r="N1256" s="823">
        <v>6</v>
      </c>
      <c r="O1256" s="827">
        <v>1</v>
      </c>
      <c r="P1256" s="826">
        <v>8725.380000000001</v>
      </c>
      <c r="Q1256" s="828">
        <v>1</v>
      </c>
      <c r="R1256" s="823">
        <v>6</v>
      </c>
      <c r="S1256" s="828">
        <v>1</v>
      </c>
      <c r="T1256" s="827">
        <v>1</v>
      </c>
      <c r="U1256" s="829">
        <v>1</v>
      </c>
    </row>
    <row r="1257" spans="1:21" ht="14.45" customHeight="1" x14ac:dyDescent="0.2">
      <c r="A1257" s="822">
        <v>7</v>
      </c>
      <c r="B1257" s="823" t="s">
        <v>2233</v>
      </c>
      <c r="C1257" s="823" t="s">
        <v>2239</v>
      </c>
      <c r="D1257" s="824" t="s">
        <v>3530</v>
      </c>
      <c r="E1257" s="825" t="s">
        <v>2256</v>
      </c>
      <c r="F1257" s="823" t="s">
        <v>2234</v>
      </c>
      <c r="G1257" s="823" t="s">
        <v>2559</v>
      </c>
      <c r="H1257" s="823" t="s">
        <v>680</v>
      </c>
      <c r="I1257" s="823" t="s">
        <v>2166</v>
      </c>
      <c r="J1257" s="823" t="s">
        <v>2039</v>
      </c>
      <c r="K1257" s="823" t="s">
        <v>2167</v>
      </c>
      <c r="L1257" s="826">
        <v>113.16</v>
      </c>
      <c r="M1257" s="826">
        <v>1131.5999999999999</v>
      </c>
      <c r="N1257" s="823">
        <v>10</v>
      </c>
      <c r="O1257" s="827">
        <v>3.5</v>
      </c>
      <c r="P1257" s="826">
        <v>905.28</v>
      </c>
      <c r="Q1257" s="828">
        <v>0.8</v>
      </c>
      <c r="R1257" s="823">
        <v>8</v>
      </c>
      <c r="S1257" s="828">
        <v>0.8</v>
      </c>
      <c r="T1257" s="827">
        <v>3</v>
      </c>
      <c r="U1257" s="829">
        <v>0.8571428571428571</v>
      </c>
    </row>
    <row r="1258" spans="1:21" ht="14.45" customHeight="1" x14ac:dyDescent="0.2">
      <c r="A1258" s="822">
        <v>7</v>
      </c>
      <c r="B1258" s="823" t="s">
        <v>2233</v>
      </c>
      <c r="C1258" s="823" t="s">
        <v>2239</v>
      </c>
      <c r="D1258" s="824" t="s">
        <v>3530</v>
      </c>
      <c r="E1258" s="825" t="s">
        <v>2256</v>
      </c>
      <c r="F1258" s="823" t="s">
        <v>2234</v>
      </c>
      <c r="G1258" s="823" t="s">
        <v>2559</v>
      </c>
      <c r="H1258" s="823" t="s">
        <v>680</v>
      </c>
      <c r="I1258" s="823" t="s">
        <v>2041</v>
      </c>
      <c r="J1258" s="823" t="s">
        <v>2039</v>
      </c>
      <c r="K1258" s="823" t="s">
        <v>2042</v>
      </c>
      <c r="L1258" s="826">
        <v>339.47</v>
      </c>
      <c r="M1258" s="826">
        <v>24441.840000000004</v>
      </c>
      <c r="N1258" s="823">
        <v>72</v>
      </c>
      <c r="O1258" s="827">
        <v>24.5</v>
      </c>
      <c r="P1258" s="826">
        <v>13918.269999999999</v>
      </c>
      <c r="Q1258" s="828">
        <v>0.56944444444444431</v>
      </c>
      <c r="R1258" s="823">
        <v>41</v>
      </c>
      <c r="S1258" s="828">
        <v>0.56944444444444442</v>
      </c>
      <c r="T1258" s="827">
        <v>13.5</v>
      </c>
      <c r="U1258" s="829">
        <v>0.55102040816326525</v>
      </c>
    </row>
    <row r="1259" spans="1:21" ht="14.45" customHeight="1" x14ac:dyDescent="0.2">
      <c r="A1259" s="822">
        <v>7</v>
      </c>
      <c r="B1259" s="823" t="s">
        <v>2233</v>
      </c>
      <c r="C1259" s="823" t="s">
        <v>2239</v>
      </c>
      <c r="D1259" s="824" t="s">
        <v>3530</v>
      </c>
      <c r="E1259" s="825" t="s">
        <v>2256</v>
      </c>
      <c r="F1259" s="823" t="s">
        <v>2234</v>
      </c>
      <c r="G1259" s="823" t="s">
        <v>2559</v>
      </c>
      <c r="H1259" s="823" t="s">
        <v>329</v>
      </c>
      <c r="I1259" s="823" t="s">
        <v>3457</v>
      </c>
      <c r="J1259" s="823" t="s">
        <v>3458</v>
      </c>
      <c r="K1259" s="823" t="s">
        <v>2042</v>
      </c>
      <c r="L1259" s="826">
        <v>848.49</v>
      </c>
      <c r="M1259" s="826">
        <v>848.49</v>
      </c>
      <c r="N1259" s="823">
        <v>1</v>
      </c>
      <c r="O1259" s="827">
        <v>1</v>
      </c>
      <c r="P1259" s="826">
        <v>848.49</v>
      </c>
      <c r="Q1259" s="828">
        <v>1</v>
      </c>
      <c r="R1259" s="823">
        <v>1</v>
      </c>
      <c r="S1259" s="828">
        <v>1</v>
      </c>
      <c r="T1259" s="827">
        <v>1</v>
      </c>
      <c r="U1259" s="829">
        <v>1</v>
      </c>
    </row>
    <row r="1260" spans="1:21" ht="14.45" customHeight="1" x14ac:dyDescent="0.2">
      <c r="A1260" s="822">
        <v>7</v>
      </c>
      <c r="B1260" s="823" t="s">
        <v>2233</v>
      </c>
      <c r="C1260" s="823" t="s">
        <v>2239</v>
      </c>
      <c r="D1260" s="824" t="s">
        <v>3530</v>
      </c>
      <c r="E1260" s="825" t="s">
        <v>2256</v>
      </c>
      <c r="F1260" s="823" t="s">
        <v>2234</v>
      </c>
      <c r="G1260" s="823" t="s">
        <v>2559</v>
      </c>
      <c r="H1260" s="823" t="s">
        <v>680</v>
      </c>
      <c r="I1260" s="823" t="s">
        <v>3030</v>
      </c>
      <c r="J1260" s="823" t="s">
        <v>3031</v>
      </c>
      <c r="K1260" s="823" t="s">
        <v>3032</v>
      </c>
      <c r="L1260" s="826">
        <v>763.63</v>
      </c>
      <c r="M1260" s="826">
        <v>9163.56</v>
      </c>
      <c r="N1260" s="823">
        <v>12</v>
      </c>
      <c r="O1260" s="827">
        <v>3.5</v>
      </c>
      <c r="P1260" s="826">
        <v>9163.56</v>
      </c>
      <c r="Q1260" s="828">
        <v>1</v>
      </c>
      <c r="R1260" s="823">
        <v>12</v>
      </c>
      <c r="S1260" s="828">
        <v>1</v>
      </c>
      <c r="T1260" s="827">
        <v>3.5</v>
      </c>
      <c r="U1260" s="829">
        <v>1</v>
      </c>
    </row>
    <row r="1261" spans="1:21" ht="14.45" customHeight="1" x14ac:dyDescent="0.2">
      <c r="A1261" s="822">
        <v>7</v>
      </c>
      <c r="B1261" s="823" t="s">
        <v>2233</v>
      </c>
      <c r="C1261" s="823" t="s">
        <v>2239</v>
      </c>
      <c r="D1261" s="824" t="s">
        <v>3530</v>
      </c>
      <c r="E1261" s="825" t="s">
        <v>2256</v>
      </c>
      <c r="F1261" s="823" t="s">
        <v>2234</v>
      </c>
      <c r="G1261" s="823" t="s">
        <v>2559</v>
      </c>
      <c r="H1261" s="823" t="s">
        <v>329</v>
      </c>
      <c r="I1261" s="823" t="s">
        <v>3394</v>
      </c>
      <c r="J1261" s="823" t="s">
        <v>2039</v>
      </c>
      <c r="K1261" s="823" t="s">
        <v>2042</v>
      </c>
      <c r="L1261" s="826">
        <v>339.47</v>
      </c>
      <c r="M1261" s="826">
        <v>1697.3500000000001</v>
      </c>
      <c r="N1261" s="823">
        <v>5</v>
      </c>
      <c r="O1261" s="827">
        <v>1</v>
      </c>
      <c r="P1261" s="826">
        <v>1697.3500000000001</v>
      </c>
      <c r="Q1261" s="828">
        <v>1</v>
      </c>
      <c r="R1261" s="823">
        <v>5</v>
      </c>
      <c r="S1261" s="828">
        <v>1</v>
      </c>
      <c r="T1261" s="827">
        <v>1</v>
      </c>
      <c r="U1261" s="829">
        <v>1</v>
      </c>
    </row>
    <row r="1262" spans="1:21" ht="14.45" customHeight="1" x14ac:dyDescent="0.2">
      <c r="A1262" s="822">
        <v>7</v>
      </c>
      <c r="B1262" s="823" t="s">
        <v>2233</v>
      </c>
      <c r="C1262" s="823" t="s">
        <v>2239</v>
      </c>
      <c r="D1262" s="824" t="s">
        <v>3530</v>
      </c>
      <c r="E1262" s="825" t="s">
        <v>2256</v>
      </c>
      <c r="F1262" s="823" t="s">
        <v>2234</v>
      </c>
      <c r="G1262" s="823" t="s">
        <v>2526</v>
      </c>
      <c r="H1262" s="823" t="s">
        <v>329</v>
      </c>
      <c r="I1262" s="823" t="s">
        <v>3459</v>
      </c>
      <c r="J1262" s="823" t="s">
        <v>3460</v>
      </c>
      <c r="K1262" s="823" t="s">
        <v>3461</v>
      </c>
      <c r="L1262" s="826">
        <v>62.47</v>
      </c>
      <c r="M1262" s="826">
        <v>62.47</v>
      </c>
      <c r="N1262" s="823">
        <v>1</v>
      </c>
      <c r="O1262" s="827">
        <v>0.5</v>
      </c>
      <c r="P1262" s="826"/>
      <c r="Q1262" s="828">
        <v>0</v>
      </c>
      <c r="R1262" s="823"/>
      <c r="S1262" s="828">
        <v>0</v>
      </c>
      <c r="T1262" s="827"/>
      <c r="U1262" s="829">
        <v>0</v>
      </c>
    </row>
    <row r="1263" spans="1:21" ht="14.45" customHeight="1" x14ac:dyDescent="0.2">
      <c r="A1263" s="822">
        <v>7</v>
      </c>
      <c r="B1263" s="823" t="s">
        <v>2233</v>
      </c>
      <c r="C1263" s="823" t="s">
        <v>2239</v>
      </c>
      <c r="D1263" s="824" t="s">
        <v>3530</v>
      </c>
      <c r="E1263" s="825" t="s">
        <v>2256</v>
      </c>
      <c r="F1263" s="823" t="s">
        <v>2234</v>
      </c>
      <c r="G1263" s="823" t="s">
        <v>2857</v>
      </c>
      <c r="H1263" s="823" t="s">
        <v>329</v>
      </c>
      <c r="I1263" s="823" t="s">
        <v>2858</v>
      </c>
      <c r="J1263" s="823" t="s">
        <v>2859</v>
      </c>
      <c r="K1263" s="823" t="s">
        <v>2860</v>
      </c>
      <c r="L1263" s="826">
        <v>0</v>
      </c>
      <c r="M1263" s="826">
        <v>0</v>
      </c>
      <c r="N1263" s="823">
        <v>4</v>
      </c>
      <c r="O1263" s="827">
        <v>3</v>
      </c>
      <c r="P1263" s="826"/>
      <c r="Q1263" s="828"/>
      <c r="R1263" s="823"/>
      <c r="S1263" s="828">
        <v>0</v>
      </c>
      <c r="T1263" s="827"/>
      <c r="U1263" s="829">
        <v>0</v>
      </c>
    </row>
    <row r="1264" spans="1:21" ht="14.45" customHeight="1" x14ac:dyDescent="0.2">
      <c r="A1264" s="822">
        <v>7</v>
      </c>
      <c r="B1264" s="823" t="s">
        <v>2233</v>
      </c>
      <c r="C1264" s="823" t="s">
        <v>2239</v>
      </c>
      <c r="D1264" s="824" t="s">
        <v>3530</v>
      </c>
      <c r="E1264" s="825" t="s">
        <v>2256</v>
      </c>
      <c r="F1264" s="823" t="s">
        <v>2234</v>
      </c>
      <c r="G1264" s="823" t="s">
        <v>2468</v>
      </c>
      <c r="H1264" s="823" t="s">
        <v>329</v>
      </c>
      <c r="I1264" s="823" t="s">
        <v>3462</v>
      </c>
      <c r="J1264" s="823" t="s">
        <v>3310</v>
      </c>
      <c r="K1264" s="823" t="s">
        <v>2631</v>
      </c>
      <c r="L1264" s="826">
        <v>79.64</v>
      </c>
      <c r="M1264" s="826">
        <v>159.28</v>
      </c>
      <c r="N1264" s="823">
        <v>2</v>
      </c>
      <c r="O1264" s="827">
        <v>1</v>
      </c>
      <c r="P1264" s="826">
        <v>159.28</v>
      </c>
      <c r="Q1264" s="828">
        <v>1</v>
      </c>
      <c r="R1264" s="823">
        <v>2</v>
      </c>
      <c r="S1264" s="828">
        <v>1</v>
      </c>
      <c r="T1264" s="827">
        <v>1</v>
      </c>
      <c r="U1264" s="829">
        <v>1</v>
      </c>
    </row>
    <row r="1265" spans="1:21" ht="14.45" customHeight="1" x14ac:dyDescent="0.2">
      <c r="A1265" s="822">
        <v>7</v>
      </c>
      <c r="B1265" s="823" t="s">
        <v>2233</v>
      </c>
      <c r="C1265" s="823" t="s">
        <v>2239</v>
      </c>
      <c r="D1265" s="824" t="s">
        <v>3530</v>
      </c>
      <c r="E1265" s="825" t="s">
        <v>2256</v>
      </c>
      <c r="F1265" s="823" t="s">
        <v>2234</v>
      </c>
      <c r="G1265" s="823" t="s">
        <v>2861</v>
      </c>
      <c r="H1265" s="823" t="s">
        <v>329</v>
      </c>
      <c r="I1265" s="823" t="s">
        <v>2862</v>
      </c>
      <c r="J1265" s="823" t="s">
        <v>2863</v>
      </c>
      <c r="K1265" s="823" t="s">
        <v>2864</v>
      </c>
      <c r="L1265" s="826">
        <v>552.64</v>
      </c>
      <c r="M1265" s="826">
        <v>3868.4799999999996</v>
      </c>
      <c r="N1265" s="823">
        <v>7</v>
      </c>
      <c r="O1265" s="827">
        <v>2</v>
      </c>
      <c r="P1265" s="826">
        <v>3868.4799999999996</v>
      </c>
      <c r="Q1265" s="828">
        <v>1</v>
      </c>
      <c r="R1265" s="823">
        <v>7</v>
      </c>
      <c r="S1265" s="828">
        <v>1</v>
      </c>
      <c r="T1265" s="827">
        <v>2</v>
      </c>
      <c r="U1265" s="829">
        <v>1</v>
      </c>
    </row>
    <row r="1266" spans="1:21" ht="14.45" customHeight="1" x14ac:dyDescent="0.2">
      <c r="A1266" s="822">
        <v>7</v>
      </c>
      <c r="B1266" s="823" t="s">
        <v>2233</v>
      </c>
      <c r="C1266" s="823" t="s">
        <v>2239</v>
      </c>
      <c r="D1266" s="824" t="s">
        <v>3530</v>
      </c>
      <c r="E1266" s="825" t="s">
        <v>2256</v>
      </c>
      <c r="F1266" s="823" t="s">
        <v>2234</v>
      </c>
      <c r="G1266" s="823" t="s">
        <v>2861</v>
      </c>
      <c r="H1266" s="823" t="s">
        <v>329</v>
      </c>
      <c r="I1266" s="823" t="s">
        <v>2865</v>
      </c>
      <c r="J1266" s="823" t="s">
        <v>2863</v>
      </c>
      <c r="K1266" s="823" t="s">
        <v>2866</v>
      </c>
      <c r="L1266" s="826">
        <v>1019.46</v>
      </c>
      <c r="M1266" s="826">
        <v>12233.52</v>
      </c>
      <c r="N1266" s="823">
        <v>12</v>
      </c>
      <c r="O1266" s="827">
        <v>4</v>
      </c>
      <c r="P1266" s="826">
        <v>12233.52</v>
      </c>
      <c r="Q1266" s="828">
        <v>1</v>
      </c>
      <c r="R1266" s="823">
        <v>12</v>
      </c>
      <c r="S1266" s="828">
        <v>1</v>
      </c>
      <c r="T1266" s="827">
        <v>4</v>
      </c>
      <c r="U1266" s="829">
        <v>1</v>
      </c>
    </row>
    <row r="1267" spans="1:21" ht="14.45" customHeight="1" x14ac:dyDescent="0.2">
      <c r="A1267" s="822">
        <v>7</v>
      </c>
      <c r="B1267" s="823" t="s">
        <v>2233</v>
      </c>
      <c r="C1267" s="823" t="s">
        <v>2239</v>
      </c>
      <c r="D1267" s="824" t="s">
        <v>3530</v>
      </c>
      <c r="E1267" s="825" t="s">
        <v>2256</v>
      </c>
      <c r="F1267" s="823" t="s">
        <v>2234</v>
      </c>
      <c r="G1267" s="823" t="s">
        <v>2861</v>
      </c>
      <c r="H1267" s="823" t="s">
        <v>329</v>
      </c>
      <c r="I1267" s="823" t="s">
        <v>2867</v>
      </c>
      <c r="J1267" s="823" t="s">
        <v>2863</v>
      </c>
      <c r="K1267" s="823" t="s">
        <v>2868</v>
      </c>
      <c r="L1267" s="826">
        <v>2038.93</v>
      </c>
      <c r="M1267" s="826">
        <v>12233.58</v>
      </c>
      <c r="N1267" s="823">
        <v>6</v>
      </c>
      <c r="O1267" s="827">
        <v>2</v>
      </c>
      <c r="P1267" s="826">
        <v>12233.58</v>
      </c>
      <c r="Q1267" s="828">
        <v>1</v>
      </c>
      <c r="R1267" s="823">
        <v>6</v>
      </c>
      <c r="S1267" s="828">
        <v>1</v>
      </c>
      <c r="T1267" s="827">
        <v>2</v>
      </c>
      <c r="U1267" s="829">
        <v>1</v>
      </c>
    </row>
    <row r="1268" spans="1:21" ht="14.45" customHeight="1" x14ac:dyDescent="0.2">
      <c r="A1268" s="822">
        <v>7</v>
      </c>
      <c r="B1268" s="823" t="s">
        <v>2233</v>
      </c>
      <c r="C1268" s="823" t="s">
        <v>2239</v>
      </c>
      <c r="D1268" s="824" t="s">
        <v>3530</v>
      </c>
      <c r="E1268" s="825" t="s">
        <v>2256</v>
      </c>
      <c r="F1268" s="823" t="s">
        <v>2234</v>
      </c>
      <c r="G1268" s="823" t="s">
        <v>3311</v>
      </c>
      <c r="H1268" s="823" t="s">
        <v>329</v>
      </c>
      <c r="I1268" s="823" t="s">
        <v>3312</v>
      </c>
      <c r="J1268" s="823" t="s">
        <v>3313</v>
      </c>
      <c r="K1268" s="823" t="s">
        <v>3314</v>
      </c>
      <c r="L1268" s="826">
        <v>0</v>
      </c>
      <c r="M1268" s="826">
        <v>0</v>
      </c>
      <c r="N1268" s="823">
        <v>1</v>
      </c>
      <c r="O1268" s="827">
        <v>0.5</v>
      </c>
      <c r="P1268" s="826"/>
      <c r="Q1268" s="828"/>
      <c r="R1268" s="823"/>
      <c r="S1268" s="828">
        <v>0</v>
      </c>
      <c r="T1268" s="827"/>
      <c r="U1268" s="829">
        <v>0</v>
      </c>
    </row>
    <row r="1269" spans="1:21" ht="14.45" customHeight="1" x14ac:dyDescent="0.2">
      <c r="A1269" s="822">
        <v>7</v>
      </c>
      <c r="B1269" s="823" t="s">
        <v>2233</v>
      </c>
      <c r="C1269" s="823" t="s">
        <v>2239</v>
      </c>
      <c r="D1269" s="824" t="s">
        <v>3530</v>
      </c>
      <c r="E1269" s="825" t="s">
        <v>2256</v>
      </c>
      <c r="F1269" s="823" t="s">
        <v>2234</v>
      </c>
      <c r="G1269" s="823" t="s">
        <v>2398</v>
      </c>
      <c r="H1269" s="823" t="s">
        <v>329</v>
      </c>
      <c r="I1269" s="823" t="s">
        <v>3033</v>
      </c>
      <c r="J1269" s="823" t="s">
        <v>2400</v>
      </c>
      <c r="K1269" s="823" t="s">
        <v>3034</v>
      </c>
      <c r="L1269" s="826">
        <v>91.78</v>
      </c>
      <c r="M1269" s="826">
        <v>183.56</v>
      </c>
      <c r="N1269" s="823">
        <v>2</v>
      </c>
      <c r="O1269" s="827">
        <v>1</v>
      </c>
      <c r="P1269" s="826">
        <v>183.56</v>
      </c>
      <c r="Q1269" s="828">
        <v>1</v>
      </c>
      <c r="R1269" s="823">
        <v>2</v>
      </c>
      <c r="S1269" s="828">
        <v>1</v>
      </c>
      <c r="T1269" s="827">
        <v>1</v>
      </c>
      <c r="U1269" s="829">
        <v>1</v>
      </c>
    </row>
    <row r="1270" spans="1:21" ht="14.45" customHeight="1" x14ac:dyDescent="0.2">
      <c r="A1270" s="822">
        <v>7</v>
      </c>
      <c r="B1270" s="823" t="s">
        <v>2233</v>
      </c>
      <c r="C1270" s="823" t="s">
        <v>2239</v>
      </c>
      <c r="D1270" s="824" t="s">
        <v>3530</v>
      </c>
      <c r="E1270" s="825" t="s">
        <v>2256</v>
      </c>
      <c r="F1270" s="823" t="s">
        <v>2234</v>
      </c>
      <c r="G1270" s="823" t="s">
        <v>2871</v>
      </c>
      <c r="H1270" s="823" t="s">
        <v>329</v>
      </c>
      <c r="I1270" s="823" t="s">
        <v>2875</v>
      </c>
      <c r="J1270" s="823" t="s">
        <v>2876</v>
      </c>
      <c r="K1270" s="823" t="s">
        <v>2877</v>
      </c>
      <c r="L1270" s="826">
        <v>74.64</v>
      </c>
      <c r="M1270" s="826">
        <v>74.64</v>
      </c>
      <c r="N1270" s="823">
        <v>1</v>
      </c>
      <c r="O1270" s="827">
        <v>0.5</v>
      </c>
      <c r="P1270" s="826"/>
      <c r="Q1270" s="828">
        <v>0</v>
      </c>
      <c r="R1270" s="823"/>
      <c r="S1270" s="828">
        <v>0</v>
      </c>
      <c r="T1270" s="827"/>
      <c r="U1270" s="829">
        <v>0</v>
      </c>
    </row>
    <row r="1271" spans="1:21" ht="14.45" customHeight="1" x14ac:dyDescent="0.2">
      <c r="A1271" s="822">
        <v>7</v>
      </c>
      <c r="B1271" s="823" t="s">
        <v>2233</v>
      </c>
      <c r="C1271" s="823" t="s">
        <v>2239</v>
      </c>
      <c r="D1271" s="824" t="s">
        <v>3530</v>
      </c>
      <c r="E1271" s="825" t="s">
        <v>2256</v>
      </c>
      <c r="F1271" s="823" t="s">
        <v>2234</v>
      </c>
      <c r="G1271" s="823" t="s">
        <v>2871</v>
      </c>
      <c r="H1271" s="823" t="s">
        <v>329</v>
      </c>
      <c r="I1271" s="823" t="s">
        <v>3463</v>
      </c>
      <c r="J1271" s="823" t="s">
        <v>2876</v>
      </c>
      <c r="K1271" s="823" t="s">
        <v>3464</v>
      </c>
      <c r="L1271" s="826">
        <v>82.31</v>
      </c>
      <c r="M1271" s="826">
        <v>740.79</v>
      </c>
      <c r="N1271" s="823">
        <v>9</v>
      </c>
      <c r="O1271" s="827">
        <v>1</v>
      </c>
      <c r="P1271" s="826">
        <v>740.79</v>
      </c>
      <c r="Q1271" s="828">
        <v>1</v>
      </c>
      <c r="R1271" s="823">
        <v>9</v>
      </c>
      <c r="S1271" s="828">
        <v>1</v>
      </c>
      <c r="T1271" s="827">
        <v>1</v>
      </c>
      <c r="U1271" s="829">
        <v>1</v>
      </c>
    </row>
    <row r="1272" spans="1:21" ht="14.45" customHeight="1" x14ac:dyDescent="0.2">
      <c r="A1272" s="822">
        <v>7</v>
      </c>
      <c r="B1272" s="823" t="s">
        <v>2233</v>
      </c>
      <c r="C1272" s="823" t="s">
        <v>2239</v>
      </c>
      <c r="D1272" s="824" t="s">
        <v>3530</v>
      </c>
      <c r="E1272" s="825" t="s">
        <v>2256</v>
      </c>
      <c r="F1272" s="823" t="s">
        <v>2234</v>
      </c>
      <c r="G1272" s="823" t="s">
        <v>3465</v>
      </c>
      <c r="H1272" s="823" t="s">
        <v>329</v>
      </c>
      <c r="I1272" s="823" t="s">
        <v>3466</v>
      </c>
      <c r="J1272" s="823" t="s">
        <v>3467</v>
      </c>
      <c r="K1272" s="823" t="s">
        <v>2534</v>
      </c>
      <c r="L1272" s="826">
        <v>46.99</v>
      </c>
      <c r="M1272" s="826">
        <v>187.96</v>
      </c>
      <c r="N1272" s="823">
        <v>4</v>
      </c>
      <c r="O1272" s="827">
        <v>0.5</v>
      </c>
      <c r="P1272" s="826">
        <v>187.96</v>
      </c>
      <c r="Q1272" s="828">
        <v>1</v>
      </c>
      <c r="R1272" s="823">
        <v>4</v>
      </c>
      <c r="S1272" s="828">
        <v>1</v>
      </c>
      <c r="T1272" s="827">
        <v>0.5</v>
      </c>
      <c r="U1272" s="829">
        <v>1</v>
      </c>
    </row>
    <row r="1273" spans="1:21" ht="14.45" customHeight="1" x14ac:dyDescent="0.2">
      <c r="A1273" s="822">
        <v>7</v>
      </c>
      <c r="B1273" s="823" t="s">
        <v>2233</v>
      </c>
      <c r="C1273" s="823" t="s">
        <v>2239</v>
      </c>
      <c r="D1273" s="824" t="s">
        <v>3530</v>
      </c>
      <c r="E1273" s="825" t="s">
        <v>2256</v>
      </c>
      <c r="F1273" s="823" t="s">
        <v>2234</v>
      </c>
      <c r="G1273" s="823" t="s">
        <v>2878</v>
      </c>
      <c r="H1273" s="823" t="s">
        <v>329</v>
      </c>
      <c r="I1273" s="823" t="s">
        <v>2879</v>
      </c>
      <c r="J1273" s="823" t="s">
        <v>1601</v>
      </c>
      <c r="K1273" s="823" t="s">
        <v>2880</v>
      </c>
      <c r="L1273" s="826">
        <v>24.37</v>
      </c>
      <c r="M1273" s="826">
        <v>97.48</v>
      </c>
      <c r="N1273" s="823">
        <v>4</v>
      </c>
      <c r="O1273" s="827">
        <v>1.5</v>
      </c>
      <c r="P1273" s="826">
        <v>97.48</v>
      </c>
      <c r="Q1273" s="828">
        <v>1</v>
      </c>
      <c r="R1273" s="823">
        <v>4</v>
      </c>
      <c r="S1273" s="828">
        <v>1</v>
      </c>
      <c r="T1273" s="827">
        <v>1.5</v>
      </c>
      <c r="U1273" s="829">
        <v>1</v>
      </c>
    </row>
    <row r="1274" spans="1:21" ht="14.45" customHeight="1" x14ac:dyDescent="0.2">
      <c r="A1274" s="822">
        <v>7</v>
      </c>
      <c r="B1274" s="823" t="s">
        <v>2233</v>
      </c>
      <c r="C1274" s="823" t="s">
        <v>2239</v>
      </c>
      <c r="D1274" s="824" t="s">
        <v>3530</v>
      </c>
      <c r="E1274" s="825" t="s">
        <v>2256</v>
      </c>
      <c r="F1274" s="823" t="s">
        <v>2234</v>
      </c>
      <c r="G1274" s="823" t="s">
        <v>2878</v>
      </c>
      <c r="H1274" s="823" t="s">
        <v>329</v>
      </c>
      <c r="I1274" s="823" t="s">
        <v>3039</v>
      </c>
      <c r="J1274" s="823" t="s">
        <v>1601</v>
      </c>
      <c r="K1274" s="823" t="s">
        <v>2735</v>
      </c>
      <c r="L1274" s="826">
        <v>38.590000000000003</v>
      </c>
      <c r="M1274" s="826">
        <v>115.77000000000001</v>
      </c>
      <c r="N1274" s="823">
        <v>3</v>
      </c>
      <c r="O1274" s="827">
        <v>1</v>
      </c>
      <c r="P1274" s="826">
        <v>115.77000000000001</v>
      </c>
      <c r="Q1274" s="828">
        <v>1</v>
      </c>
      <c r="R1274" s="823">
        <v>3</v>
      </c>
      <c r="S1274" s="828">
        <v>1</v>
      </c>
      <c r="T1274" s="827">
        <v>1</v>
      </c>
      <c r="U1274" s="829">
        <v>1</v>
      </c>
    </row>
    <row r="1275" spans="1:21" ht="14.45" customHeight="1" x14ac:dyDescent="0.2">
      <c r="A1275" s="822">
        <v>7</v>
      </c>
      <c r="B1275" s="823" t="s">
        <v>2233</v>
      </c>
      <c r="C1275" s="823" t="s">
        <v>2239</v>
      </c>
      <c r="D1275" s="824" t="s">
        <v>3530</v>
      </c>
      <c r="E1275" s="825" t="s">
        <v>2256</v>
      </c>
      <c r="F1275" s="823" t="s">
        <v>2234</v>
      </c>
      <c r="G1275" s="823" t="s">
        <v>2881</v>
      </c>
      <c r="H1275" s="823" t="s">
        <v>680</v>
      </c>
      <c r="I1275" s="823" t="s">
        <v>3468</v>
      </c>
      <c r="J1275" s="823" t="s">
        <v>2883</v>
      </c>
      <c r="K1275" s="823" t="s">
        <v>3469</v>
      </c>
      <c r="L1275" s="826">
        <v>115.27</v>
      </c>
      <c r="M1275" s="826">
        <v>230.54</v>
      </c>
      <c r="N1275" s="823">
        <v>2</v>
      </c>
      <c r="O1275" s="827">
        <v>1</v>
      </c>
      <c r="P1275" s="826">
        <v>230.54</v>
      </c>
      <c r="Q1275" s="828">
        <v>1</v>
      </c>
      <c r="R1275" s="823">
        <v>2</v>
      </c>
      <c r="S1275" s="828">
        <v>1</v>
      </c>
      <c r="T1275" s="827">
        <v>1</v>
      </c>
      <c r="U1275" s="829">
        <v>1</v>
      </c>
    </row>
    <row r="1276" spans="1:21" ht="14.45" customHeight="1" x14ac:dyDescent="0.2">
      <c r="A1276" s="822">
        <v>7</v>
      </c>
      <c r="B1276" s="823" t="s">
        <v>2233</v>
      </c>
      <c r="C1276" s="823" t="s">
        <v>2239</v>
      </c>
      <c r="D1276" s="824" t="s">
        <v>3530</v>
      </c>
      <c r="E1276" s="825" t="s">
        <v>2256</v>
      </c>
      <c r="F1276" s="823" t="s">
        <v>2234</v>
      </c>
      <c r="G1276" s="823" t="s">
        <v>2290</v>
      </c>
      <c r="H1276" s="823" t="s">
        <v>329</v>
      </c>
      <c r="I1276" s="823" t="s">
        <v>2291</v>
      </c>
      <c r="J1276" s="823" t="s">
        <v>2292</v>
      </c>
      <c r="K1276" s="823" t="s">
        <v>2293</v>
      </c>
      <c r="L1276" s="826">
        <v>176.32</v>
      </c>
      <c r="M1276" s="826">
        <v>176.32</v>
      </c>
      <c r="N1276" s="823">
        <v>1</v>
      </c>
      <c r="O1276" s="827">
        <v>1</v>
      </c>
      <c r="P1276" s="826">
        <v>176.32</v>
      </c>
      <c r="Q1276" s="828">
        <v>1</v>
      </c>
      <c r="R1276" s="823">
        <v>1</v>
      </c>
      <c r="S1276" s="828">
        <v>1</v>
      </c>
      <c r="T1276" s="827">
        <v>1</v>
      </c>
      <c r="U1276" s="829">
        <v>1</v>
      </c>
    </row>
    <row r="1277" spans="1:21" ht="14.45" customHeight="1" x14ac:dyDescent="0.2">
      <c r="A1277" s="822">
        <v>7</v>
      </c>
      <c r="B1277" s="823" t="s">
        <v>2233</v>
      </c>
      <c r="C1277" s="823" t="s">
        <v>2239</v>
      </c>
      <c r="D1277" s="824" t="s">
        <v>3530</v>
      </c>
      <c r="E1277" s="825" t="s">
        <v>2256</v>
      </c>
      <c r="F1277" s="823" t="s">
        <v>2234</v>
      </c>
      <c r="G1277" s="823" t="s">
        <v>2885</v>
      </c>
      <c r="H1277" s="823" t="s">
        <v>329</v>
      </c>
      <c r="I1277" s="823" t="s">
        <v>2886</v>
      </c>
      <c r="J1277" s="823" t="s">
        <v>2887</v>
      </c>
      <c r="K1277" s="823" t="s">
        <v>2888</v>
      </c>
      <c r="L1277" s="826">
        <v>1561.8</v>
      </c>
      <c r="M1277" s="826">
        <v>14056.2</v>
      </c>
      <c r="N1277" s="823">
        <v>9</v>
      </c>
      <c r="O1277" s="827">
        <v>1.5</v>
      </c>
      <c r="P1277" s="826">
        <v>14056.2</v>
      </c>
      <c r="Q1277" s="828">
        <v>1</v>
      </c>
      <c r="R1277" s="823">
        <v>9</v>
      </c>
      <c r="S1277" s="828">
        <v>1</v>
      </c>
      <c r="T1277" s="827">
        <v>1.5</v>
      </c>
      <c r="U1277" s="829">
        <v>1</v>
      </c>
    </row>
    <row r="1278" spans="1:21" ht="14.45" customHeight="1" x14ac:dyDescent="0.2">
      <c r="A1278" s="822">
        <v>7</v>
      </c>
      <c r="B1278" s="823" t="s">
        <v>2233</v>
      </c>
      <c r="C1278" s="823" t="s">
        <v>2239</v>
      </c>
      <c r="D1278" s="824" t="s">
        <v>3530</v>
      </c>
      <c r="E1278" s="825" t="s">
        <v>2256</v>
      </c>
      <c r="F1278" s="823" t="s">
        <v>2234</v>
      </c>
      <c r="G1278" s="823" t="s">
        <v>2324</v>
      </c>
      <c r="H1278" s="823" t="s">
        <v>329</v>
      </c>
      <c r="I1278" s="823" t="s">
        <v>2325</v>
      </c>
      <c r="J1278" s="823" t="s">
        <v>1185</v>
      </c>
      <c r="K1278" s="823" t="s">
        <v>2326</v>
      </c>
      <c r="L1278" s="826">
        <v>90.95</v>
      </c>
      <c r="M1278" s="826">
        <v>454.75</v>
      </c>
      <c r="N1278" s="823">
        <v>5</v>
      </c>
      <c r="O1278" s="827">
        <v>2</v>
      </c>
      <c r="P1278" s="826">
        <v>272.85000000000002</v>
      </c>
      <c r="Q1278" s="828">
        <v>0.60000000000000009</v>
      </c>
      <c r="R1278" s="823">
        <v>3</v>
      </c>
      <c r="S1278" s="828">
        <v>0.6</v>
      </c>
      <c r="T1278" s="827">
        <v>1</v>
      </c>
      <c r="U1278" s="829">
        <v>0.5</v>
      </c>
    </row>
    <row r="1279" spans="1:21" ht="14.45" customHeight="1" x14ac:dyDescent="0.2">
      <c r="A1279" s="822">
        <v>7</v>
      </c>
      <c r="B1279" s="823" t="s">
        <v>2233</v>
      </c>
      <c r="C1279" s="823" t="s">
        <v>2239</v>
      </c>
      <c r="D1279" s="824" t="s">
        <v>3530</v>
      </c>
      <c r="E1279" s="825" t="s">
        <v>2256</v>
      </c>
      <c r="F1279" s="823" t="s">
        <v>2234</v>
      </c>
      <c r="G1279" s="823" t="s">
        <v>2420</v>
      </c>
      <c r="H1279" s="823" t="s">
        <v>680</v>
      </c>
      <c r="I1279" s="823" t="s">
        <v>2136</v>
      </c>
      <c r="J1279" s="823" t="s">
        <v>2137</v>
      </c>
      <c r="K1279" s="823" t="s">
        <v>2138</v>
      </c>
      <c r="L1279" s="826">
        <v>70.48</v>
      </c>
      <c r="M1279" s="826">
        <v>422.88</v>
      </c>
      <c r="N1279" s="823">
        <v>6</v>
      </c>
      <c r="O1279" s="827">
        <v>1.5</v>
      </c>
      <c r="P1279" s="826">
        <v>422.88</v>
      </c>
      <c r="Q1279" s="828">
        <v>1</v>
      </c>
      <c r="R1279" s="823">
        <v>6</v>
      </c>
      <c r="S1279" s="828">
        <v>1</v>
      </c>
      <c r="T1279" s="827">
        <v>1.5</v>
      </c>
      <c r="U1279" s="829">
        <v>1</v>
      </c>
    </row>
    <row r="1280" spans="1:21" ht="14.45" customHeight="1" x14ac:dyDescent="0.2">
      <c r="A1280" s="822">
        <v>7</v>
      </c>
      <c r="B1280" s="823" t="s">
        <v>2233</v>
      </c>
      <c r="C1280" s="823" t="s">
        <v>2239</v>
      </c>
      <c r="D1280" s="824" t="s">
        <v>3530</v>
      </c>
      <c r="E1280" s="825" t="s">
        <v>2256</v>
      </c>
      <c r="F1280" s="823" t="s">
        <v>2234</v>
      </c>
      <c r="G1280" s="823" t="s">
        <v>2420</v>
      </c>
      <c r="H1280" s="823" t="s">
        <v>680</v>
      </c>
      <c r="I1280" s="823" t="s">
        <v>2421</v>
      </c>
      <c r="J1280" s="823" t="s">
        <v>2137</v>
      </c>
      <c r="K1280" s="823" t="s">
        <v>2422</v>
      </c>
      <c r="L1280" s="826">
        <v>140.96</v>
      </c>
      <c r="M1280" s="826">
        <v>563.84</v>
      </c>
      <c r="N1280" s="823">
        <v>4</v>
      </c>
      <c r="O1280" s="827">
        <v>3</v>
      </c>
      <c r="P1280" s="826">
        <v>140.96</v>
      </c>
      <c r="Q1280" s="828">
        <v>0.25</v>
      </c>
      <c r="R1280" s="823">
        <v>1</v>
      </c>
      <c r="S1280" s="828">
        <v>0.25</v>
      </c>
      <c r="T1280" s="827">
        <v>1</v>
      </c>
      <c r="U1280" s="829">
        <v>0.33333333333333331</v>
      </c>
    </row>
    <row r="1281" spans="1:21" ht="14.45" customHeight="1" x14ac:dyDescent="0.2">
      <c r="A1281" s="822">
        <v>7</v>
      </c>
      <c r="B1281" s="823" t="s">
        <v>2233</v>
      </c>
      <c r="C1281" s="823" t="s">
        <v>2239</v>
      </c>
      <c r="D1281" s="824" t="s">
        <v>3530</v>
      </c>
      <c r="E1281" s="825" t="s">
        <v>2256</v>
      </c>
      <c r="F1281" s="823" t="s">
        <v>2234</v>
      </c>
      <c r="G1281" s="823" t="s">
        <v>2423</v>
      </c>
      <c r="H1281" s="823" t="s">
        <v>680</v>
      </c>
      <c r="I1281" s="823" t="s">
        <v>2424</v>
      </c>
      <c r="J1281" s="823" t="s">
        <v>2425</v>
      </c>
      <c r="K1281" s="823" t="s">
        <v>2426</v>
      </c>
      <c r="L1281" s="826">
        <v>141.25</v>
      </c>
      <c r="M1281" s="826">
        <v>141.25</v>
      </c>
      <c r="N1281" s="823">
        <v>1</v>
      </c>
      <c r="O1281" s="827">
        <v>1</v>
      </c>
      <c r="P1281" s="826">
        <v>141.25</v>
      </c>
      <c r="Q1281" s="828">
        <v>1</v>
      </c>
      <c r="R1281" s="823">
        <v>1</v>
      </c>
      <c r="S1281" s="828">
        <v>1</v>
      </c>
      <c r="T1281" s="827">
        <v>1</v>
      </c>
      <c r="U1281" s="829">
        <v>1</v>
      </c>
    </row>
    <row r="1282" spans="1:21" ht="14.45" customHeight="1" x14ac:dyDescent="0.2">
      <c r="A1282" s="822">
        <v>7</v>
      </c>
      <c r="B1282" s="823" t="s">
        <v>2233</v>
      </c>
      <c r="C1282" s="823" t="s">
        <v>2239</v>
      </c>
      <c r="D1282" s="824" t="s">
        <v>3530</v>
      </c>
      <c r="E1282" s="825" t="s">
        <v>2256</v>
      </c>
      <c r="F1282" s="823" t="s">
        <v>2234</v>
      </c>
      <c r="G1282" s="823" t="s">
        <v>2896</v>
      </c>
      <c r="H1282" s="823" t="s">
        <v>329</v>
      </c>
      <c r="I1282" s="823" t="s">
        <v>2897</v>
      </c>
      <c r="J1282" s="823" t="s">
        <v>2898</v>
      </c>
      <c r="K1282" s="823" t="s">
        <v>763</v>
      </c>
      <c r="L1282" s="826">
        <v>208.18</v>
      </c>
      <c r="M1282" s="826">
        <v>1873.62</v>
      </c>
      <c r="N1282" s="823">
        <v>9</v>
      </c>
      <c r="O1282" s="827">
        <v>3</v>
      </c>
      <c r="P1282" s="826">
        <v>1873.62</v>
      </c>
      <c r="Q1282" s="828">
        <v>1</v>
      </c>
      <c r="R1282" s="823">
        <v>9</v>
      </c>
      <c r="S1282" s="828">
        <v>1</v>
      </c>
      <c r="T1282" s="827">
        <v>3</v>
      </c>
      <c r="U1282" s="829">
        <v>1</v>
      </c>
    </row>
    <row r="1283" spans="1:21" ht="14.45" customHeight="1" x14ac:dyDescent="0.2">
      <c r="A1283" s="822">
        <v>7</v>
      </c>
      <c r="B1283" s="823" t="s">
        <v>2233</v>
      </c>
      <c r="C1283" s="823" t="s">
        <v>2239</v>
      </c>
      <c r="D1283" s="824" t="s">
        <v>3530</v>
      </c>
      <c r="E1283" s="825" t="s">
        <v>2256</v>
      </c>
      <c r="F1283" s="823" t="s">
        <v>2234</v>
      </c>
      <c r="G1283" s="823" t="s">
        <v>2896</v>
      </c>
      <c r="H1283" s="823" t="s">
        <v>329</v>
      </c>
      <c r="I1283" s="823" t="s">
        <v>3121</v>
      </c>
      <c r="J1283" s="823" t="s">
        <v>2898</v>
      </c>
      <c r="K1283" s="823" t="s">
        <v>1442</v>
      </c>
      <c r="L1283" s="826">
        <v>383.18</v>
      </c>
      <c r="M1283" s="826">
        <v>1915.9</v>
      </c>
      <c r="N1283" s="823">
        <v>5</v>
      </c>
      <c r="O1283" s="827">
        <v>1</v>
      </c>
      <c r="P1283" s="826">
        <v>1915.9</v>
      </c>
      <c r="Q1283" s="828">
        <v>1</v>
      </c>
      <c r="R1283" s="823">
        <v>5</v>
      </c>
      <c r="S1283" s="828">
        <v>1</v>
      </c>
      <c r="T1283" s="827">
        <v>1</v>
      </c>
      <c r="U1283" s="829">
        <v>1</v>
      </c>
    </row>
    <row r="1284" spans="1:21" ht="14.45" customHeight="1" x14ac:dyDescent="0.2">
      <c r="A1284" s="822">
        <v>7</v>
      </c>
      <c r="B1284" s="823" t="s">
        <v>2233</v>
      </c>
      <c r="C1284" s="823" t="s">
        <v>2239</v>
      </c>
      <c r="D1284" s="824" t="s">
        <v>3530</v>
      </c>
      <c r="E1284" s="825" t="s">
        <v>2256</v>
      </c>
      <c r="F1284" s="823" t="s">
        <v>2234</v>
      </c>
      <c r="G1284" s="823" t="s">
        <v>2896</v>
      </c>
      <c r="H1284" s="823" t="s">
        <v>329</v>
      </c>
      <c r="I1284" s="823" t="s">
        <v>3096</v>
      </c>
      <c r="J1284" s="823" t="s">
        <v>3094</v>
      </c>
      <c r="K1284" s="823" t="s">
        <v>3097</v>
      </c>
      <c r="L1284" s="826">
        <v>233.95</v>
      </c>
      <c r="M1284" s="826">
        <v>233.95</v>
      </c>
      <c r="N1284" s="823">
        <v>1</v>
      </c>
      <c r="O1284" s="827">
        <v>1</v>
      </c>
      <c r="P1284" s="826">
        <v>233.95</v>
      </c>
      <c r="Q1284" s="828">
        <v>1</v>
      </c>
      <c r="R1284" s="823">
        <v>1</v>
      </c>
      <c r="S1284" s="828">
        <v>1</v>
      </c>
      <c r="T1284" s="827">
        <v>1</v>
      </c>
      <c r="U1284" s="829">
        <v>1</v>
      </c>
    </row>
    <row r="1285" spans="1:21" ht="14.45" customHeight="1" x14ac:dyDescent="0.2">
      <c r="A1285" s="822">
        <v>7</v>
      </c>
      <c r="B1285" s="823" t="s">
        <v>2233</v>
      </c>
      <c r="C1285" s="823" t="s">
        <v>2239</v>
      </c>
      <c r="D1285" s="824" t="s">
        <v>3530</v>
      </c>
      <c r="E1285" s="825" t="s">
        <v>2256</v>
      </c>
      <c r="F1285" s="823" t="s">
        <v>2234</v>
      </c>
      <c r="G1285" s="823" t="s">
        <v>2899</v>
      </c>
      <c r="H1285" s="823" t="s">
        <v>329</v>
      </c>
      <c r="I1285" s="823" t="s">
        <v>2900</v>
      </c>
      <c r="J1285" s="823" t="s">
        <v>874</v>
      </c>
      <c r="K1285" s="823" t="s">
        <v>2901</v>
      </c>
      <c r="L1285" s="826">
        <v>134.47999999999999</v>
      </c>
      <c r="M1285" s="826">
        <v>1075.8399999999999</v>
      </c>
      <c r="N1285" s="823">
        <v>8</v>
      </c>
      <c r="O1285" s="827">
        <v>5</v>
      </c>
      <c r="P1285" s="826">
        <v>134.47999999999999</v>
      </c>
      <c r="Q1285" s="828">
        <v>0.125</v>
      </c>
      <c r="R1285" s="823">
        <v>1</v>
      </c>
      <c r="S1285" s="828">
        <v>0.125</v>
      </c>
      <c r="T1285" s="827">
        <v>1</v>
      </c>
      <c r="U1285" s="829">
        <v>0.2</v>
      </c>
    </row>
    <row r="1286" spans="1:21" ht="14.45" customHeight="1" x14ac:dyDescent="0.2">
      <c r="A1286" s="822">
        <v>7</v>
      </c>
      <c r="B1286" s="823" t="s">
        <v>2233</v>
      </c>
      <c r="C1286" s="823" t="s">
        <v>2239</v>
      </c>
      <c r="D1286" s="824" t="s">
        <v>3530</v>
      </c>
      <c r="E1286" s="825" t="s">
        <v>2256</v>
      </c>
      <c r="F1286" s="823" t="s">
        <v>2234</v>
      </c>
      <c r="G1286" s="823" t="s">
        <v>2899</v>
      </c>
      <c r="H1286" s="823" t="s">
        <v>329</v>
      </c>
      <c r="I1286" s="823" t="s">
        <v>2900</v>
      </c>
      <c r="J1286" s="823" t="s">
        <v>874</v>
      </c>
      <c r="K1286" s="823" t="s">
        <v>2901</v>
      </c>
      <c r="L1286" s="826">
        <v>88.07</v>
      </c>
      <c r="M1286" s="826">
        <v>616.49</v>
      </c>
      <c r="N1286" s="823">
        <v>7</v>
      </c>
      <c r="O1286" s="827">
        <v>1.5</v>
      </c>
      <c r="P1286" s="826">
        <v>440.34999999999997</v>
      </c>
      <c r="Q1286" s="828">
        <v>0.71428571428571419</v>
      </c>
      <c r="R1286" s="823">
        <v>5</v>
      </c>
      <c r="S1286" s="828">
        <v>0.7142857142857143</v>
      </c>
      <c r="T1286" s="827">
        <v>1</v>
      </c>
      <c r="U1286" s="829">
        <v>0.66666666666666663</v>
      </c>
    </row>
    <row r="1287" spans="1:21" ht="14.45" customHeight="1" x14ac:dyDescent="0.2">
      <c r="A1287" s="822">
        <v>7</v>
      </c>
      <c r="B1287" s="823" t="s">
        <v>2233</v>
      </c>
      <c r="C1287" s="823" t="s">
        <v>2239</v>
      </c>
      <c r="D1287" s="824" t="s">
        <v>3530</v>
      </c>
      <c r="E1287" s="825" t="s">
        <v>2256</v>
      </c>
      <c r="F1287" s="823" t="s">
        <v>2234</v>
      </c>
      <c r="G1287" s="823" t="s">
        <v>3040</v>
      </c>
      <c r="H1287" s="823" t="s">
        <v>329</v>
      </c>
      <c r="I1287" s="823" t="s">
        <v>3041</v>
      </c>
      <c r="J1287" s="823" t="s">
        <v>3042</v>
      </c>
      <c r="K1287" s="823" t="s">
        <v>3043</v>
      </c>
      <c r="L1287" s="826">
        <v>113.93</v>
      </c>
      <c r="M1287" s="826">
        <v>341.79</v>
      </c>
      <c r="N1287" s="823">
        <v>3</v>
      </c>
      <c r="O1287" s="827">
        <v>3</v>
      </c>
      <c r="P1287" s="826">
        <v>341.79</v>
      </c>
      <c r="Q1287" s="828">
        <v>1</v>
      </c>
      <c r="R1287" s="823">
        <v>3</v>
      </c>
      <c r="S1287" s="828">
        <v>1</v>
      </c>
      <c r="T1287" s="827">
        <v>3</v>
      </c>
      <c r="U1287" s="829">
        <v>1</v>
      </c>
    </row>
    <row r="1288" spans="1:21" ht="14.45" customHeight="1" x14ac:dyDescent="0.2">
      <c r="A1288" s="822">
        <v>7</v>
      </c>
      <c r="B1288" s="823" t="s">
        <v>2233</v>
      </c>
      <c r="C1288" s="823" t="s">
        <v>2239</v>
      </c>
      <c r="D1288" s="824" t="s">
        <v>3530</v>
      </c>
      <c r="E1288" s="825" t="s">
        <v>2256</v>
      </c>
      <c r="F1288" s="823" t="s">
        <v>2234</v>
      </c>
      <c r="G1288" s="823" t="s">
        <v>2327</v>
      </c>
      <c r="H1288" s="823" t="s">
        <v>329</v>
      </c>
      <c r="I1288" s="823" t="s">
        <v>2554</v>
      </c>
      <c r="J1288" s="823" t="s">
        <v>2555</v>
      </c>
      <c r="K1288" s="823" t="s">
        <v>783</v>
      </c>
      <c r="L1288" s="826">
        <v>35.25</v>
      </c>
      <c r="M1288" s="826">
        <v>35.25</v>
      </c>
      <c r="N1288" s="823">
        <v>1</v>
      </c>
      <c r="O1288" s="827">
        <v>0.5</v>
      </c>
      <c r="P1288" s="826"/>
      <c r="Q1288" s="828">
        <v>0</v>
      </c>
      <c r="R1288" s="823"/>
      <c r="S1288" s="828">
        <v>0</v>
      </c>
      <c r="T1288" s="827"/>
      <c r="U1288" s="829">
        <v>0</v>
      </c>
    </row>
    <row r="1289" spans="1:21" ht="14.45" customHeight="1" x14ac:dyDescent="0.2">
      <c r="A1289" s="822">
        <v>7</v>
      </c>
      <c r="B1289" s="823" t="s">
        <v>2233</v>
      </c>
      <c r="C1289" s="823" t="s">
        <v>2239</v>
      </c>
      <c r="D1289" s="824" t="s">
        <v>3530</v>
      </c>
      <c r="E1289" s="825" t="s">
        <v>2256</v>
      </c>
      <c r="F1289" s="823" t="s">
        <v>2234</v>
      </c>
      <c r="G1289" s="823" t="s">
        <v>2327</v>
      </c>
      <c r="H1289" s="823" t="s">
        <v>329</v>
      </c>
      <c r="I1289" s="823" t="s">
        <v>2328</v>
      </c>
      <c r="J1289" s="823" t="s">
        <v>1049</v>
      </c>
      <c r="K1289" s="823" t="s">
        <v>2329</v>
      </c>
      <c r="L1289" s="826">
        <v>35.25</v>
      </c>
      <c r="M1289" s="826">
        <v>35.25</v>
      </c>
      <c r="N1289" s="823">
        <v>1</v>
      </c>
      <c r="O1289" s="827">
        <v>0.5</v>
      </c>
      <c r="P1289" s="826"/>
      <c r="Q1289" s="828">
        <v>0</v>
      </c>
      <c r="R1289" s="823"/>
      <c r="S1289" s="828">
        <v>0</v>
      </c>
      <c r="T1289" s="827"/>
      <c r="U1289" s="829">
        <v>0</v>
      </c>
    </row>
    <row r="1290" spans="1:21" ht="14.45" customHeight="1" x14ac:dyDescent="0.2">
      <c r="A1290" s="822">
        <v>7</v>
      </c>
      <c r="B1290" s="823" t="s">
        <v>2233</v>
      </c>
      <c r="C1290" s="823" t="s">
        <v>2239</v>
      </c>
      <c r="D1290" s="824" t="s">
        <v>3530</v>
      </c>
      <c r="E1290" s="825" t="s">
        <v>2256</v>
      </c>
      <c r="F1290" s="823" t="s">
        <v>2234</v>
      </c>
      <c r="G1290" s="823" t="s">
        <v>2427</v>
      </c>
      <c r="H1290" s="823" t="s">
        <v>329</v>
      </c>
      <c r="I1290" s="823" t="s">
        <v>2428</v>
      </c>
      <c r="J1290" s="823" t="s">
        <v>928</v>
      </c>
      <c r="K1290" s="823" t="s">
        <v>2429</v>
      </c>
      <c r="L1290" s="826">
        <v>185.26</v>
      </c>
      <c r="M1290" s="826">
        <v>185.26</v>
      </c>
      <c r="N1290" s="823">
        <v>1</v>
      </c>
      <c r="O1290" s="827">
        <v>1</v>
      </c>
      <c r="P1290" s="826"/>
      <c r="Q1290" s="828">
        <v>0</v>
      </c>
      <c r="R1290" s="823"/>
      <c r="S1290" s="828">
        <v>0</v>
      </c>
      <c r="T1290" s="827"/>
      <c r="U1290" s="829">
        <v>0</v>
      </c>
    </row>
    <row r="1291" spans="1:21" ht="14.45" customHeight="1" x14ac:dyDescent="0.2">
      <c r="A1291" s="822">
        <v>7</v>
      </c>
      <c r="B1291" s="823" t="s">
        <v>2233</v>
      </c>
      <c r="C1291" s="823" t="s">
        <v>2239</v>
      </c>
      <c r="D1291" s="824" t="s">
        <v>3530</v>
      </c>
      <c r="E1291" s="825" t="s">
        <v>2256</v>
      </c>
      <c r="F1291" s="823" t="s">
        <v>2234</v>
      </c>
      <c r="G1291" s="823" t="s">
        <v>2427</v>
      </c>
      <c r="H1291" s="823" t="s">
        <v>329</v>
      </c>
      <c r="I1291" s="823" t="s">
        <v>3207</v>
      </c>
      <c r="J1291" s="823" t="s">
        <v>2795</v>
      </c>
      <c r="K1291" s="823" t="s">
        <v>2693</v>
      </c>
      <c r="L1291" s="826">
        <v>205.84</v>
      </c>
      <c r="M1291" s="826">
        <v>205.84</v>
      </c>
      <c r="N1291" s="823">
        <v>1</v>
      </c>
      <c r="O1291" s="827">
        <v>1</v>
      </c>
      <c r="P1291" s="826"/>
      <c r="Q1291" s="828">
        <v>0</v>
      </c>
      <c r="R1291" s="823"/>
      <c r="S1291" s="828">
        <v>0</v>
      </c>
      <c r="T1291" s="827"/>
      <c r="U1291" s="829">
        <v>0</v>
      </c>
    </row>
    <row r="1292" spans="1:21" ht="14.45" customHeight="1" x14ac:dyDescent="0.2">
      <c r="A1292" s="822">
        <v>7</v>
      </c>
      <c r="B1292" s="823" t="s">
        <v>2233</v>
      </c>
      <c r="C1292" s="823" t="s">
        <v>2239</v>
      </c>
      <c r="D1292" s="824" t="s">
        <v>3530</v>
      </c>
      <c r="E1292" s="825" t="s">
        <v>2256</v>
      </c>
      <c r="F1292" s="823" t="s">
        <v>2234</v>
      </c>
      <c r="G1292" s="823" t="s">
        <v>3470</v>
      </c>
      <c r="H1292" s="823" t="s">
        <v>329</v>
      </c>
      <c r="I1292" s="823" t="s">
        <v>3471</v>
      </c>
      <c r="J1292" s="823" t="s">
        <v>3472</v>
      </c>
      <c r="K1292" s="823" t="s">
        <v>3473</v>
      </c>
      <c r="L1292" s="826">
        <v>453.18</v>
      </c>
      <c r="M1292" s="826">
        <v>1359.54</v>
      </c>
      <c r="N1292" s="823">
        <v>3</v>
      </c>
      <c r="O1292" s="827">
        <v>0.5</v>
      </c>
      <c r="P1292" s="826"/>
      <c r="Q1292" s="828">
        <v>0</v>
      </c>
      <c r="R1292" s="823"/>
      <c r="S1292" s="828">
        <v>0</v>
      </c>
      <c r="T1292" s="827"/>
      <c r="U1292" s="829">
        <v>0</v>
      </c>
    </row>
    <row r="1293" spans="1:21" ht="14.45" customHeight="1" x14ac:dyDescent="0.2">
      <c r="A1293" s="822">
        <v>7</v>
      </c>
      <c r="B1293" s="823" t="s">
        <v>2233</v>
      </c>
      <c r="C1293" s="823" t="s">
        <v>2239</v>
      </c>
      <c r="D1293" s="824" t="s">
        <v>3530</v>
      </c>
      <c r="E1293" s="825" t="s">
        <v>2256</v>
      </c>
      <c r="F1293" s="823" t="s">
        <v>2234</v>
      </c>
      <c r="G1293" s="823" t="s">
        <v>2902</v>
      </c>
      <c r="H1293" s="823" t="s">
        <v>329</v>
      </c>
      <c r="I1293" s="823" t="s">
        <v>2903</v>
      </c>
      <c r="J1293" s="823" t="s">
        <v>2904</v>
      </c>
      <c r="K1293" s="823" t="s">
        <v>2905</v>
      </c>
      <c r="L1293" s="826">
        <v>2038.93</v>
      </c>
      <c r="M1293" s="826">
        <v>10194.65</v>
      </c>
      <c r="N1293" s="823">
        <v>5</v>
      </c>
      <c r="O1293" s="827">
        <v>1</v>
      </c>
      <c r="P1293" s="826"/>
      <c r="Q1293" s="828">
        <v>0</v>
      </c>
      <c r="R1293" s="823"/>
      <c r="S1293" s="828">
        <v>0</v>
      </c>
      <c r="T1293" s="827"/>
      <c r="U1293" s="829">
        <v>0</v>
      </c>
    </row>
    <row r="1294" spans="1:21" ht="14.45" customHeight="1" x14ac:dyDescent="0.2">
      <c r="A1294" s="822">
        <v>7</v>
      </c>
      <c r="B1294" s="823" t="s">
        <v>2233</v>
      </c>
      <c r="C1294" s="823" t="s">
        <v>2239</v>
      </c>
      <c r="D1294" s="824" t="s">
        <v>3530</v>
      </c>
      <c r="E1294" s="825" t="s">
        <v>2256</v>
      </c>
      <c r="F1294" s="823" t="s">
        <v>2234</v>
      </c>
      <c r="G1294" s="823" t="s">
        <v>2902</v>
      </c>
      <c r="H1294" s="823" t="s">
        <v>329</v>
      </c>
      <c r="I1294" s="823" t="s">
        <v>2910</v>
      </c>
      <c r="J1294" s="823" t="s">
        <v>2904</v>
      </c>
      <c r="K1294" s="823" t="s">
        <v>2911</v>
      </c>
      <c r="L1294" s="826">
        <v>1019.46</v>
      </c>
      <c r="M1294" s="826">
        <v>5097.3</v>
      </c>
      <c r="N1294" s="823">
        <v>5</v>
      </c>
      <c r="O1294" s="827">
        <v>1</v>
      </c>
      <c r="P1294" s="826">
        <v>5097.3</v>
      </c>
      <c r="Q1294" s="828">
        <v>1</v>
      </c>
      <c r="R1294" s="823">
        <v>5</v>
      </c>
      <c r="S1294" s="828">
        <v>1</v>
      </c>
      <c r="T1294" s="827">
        <v>1</v>
      </c>
      <c r="U1294" s="829">
        <v>1</v>
      </c>
    </row>
    <row r="1295" spans="1:21" ht="14.45" customHeight="1" x14ac:dyDescent="0.2">
      <c r="A1295" s="822">
        <v>7</v>
      </c>
      <c r="B1295" s="823" t="s">
        <v>2233</v>
      </c>
      <c r="C1295" s="823" t="s">
        <v>2239</v>
      </c>
      <c r="D1295" s="824" t="s">
        <v>3530</v>
      </c>
      <c r="E1295" s="825" t="s">
        <v>2256</v>
      </c>
      <c r="F1295" s="823" t="s">
        <v>2234</v>
      </c>
      <c r="G1295" s="823" t="s">
        <v>2902</v>
      </c>
      <c r="H1295" s="823" t="s">
        <v>680</v>
      </c>
      <c r="I1295" s="823" t="s">
        <v>2912</v>
      </c>
      <c r="J1295" s="823" t="s">
        <v>2913</v>
      </c>
      <c r="K1295" s="823" t="s">
        <v>2905</v>
      </c>
      <c r="L1295" s="826">
        <v>2038.93</v>
      </c>
      <c r="M1295" s="826">
        <v>26506.09</v>
      </c>
      <c r="N1295" s="823">
        <v>13</v>
      </c>
      <c r="O1295" s="827">
        <v>3</v>
      </c>
      <c r="P1295" s="826">
        <v>24467.16</v>
      </c>
      <c r="Q1295" s="828">
        <v>0.92307692307692302</v>
      </c>
      <c r="R1295" s="823">
        <v>12</v>
      </c>
      <c r="S1295" s="828">
        <v>0.92307692307692313</v>
      </c>
      <c r="T1295" s="827">
        <v>2</v>
      </c>
      <c r="U1295" s="829">
        <v>0.66666666666666663</v>
      </c>
    </row>
    <row r="1296" spans="1:21" ht="14.45" customHeight="1" x14ac:dyDescent="0.2">
      <c r="A1296" s="822">
        <v>7</v>
      </c>
      <c r="B1296" s="823" t="s">
        <v>2233</v>
      </c>
      <c r="C1296" s="823" t="s">
        <v>2239</v>
      </c>
      <c r="D1296" s="824" t="s">
        <v>3530</v>
      </c>
      <c r="E1296" s="825" t="s">
        <v>2256</v>
      </c>
      <c r="F1296" s="823" t="s">
        <v>2234</v>
      </c>
      <c r="G1296" s="823" t="s">
        <v>2902</v>
      </c>
      <c r="H1296" s="823" t="s">
        <v>680</v>
      </c>
      <c r="I1296" s="823" t="s">
        <v>2914</v>
      </c>
      <c r="J1296" s="823" t="s">
        <v>2913</v>
      </c>
      <c r="K1296" s="823" t="s">
        <v>2909</v>
      </c>
      <c r="L1296" s="826">
        <v>355.79</v>
      </c>
      <c r="M1296" s="826">
        <v>4269.4800000000005</v>
      </c>
      <c r="N1296" s="823">
        <v>12</v>
      </c>
      <c r="O1296" s="827">
        <v>5</v>
      </c>
      <c r="P1296" s="826">
        <v>4269.4800000000005</v>
      </c>
      <c r="Q1296" s="828">
        <v>1</v>
      </c>
      <c r="R1296" s="823">
        <v>12</v>
      </c>
      <c r="S1296" s="828">
        <v>1</v>
      </c>
      <c r="T1296" s="827">
        <v>5</v>
      </c>
      <c r="U1296" s="829">
        <v>1</v>
      </c>
    </row>
    <row r="1297" spans="1:21" ht="14.45" customHeight="1" x14ac:dyDescent="0.2">
      <c r="A1297" s="822">
        <v>7</v>
      </c>
      <c r="B1297" s="823" t="s">
        <v>2233</v>
      </c>
      <c r="C1297" s="823" t="s">
        <v>2239</v>
      </c>
      <c r="D1297" s="824" t="s">
        <v>3530</v>
      </c>
      <c r="E1297" s="825" t="s">
        <v>2256</v>
      </c>
      <c r="F1297" s="823" t="s">
        <v>2234</v>
      </c>
      <c r="G1297" s="823" t="s">
        <v>2902</v>
      </c>
      <c r="H1297" s="823" t="s">
        <v>680</v>
      </c>
      <c r="I1297" s="823" t="s">
        <v>2915</v>
      </c>
      <c r="J1297" s="823" t="s">
        <v>2913</v>
      </c>
      <c r="K1297" s="823" t="s">
        <v>2907</v>
      </c>
      <c r="L1297" s="826">
        <v>552.64</v>
      </c>
      <c r="M1297" s="826">
        <v>10500.16</v>
      </c>
      <c r="N1297" s="823">
        <v>19</v>
      </c>
      <c r="O1297" s="827">
        <v>6</v>
      </c>
      <c r="P1297" s="826">
        <v>8842.24</v>
      </c>
      <c r="Q1297" s="828">
        <v>0.84210526315789469</v>
      </c>
      <c r="R1297" s="823">
        <v>16</v>
      </c>
      <c r="S1297" s="828">
        <v>0.84210526315789469</v>
      </c>
      <c r="T1297" s="827">
        <v>5</v>
      </c>
      <c r="U1297" s="829">
        <v>0.83333333333333337</v>
      </c>
    </row>
    <row r="1298" spans="1:21" ht="14.45" customHeight="1" x14ac:dyDescent="0.2">
      <c r="A1298" s="822">
        <v>7</v>
      </c>
      <c r="B1298" s="823" t="s">
        <v>2233</v>
      </c>
      <c r="C1298" s="823" t="s">
        <v>2239</v>
      </c>
      <c r="D1298" s="824" t="s">
        <v>3530</v>
      </c>
      <c r="E1298" s="825" t="s">
        <v>2256</v>
      </c>
      <c r="F1298" s="823" t="s">
        <v>2234</v>
      </c>
      <c r="G1298" s="823" t="s">
        <v>2902</v>
      </c>
      <c r="H1298" s="823" t="s">
        <v>680</v>
      </c>
      <c r="I1298" s="823" t="s">
        <v>2916</v>
      </c>
      <c r="J1298" s="823" t="s">
        <v>2913</v>
      </c>
      <c r="K1298" s="823" t="s">
        <v>2911</v>
      </c>
      <c r="L1298" s="826">
        <v>1019.46</v>
      </c>
      <c r="M1298" s="826">
        <v>25486.5</v>
      </c>
      <c r="N1298" s="823">
        <v>25</v>
      </c>
      <c r="O1298" s="827">
        <v>7</v>
      </c>
      <c r="P1298" s="826">
        <v>25486.5</v>
      </c>
      <c r="Q1298" s="828">
        <v>1</v>
      </c>
      <c r="R1298" s="823">
        <v>25</v>
      </c>
      <c r="S1298" s="828">
        <v>1</v>
      </c>
      <c r="T1298" s="827">
        <v>7</v>
      </c>
      <c r="U1298" s="829">
        <v>1</v>
      </c>
    </row>
    <row r="1299" spans="1:21" ht="14.45" customHeight="1" x14ac:dyDescent="0.2">
      <c r="A1299" s="822">
        <v>7</v>
      </c>
      <c r="B1299" s="823" t="s">
        <v>2233</v>
      </c>
      <c r="C1299" s="823" t="s">
        <v>2239</v>
      </c>
      <c r="D1299" s="824" t="s">
        <v>3530</v>
      </c>
      <c r="E1299" s="825" t="s">
        <v>2256</v>
      </c>
      <c r="F1299" s="823" t="s">
        <v>2234</v>
      </c>
      <c r="G1299" s="823" t="s">
        <v>2902</v>
      </c>
      <c r="H1299" s="823" t="s">
        <v>329</v>
      </c>
      <c r="I1299" s="823" t="s">
        <v>3318</v>
      </c>
      <c r="J1299" s="823" t="s">
        <v>3209</v>
      </c>
      <c r="K1299" s="823" t="s">
        <v>2909</v>
      </c>
      <c r="L1299" s="826">
        <v>355.79</v>
      </c>
      <c r="M1299" s="826">
        <v>4269.4800000000005</v>
      </c>
      <c r="N1299" s="823">
        <v>12</v>
      </c>
      <c r="O1299" s="827">
        <v>4</v>
      </c>
      <c r="P1299" s="826">
        <v>2846.32</v>
      </c>
      <c r="Q1299" s="828">
        <v>0.66666666666666663</v>
      </c>
      <c r="R1299" s="823">
        <v>8</v>
      </c>
      <c r="S1299" s="828">
        <v>0.66666666666666663</v>
      </c>
      <c r="T1299" s="827">
        <v>2</v>
      </c>
      <c r="U1299" s="829">
        <v>0.5</v>
      </c>
    </row>
    <row r="1300" spans="1:21" ht="14.45" customHeight="1" x14ac:dyDescent="0.2">
      <c r="A1300" s="822">
        <v>7</v>
      </c>
      <c r="B1300" s="823" t="s">
        <v>2233</v>
      </c>
      <c r="C1300" s="823" t="s">
        <v>2239</v>
      </c>
      <c r="D1300" s="824" t="s">
        <v>3530</v>
      </c>
      <c r="E1300" s="825" t="s">
        <v>2256</v>
      </c>
      <c r="F1300" s="823" t="s">
        <v>2234</v>
      </c>
      <c r="G1300" s="823" t="s">
        <v>2902</v>
      </c>
      <c r="H1300" s="823" t="s">
        <v>329</v>
      </c>
      <c r="I1300" s="823" t="s">
        <v>3319</v>
      </c>
      <c r="J1300" s="823" t="s">
        <v>2918</v>
      </c>
      <c r="K1300" s="823" t="s">
        <v>3320</v>
      </c>
      <c r="L1300" s="826">
        <v>254.86</v>
      </c>
      <c r="M1300" s="826">
        <v>1529.16</v>
      </c>
      <c r="N1300" s="823">
        <v>6</v>
      </c>
      <c r="O1300" s="827">
        <v>3</v>
      </c>
      <c r="P1300" s="826">
        <v>1529.16</v>
      </c>
      <c r="Q1300" s="828">
        <v>1</v>
      </c>
      <c r="R1300" s="823">
        <v>6</v>
      </c>
      <c r="S1300" s="828">
        <v>1</v>
      </c>
      <c r="T1300" s="827">
        <v>3</v>
      </c>
      <c r="U1300" s="829">
        <v>1</v>
      </c>
    </row>
    <row r="1301" spans="1:21" ht="14.45" customHeight="1" x14ac:dyDescent="0.2">
      <c r="A1301" s="822">
        <v>7</v>
      </c>
      <c r="B1301" s="823" t="s">
        <v>2233</v>
      </c>
      <c r="C1301" s="823" t="s">
        <v>2239</v>
      </c>
      <c r="D1301" s="824" t="s">
        <v>3530</v>
      </c>
      <c r="E1301" s="825" t="s">
        <v>2256</v>
      </c>
      <c r="F1301" s="823" t="s">
        <v>2234</v>
      </c>
      <c r="G1301" s="823" t="s">
        <v>2902</v>
      </c>
      <c r="H1301" s="823" t="s">
        <v>329</v>
      </c>
      <c r="I1301" s="823" t="s">
        <v>2917</v>
      </c>
      <c r="J1301" s="823" t="s">
        <v>2918</v>
      </c>
      <c r="K1301" s="823" t="s">
        <v>2919</v>
      </c>
      <c r="L1301" s="826">
        <v>0</v>
      </c>
      <c r="M1301" s="826">
        <v>0</v>
      </c>
      <c r="N1301" s="823">
        <v>1</v>
      </c>
      <c r="O1301" s="827">
        <v>1</v>
      </c>
      <c r="P1301" s="826"/>
      <c r="Q1301" s="828"/>
      <c r="R1301" s="823"/>
      <c r="S1301" s="828">
        <v>0</v>
      </c>
      <c r="T1301" s="827"/>
      <c r="U1301" s="829">
        <v>0</v>
      </c>
    </row>
    <row r="1302" spans="1:21" ht="14.45" customHeight="1" x14ac:dyDescent="0.2">
      <c r="A1302" s="822">
        <v>7</v>
      </c>
      <c r="B1302" s="823" t="s">
        <v>2233</v>
      </c>
      <c r="C1302" s="823" t="s">
        <v>2239</v>
      </c>
      <c r="D1302" s="824" t="s">
        <v>3530</v>
      </c>
      <c r="E1302" s="825" t="s">
        <v>2256</v>
      </c>
      <c r="F1302" s="823" t="s">
        <v>2234</v>
      </c>
      <c r="G1302" s="823" t="s">
        <v>2294</v>
      </c>
      <c r="H1302" s="823" t="s">
        <v>329</v>
      </c>
      <c r="I1302" s="823" t="s">
        <v>2430</v>
      </c>
      <c r="J1302" s="823" t="s">
        <v>1865</v>
      </c>
      <c r="K1302" s="823" t="s">
        <v>2431</v>
      </c>
      <c r="L1302" s="826">
        <v>205.84</v>
      </c>
      <c r="M1302" s="826">
        <v>411.68</v>
      </c>
      <c r="N1302" s="823">
        <v>2</v>
      </c>
      <c r="O1302" s="827">
        <v>0.5</v>
      </c>
      <c r="P1302" s="826"/>
      <c r="Q1302" s="828">
        <v>0</v>
      </c>
      <c r="R1302" s="823"/>
      <c r="S1302" s="828">
        <v>0</v>
      </c>
      <c r="T1302" s="827"/>
      <c r="U1302" s="829">
        <v>0</v>
      </c>
    </row>
    <row r="1303" spans="1:21" ht="14.45" customHeight="1" x14ac:dyDescent="0.2">
      <c r="A1303" s="822">
        <v>7</v>
      </c>
      <c r="B1303" s="823" t="s">
        <v>2233</v>
      </c>
      <c r="C1303" s="823" t="s">
        <v>2239</v>
      </c>
      <c r="D1303" s="824" t="s">
        <v>3530</v>
      </c>
      <c r="E1303" s="825" t="s">
        <v>2256</v>
      </c>
      <c r="F1303" s="823" t="s">
        <v>2234</v>
      </c>
      <c r="G1303" s="823" t="s">
        <v>2334</v>
      </c>
      <c r="H1303" s="823" t="s">
        <v>329</v>
      </c>
      <c r="I1303" s="823" t="s">
        <v>2335</v>
      </c>
      <c r="J1303" s="823" t="s">
        <v>715</v>
      </c>
      <c r="K1303" s="823" t="s">
        <v>2336</v>
      </c>
      <c r="L1303" s="826">
        <v>127.91</v>
      </c>
      <c r="M1303" s="826">
        <v>1534.92</v>
      </c>
      <c r="N1303" s="823">
        <v>12</v>
      </c>
      <c r="O1303" s="827">
        <v>6</v>
      </c>
      <c r="P1303" s="826">
        <v>127.91</v>
      </c>
      <c r="Q1303" s="828">
        <v>8.3333333333333329E-2</v>
      </c>
      <c r="R1303" s="823">
        <v>1</v>
      </c>
      <c r="S1303" s="828">
        <v>8.3333333333333329E-2</v>
      </c>
      <c r="T1303" s="827">
        <v>1</v>
      </c>
      <c r="U1303" s="829">
        <v>0.16666666666666666</v>
      </c>
    </row>
    <row r="1304" spans="1:21" ht="14.45" customHeight="1" x14ac:dyDescent="0.2">
      <c r="A1304" s="822">
        <v>7</v>
      </c>
      <c r="B1304" s="823" t="s">
        <v>2233</v>
      </c>
      <c r="C1304" s="823" t="s">
        <v>2239</v>
      </c>
      <c r="D1304" s="824" t="s">
        <v>3530</v>
      </c>
      <c r="E1304" s="825" t="s">
        <v>2256</v>
      </c>
      <c r="F1304" s="823" t="s">
        <v>2234</v>
      </c>
      <c r="G1304" s="823" t="s">
        <v>2920</v>
      </c>
      <c r="H1304" s="823" t="s">
        <v>329</v>
      </c>
      <c r="I1304" s="823" t="s">
        <v>3122</v>
      </c>
      <c r="J1304" s="823" t="s">
        <v>2183</v>
      </c>
      <c r="K1304" s="823" t="s">
        <v>2923</v>
      </c>
      <c r="L1304" s="826">
        <v>169.29</v>
      </c>
      <c r="M1304" s="826">
        <v>677.16</v>
      </c>
      <c r="N1304" s="823">
        <v>4</v>
      </c>
      <c r="O1304" s="827">
        <v>2</v>
      </c>
      <c r="P1304" s="826"/>
      <c r="Q1304" s="828">
        <v>0</v>
      </c>
      <c r="R1304" s="823"/>
      <c r="S1304" s="828">
        <v>0</v>
      </c>
      <c r="T1304" s="827"/>
      <c r="U1304" s="829">
        <v>0</v>
      </c>
    </row>
    <row r="1305" spans="1:21" ht="14.45" customHeight="1" x14ac:dyDescent="0.2">
      <c r="A1305" s="822">
        <v>7</v>
      </c>
      <c r="B1305" s="823" t="s">
        <v>2233</v>
      </c>
      <c r="C1305" s="823" t="s">
        <v>2239</v>
      </c>
      <c r="D1305" s="824" t="s">
        <v>3530</v>
      </c>
      <c r="E1305" s="825" t="s">
        <v>2256</v>
      </c>
      <c r="F1305" s="823" t="s">
        <v>2234</v>
      </c>
      <c r="G1305" s="823" t="s">
        <v>2920</v>
      </c>
      <c r="H1305" s="823" t="s">
        <v>329</v>
      </c>
      <c r="I1305" s="823" t="s">
        <v>3123</v>
      </c>
      <c r="J1305" s="823" t="s">
        <v>2183</v>
      </c>
      <c r="K1305" s="823" t="s">
        <v>1587</v>
      </c>
      <c r="L1305" s="826">
        <v>338.58</v>
      </c>
      <c r="M1305" s="826">
        <v>5417.2800000000007</v>
      </c>
      <c r="N1305" s="823">
        <v>16</v>
      </c>
      <c r="O1305" s="827">
        <v>4</v>
      </c>
      <c r="P1305" s="826">
        <v>3047.2200000000003</v>
      </c>
      <c r="Q1305" s="828">
        <v>0.5625</v>
      </c>
      <c r="R1305" s="823">
        <v>9</v>
      </c>
      <c r="S1305" s="828">
        <v>0.5625</v>
      </c>
      <c r="T1305" s="827">
        <v>2</v>
      </c>
      <c r="U1305" s="829">
        <v>0.5</v>
      </c>
    </row>
    <row r="1306" spans="1:21" ht="14.45" customHeight="1" x14ac:dyDescent="0.2">
      <c r="A1306" s="822">
        <v>7</v>
      </c>
      <c r="B1306" s="823" t="s">
        <v>2233</v>
      </c>
      <c r="C1306" s="823" t="s">
        <v>2239</v>
      </c>
      <c r="D1306" s="824" t="s">
        <v>3530</v>
      </c>
      <c r="E1306" s="825" t="s">
        <v>2256</v>
      </c>
      <c r="F1306" s="823" t="s">
        <v>2234</v>
      </c>
      <c r="G1306" s="823" t="s">
        <v>2920</v>
      </c>
      <c r="H1306" s="823" t="s">
        <v>329</v>
      </c>
      <c r="I1306" s="823" t="s">
        <v>2921</v>
      </c>
      <c r="J1306" s="823" t="s">
        <v>2183</v>
      </c>
      <c r="K1306" s="823" t="s">
        <v>1582</v>
      </c>
      <c r="L1306" s="826">
        <v>131.22</v>
      </c>
      <c r="M1306" s="826">
        <v>131.22</v>
      </c>
      <c r="N1306" s="823">
        <v>1</v>
      </c>
      <c r="O1306" s="827">
        <v>0.5</v>
      </c>
      <c r="P1306" s="826">
        <v>131.22</v>
      </c>
      <c r="Q1306" s="828">
        <v>1</v>
      </c>
      <c r="R1306" s="823">
        <v>1</v>
      </c>
      <c r="S1306" s="828">
        <v>1</v>
      </c>
      <c r="T1306" s="827">
        <v>0.5</v>
      </c>
      <c r="U1306" s="829">
        <v>1</v>
      </c>
    </row>
    <row r="1307" spans="1:21" ht="14.45" customHeight="1" x14ac:dyDescent="0.2">
      <c r="A1307" s="822">
        <v>7</v>
      </c>
      <c r="B1307" s="823" t="s">
        <v>2233</v>
      </c>
      <c r="C1307" s="823" t="s">
        <v>2239</v>
      </c>
      <c r="D1307" s="824" t="s">
        <v>3530</v>
      </c>
      <c r="E1307" s="825" t="s">
        <v>2256</v>
      </c>
      <c r="F1307" s="823" t="s">
        <v>2234</v>
      </c>
      <c r="G1307" s="823" t="s">
        <v>2920</v>
      </c>
      <c r="H1307" s="823" t="s">
        <v>329</v>
      </c>
      <c r="I1307" s="823" t="s">
        <v>2922</v>
      </c>
      <c r="J1307" s="823" t="s">
        <v>1577</v>
      </c>
      <c r="K1307" s="823" t="s">
        <v>2923</v>
      </c>
      <c r="L1307" s="826">
        <v>169.29</v>
      </c>
      <c r="M1307" s="826">
        <v>338.58</v>
      </c>
      <c r="N1307" s="823">
        <v>2</v>
      </c>
      <c r="O1307" s="827">
        <v>1</v>
      </c>
      <c r="P1307" s="826"/>
      <c r="Q1307" s="828">
        <v>0</v>
      </c>
      <c r="R1307" s="823"/>
      <c r="S1307" s="828">
        <v>0</v>
      </c>
      <c r="T1307" s="827"/>
      <c r="U1307" s="829">
        <v>0</v>
      </c>
    </row>
    <row r="1308" spans="1:21" ht="14.45" customHeight="1" x14ac:dyDescent="0.2">
      <c r="A1308" s="822">
        <v>7</v>
      </c>
      <c r="B1308" s="823" t="s">
        <v>2233</v>
      </c>
      <c r="C1308" s="823" t="s">
        <v>2239</v>
      </c>
      <c r="D1308" s="824" t="s">
        <v>3530</v>
      </c>
      <c r="E1308" s="825" t="s">
        <v>2256</v>
      </c>
      <c r="F1308" s="823" t="s">
        <v>2234</v>
      </c>
      <c r="G1308" s="823" t="s">
        <v>2920</v>
      </c>
      <c r="H1308" s="823" t="s">
        <v>329</v>
      </c>
      <c r="I1308" s="823" t="s">
        <v>3474</v>
      </c>
      <c r="J1308" s="823" t="s">
        <v>1581</v>
      </c>
      <c r="K1308" s="823" t="s">
        <v>1587</v>
      </c>
      <c r="L1308" s="826">
        <v>0</v>
      </c>
      <c r="M1308" s="826">
        <v>0</v>
      </c>
      <c r="N1308" s="823">
        <v>3</v>
      </c>
      <c r="O1308" s="827">
        <v>1</v>
      </c>
      <c r="P1308" s="826"/>
      <c r="Q1308" s="828"/>
      <c r="R1308" s="823"/>
      <c r="S1308" s="828">
        <v>0</v>
      </c>
      <c r="T1308" s="827"/>
      <c r="U1308" s="829">
        <v>0</v>
      </c>
    </row>
    <row r="1309" spans="1:21" ht="14.45" customHeight="1" x14ac:dyDescent="0.2">
      <c r="A1309" s="822">
        <v>7</v>
      </c>
      <c r="B1309" s="823" t="s">
        <v>2233</v>
      </c>
      <c r="C1309" s="823" t="s">
        <v>2239</v>
      </c>
      <c r="D1309" s="824" t="s">
        <v>3530</v>
      </c>
      <c r="E1309" s="825" t="s">
        <v>2256</v>
      </c>
      <c r="F1309" s="823" t="s">
        <v>2234</v>
      </c>
      <c r="G1309" s="823" t="s">
        <v>2920</v>
      </c>
      <c r="H1309" s="823" t="s">
        <v>680</v>
      </c>
      <c r="I1309" s="823" t="s">
        <v>2176</v>
      </c>
      <c r="J1309" s="823" t="s">
        <v>1581</v>
      </c>
      <c r="K1309" s="823" t="s">
        <v>1584</v>
      </c>
      <c r="L1309" s="826">
        <v>1286.6199999999999</v>
      </c>
      <c r="M1309" s="826">
        <v>36025.359999999986</v>
      </c>
      <c r="N1309" s="823">
        <v>28</v>
      </c>
      <c r="O1309" s="827">
        <v>12</v>
      </c>
      <c r="P1309" s="826">
        <v>24445.779999999992</v>
      </c>
      <c r="Q1309" s="828">
        <v>0.6785714285714286</v>
      </c>
      <c r="R1309" s="823">
        <v>19</v>
      </c>
      <c r="S1309" s="828">
        <v>0.6785714285714286</v>
      </c>
      <c r="T1309" s="827">
        <v>8.5</v>
      </c>
      <c r="U1309" s="829">
        <v>0.70833333333333337</v>
      </c>
    </row>
    <row r="1310" spans="1:21" ht="14.45" customHeight="1" x14ac:dyDescent="0.2">
      <c r="A1310" s="822">
        <v>7</v>
      </c>
      <c r="B1310" s="823" t="s">
        <v>2233</v>
      </c>
      <c r="C1310" s="823" t="s">
        <v>2239</v>
      </c>
      <c r="D1310" s="824" t="s">
        <v>3530</v>
      </c>
      <c r="E1310" s="825" t="s">
        <v>2256</v>
      </c>
      <c r="F1310" s="823" t="s">
        <v>2234</v>
      </c>
      <c r="G1310" s="823" t="s">
        <v>2920</v>
      </c>
      <c r="H1310" s="823" t="s">
        <v>329</v>
      </c>
      <c r="I1310" s="823" t="s">
        <v>2931</v>
      </c>
      <c r="J1310" s="823" t="s">
        <v>2932</v>
      </c>
      <c r="K1310" s="823" t="s">
        <v>2923</v>
      </c>
      <c r="L1310" s="826">
        <v>169.29</v>
      </c>
      <c r="M1310" s="826">
        <v>846.45</v>
      </c>
      <c r="N1310" s="823">
        <v>5</v>
      </c>
      <c r="O1310" s="827">
        <v>2</v>
      </c>
      <c r="P1310" s="826">
        <v>507.87</v>
      </c>
      <c r="Q1310" s="828">
        <v>0.6</v>
      </c>
      <c r="R1310" s="823">
        <v>3</v>
      </c>
      <c r="S1310" s="828">
        <v>0.6</v>
      </c>
      <c r="T1310" s="827">
        <v>1</v>
      </c>
      <c r="U1310" s="829">
        <v>0.5</v>
      </c>
    </row>
    <row r="1311" spans="1:21" ht="14.45" customHeight="1" x14ac:dyDescent="0.2">
      <c r="A1311" s="822">
        <v>7</v>
      </c>
      <c r="B1311" s="823" t="s">
        <v>2233</v>
      </c>
      <c r="C1311" s="823" t="s">
        <v>2239</v>
      </c>
      <c r="D1311" s="824" t="s">
        <v>3530</v>
      </c>
      <c r="E1311" s="825" t="s">
        <v>2256</v>
      </c>
      <c r="F1311" s="823" t="s">
        <v>2234</v>
      </c>
      <c r="G1311" s="823" t="s">
        <v>2920</v>
      </c>
      <c r="H1311" s="823" t="s">
        <v>680</v>
      </c>
      <c r="I1311" s="823" t="s">
        <v>2178</v>
      </c>
      <c r="J1311" s="823" t="s">
        <v>1581</v>
      </c>
      <c r="K1311" s="823" t="s">
        <v>2179</v>
      </c>
      <c r="L1311" s="826">
        <v>677.17</v>
      </c>
      <c r="M1311" s="826">
        <v>4063.0199999999995</v>
      </c>
      <c r="N1311" s="823">
        <v>6</v>
      </c>
      <c r="O1311" s="827">
        <v>2</v>
      </c>
      <c r="P1311" s="826">
        <v>2031.5099999999998</v>
      </c>
      <c r="Q1311" s="828">
        <v>0.5</v>
      </c>
      <c r="R1311" s="823">
        <v>3</v>
      </c>
      <c r="S1311" s="828">
        <v>0.5</v>
      </c>
      <c r="T1311" s="827">
        <v>1</v>
      </c>
      <c r="U1311" s="829">
        <v>0.5</v>
      </c>
    </row>
    <row r="1312" spans="1:21" ht="14.45" customHeight="1" x14ac:dyDescent="0.2">
      <c r="A1312" s="822">
        <v>7</v>
      </c>
      <c r="B1312" s="823" t="s">
        <v>2233</v>
      </c>
      <c r="C1312" s="823" t="s">
        <v>2239</v>
      </c>
      <c r="D1312" s="824" t="s">
        <v>3530</v>
      </c>
      <c r="E1312" s="825" t="s">
        <v>2256</v>
      </c>
      <c r="F1312" s="823" t="s">
        <v>2234</v>
      </c>
      <c r="G1312" s="823" t="s">
        <v>2920</v>
      </c>
      <c r="H1312" s="823" t="s">
        <v>680</v>
      </c>
      <c r="I1312" s="823" t="s">
        <v>2177</v>
      </c>
      <c r="J1312" s="823" t="s">
        <v>1581</v>
      </c>
      <c r="K1312" s="823" t="s">
        <v>1583</v>
      </c>
      <c r="L1312" s="826">
        <v>2573.2199999999998</v>
      </c>
      <c r="M1312" s="826">
        <v>113221.68000000002</v>
      </c>
      <c r="N1312" s="823">
        <v>44</v>
      </c>
      <c r="O1312" s="827">
        <v>18</v>
      </c>
      <c r="P1312" s="826">
        <v>97782.36000000003</v>
      </c>
      <c r="Q1312" s="828">
        <v>0.86363636363636376</v>
      </c>
      <c r="R1312" s="823">
        <v>38</v>
      </c>
      <c r="S1312" s="828">
        <v>0.86363636363636365</v>
      </c>
      <c r="T1312" s="827">
        <v>15.5</v>
      </c>
      <c r="U1312" s="829">
        <v>0.86111111111111116</v>
      </c>
    </row>
    <row r="1313" spans="1:21" ht="14.45" customHeight="1" x14ac:dyDescent="0.2">
      <c r="A1313" s="822">
        <v>7</v>
      </c>
      <c r="B1313" s="823" t="s">
        <v>2233</v>
      </c>
      <c r="C1313" s="823" t="s">
        <v>2239</v>
      </c>
      <c r="D1313" s="824" t="s">
        <v>3530</v>
      </c>
      <c r="E1313" s="825" t="s">
        <v>2256</v>
      </c>
      <c r="F1313" s="823" t="s">
        <v>2234</v>
      </c>
      <c r="G1313" s="823" t="s">
        <v>2920</v>
      </c>
      <c r="H1313" s="823" t="s">
        <v>329</v>
      </c>
      <c r="I1313" s="823" t="s">
        <v>3323</v>
      </c>
      <c r="J1313" s="823" t="s">
        <v>1577</v>
      </c>
      <c r="K1313" s="823" t="s">
        <v>3324</v>
      </c>
      <c r="L1313" s="826">
        <v>84.96</v>
      </c>
      <c r="M1313" s="826">
        <v>339.84</v>
      </c>
      <c r="N1313" s="823">
        <v>4</v>
      </c>
      <c r="O1313" s="827">
        <v>2</v>
      </c>
      <c r="P1313" s="826">
        <v>84.96</v>
      </c>
      <c r="Q1313" s="828">
        <v>0.25</v>
      </c>
      <c r="R1313" s="823">
        <v>1</v>
      </c>
      <c r="S1313" s="828">
        <v>0.25</v>
      </c>
      <c r="T1313" s="827">
        <v>1</v>
      </c>
      <c r="U1313" s="829">
        <v>0.5</v>
      </c>
    </row>
    <row r="1314" spans="1:21" ht="14.45" customHeight="1" x14ac:dyDescent="0.2">
      <c r="A1314" s="822">
        <v>7</v>
      </c>
      <c r="B1314" s="823" t="s">
        <v>2233</v>
      </c>
      <c r="C1314" s="823" t="s">
        <v>2239</v>
      </c>
      <c r="D1314" s="824" t="s">
        <v>3530</v>
      </c>
      <c r="E1314" s="825" t="s">
        <v>2256</v>
      </c>
      <c r="F1314" s="823" t="s">
        <v>2234</v>
      </c>
      <c r="G1314" s="823" t="s">
        <v>2920</v>
      </c>
      <c r="H1314" s="823" t="s">
        <v>329</v>
      </c>
      <c r="I1314" s="823" t="s">
        <v>3475</v>
      </c>
      <c r="J1314" s="823" t="s">
        <v>3125</v>
      </c>
      <c r="K1314" s="823" t="s">
        <v>1587</v>
      </c>
      <c r="L1314" s="826">
        <v>1715.48</v>
      </c>
      <c r="M1314" s="826">
        <v>3430.96</v>
      </c>
      <c r="N1314" s="823">
        <v>2</v>
      </c>
      <c r="O1314" s="827">
        <v>1</v>
      </c>
      <c r="P1314" s="826"/>
      <c r="Q1314" s="828">
        <v>0</v>
      </c>
      <c r="R1314" s="823"/>
      <c r="S1314" s="828">
        <v>0</v>
      </c>
      <c r="T1314" s="827"/>
      <c r="U1314" s="829">
        <v>0</v>
      </c>
    </row>
    <row r="1315" spans="1:21" ht="14.45" customHeight="1" x14ac:dyDescent="0.2">
      <c r="A1315" s="822">
        <v>7</v>
      </c>
      <c r="B1315" s="823" t="s">
        <v>2233</v>
      </c>
      <c r="C1315" s="823" t="s">
        <v>2239</v>
      </c>
      <c r="D1315" s="824" t="s">
        <v>3530</v>
      </c>
      <c r="E1315" s="825" t="s">
        <v>2256</v>
      </c>
      <c r="F1315" s="823" t="s">
        <v>2234</v>
      </c>
      <c r="G1315" s="823" t="s">
        <v>2920</v>
      </c>
      <c r="H1315" s="823" t="s">
        <v>329</v>
      </c>
      <c r="I1315" s="823" t="s">
        <v>2935</v>
      </c>
      <c r="J1315" s="823" t="s">
        <v>2936</v>
      </c>
      <c r="K1315" s="823" t="s">
        <v>2923</v>
      </c>
      <c r="L1315" s="826">
        <v>1286.19</v>
      </c>
      <c r="M1315" s="826">
        <v>14148.09</v>
      </c>
      <c r="N1315" s="823">
        <v>11</v>
      </c>
      <c r="O1315" s="827">
        <v>8</v>
      </c>
      <c r="P1315" s="826">
        <v>3858.57</v>
      </c>
      <c r="Q1315" s="828">
        <v>0.27272727272727276</v>
      </c>
      <c r="R1315" s="823">
        <v>3</v>
      </c>
      <c r="S1315" s="828">
        <v>0.27272727272727271</v>
      </c>
      <c r="T1315" s="827">
        <v>3</v>
      </c>
      <c r="U1315" s="829">
        <v>0.375</v>
      </c>
    </row>
    <row r="1316" spans="1:21" ht="14.45" customHeight="1" x14ac:dyDescent="0.2">
      <c r="A1316" s="822">
        <v>7</v>
      </c>
      <c r="B1316" s="823" t="s">
        <v>2233</v>
      </c>
      <c r="C1316" s="823" t="s">
        <v>2239</v>
      </c>
      <c r="D1316" s="824" t="s">
        <v>3530</v>
      </c>
      <c r="E1316" s="825" t="s">
        <v>2256</v>
      </c>
      <c r="F1316" s="823" t="s">
        <v>2234</v>
      </c>
      <c r="G1316" s="823" t="s">
        <v>2920</v>
      </c>
      <c r="H1316" s="823" t="s">
        <v>329</v>
      </c>
      <c r="I1316" s="823" t="s">
        <v>2937</v>
      </c>
      <c r="J1316" s="823" t="s">
        <v>2938</v>
      </c>
      <c r="K1316" s="823" t="s">
        <v>1587</v>
      </c>
      <c r="L1316" s="826">
        <v>1715.48</v>
      </c>
      <c r="M1316" s="826">
        <v>12008.36</v>
      </c>
      <c r="N1316" s="823">
        <v>7</v>
      </c>
      <c r="O1316" s="827">
        <v>1</v>
      </c>
      <c r="P1316" s="826">
        <v>12008.36</v>
      </c>
      <c r="Q1316" s="828">
        <v>1</v>
      </c>
      <c r="R1316" s="823">
        <v>7</v>
      </c>
      <c r="S1316" s="828">
        <v>1</v>
      </c>
      <c r="T1316" s="827">
        <v>1</v>
      </c>
      <c r="U1316" s="829">
        <v>1</v>
      </c>
    </row>
    <row r="1317" spans="1:21" ht="14.45" customHeight="1" x14ac:dyDescent="0.2">
      <c r="A1317" s="822">
        <v>7</v>
      </c>
      <c r="B1317" s="823" t="s">
        <v>2233</v>
      </c>
      <c r="C1317" s="823" t="s">
        <v>2239</v>
      </c>
      <c r="D1317" s="824" t="s">
        <v>3530</v>
      </c>
      <c r="E1317" s="825" t="s">
        <v>2256</v>
      </c>
      <c r="F1317" s="823" t="s">
        <v>2234</v>
      </c>
      <c r="G1317" s="823" t="s">
        <v>2920</v>
      </c>
      <c r="H1317" s="823" t="s">
        <v>329</v>
      </c>
      <c r="I1317" s="823" t="s">
        <v>3229</v>
      </c>
      <c r="J1317" s="823" t="s">
        <v>3230</v>
      </c>
      <c r="K1317" s="823" t="s">
        <v>3231</v>
      </c>
      <c r="L1317" s="826">
        <v>1286.6199999999999</v>
      </c>
      <c r="M1317" s="826">
        <v>3859.8599999999997</v>
      </c>
      <c r="N1317" s="823">
        <v>3</v>
      </c>
      <c r="O1317" s="827">
        <v>1</v>
      </c>
      <c r="P1317" s="826"/>
      <c r="Q1317" s="828">
        <v>0</v>
      </c>
      <c r="R1317" s="823"/>
      <c r="S1317" s="828">
        <v>0</v>
      </c>
      <c r="T1317" s="827"/>
      <c r="U1317" s="829">
        <v>0</v>
      </c>
    </row>
    <row r="1318" spans="1:21" ht="14.45" customHeight="1" x14ac:dyDescent="0.2">
      <c r="A1318" s="822">
        <v>7</v>
      </c>
      <c r="B1318" s="823" t="s">
        <v>2233</v>
      </c>
      <c r="C1318" s="823" t="s">
        <v>2239</v>
      </c>
      <c r="D1318" s="824" t="s">
        <v>3530</v>
      </c>
      <c r="E1318" s="825" t="s">
        <v>2256</v>
      </c>
      <c r="F1318" s="823" t="s">
        <v>2234</v>
      </c>
      <c r="G1318" s="823" t="s">
        <v>2639</v>
      </c>
      <c r="H1318" s="823" t="s">
        <v>680</v>
      </c>
      <c r="I1318" s="823" t="s">
        <v>2021</v>
      </c>
      <c r="J1318" s="823" t="s">
        <v>695</v>
      </c>
      <c r="K1318" s="823" t="s">
        <v>1057</v>
      </c>
      <c r="L1318" s="826">
        <v>0</v>
      </c>
      <c r="M1318" s="826">
        <v>0</v>
      </c>
      <c r="N1318" s="823">
        <v>38</v>
      </c>
      <c r="O1318" s="827">
        <v>11</v>
      </c>
      <c r="P1318" s="826">
        <v>0</v>
      </c>
      <c r="Q1318" s="828"/>
      <c r="R1318" s="823">
        <v>19</v>
      </c>
      <c r="S1318" s="828">
        <v>0.5</v>
      </c>
      <c r="T1318" s="827">
        <v>4.5</v>
      </c>
      <c r="U1318" s="829">
        <v>0.40909090909090912</v>
      </c>
    </row>
    <row r="1319" spans="1:21" ht="14.45" customHeight="1" x14ac:dyDescent="0.2">
      <c r="A1319" s="822">
        <v>7</v>
      </c>
      <c r="B1319" s="823" t="s">
        <v>2233</v>
      </c>
      <c r="C1319" s="823" t="s">
        <v>2239</v>
      </c>
      <c r="D1319" s="824" t="s">
        <v>3530</v>
      </c>
      <c r="E1319" s="825" t="s">
        <v>2256</v>
      </c>
      <c r="F1319" s="823" t="s">
        <v>2234</v>
      </c>
      <c r="G1319" s="823" t="s">
        <v>2639</v>
      </c>
      <c r="H1319" s="823" t="s">
        <v>329</v>
      </c>
      <c r="I1319" s="823" t="s">
        <v>3238</v>
      </c>
      <c r="J1319" s="823" t="s">
        <v>3239</v>
      </c>
      <c r="K1319" s="823" t="s">
        <v>3240</v>
      </c>
      <c r="L1319" s="826">
        <v>227.69</v>
      </c>
      <c r="M1319" s="826">
        <v>227.69</v>
      </c>
      <c r="N1319" s="823">
        <v>1</v>
      </c>
      <c r="O1319" s="827">
        <v>0.5</v>
      </c>
      <c r="P1319" s="826">
        <v>227.69</v>
      </c>
      <c r="Q1319" s="828">
        <v>1</v>
      </c>
      <c r="R1319" s="823">
        <v>1</v>
      </c>
      <c r="S1319" s="828">
        <v>1</v>
      </c>
      <c r="T1319" s="827">
        <v>0.5</v>
      </c>
      <c r="U1319" s="829">
        <v>1</v>
      </c>
    </row>
    <row r="1320" spans="1:21" ht="14.45" customHeight="1" x14ac:dyDescent="0.2">
      <c r="A1320" s="822">
        <v>7</v>
      </c>
      <c r="B1320" s="823" t="s">
        <v>2233</v>
      </c>
      <c r="C1320" s="823" t="s">
        <v>2239</v>
      </c>
      <c r="D1320" s="824" t="s">
        <v>3530</v>
      </c>
      <c r="E1320" s="825" t="s">
        <v>2256</v>
      </c>
      <c r="F1320" s="823" t="s">
        <v>2234</v>
      </c>
      <c r="G1320" s="823" t="s">
        <v>2946</v>
      </c>
      <c r="H1320" s="823" t="s">
        <v>329</v>
      </c>
      <c r="I1320" s="823" t="s">
        <v>2952</v>
      </c>
      <c r="J1320" s="823" t="s">
        <v>2948</v>
      </c>
      <c r="K1320" s="823" t="s">
        <v>2953</v>
      </c>
      <c r="L1320" s="826">
        <v>1019.46</v>
      </c>
      <c r="M1320" s="826">
        <v>6116.76</v>
      </c>
      <c r="N1320" s="823">
        <v>6</v>
      </c>
      <c r="O1320" s="827">
        <v>2</v>
      </c>
      <c r="P1320" s="826">
        <v>6116.76</v>
      </c>
      <c r="Q1320" s="828">
        <v>1</v>
      </c>
      <c r="R1320" s="823">
        <v>6</v>
      </c>
      <c r="S1320" s="828">
        <v>1</v>
      </c>
      <c r="T1320" s="827">
        <v>2</v>
      </c>
      <c r="U1320" s="829">
        <v>1</v>
      </c>
    </row>
    <row r="1321" spans="1:21" ht="14.45" customHeight="1" x14ac:dyDescent="0.2">
      <c r="A1321" s="822">
        <v>7</v>
      </c>
      <c r="B1321" s="823" t="s">
        <v>2233</v>
      </c>
      <c r="C1321" s="823" t="s">
        <v>2239</v>
      </c>
      <c r="D1321" s="824" t="s">
        <v>3530</v>
      </c>
      <c r="E1321" s="825" t="s">
        <v>2256</v>
      </c>
      <c r="F1321" s="823" t="s">
        <v>2234</v>
      </c>
      <c r="G1321" s="823" t="s">
        <v>2946</v>
      </c>
      <c r="H1321" s="823" t="s">
        <v>329</v>
      </c>
      <c r="I1321" s="823" t="s">
        <v>2954</v>
      </c>
      <c r="J1321" s="823" t="s">
        <v>2948</v>
      </c>
      <c r="K1321" s="823" t="s">
        <v>2955</v>
      </c>
      <c r="L1321" s="826">
        <v>764.6</v>
      </c>
      <c r="M1321" s="826">
        <v>3823</v>
      </c>
      <c r="N1321" s="823">
        <v>5</v>
      </c>
      <c r="O1321" s="827">
        <v>1</v>
      </c>
      <c r="P1321" s="826">
        <v>3823</v>
      </c>
      <c r="Q1321" s="828">
        <v>1</v>
      </c>
      <c r="R1321" s="823">
        <v>5</v>
      </c>
      <c r="S1321" s="828">
        <v>1</v>
      </c>
      <c r="T1321" s="827">
        <v>1</v>
      </c>
      <c r="U1321" s="829">
        <v>1</v>
      </c>
    </row>
    <row r="1322" spans="1:21" ht="14.45" customHeight="1" x14ac:dyDescent="0.2">
      <c r="A1322" s="822">
        <v>7</v>
      </c>
      <c r="B1322" s="823" t="s">
        <v>2233</v>
      </c>
      <c r="C1322" s="823" t="s">
        <v>2239</v>
      </c>
      <c r="D1322" s="824" t="s">
        <v>3530</v>
      </c>
      <c r="E1322" s="825" t="s">
        <v>2256</v>
      </c>
      <c r="F1322" s="823" t="s">
        <v>2234</v>
      </c>
      <c r="G1322" s="823" t="s">
        <v>2946</v>
      </c>
      <c r="H1322" s="823" t="s">
        <v>329</v>
      </c>
      <c r="I1322" s="823" t="s">
        <v>3254</v>
      </c>
      <c r="J1322" s="823" t="s">
        <v>3127</v>
      </c>
      <c r="K1322" s="823" t="s">
        <v>3255</v>
      </c>
      <c r="L1322" s="826">
        <v>92.11</v>
      </c>
      <c r="M1322" s="826">
        <v>460.55</v>
      </c>
      <c r="N1322" s="823">
        <v>5</v>
      </c>
      <c r="O1322" s="827">
        <v>1</v>
      </c>
      <c r="P1322" s="826">
        <v>460.55</v>
      </c>
      <c r="Q1322" s="828">
        <v>1</v>
      </c>
      <c r="R1322" s="823">
        <v>5</v>
      </c>
      <c r="S1322" s="828">
        <v>1</v>
      </c>
      <c r="T1322" s="827">
        <v>1</v>
      </c>
      <c r="U1322" s="829">
        <v>1</v>
      </c>
    </row>
    <row r="1323" spans="1:21" ht="14.45" customHeight="1" x14ac:dyDescent="0.2">
      <c r="A1323" s="822">
        <v>7</v>
      </c>
      <c r="B1323" s="823" t="s">
        <v>2233</v>
      </c>
      <c r="C1323" s="823" t="s">
        <v>2239</v>
      </c>
      <c r="D1323" s="824" t="s">
        <v>3530</v>
      </c>
      <c r="E1323" s="825" t="s">
        <v>2256</v>
      </c>
      <c r="F1323" s="823" t="s">
        <v>2234</v>
      </c>
      <c r="G1323" s="823" t="s">
        <v>2946</v>
      </c>
      <c r="H1323" s="823" t="s">
        <v>329</v>
      </c>
      <c r="I1323" s="823" t="s">
        <v>3126</v>
      </c>
      <c r="J1323" s="823" t="s">
        <v>3127</v>
      </c>
      <c r="K1323" s="823" t="s">
        <v>3128</v>
      </c>
      <c r="L1323" s="826">
        <v>127.43</v>
      </c>
      <c r="M1323" s="826">
        <v>764.58</v>
      </c>
      <c r="N1323" s="823">
        <v>6</v>
      </c>
      <c r="O1323" s="827">
        <v>2</v>
      </c>
      <c r="P1323" s="826">
        <v>764.58</v>
      </c>
      <c r="Q1323" s="828">
        <v>1</v>
      </c>
      <c r="R1323" s="823">
        <v>6</v>
      </c>
      <c r="S1323" s="828">
        <v>1</v>
      </c>
      <c r="T1323" s="827">
        <v>2</v>
      </c>
      <c r="U1323" s="829">
        <v>1</v>
      </c>
    </row>
    <row r="1324" spans="1:21" ht="14.45" customHeight="1" x14ac:dyDescent="0.2">
      <c r="A1324" s="822">
        <v>7</v>
      </c>
      <c r="B1324" s="823" t="s">
        <v>2233</v>
      </c>
      <c r="C1324" s="823" t="s">
        <v>2239</v>
      </c>
      <c r="D1324" s="824" t="s">
        <v>3530</v>
      </c>
      <c r="E1324" s="825" t="s">
        <v>2256</v>
      </c>
      <c r="F1324" s="823" t="s">
        <v>2234</v>
      </c>
      <c r="G1324" s="823" t="s">
        <v>3476</v>
      </c>
      <c r="H1324" s="823" t="s">
        <v>329</v>
      </c>
      <c r="I1324" s="823" t="s">
        <v>3477</v>
      </c>
      <c r="J1324" s="823" t="s">
        <v>3478</v>
      </c>
      <c r="K1324" s="823" t="s">
        <v>3479</v>
      </c>
      <c r="L1324" s="826">
        <v>57.85</v>
      </c>
      <c r="M1324" s="826">
        <v>57.85</v>
      </c>
      <c r="N1324" s="823">
        <v>1</v>
      </c>
      <c r="O1324" s="827">
        <v>0.5</v>
      </c>
      <c r="P1324" s="826"/>
      <c r="Q1324" s="828">
        <v>0</v>
      </c>
      <c r="R1324" s="823"/>
      <c r="S1324" s="828">
        <v>0</v>
      </c>
      <c r="T1324" s="827"/>
      <c r="U1324" s="829">
        <v>0</v>
      </c>
    </row>
    <row r="1325" spans="1:21" ht="14.45" customHeight="1" x14ac:dyDescent="0.2">
      <c r="A1325" s="822">
        <v>7</v>
      </c>
      <c r="B1325" s="823" t="s">
        <v>2233</v>
      </c>
      <c r="C1325" s="823" t="s">
        <v>2239</v>
      </c>
      <c r="D1325" s="824" t="s">
        <v>3530</v>
      </c>
      <c r="E1325" s="825" t="s">
        <v>2256</v>
      </c>
      <c r="F1325" s="823" t="s">
        <v>2234</v>
      </c>
      <c r="G1325" s="823" t="s">
        <v>3261</v>
      </c>
      <c r="H1325" s="823" t="s">
        <v>329</v>
      </c>
      <c r="I1325" s="823" t="s">
        <v>3262</v>
      </c>
      <c r="J1325" s="823" t="s">
        <v>3263</v>
      </c>
      <c r="K1325" s="823" t="s">
        <v>3264</v>
      </c>
      <c r="L1325" s="826">
        <v>77.13</v>
      </c>
      <c r="M1325" s="826">
        <v>231.39</v>
      </c>
      <c r="N1325" s="823">
        <v>3</v>
      </c>
      <c r="O1325" s="827">
        <v>1</v>
      </c>
      <c r="P1325" s="826">
        <v>231.39</v>
      </c>
      <c r="Q1325" s="828">
        <v>1</v>
      </c>
      <c r="R1325" s="823">
        <v>3</v>
      </c>
      <c r="S1325" s="828">
        <v>1</v>
      </c>
      <c r="T1325" s="827">
        <v>1</v>
      </c>
      <c r="U1325" s="829">
        <v>1</v>
      </c>
    </row>
    <row r="1326" spans="1:21" ht="14.45" customHeight="1" x14ac:dyDescent="0.2">
      <c r="A1326" s="822">
        <v>7</v>
      </c>
      <c r="B1326" s="823" t="s">
        <v>2233</v>
      </c>
      <c r="C1326" s="823" t="s">
        <v>2239</v>
      </c>
      <c r="D1326" s="824" t="s">
        <v>3530</v>
      </c>
      <c r="E1326" s="825" t="s">
        <v>2256</v>
      </c>
      <c r="F1326" s="823" t="s">
        <v>2234</v>
      </c>
      <c r="G1326" s="823" t="s">
        <v>2956</v>
      </c>
      <c r="H1326" s="823" t="s">
        <v>329</v>
      </c>
      <c r="I1326" s="823" t="s">
        <v>2960</v>
      </c>
      <c r="J1326" s="823" t="s">
        <v>2961</v>
      </c>
      <c r="K1326" s="823" t="s">
        <v>1422</v>
      </c>
      <c r="L1326" s="826">
        <v>200.34</v>
      </c>
      <c r="M1326" s="826">
        <v>1202.04</v>
      </c>
      <c r="N1326" s="823">
        <v>6</v>
      </c>
      <c r="O1326" s="827">
        <v>1</v>
      </c>
      <c r="P1326" s="826">
        <v>1202.04</v>
      </c>
      <c r="Q1326" s="828">
        <v>1</v>
      </c>
      <c r="R1326" s="823">
        <v>6</v>
      </c>
      <c r="S1326" s="828">
        <v>1</v>
      </c>
      <c r="T1326" s="827">
        <v>1</v>
      </c>
      <c r="U1326" s="829">
        <v>1</v>
      </c>
    </row>
    <row r="1327" spans="1:21" ht="14.45" customHeight="1" x14ac:dyDescent="0.2">
      <c r="A1327" s="822">
        <v>7</v>
      </c>
      <c r="B1327" s="823" t="s">
        <v>2233</v>
      </c>
      <c r="C1327" s="823" t="s">
        <v>2239</v>
      </c>
      <c r="D1327" s="824" t="s">
        <v>3530</v>
      </c>
      <c r="E1327" s="825" t="s">
        <v>2256</v>
      </c>
      <c r="F1327" s="823" t="s">
        <v>2234</v>
      </c>
      <c r="G1327" s="823" t="s">
        <v>2956</v>
      </c>
      <c r="H1327" s="823" t="s">
        <v>329</v>
      </c>
      <c r="I1327" s="823" t="s">
        <v>2962</v>
      </c>
      <c r="J1327" s="823" t="s">
        <v>2963</v>
      </c>
      <c r="K1327" s="823" t="s">
        <v>2660</v>
      </c>
      <c r="L1327" s="826">
        <v>166.96</v>
      </c>
      <c r="M1327" s="826">
        <v>1001.76</v>
      </c>
      <c r="N1327" s="823">
        <v>6</v>
      </c>
      <c r="O1327" s="827">
        <v>2</v>
      </c>
      <c r="P1327" s="826">
        <v>333.92</v>
      </c>
      <c r="Q1327" s="828">
        <v>0.33333333333333337</v>
      </c>
      <c r="R1327" s="823">
        <v>2</v>
      </c>
      <c r="S1327" s="828">
        <v>0.33333333333333331</v>
      </c>
      <c r="T1327" s="827">
        <v>1</v>
      </c>
      <c r="U1327" s="829">
        <v>0.5</v>
      </c>
    </row>
    <row r="1328" spans="1:21" ht="14.45" customHeight="1" x14ac:dyDescent="0.2">
      <c r="A1328" s="822">
        <v>7</v>
      </c>
      <c r="B1328" s="823" t="s">
        <v>2233</v>
      </c>
      <c r="C1328" s="823" t="s">
        <v>2239</v>
      </c>
      <c r="D1328" s="824" t="s">
        <v>3530</v>
      </c>
      <c r="E1328" s="825" t="s">
        <v>2256</v>
      </c>
      <c r="F1328" s="823" t="s">
        <v>2234</v>
      </c>
      <c r="G1328" s="823" t="s">
        <v>2956</v>
      </c>
      <c r="H1328" s="823" t="s">
        <v>329</v>
      </c>
      <c r="I1328" s="823" t="s">
        <v>3266</v>
      </c>
      <c r="J1328" s="823" t="s">
        <v>3267</v>
      </c>
      <c r="K1328" s="823" t="s">
        <v>3268</v>
      </c>
      <c r="L1328" s="826">
        <v>320.55</v>
      </c>
      <c r="M1328" s="826">
        <v>641.1</v>
      </c>
      <c r="N1328" s="823">
        <v>2</v>
      </c>
      <c r="O1328" s="827">
        <v>1</v>
      </c>
      <c r="P1328" s="826"/>
      <c r="Q1328" s="828">
        <v>0</v>
      </c>
      <c r="R1328" s="823"/>
      <c r="S1328" s="828">
        <v>0</v>
      </c>
      <c r="T1328" s="827"/>
      <c r="U1328" s="829">
        <v>0</v>
      </c>
    </row>
    <row r="1329" spans="1:21" ht="14.45" customHeight="1" x14ac:dyDescent="0.2">
      <c r="A1329" s="822">
        <v>7</v>
      </c>
      <c r="B1329" s="823" t="s">
        <v>2233</v>
      </c>
      <c r="C1329" s="823" t="s">
        <v>2239</v>
      </c>
      <c r="D1329" s="824" t="s">
        <v>3530</v>
      </c>
      <c r="E1329" s="825" t="s">
        <v>2256</v>
      </c>
      <c r="F1329" s="823" t="s">
        <v>2234</v>
      </c>
      <c r="G1329" s="823" t="s">
        <v>2956</v>
      </c>
      <c r="H1329" s="823" t="s">
        <v>329</v>
      </c>
      <c r="I1329" s="823" t="s">
        <v>2964</v>
      </c>
      <c r="J1329" s="823" t="s">
        <v>2965</v>
      </c>
      <c r="K1329" s="823" t="s">
        <v>2966</v>
      </c>
      <c r="L1329" s="826">
        <v>100.17</v>
      </c>
      <c r="M1329" s="826">
        <v>1502.5500000000002</v>
      </c>
      <c r="N1329" s="823">
        <v>15</v>
      </c>
      <c r="O1329" s="827">
        <v>4</v>
      </c>
      <c r="P1329" s="826">
        <v>701.19</v>
      </c>
      <c r="Q1329" s="828">
        <v>0.46666666666666667</v>
      </c>
      <c r="R1329" s="823">
        <v>7</v>
      </c>
      <c r="S1329" s="828">
        <v>0.46666666666666667</v>
      </c>
      <c r="T1329" s="827">
        <v>2</v>
      </c>
      <c r="U1329" s="829">
        <v>0.5</v>
      </c>
    </row>
    <row r="1330" spans="1:21" ht="14.45" customHeight="1" x14ac:dyDescent="0.2">
      <c r="A1330" s="822">
        <v>7</v>
      </c>
      <c r="B1330" s="823" t="s">
        <v>2233</v>
      </c>
      <c r="C1330" s="823" t="s">
        <v>2239</v>
      </c>
      <c r="D1330" s="824" t="s">
        <v>3530</v>
      </c>
      <c r="E1330" s="825" t="s">
        <v>2256</v>
      </c>
      <c r="F1330" s="823" t="s">
        <v>2234</v>
      </c>
      <c r="G1330" s="823" t="s">
        <v>2956</v>
      </c>
      <c r="H1330" s="823" t="s">
        <v>329</v>
      </c>
      <c r="I1330" s="823" t="s">
        <v>3269</v>
      </c>
      <c r="J1330" s="823" t="s">
        <v>1750</v>
      </c>
      <c r="K1330" s="823" t="s">
        <v>3268</v>
      </c>
      <c r="L1330" s="826">
        <v>320.55</v>
      </c>
      <c r="M1330" s="826">
        <v>641.1</v>
      </c>
      <c r="N1330" s="823">
        <v>2</v>
      </c>
      <c r="O1330" s="827">
        <v>1</v>
      </c>
      <c r="P1330" s="826">
        <v>641.1</v>
      </c>
      <c r="Q1330" s="828">
        <v>1</v>
      </c>
      <c r="R1330" s="823">
        <v>2</v>
      </c>
      <c r="S1330" s="828">
        <v>1</v>
      </c>
      <c r="T1330" s="827">
        <v>1</v>
      </c>
      <c r="U1330" s="829">
        <v>1</v>
      </c>
    </row>
    <row r="1331" spans="1:21" ht="14.45" customHeight="1" x14ac:dyDescent="0.2">
      <c r="A1331" s="822">
        <v>7</v>
      </c>
      <c r="B1331" s="823" t="s">
        <v>2233</v>
      </c>
      <c r="C1331" s="823" t="s">
        <v>2239</v>
      </c>
      <c r="D1331" s="824" t="s">
        <v>3530</v>
      </c>
      <c r="E1331" s="825" t="s">
        <v>2256</v>
      </c>
      <c r="F1331" s="823" t="s">
        <v>2234</v>
      </c>
      <c r="G1331" s="823" t="s">
        <v>2956</v>
      </c>
      <c r="H1331" s="823" t="s">
        <v>329</v>
      </c>
      <c r="I1331" s="823" t="s">
        <v>3330</v>
      </c>
      <c r="J1331" s="823" t="s">
        <v>3331</v>
      </c>
      <c r="K1331" s="823" t="s">
        <v>3332</v>
      </c>
      <c r="L1331" s="826">
        <v>320.55</v>
      </c>
      <c r="M1331" s="826">
        <v>961.65000000000009</v>
      </c>
      <c r="N1331" s="823">
        <v>3</v>
      </c>
      <c r="O1331" s="827">
        <v>3</v>
      </c>
      <c r="P1331" s="826"/>
      <c r="Q1331" s="828">
        <v>0</v>
      </c>
      <c r="R1331" s="823"/>
      <c r="S1331" s="828">
        <v>0</v>
      </c>
      <c r="T1331" s="827"/>
      <c r="U1331" s="829">
        <v>0</v>
      </c>
    </row>
    <row r="1332" spans="1:21" ht="14.45" customHeight="1" x14ac:dyDescent="0.2">
      <c r="A1332" s="822">
        <v>7</v>
      </c>
      <c r="B1332" s="823" t="s">
        <v>2233</v>
      </c>
      <c r="C1332" s="823" t="s">
        <v>2239</v>
      </c>
      <c r="D1332" s="824" t="s">
        <v>3530</v>
      </c>
      <c r="E1332" s="825" t="s">
        <v>2256</v>
      </c>
      <c r="F1332" s="823" t="s">
        <v>2234</v>
      </c>
      <c r="G1332" s="823" t="s">
        <v>2956</v>
      </c>
      <c r="H1332" s="823" t="s">
        <v>329</v>
      </c>
      <c r="I1332" s="823" t="s">
        <v>2972</v>
      </c>
      <c r="J1332" s="823" t="s">
        <v>2973</v>
      </c>
      <c r="K1332" s="823" t="s">
        <v>2959</v>
      </c>
      <c r="L1332" s="826">
        <v>150.26</v>
      </c>
      <c r="M1332" s="826">
        <v>901.56</v>
      </c>
      <c r="N1332" s="823">
        <v>6</v>
      </c>
      <c r="O1332" s="827">
        <v>1</v>
      </c>
      <c r="P1332" s="826"/>
      <c r="Q1332" s="828">
        <v>0</v>
      </c>
      <c r="R1332" s="823"/>
      <c r="S1332" s="828">
        <v>0</v>
      </c>
      <c r="T1332" s="827"/>
      <c r="U1332" s="829">
        <v>0</v>
      </c>
    </row>
    <row r="1333" spans="1:21" ht="14.45" customHeight="1" x14ac:dyDescent="0.2">
      <c r="A1333" s="822">
        <v>7</v>
      </c>
      <c r="B1333" s="823" t="s">
        <v>2233</v>
      </c>
      <c r="C1333" s="823" t="s">
        <v>2239</v>
      </c>
      <c r="D1333" s="824" t="s">
        <v>3530</v>
      </c>
      <c r="E1333" s="825" t="s">
        <v>2256</v>
      </c>
      <c r="F1333" s="823" t="s">
        <v>2234</v>
      </c>
      <c r="G1333" s="823" t="s">
        <v>2956</v>
      </c>
      <c r="H1333" s="823" t="s">
        <v>329</v>
      </c>
      <c r="I1333" s="823" t="s">
        <v>2974</v>
      </c>
      <c r="J1333" s="823" t="s">
        <v>2973</v>
      </c>
      <c r="K1333" s="823" t="s">
        <v>2660</v>
      </c>
      <c r="L1333" s="826">
        <v>166.96</v>
      </c>
      <c r="M1333" s="826">
        <v>667.84</v>
      </c>
      <c r="N1333" s="823">
        <v>4</v>
      </c>
      <c r="O1333" s="827">
        <v>1</v>
      </c>
      <c r="P1333" s="826"/>
      <c r="Q1333" s="828">
        <v>0</v>
      </c>
      <c r="R1333" s="823"/>
      <c r="S1333" s="828">
        <v>0</v>
      </c>
      <c r="T1333" s="827"/>
      <c r="U1333" s="829">
        <v>0</v>
      </c>
    </row>
    <row r="1334" spans="1:21" ht="14.45" customHeight="1" x14ac:dyDescent="0.2">
      <c r="A1334" s="822">
        <v>7</v>
      </c>
      <c r="B1334" s="823" t="s">
        <v>2233</v>
      </c>
      <c r="C1334" s="823" t="s">
        <v>2239</v>
      </c>
      <c r="D1334" s="824" t="s">
        <v>3530</v>
      </c>
      <c r="E1334" s="825" t="s">
        <v>2256</v>
      </c>
      <c r="F1334" s="823" t="s">
        <v>2234</v>
      </c>
      <c r="G1334" s="823" t="s">
        <v>2956</v>
      </c>
      <c r="H1334" s="823" t="s">
        <v>329</v>
      </c>
      <c r="I1334" s="823" t="s">
        <v>2975</v>
      </c>
      <c r="J1334" s="823" t="s">
        <v>2973</v>
      </c>
      <c r="K1334" s="823" t="s">
        <v>1422</v>
      </c>
      <c r="L1334" s="826">
        <v>200.34</v>
      </c>
      <c r="M1334" s="826">
        <v>1202.04</v>
      </c>
      <c r="N1334" s="823">
        <v>6</v>
      </c>
      <c r="O1334" s="827">
        <v>1</v>
      </c>
      <c r="P1334" s="826">
        <v>1202.04</v>
      </c>
      <c r="Q1334" s="828">
        <v>1</v>
      </c>
      <c r="R1334" s="823">
        <v>6</v>
      </c>
      <c r="S1334" s="828">
        <v>1</v>
      </c>
      <c r="T1334" s="827">
        <v>1</v>
      </c>
      <c r="U1334" s="829">
        <v>1</v>
      </c>
    </row>
    <row r="1335" spans="1:21" ht="14.45" customHeight="1" x14ac:dyDescent="0.2">
      <c r="A1335" s="822">
        <v>7</v>
      </c>
      <c r="B1335" s="823" t="s">
        <v>2233</v>
      </c>
      <c r="C1335" s="823" t="s">
        <v>2239</v>
      </c>
      <c r="D1335" s="824" t="s">
        <v>3530</v>
      </c>
      <c r="E1335" s="825" t="s">
        <v>2256</v>
      </c>
      <c r="F1335" s="823" t="s">
        <v>2234</v>
      </c>
      <c r="G1335" s="823" t="s">
        <v>2347</v>
      </c>
      <c r="H1335" s="823" t="s">
        <v>329</v>
      </c>
      <c r="I1335" s="823" t="s">
        <v>3273</v>
      </c>
      <c r="J1335" s="823" t="s">
        <v>2445</v>
      </c>
      <c r="K1335" s="823" t="s">
        <v>3274</v>
      </c>
      <c r="L1335" s="826">
        <v>477.11</v>
      </c>
      <c r="M1335" s="826">
        <v>1908.44</v>
      </c>
      <c r="N1335" s="823">
        <v>4</v>
      </c>
      <c r="O1335" s="827">
        <v>2</v>
      </c>
      <c r="P1335" s="826">
        <v>954.22</v>
      </c>
      <c r="Q1335" s="828">
        <v>0.5</v>
      </c>
      <c r="R1335" s="823">
        <v>2</v>
      </c>
      <c r="S1335" s="828">
        <v>0.5</v>
      </c>
      <c r="T1335" s="827">
        <v>1</v>
      </c>
      <c r="U1335" s="829">
        <v>0.5</v>
      </c>
    </row>
    <row r="1336" spans="1:21" ht="14.45" customHeight="1" x14ac:dyDescent="0.2">
      <c r="A1336" s="822">
        <v>7</v>
      </c>
      <c r="B1336" s="823" t="s">
        <v>2233</v>
      </c>
      <c r="C1336" s="823" t="s">
        <v>2239</v>
      </c>
      <c r="D1336" s="824" t="s">
        <v>3530</v>
      </c>
      <c r="E1336" s="825" t="s">
        <v>2256</v>
      </c>
      <c r="F1336" s="823" t="s">
        <v>2234</v>
      </c>
      <c r="G1336" s="823" t="s">
        <v>2977</v>
      </c>
      <c r="H1336" s="823" t="s">
        <v>329</v>
      </c>
      <c r="I1336" s="823" t="s">
        <v>2980</v>
      </c>
      <c r="J1336" s="823" t="s">
        <v>2200</v>
      </c>
      <c r="K1336" s="823" t="s">
        <v>1644</v>
      </c>
      <c r="L1336" s="826">
        <v>400.17</v>
      </c>
      <c r="M1336" s="826">
        <v>400.17</v>
      </c>
      <c r="N1336" s="823">
        <v>1</v>
      </c>
      <c r="O1336" s="827">
        <v>1</v>
      </c>
      <c r="P1336" s="826"/>
      <c r="Q1336" s="828">
        <v>0</v>
      </c>
      <c r="R1336" s="823"/>
      <c r="S1336" s="828">
        <v>0</v>
      </c>
      <c r="T1336" s="827"/>
      <c r="U1336" s="829">
        <v>0</v>
      </c>
    </row>
    <row r="1337" spans="1:21" ht="14.45" customHeight="1" x14ac:dyDescent="0.2">
      <c r="A1337" s="822">
        <v>7</v>
      </c>
      <c r="B1337" s="823" t="s">
        <v>2233</v>
      </c>
      <c r="C1337" s="823" t="s">
        <v>2239</v>
      </c>
      <c r="D1337" s="824" t="s">
        <v>3530</v>
      </c>
      <c r="E1337" s="825" t="s">
        <v>2256</v>
      </c>
      <c r="F1337" s="823" t="s">
        <v>2234</v>
      </c>
      <c r="G1337" s="823" t="s">
        <v>2977</v>
      </c>
      <c r="H1337" s="823" t="s">
        <v>680</v>
      </c>
      <c r="I1337" s="823" t="s">
        <v>2983</v>
      </c>
      <c r="J1337" s="823" t="s">
        <v>2200</v>
      </c>
      <c r="K1337" s="823" t="s">
        <v>2982</v>
      </c>
      <c r="L1337" s="826">
        <v>533.42999999999995</v>
      </c>
      <c r="M1337" s="826">
        <v>1066.8599999999999</v>
      </c>
      <c r="N1337" s="823">
        <v>2</v>
      </c>
      <c r="O1337" s="827">
        <v>2</v>
      </c>
      <c r="P1337" s="826">
        <v>533.42999999999995</v>
      </c>
      <c r="Q1337" s="828">
        <v>0.5</v>
      </c>
      <c r="R1337" s="823">
        <v>1</v>
      </c>
      <c r="S1337" s="828">
        <v>0.5</v>
      </c>
      <c r="T1337" s="827">
        <v>1</v>
      </c>
      <c r="U1337" s="829">
        <v>0.5</v>
      </c>
    </row>
    <row r="1338" spans="1:21" ht="14.45" customHeight="1" x14ac:dyDescent="0.2">
      <c r="A1338" s="822">
        <v>7</v>
      </c>
      <c r="B1338" s="823" t="s">
        <v>2233</v>
      </c>
      <c r="C1338" s="823" t="s">
        <v>2239</v>
      </c>
      <c r="D1338" s="824" t="s">
        <v>3530</v>
      </c>
      <c r="E1338" s="825" t="s">
        <v>2256</v>
      </c>
      <c r="F1338" s="823" t="s">
        <v>2234</v>
      </c>
      <c r="G1338" s="823" t="s">
        <v>2977</v>
      </c>
      <c r="H1338" s="823" t="s">
        <v>680</v>
      </c>
      <c r="I1338" s="823" t="s">
        <v>2201</v>
      </c>
      <c r="J1338" s="823" t="s">
        <v>2200</v>
      </c>
      <c r="K1338" s="823" t="s">
        <v>1644</v>
      </c>
      <c r="L1338" s="826">
        <v>400.17</v>
      </c>
      <c r="M1338" s="826">
        <v>2801.19</v>
      </c>
      <c r="N1338" s="823">
        <v>7</v>
      </c>
      <c r="O1338" s="827">
        <v>6.5</v>
      </c>
      <c r="P1338" s="826">
        <v>2000.8500000000001</v>
      </c>
      <c r="Q1338" s="828">
        <v>0.7142857142857143</v>
      </c>
      <c r="R1338" s="823">
        <v>5</v>
      </c>
      <c r="S1338" s="828">
        <v>0.7142857142857143</v>
      </c>
      <c r="T1338" s="827">
        <v>4.5</v>
      </c>
      <c r="U1338" s="829">
        <v>0.69230769230769229</v>
      </c>
    </row>
    <row r="1339" spans="1:21" ht="14.45" customHeight="1" x14ac:dyDescent="0.2">
      <c r="A1339" s="822">
        <v>7</v>
      </c>
      <c r="B1339" s="823" t="s">
        <v>2233</v>
      </c>
      <c r="C1339" s="823" t="s">
        <v>2239</v>
      </c>
      <c r="D1339" s="824" t="s">
        <v>3530</v>
      </c>
      <c r="E1339" s="825" t="s">
        <v>2256</v>
      </c>
      <c r="F1339" s="823" t="s">
        <v>2234</v>
      </c>
      <c r="G1339" s="823" t="s">
        <v>2977</v>
      </c>
      <c r="H1339" s="823" t="s">
        <v>680</v>
      </c>
      <c r="I1339" s="823" t="s">
        <v>3102</v>
      </c>
      <c r="J1339" s="823" t="s">
        <v>2200</v>
      </c>
      <c r="K1339" s="823" t="s">
        <v>2979</v>
      </c>
      <c r="L1339" s="826">
        <v>80.53</v>
      </c>
      <c r="M1339" s="826">
        <v>80.53</v>
      </c>
      <c r="N1339" s="823">
        <v>1</v>
      </c>
      <c r="O1339" s="827">
        <v>1</v>
      </c>
      <c r="P1339" s="826"/>
      <c r="Q1339" s="828">
        <v>0</v>
      </c>
      <c r="R1339" s="823"/>
      <c r="S1339" s="828">
        <v>0</v>
      </c>
      <c r="T1339" s="827"/>
      <c r="U1339" s="829">
        <v>0</v>
      </c>
    </row>
    <row r="1340" spans="1:21" ht="14.45" customHeight="1" x14ac:dyDescent="0.2">
      <c r="A1340" s="822">
        <v>7</v>
      </c>
      <c r="B1340" s="823" t="s">
        <v>2233</v>
      </c>
      <c r="C1340" s="823" t="s">
        <v>2239</v>
      </c>
      <c r="D1340" s="824" t="s">
        <v>3530</v>
      </c>
      <c r="E1340" s="825" t="s">
        <v>2256</v>
      </c>
      <c r="F1340" s="823" t="s">
        <v>2234</v>
      </c>
      <c r="G1340" s="823" t="s">
        <v>2447</v>
      </c>
      <c r="H1340" s="823" t="s">
        <v>680</v>
      </c>
      <c r="I1340" s="823" t="s">
        <v>2055</v>
      </c>
      <c r="J1340" s="823" t="s">
        <v>1208</v>
      </c>
      <c r="K1340" s="823" t="s">
        <v>2056</v>
      </c>
      <c r="L1340" s="826">
        <v>0</v>
      </c>
      <c r="M1340" s="826">
        <v>0</v>
      </c>
      <c r="N1340" s="823">
        <v>8</v>
      </c>
      <c r="O1340" s="827">
        <v>3.5</v>
      </c>
      <c r="P1340" s="826">
        <v>0</v>
      </c>
      <c r="Q1340" s="828"/>
      <c r="R1340" s="823">
        <v>6</v>
      </c>
      <c r="S1340" s="828">
        <v>0.75</v>
      </c>
      <c r="T1340" s="827">
        <v>2.5</v>
      </c>
      <c r="U1340" s="829">
        <v>0.7142857142857143</v>
      </c>
    </row>
    <row r="1341" spans="1:21" ht="14.45" customHeight="1" x14ac:dyDescent="0.2">
      <c r="A1341" s="822">
        <v>7</v>
      </c>
      <c r="B1341" s="823" t="s">
        <v>2233</v>
      </c>
      <c r="C1341" s="823" t="s">
        <v>2239</v>
      </c>
      <c r="D1341" s="824" t="s">
        <v>3530</v>
      </c>
      <c r="E1341" s="825" t="s">
        <v>2256</v>
      </c>
      <c r="F1341" s="823" t="s">
        <v>2234</v>
      </c>
      <c r="G1341" s="823" t="s">
        <v>2448</v>
      </c>
      <c r="H1341" s="823" t="s">
        <v>680</v>
      </c>
      <c r="I1341" s="823" t="s">
        <v>2449</v>
      </c>
      <c r="J1341" s="823" t="s">
        <v>1512</v>
      </c>
      <c r="K1341" s="823" t="s">
        <v>2450</v>
      </c>
      <c r="L1341" s="826">
        <v>414.07</v>
      </c>
      <c r="M1341" s="826">
        <v>828.14</v>
      </c>
      <c r="N1341" s="823">
        <v>2</v>
      </c>
      <c r="O1341" s="827">
        <v>1.5</v>
      </c>
      <c r="P1341" s="826">
        <v>828.14</v>
      </c>
      <c r="Q1341" s="828">
        <v>1</v>
      </c>
      <c r="R1341" s="823">
        <v>2</v>
      </c>
      <c r="S1341" s="828">
        <v>1</v>
      </c>
      <c r="T1341" s="827">
        <v>1.5</v>
      </c>
      <c r="U1341" s="829">
        <v>1</v>
      </c>
    </row>
    <row r="1342" spans="1:21" ht="14.45" customHeight="1" x14ac:dyDescent="0.2">
      <c r="A1342" s="822">
        <v>7</v>
      </c>
      <c r="B1342" s="823" t="s">
        <v>2233</v>
      </c>
      <c r="C1342" s="823" t="s">
        <v>2239</v>
      </c>
      <c r="D1342" s="824" t="s">
        <v>3530</v>
      </c>
      <c r="E1342" s="825" t="s">
        <v>2256</v>
      </c>
      <c r="F1342" s="823" t="s">
        <v>2234</v>
      </c>
      <c r="G1342" s="823" t="s">
        <v>2457</v>
      </c>
      <c r="H1342" s="823" t="s">
        <v>329</v>
      </c>
      <c r="I1342" s="823" t="s">
        <v>2985</v>
      </c>
      <c r="J1342" s="823" t="s">
        <v>2459</v>
      </c>
      <c r="K1342" s="823" t="s">
        <v>2986</v>
      </c>
      <c r="L1342" s="826">
        <v>99.94</v>
      </c>
      <c r="M1342" s="826">
        <v>599.64</v>
      </c>
      <c r="N1342" s="823">
        <v>6</v>
      </c>
      <c r="O1342" s="827">
        <v>1</v>
      </c>
      <c r="P1342" s="826">
        <v>599.64</v>
      </c>
      <c r="Q1342" s="828">
        <v>1</v>
      </c>
      <c r="R1342" s="823">
        <v>6</v>
      </c>
      <c r="S1342" s="828">
        <v>1</v>
      </c>
      <c r="T1342" s="827">
        <v>1</v>
      </c>
      <c r="U1342" s="829">
        <v>1</v>
      </c>
    </row>
    <row r="1343" spans="1:21" ht="14.45" customHeight="1" x14ac:dyDescent="0.2">
      <c r="A1343" s="822">
        <v>7</v>
      </c>
      <c r="B1343" s="823" t="s">
        <v>2233</v>
      </c>
      <c r="C1343" s="823" t="s">
        <v>2239</v>
      </c>
      <c r="D1343" s="824" t="s">
        <v>3530</v>
      </c>
      <c r="E1343" s="825" t="s">
        <v>2256</v>
      </c>
      <c r="F1343" s="823" t="s">
        <v>2234</v>
      </c>
      <c r="G1343" s="823" t="s">
        <v>2457</v>
      </c>
      <c r="H1343" s="823" t="s">
        <v>329</v>
      </c>
      <c r="I1343" s="823" t="s">
        <v>2458</v>
      </c>
      <c r="J1343" s="823" t="s">
        <v>2459</v>
      </c>
      <c r="K1343" s="823" t="s">
        <v>2460</v>
      </c>
      <c r="L1343" s="826">
        <v>299.83999999999997</v>
      </c>
      <c r="M1343" s="826">
        <v>13792.640000000003</v>
      </c>
      <c r="N1343" s="823">
        <v>46</v>
      </c>
      <c r="O1343" s="827">
        <v>23</v>
      </c>
      <c r="P1343" s="826">
        <v>7795.840000000002</v>
      </c>
      <c r="Q1343" s="828">
        <v>0.56521739130434789</v>
      </c>
      <c r="R1343" s="823">
        <v>26</v>
      </c>
      <c r="S1343" s="828">
        <v>0.56521739130434778</v>
      </c>
      <c r="T1343" s="827">
        <v>13.5</v>
      </c>
      <c r="U1343" s="829">
        <v>0.58695652173913049</v>
      </c>
    </row>
    <row r="1344" spans="1:21" ht="14.45" customHeight="1" x14ac:dyDescent="0.2">
      <c r="A1344" s="822">
        <v>7</v>
      </c>
      <c r="B1344" s="823" t="s">
        <v>2233</v>
      </c>
      <c r="C1344" s="823" t="s">
        <v>2239</v>
      </c>
      <c r="D1344" s="824" t="s">
        <v>3530</v>
      </c>
      <c r="E1344" s="825" t="s">
        <v>2256</v>
      </c>
      <c r="F1344" s="823" t="s">
        <v>2234</v>
      </c>
      <c r="G1344" s="823" t="s">
        <v>2457</v>
      </c>
      <c r="H1344" s="823" t="s">
        <v>329</v>
      </c>
      <c r="I1344" s="823" t="s">
        <v>3344</v>
      </c>
      <c r="J1344" s="823" t="s">
        <v>1200</v>
      </c>
      <c r="K1344" s="823" t="s">
        <v>1201</v>
      </c>
      <c r="L1344" s="826">
        <v>50.32</v>
      </c>
      <c r="M1344" s="826">
        <v>150.96</v>
      </c>
      <c r="N1344" s="823">
        <v>3</v>
      </c>
      <c r="O1344" s="827">
        <v>1</v>
      </c>
      <c r="P1344" s="826">
        <v>150.96</v>
      </c>
      <c r="Q1344" s="828">
        <v>1</v>
      </c>
      <c r="R1344" s="823">
        <v>3</v>
      </c>
      <c r="S1344" s="828">
        <v>1</v>
      </c>
      <c r="T1344" s="827">
        <v>1</v>
      </c>
      <c r="U1344" s="829">
        <v>1</v>
      </c>
    </row>
    <row r="1345" spans="1:21" ht="14.45" customHeight="1" x14ac:dyDescent="0.2">
      <c r="A1345" s="822">
        <v>7</v>
      </c>
      <c r="B1345" s="823" t="s">
        <v>2233</v>
      </c>
      <c r="C1345" s="823" t="s">
        <v>2239</v>
      </c>
      <c r="D1345" s="824" t="s">
        <v>3530</v>
      </c>
      <c r="E1345" s="825" t="s">
        <v>2256</v>
      </c>
      <c r="F1345" s="823" t="s">
        <v>2234</v>
      </c>
      <c r="G1345" s="823" t="s">
        <v>2457</v>
      </c>
      <c r="H1345" s="823" t="s">
        <v>329</v>
      </c>
      <c r="I1345" s="823" t="s">
        <v>2990</v>
      </c>
      <c r="J1345" s="823" t="s">
        <v>2991</v>
      </c>
      <c r="K1345" s="823" t="s">
        <v>2992</v>
      </c>
      <c r="L1345" s="826">
        <v>99.94</v>
      </c>
      <c r="M1345" s="826">
        <v>2598.4400000000005</v>
      </c>
      <c r="N1345" s="823">
        <v>26</v>
      </c>
      <c r="O1345" s="827">
        <v>5.5</v>
      </c>
      <c r="P1345" s="826">
        <v>2498.5000000000005</v>
      </c>
      <c r="Q1345" s="828">
        <v>0.96153846153846156</v>
      </c>
      <c r="R1345" s="823">
        <v>25</v>
      </c>
      <c r="S1345" s="828">
        <v>0.96153846153846156</v>
      </c>
      <c r="T1345" s="827">
        <v>4.5</v>
      </c>
      <c r="U1345" s="829">
        <v>0.81818181818181823</v>
      </c>
    </row>
    <row r="1346" spans="1:21" ht="14.45" customHeight="1" x14ac:dyDescent="0.2">
      <c r="A1346" s="822">
        <v>7</v>
      </c>
      <c r="B1346" s="823" t="s">
        <v>2233</v>
      </c>
      <c r="C1346" s="823" t="s">
        <v>2239</v>
      </c>
      <c r="D1346" s="824" t="s">
        <v>3530</v>
      </c>
      <c r="E1346" s="825" t="s">
        <v>2256</v>
      </c>
      <c r="F1346" s="823" t="s">
        <v>2234</v>
      </c>
      <c r="G1346" s="823" t="s">
        <v>2457</v>
      </c>
      <c r="H1346" s="823" t="s">
        <v>329</v>
      </c>
      <c r="I1346" s="823" t="s">
        <v>2682</v>
      </c>
      <c r="J1346" s="823" t="s">
        <v>1200</v>
      </c>
      <c r="K1346" s="823" t="s">
        <v>2683</v>
      </c>
      <c r="L1346" s="826">
        <v>50.32</v>
      </c>
      <c r="M1346" s="826">
        <v>3371.4400000000005</v>
      </c>
      <c r="N1346" s="823">
        <v>67</v>
      </c>
      <c r="O1346" s="827">
        <v>18</v>
      </c>
      <c r="P1346" s="826">
        <v>1308.3200000000002</v>
      </c>
      <c r="Q1346" s="828">
        <v>0.38805970149253732</v>
      </c>
      <c r="R1346" s="823">
        <v>26</v>
      </c>
      <c r="S1346" s="828">
        <v>0.38805970149253732</v>
      </c>
      <c r="T1346" s="827">
        <v>7</v>
      </c>
      <c r="U1346" s="829">
        <v>0.3888888888888889</v>
      </c>
    </row>
    <row r="1347" spans="1:21" ht="14.45" customHeight="1" x14ac:dyDescent="0.2">
      <c r="A1347" s="822">
        <v>7</v>
      </c>
      <c r="B1347" s="823" t="s">
        <v>2233</v>
      </c>
      <c r="C1347" s="823" t="s">
        <v>2239</v>
      </c>
      <c r="D1347" s="824" t="s">
        <v>3530</v>
      </c>
      <c r="E1347" s="825" t="s">
        <v>2256</v>
      </c>
      <c r="F1347" s="823" t="s">
        <v>2234</v>
      </c>
      <c r="G1347" s="823" t="s">
        <v>2650</v>
      </c>
      <c r="H1347" s="823" t="s">
        <v>329</v>
      </c>
      <c r="I1347" s="823" t="s">
        <v>2995</v>
      </c>
      <c r="J1347" s="823" t="s">
        <v>1636</v>
      </c>
      <c r="K1347" s="823" t="s">
        <v>2996</v>
      </c>
      <c r="L1347" s="826">
        <v>65.36</v>
      </c>
      <c r="M1347" s="826">
        <v>1568.6399999999999</v>
      </c>
      <c r="N1347" s="823">
        <v>24</v>
      </c>
      <c r="O1347" s="827">
        <v>7</v>
      </c>
      <c r="P1347" s="826">
        <v>392.15999999999997</v>
      </c>
      <c r="Q1347" s="828">
        <v>0.25</v>
      </c>
      <c r="R1347" s="823">
        <v>6</v>
      </c>
      <c r="S1347" s="828">
        <v>0.25</v>
      </c>
      <c r="T1347" s="827">
        <v>2</v>
      </c>
      <c r="U1347" s="829">
        <v>0.2857142857142857</v>
      </c>
    </row>
    <row r="1348" spans="1:21" ht="14.45" customHeight="1" x14ac:dyDescent="0.2">
      <c r="A1348" s="822">
        <v>7</v>
      </c>
      <c r="B1348" s="823" t="s">
        <v>2233</v>
      </c>
      <c r="C1348" s="823" t="s">
        <v>2239</v>
      </c>
      <c r="D1348" s="824" t="s">
        <v>3530</v>
      </c>
      <c r="E1348" s="825" t="s">
        <v>2256</v>
      </c>
      <c r="F1348" s="823" t="s">
        <v>2234</v>
      </c>
      <c r="G1348" s="823" t="s">
        <v>2461</v>
      </c>
      <c r="H1348" s="823" t="s">
        <v>680</v>
      </c>
      <c r="I1348" s="823" t="s">
        <v>1954</v>
      </c>
      <c r="J1348" s="823" t="s">
        <v>1295</v>
      </c>
      <c r="K1348" s="823" t="s">
        <v>1955</v>
      </c>
      <c r="L1348" s="826">
        <v>154.36000000000001</v>
      </c>
      <c r="M1348" s="826">
        <v>154.36000000000001</v>
      </c>
      <c r="N1348" s="823">
        <v>1</v>
      </c>
      <c r="O1348" s="827">
        <v>1</v>
      </c>
      <c r="P1348" s="826">
        <v>154.36000000000001</v>
      </c>
      <c r="Q1348" s="828">
        <v>1</v>
      </c>
      <c r="R1348" s="823">
        <v>1</v>
      </c>
      <c r="S1348" s="828">
        <v>1</v>
      </c>
      <c r="T1348" s="827">
        <v>1</v>
      </c>
      <c r="U1348" s="829">
        <v>1</v>
      </c>
    </row>
    <row r="1349" spans="1:21" ht="14.45" customHeight="1" x14ac:dyDescent="0.2">
      <c r="A1349" s="822">
        <v>7</v>
      </c>
      <c r="B1349" s="823" t="s">
        <v>2233</v>
      </c>
      <c r="C1349" s="823" t="s">
        <v>2239</v>
      </c>
      <c r="D1349" s="824" t="s">
        <v>3530</v>
      </c>
      <c r="E1349" s="825" t="s">
        <v>2256</v>
      </c>
      <c r="F1349" s="823" t="s">
        <v>2234</v>
      </c>
      <c r="G1349" s="823" t="s">
        <v>2997</v>
      </c>
      <c r="H1349" s="823" t="s">
        <v>329</v>
      </c>
      <c r="I1349" s="823" t="s">
        <v>2998</v>
      </c>
      <c r="J1349" s="823" t="s">
        <v>2999</v>
      </c>
      <c r="K1349" s="823" t="s">
        <v>3000</v>
      </c>
      <c r="L1349" s="826">
        <v>775.17</v>
      </c>
      <c r="M1349" s="826">
        <v>1550.34</v>
      </c>
      <c r="N1349" s="823">
        <v>2</v>
      </c>
      <c r="O1349" s="827">
        <v>1</v>
      </c>
      <c r="P1349" s="826">
        <v>1550.34</v>
      </c>
      <c r="Q1349" s="828">
        <v>1</v>
      </c>
      <c r="R1349" s="823">
        <v>2</v>
      </c>
      <c r="S1349" s="828">
        <v>1</v>
      </c>
      <c r="T1349" s="827">
        <v>1</v>
      </c>
      <c r="U1349" s="829">
        <v>1</v>
      </c>
    </row>
    <row r="1350" spans="1:21" ht="14.45" customHeight="1" x14ac:dyDescent="0.2">
      <c r="A1350" s="822">
        <v>7</v>
      </c>
      <c r="B1350" s="823" t="s">
        <v>2233</v>
      </c>
      <c r="C1350" s="823" t="s">
        <v>2239</v>
      </c>
      <c r="D1350" s="824" t="s">
        <v>3530</v>
      </c>
      <c r="E1350" s="825" t="s">
        <v>2256</v>
      </c>
      <c r="F1350" s="823" t="s">
        <v>2234</v>
      </c>
      <c r="G1350" s="823" t="s">
        <v>2997</v>
      </c>
      <c r="H1350" s="823" t="s">
        <v>329</v>
      </c>
      <c r="I1350" s="823" t="s">
        <v>3001</v>
      </c>
      <c r="J1350" s="823" t="s">
        <v>2999</v>
      </c>
      <c r="K1350" s="823" t="s">
        <v>3002</v>
      </c>
      <c r="L1350" s="826">
        <v>1391.97</v>
      </c>
      <c r="M1350" s="826">
        <v>8351.82</v>
      </c>
      <c r="N1350" s="823">
        <v>6</v>
      </c>
      <c r="O1350" s="827">
        <v>2</v>
      </c>
      <c r="P1350" s="826">
        <v>8351.82</v>
      </c>
      <c r="Q1350" s="828">
        <v>1</v>
      </c>
      <c r="R1350" s="823">
        <v>6</v>
      </c>
      <c r="S1350" s="828">
        <v>1</v>
      </c>
      <c r="T1350" s="827">
        <v>2</v>
      </c>
      <c r="U1350" s="829">
        <v>1</v>
      </c>
    </row>
    <row r="1351" spans="1:21" ht="14.45" customHeight="1" x14ac:dyDescent="0.2">
      <c r="A1351" s="822">
        <v>7</v>
      </c>
      <c r="B1351" s="823" t="s">
        <v>2233</v>
      </c>
      <c r="C1351" s="823" t="s">
        <v>2239</v>
      </c>
      <c r="D1351" s="824" t="s">
        <v>3530</v>
      </c>
      <c r="E1351" s="825" t="s">
        <v>2256</v>
      </c>
      <c r="F1351" s="823" t="s">
        <v>2234</v>
      </c>
      <c r="G1351" s="823" t="s">
        <v>2606</v>
      </c>
      <c r="H1351" s="823" t="s">
        <v>329</v>
      </c>
      <c r="I1351" s="823" t="s">
        <v>2730</v>
      </c>
      <c r="J1351" s="823" t="s">
        <v>885</v>
      </c>
      <c r="K1351" s="823" t="s">
        <v>2731</v>
      </c>
      <c r="L1351" s="826">
        <v>94.28</v>
      </c>
      <c r="M1351" s="826">
        <v>94.28</v>
      </c>
      <c r="N1351" s="823">
        <v>1</v>
      </c>
      <c r="O1351" s="827">
        <v>1</v>
      </c>
      <c r="P1351" s="826">
        <v>94.28</v>
      </c>
      <c r="Q1351" s="828">
        <v>1</v>
      </c>
      <c r="R1351" s="823">
        <v>1</v>
      </c>
      <c r="S1351" s="828">
        <v>1</v>
      </c>
      <c r="T1351" s="827">
        <v>1</v>
      </c>
      <c r="U1351" s="829">
        <v>1</v>
      </c>
    </row>
    <row r="1352" spans="1:21" ht="14.45" customHeight="1" x14ac:dyDescent="0.2">
      <c r="A1352" s="822">
        <v>7</v>
      </c>
      <c r="B1352" s="823" t="s">
        <v>2233</v>
      </c>
      <c r="C1352" s="823" t="s">
        <v>2239</v>
      </c>
      <c r="D1352" s="824" t="s">
        <v>3530</v>
      </c>
      <c r="E1352" s="825" t="s">
        <v>2256</v>
      </c>
      <c r="F1352" s="823" t="s">
        <v>2234</v>
      </c>
      <c r="G1352" s="823" t="s">
        <v>2606</v>
      </c>
      <c r="H1352" s="823" t="s">
        <v>680</v>
      </c>
      <c r="I1352" s="823" t="s">
        <v>1942</v>
      </c>
      <c r="J1352" s="823" t="s">
        <v>1943</v>
      </c>
      <c r="K1352" s="823" t="s">
        <v>1944</v>
      </c>
      <c r="L1352" s="826">
        <v>126.27</v>
      </c>
      <c r="M1352" s="826">
        <v>126.27</v>
      </c>
      <c r="N1352" s="823">
        <v>1</v>
      </c>
      <c r="O1352" s="827">
        <v>1</v>
      </c>
      <c r="P1352" s="826">
        <v>126.27</v>
      </c>
      <c r="Q1352" s="828">
        <v>1</v>
      </c>
      <c r="R1352" s="823">
        <v>1</v>
      </c>
      <c r="S1352" s="828">
        <v>1</v>
      </c>
      <c r="T1352" s="827">
        <v>1</v>
      </c>
      <c r="U1352" s="829">
        <v>1</v>
      </c>
    </row>
    <row r="1353" spans="1:21" ht="14.45" customHeight="1" x14ac:dyDescent="0.2">
      <c r="A1353" s="822">
        <v>7</v>
      </c>
      <c r="B1353" s="823" t="s">
        <v>2233</v>
      </c>
      <c r="C1353" s="823" t="s">
        <v>2239</v>
      </c>
      <c r="D1353" s="824" t="s">
        <v>3530</v>
      </c>
      <c r="E1353" s="825" t="s">
        <v>2256</v>
      </c>
      <c r="F1353" s="823" t="s">
        <v>2234</v>
      </c>
      <c r="G1353" s="823" t="s">
        <v>3005</v>
      </c>
      <c r="H1353" s="823" t="s">
        <v>329</v>
      </c>
      <c r="I1353" s="823" t="s">
        <v>3006</v>
      </c>
      <c r="J1353" s="823" t="s">
        <v>3007</v>
      </c>
      <c r="K1353" s="823" t="s">
        <v>3008</v>
      </c>
      <c r="L1353" s="826">
        <v>0</v>
      </c>
      <c r="M1353" s="826">
        <v>0</v>
      </c>
      <c r="N1353" s="823">
        <v>3</v>
      </c>
      <c r="O1353" s="827">
        <v>1</v>
      </c>
      <c r="P1353" s="826"/>
      <c r="Q1353" s="828"/>
      <c r="R1353" s="823"/>
      <c r="S1353" s="828">
        <v>0</v>
      </c>
      <c r="T1353" s="827"/>
      <c r="U1353" s="829">
        <v>0</v>
      </c>
    </row>
    <row r="1354" spans="1:21" ht="14.45" customHeight="1" x14ac:dyDescent="0.2">
      <c r="A1354" s="822">
        <v>7</v>
      </c>
      <c r="B1354" s="823" t="s">
        <v>2233</v>
      </c>
      <c r="C1354" s="823" t="s">
        <v>2239</v>
      </c>
      <c r="D1354" s="824" t="s">
        <v>3530</v>
      </c>
      <c r="E1354" s="825" t="s">
        <v>2256</v>
      </c>
      <c r="F1354" s="823" t="s">
        <v>2234</v>
      </c>
      <c r="G1354" s="823" t="s">
        <v>3283</v>
      </c>
      <c r="H1354" s="823" t="s">
        <v>329</v>
      </c>
      <c r="I1354" s="823" t="s">
        <v>3284</v>
      </c>
      <c r="J1354" s="823" t="s">
        <v>3285</v>
      </c>
      <c r="K1354" s="823" t="s">
        <v>3286</v>
      </c>
      <c r="L1354" s="826">
        <v>79.069999999999993</v>
      </c>
      <c r="M1354" s="826">
        <v>316.27999999999997</v>
      </c>
      <c r="N1354" s="823">
        <v>4</v>
      </c>
      <c r="O1354" s="827">
        <v>2</v>
      </c>
      <c r="P1354" s="826"/>
      <c r="Q1354" s="828">
        <v>0</v>
      </c>
      <c r="R1354" s="823"/>
      <c r="S1354" s="828">
        <v>0</v>
      </c>
      <c r="T1354" s="827"/>
      <c r="U1354" s="829">
        <v>0</v>
      </c>
    </row>
    <row r="1355" spans="1:21" ht="14.45" customHeight="1" x14ac:dyDescent="0.2">
      <c r="A1355" s="822">
        <v>7</v>
      </c>
      <c r="B1355" s="823" t="s">
        <v>2233</v>
      </c>
      <c r="C1355" s="823" t="s">
        <v>2239</v>
      </c>
      <c r="D1355" s="824" t="s">
        <v>3530</v>
      </c>
      <c r="E1355" s="825" t="s">
        <v>2256</v>
      </c>
      <c r="F1355" s="823" t="s">
        <v>2234</v>
      </c>
      <c r="G1355" s="823" t="s">
        <v>2359</v>
      </c>
      <c r="H1355" s="823" t="s">
        <v>329</v>
      </c>
      <c r="I1355" s="823" t="s">
        <v>2360</v>
      </c>
      <c r="J1355" s="823" t="s">
        <v>1021</v>
      </c>
      <c r="K1355" s="823" t="s">
        <v>1022</v>
      </c>
      <c r="L1355" s="826">
        <v>121.92</v>
      </c>
      <c r="M1355" s="826">
        <v>609.6</v>
      </c>
      <c r="N1355" s="823">
        <v>5</v>
      </c>
      <c r="O1355" s="827">
        <v>2.5</v>
      </c>
      <c r="P1355" s="826">
        <v>121.92</v>
      </c>
      <c r="Q1355" s="828">
        <v>0.19999999999999998</v>
      </c>
      <c r="R1355" s="823">
        <v>1</v>
      </c>
      <c r="S1355" s="828">
        <v>0.2</v>
      </c>
      <c r="T1355" s="827">
        <v>0.5</v>
      </c>
      <c r="U1355" s="829">
        <v>0.2</v>
      </c>
    </row>
    <row r="1356" spans="1:21" ht="14.45" customHeight="1" x14ac:dyDescent="0.2">
      <c r="A1356" s="822">
        <v>7</v>
      </c>
      <c r="B1356" s="823" t="s">
        <v>2233</v>
      </c>
      <c r="C1356" s="823" t="s">
        <v>2239</v>
      </c>
      <c r="D1356" s="824" t="s">
        <v>3530</v>
      </c>
      <c r="E1356" s="825" t="s">
        <v>2256</v>
      </c>
      <c r="F1356" s="823" t="s">
        <v>2234</v>
      </c>
      <c r="G1356" s="823" t="s">
        <v>2359</v>
      </c>
      <c r="H1356" s="823" t="s">
        <v>329</v>
      </c>
      <c r="I1356" s="823" t="s">
        <v>2360</v>
      </c>
      <c r="J1356" s="823" t="s">
        <v>1021</v>
      </c>
      <c r="K1356" s="823" t="s">
        <v>1022</v>
      </c>
      <c r="L1356" s="826">
        <v>107.27</v>
      </c>
      <c r="M1356" s="826">
        <v>536.35</v>
      </c>
      <c r="N1356" s="823">
        <v>5</v>
      </c>
      <c r="O1356" s="827">
        <v>3</v>
      </c>
      <c r="P1356" s="826">
        <v>536.35</v>
      </c>
      <c r="Q1356" s="828">
        <v>1</v>
      </c>
      <c r="R1356" s="823">
        <v>5</v>
      </c>
      <c r="S1356" s="828">
        <v>1</v>
      </c>
      <c r="T1356" s="827">
        <v>3</v>
      </c>
      <c r="U1356" s="829">
        <v>1</v>
      </c>
    </row>
    <row r="1357" spans="1:21" ht="14.45" customHeight="1" x14ac:dyDescent="0.2">
      <c r="A1357" s="822">
        <v>7</v>
      </c>
      <c r="B1357" s="823" t="s">
        <v>2233</v>
      </c>
      <c r="C1357" s="823" t="s">
        <v>2239</v>
      </c>
      <c r="D1357" s="824" t="s">
        <v>3530</v>
      </c>
      <c r="E1357" s="825" t="s">
        <v>2256</v>
      </c>
      <c r="F1357" s="823" t="s">
        <v>2234</v>
      </c>
      <c r="G1357" s="823" t="s">
        <v>2359</v>
      </c>
      <c r="H1357" s="823" t="s">
        <v>329</v>
      </c>
      <c r="I1357" s="823" t="s">
        <v>2711</v>
      </c>
      <c r="J1357" s="823" t="s">
        <v>1021</v>
      </c>
      <c r="K1357" s="823" t="s">
        <v>1022</v>
      </c>
      <c r="L1357" s="826">
        <v>121.92</v>
      </c>
      <c r="M1357" s="826">
        <v>365.76</v>
      </c>
      <c r="N1357" s="823">
        <v>3</v>
      </c>
      <c r="O1357" s="827">
        <v>1.5</v>
      </c>
      <c r="P1357" s="826">
        <v>365.76</v>
      </c>
      <c r="Q1357" s="828">
        <v>1</v>
      </c>
      <c r="R1357" s="823">
        <v>3</v>
      </c>
      <c r="S1357" s="828">
        <v>1</v>
      </c>
      <c r="T1357" s="827">
        <v>1.5</v>
      </c>
      <c r="U1357" s="829">
        <v>1</v>
      </c>
    </row>
    <row r="1358" spans="1:21" ht="14.45" customHeight="1" x14ac:dyDescent="0.2">
      <c r="A1358" s="822">
        <v>7</v>
      </c>
      <c r="B1358" s="823" t="s">
        <v>2233</v>
      </c>
      <c r="C1358" s="823" t="s">
        <v>2239</v>
      </c>
      <c r="D1358" s="824" t="s">
        <v>3530</v>
      </c>
      <c r="E1358" s="825" t="s">
        <v>2256</v>
      </c>
      <c r="F1358" s="823" t="s">
        <v>2234</v>
      </c>
      <c r="G1358" s="823" t="s">
        <v>3013</v>
      </c>
      <c r="H1358" s="823" t="s">
        <v>329</v>
      </c>
      <c r="I1358" s="823" t="s">
        <v>3014</v>
      </c>
      <c r="J1358" s="823" t="s">
        <v>1558</v>
      </c>
      <c r="K1358" s="823" t="s">
        <v>3015</v>
      </c>
      <c r="L1358" s="826">
        <v>1933.92</v>
      </c>
      <c r="M1358" s="826">
        <v>7735.68</v>
      </c>
      <c r="N1358" s="823">
        <v>4</v>
      </c>
      <c r="O1358" s="827">
        <v>3</v>
      </c>
      <c r="P1358" s="826">
        <v>7735.68</v>
      </c>
      <c r="Q1358" s="828">
        <v>1</v>
      </c>
      <c r="R1358" s="823">
        <v>4</v>
      </c>
      <c r="S1358" s="828">
        <v>1</v>
      </c>
      <c r="T1358" s="827">
        <v>3</v>
      </c>
      <c r="U1358" s="829">
        <v>1</v>
      </c>
    </row>
    <row r="1359" spans="1:21" ht="14.45" customHeight="1" x14ac:dyDescent="0.2">
      <c r="A1359" s="822">
        <v>7</v>
      </c>
      <c r="B1359" s="823" t="s">
        <v>2233</v>
      </c>
      <c r="C1359" s="823" t="s">
        <v>2239</v>
      </c>
      <c r="D1359" s="824" t="s">
        <v>3530</v>
      </c>
      <c r="E1359" s="825" t="s">
        <v>2256</v>
      </c>
      <c r="F1359" s="823" t="s">
        <v>2235</v>
      </c>
      <c r="G1359" s="823" t="s">
        <v>2462</v>
      </c>
      <c r="H1359" s="823" t="s">
        <v>329</v>
      </c>
      <c r="I1359" s="823" t="s">
        <v>3480</v>
      </c>
      <c r="J1359" s="823" t="s">
        <v>2464</v>
      </c>
      <c r="K1359" s="823"/>
      <c r="L1359" s="826">
        <v>0</v>
      </c>
      <c r="M1359" s="826">
        <v>0</v>
      </c>
      <c r="N1359" s="823">
        <v>1</v>
      </c>
      <c r="O1359" s="827">
        <v>1</v>
      </c>
      <c r="P1359" s="826"/>
      <c r="Q1359" s="828"/>
      <c r="R1359" s="823"/>
      <c r="S1359" s="828">
        <v>0</v>
      </c>
      <c r="T1359" s="827"/>
      <c r="U1359" s="829">
        <v>0</v>
      </c>
    </row>
    <row r="1360" spans="1:21" ht="14.45" customHeight="1" x14ac:dyDescent="0.2">
      <c r="A1360" s="822">
        <v>7</v>
      </c>
      <c r="B1360" s="823" t="s">
        <v>2233</v>
      </c>
      <c r="C1360" s="823" t="s">
        <v>2239</v>
      </c>
      <c r="D1360" s="824" t="s">
        <v>3530</v>
      </c>
      <c r="E1360" s="825" t="s">
        <v>2256</v>
      </c>
      <c r="F1360" s="823" t="s">
        <v>2235</v>
      </c>
      <c r="G1360" s="823" t="s">
        <v>2462</v>
      </c>
      <c r="H1360" s="823" t="s">
        <v>329</v>
      </c>
      <c r="I1360" s="823" t="s">
        <v>2739</v>
      </c>
      <c r="J1360" s="823" t="s">
        <v>2464</v>
      </c>
      <c r="K1360" s="823"/>
      <c r="L1360" s="826">
        <v>0</v>
      </c>
      <c r="M1360" s="826">
        <v>0</v>
      </c>
      <c r="N1360" s="823">
        <v>1</v>
      </c>
      <c r="O1360" s="827">
        <v>1</v>
      </c>
      <c r="P1360" s="826"/>
      <c r="Q1360" s="828"/>
      <c r="R1360" s="823"/>
      <c r="S1360" s="828">
        <v>0</v>
      </c>
      <c r="T1360" s="827"/>
      <c r="U1360" s="829">
        <v>0</v>
      </c>
    </row>
    <row r="1361" spans="1:21" ht="14.45" customHeight="1" x14ac:dyDescent="0.2">
      <c r="A1361" s="822">
        <v>7</v>
      </c>
      <c r="B1361" s="823" t="s">
        <v>2233</v>
      </c>
      <c r="C1361" s="823" t="s">
        <v>2239</v>
      </c>
      <c r="D1361" s="824" t="s">
        <v>3530</v>
      </c>
      <c r="E1361" s="825" t="s">
        <v>2256</v>
      </c>
      <c r="F1361" s="823" t="s">
        <v>2235</v>
      </c>
      <c r="G1361" s="823" t="s">
        <v>2462</v>
      </c>
      <c r="H1361" s="823" t="s">
        <v>329</v>
      </c>
      <c r="I1361" s="823" t="s">
        <v>3481</v>
      </c>
      <c r="J1361" s="823" t="s">
        <v>2464</v>
      </c>
      <c r="K1361" s="823"/>
      <c r="L1361" s="826">
        <v>0</v>
      </c>
      <c r="M1361" s="826">
        <v>0</v>
      </c>
      <c r="N1361" s="823">
        <v>2</v>
      </c>
      <c r="O1361" s="827">
        <v>2</v>
      </c>
      <c r="P1361" s="826">
        <v>0</v>
      </c>
      <c r="Q1361" s="828"/>
      <c r="R1361" s="823">
        <v>1</v>
      </c>
      <c r="S1361" s="828">
        <v>0.5</v>
      </c>
      <c r="T1361" s="827">
        <v>1</v>
      </c>
      <c r="U1361" s="829">
        <v>0.5</v>
      </c>
    </row>
    <row r="1362" spans="1:21" ht="14.45" customHeight="1" x14ac:dyDescent="0.2">
      <c r="A1362" s="822">
        <v>7</v>
      </c>
      <c r="B1362" s="823" t="s">
        <v>2233</v>
      </c>
      <c r="C1362" s="823" t="s">
        <v>2239</v>
      </c>
      <c r="D1362" s="824" t="s">
        <v>3530</v>
      </c>
      <c r="E1362" s="825" t="s">
        <v>2267</v>
      </c>
      <c r="F1362" s="823" t="s">
        <v>2234</v>
      </c>
      <c r="G1362" s="823" t="s">
        <v>2299</v>
      </c>
      <c r="H1362" s="823" t="s">
        <v>329</v>
      </c>
      <c r="I1362" s="823" t="s">
        <v>3016</v>
      </c>
      <c r="J1362" s="823" t="s">
        <v>2301</v>
      </c>
      <c r="K1362" s="823" t="s">
        <v>3017</v>
      </c>
      <c r="L1362" s="826">
        <v>23.49</v>
      </c>
      <c r="M1362" s="826">
        <v>93.96</v>
      </c>
      <c r="N1362" s="823">
        <v>4</v>
      </c>
      <c r="O1362" s="827">
        <v>1</v>
      </c>
      <c r="P1362" s="826"/>
      <c r="Q1362" s="828">
        <v>0</v>
      </c>
      <c r="R1362" s="823"/>
      <c r="S1362" s="828">
        <v>0</v>
      </c>
      <c r="T1362" s="827"/>
      <c r="U1362" s="829">
        <v>0</v>
      </c>
    </row>
    <row r="1363" spans="1:21" ht="14.45" customHeight="1" x14ac:dyDescent="0.2">
      <c r="A1363" s="822">
        <v>7</v>
      </c>
      <c r="B1363" s="823" t="s">
        <v>2233</v>
      </c>
      <c r="C1363" s="823" t="s">
        <v>2239</v>
      </c>
      <c r="D1363" s="824" t="s">
        <v>3530</v>
      </c>
      <c r="E1363" s="825" t="s">
        <v>2267</v>
      </c>
      <c r="F1363" s="823" t="s">
        <v>2234</v>
      </c>
      <c r="G1363" s="823" t="s">
        <v>2299</v>
      </c>
      <c r="H1363" s="823" t="s">
        <v>329</v>
      </c>
      <c r="I1363" s="823" t="s">
        <v>2300</v>
      </c>
      <c r="J1363" s="823" t="s">
        <v>2301</v>
      </c>
      <c r="K1363" s="823" t="s">
        <v>2302</v>
      </c>
      <c r="L1363" s="826">
        <v>70.48</v>
      </c>
      <c r="M1363" s="826">
        <v>1621.04</v>
      </c>
      <c r="N1363" s="823">
        <v>23</v>
      </c>
      <c r="O1363" s="827">
        <v>8</v>
      </c>
      <c r="P1363" s="826">
        <v>493.36</v>
      </c>
      <c r="Q1363" s="828">
        <v>0.30434782608695654</v>
      </c>
      <c r="R1363" s="823">
        <v>7</v>
      </c>
      <c r="S1363" s="828">
        <v>0.30434782608695654</v>
      </c>
      <c r="T1363" s="827">
        <v>2.5</v>
      </c>
      <c r="U1363" s="829">
        <v>0.3125</v>
      </c>
    </row>
    <row r="1364" spans="1:21" ht="14.45" customHeight="1" x14ac:dyDescent="0.2">
      <c r="A1364" s="822">
        <v>7</v>
      </c>
      <c r="B1364" s="823" t="s">
        <v>2233</v>
      </c>
      <c r="C1364" s="823" t="s">
        <v>2239</v>
      </c>
      <c r="D1364" s="824" t="s">
        <v>3530</v>
      </c>
      <c r="E1364" s="825" t="s">
        <v>2267</v>
      </c>
      <c r="F1364" s="823" t="s">
        <v>2234</v>
      </c>
      <c r="G1364" s="823" t="s">
        <v>2817</v>
      </c>
      <c r="H1364" s="823" t="s">
        <v>329</v>
      </c>
      <c r="I1364" s="823" t="s">
        <v>2818</v>
      </c>
      <c r="J1364" s="823" t="s">
        <v>2819</v>
      </c>
      <c r="K1364" s="823" t="s">
        <v>2820</v>
      </c>
      <c r="L1364" s="826">
        <v>51.43</v>
      </c>
      <c r="M1364" s="826">
        <v>102.86</v>
      </c>
      <c r="N1364" s="823">
        <v>2</v>
      </c>
      <c r="O1364" s="827">
        <v>0.5</v>
      </c>
      <c r="P1364" s="826">
        <v>102.86</v>
      </c>
      <c r="Q1364" s="828">
        <v>1</v>
      </c>
      <c r="R1364" s="823">
        <v>2</v>
      </c>
      <c r="S1364" s="828">
        <v>1</v>
      </c>
      <c r="T1364" s="827">
        <v>0.5</v>
      </c>
      <c r="U1364" s="829">
        <v>1</v>
      </c>
    </row>
    <row r="1365" spans="1:21" ht="14.45" customHeight="1" x14ac:dyDescent="0.2">
      <c r="A1365" s="822">
        <v>7</v>
      </c>
      <c r="B1365" s="823" t="s">
        <v>2233</v>
      </c>
      <c r="C1365" s="823" t="s">
        <v>2239</v>
      </c>
      <c r="D1365" s="824" t="s">
        <v>3530</v>
      </c>
      <c r="E1365" s="825" t="s">
        <v>2267</v>
      </c>
      <c r="F1365" s="823" t="s">
        <v>2234</v>
      </c>
      <c r="G1365" s="823" t="s">
        <v>2817</v>
      </c>
      <c r="H1365" s="823" t="s">
        <v>329</v>
      </c>
      <c r="I1365" s="823" t="s">
        <v>2821</v>
      </c>
      <c r="J1365" s="823" t="s">
        <v>2819</v>
      </c>
      <c r="K1365" s="823" t="s">
        <v>2820</v>
      </c>
      <c r="L1365" s="826">
        <v>51.43</v>
      </c>
      <c r="M1365" s="826">
        <v>205.72</v>
      </c>
      <c r="N1365" s="823">
        <v>4</v>
      </c>
      <c r="O1365" s="827">
        <v>2</v>
      </c>
      <c r="P1365" s="826">
        <v>205.72</v>
      </c>
      <c r="Q1365" s="828">
        <v>1</v>
      </c>
      <c r="R1365" s="823">
        <v>4</v>
      </c>
      <c r="S1365" s="828">
        <v>1</v>
      </c>
      <c r="T1365" s="827">
        <v>2</v>
      </c>
      <c r="U1365" s="829">
        <v>1</v>
      </c>
    </row>
    <row r="1366" spans="1:21" ht="14.45" customHeight="1" x14ac:dyDescent="0.2">
      <c r="A1366" s="822">
        <v>7</v>
      </c>
      <c r="B1366" s="823" t="s">
        <v>2233</v>
      </c>
      <c r="C1366" s="823" t="s">
        <v>2239</v>
      </c>
      <c r="D1366" s="824" t="s">
        <v>3530</v>
      </c>
      <c r="E1366" s="825" t="s">
        <v>2267</v>
      </c>
      <c r="F1366" s="823" t="s">
        <v>2234</v>
      </c>
      <c r="G1366" s="823" t="s">
        <v>3018</v>
      </c>
      <c r="H1366" s="823" t="s">
        <v>329</v>
      </c>
      <c r="I1366" s="823" t="s">
        <v>3019</v>
      </c>
      <c r="J1366" s="823" t="s">
        <v>3020</v>
      </c>
      <c r="K1366" s="823" t="s">
        <v>3021</v>
      </c>
      <c r="L1366" s="826">
        <v>0</v>
      </c>
      <c r="M1366" s="826">
        <v>0</v>
      </c>
      <c r="N1366" s="823">
        <v>1</v>
      </c>
      <c r="O1366" s="827">
        <v>0.5</v>
      </c>
      <c r="P1366" s="826">
        <v>0</v>
      </c>
      <c r="Q1366" s="828"/>
      <c r="R1366" s="823">
        <v>1</v>
      </c>
      <c r="S1366" s="828">
        <v>1</v>
      </c>
      <c r="T1366" s="827">
        <v>0.5</v>
      </c>
      <c r="U1366" s="829">
        <v>1</v>
      </c>
    </row>
    <row r="1367" spans="1:21" ht="14.45" customHeight="1" x14ac:dyDescent="0.2">
      <c r="A1367" s="822">
        <v>7</v>
      </c>
      <c r="B1367" s="823" t="s">
        <v>2233</v>
      </c>
      <c r="C1367" s="823" t="s">
        <v>2239</v>
      </c>
      <c r="D1367" s="824" t="s">
        <v>3530</v>
      </c>
      <c r="E1367" s="825" t="s">
        <v>2267</v>
      </c>
      <c r="F1367" s="823" t="s">
        <v>2234</v>
      </c>
      <c r="G1367" s="823" t="s">
        <v>2825</v>
      </c>
      <c r="H1367" s="823" t="s">
        <v>680</v>
      </c>
      <c r="I1367" s="823" t="s">
        <v>2157</v>
      </c>
      <c r="J1367" s="823" t="s">
        <v>2158</v>
      </c>
      <c r="K1367" s="823" t="s">
        <v>2159</v>
      </c>
      <c r="L1367" s="826">
        <v>754.04</v>
      </c>
      <c r="M1367" s="826">
        <v>19605.04</v>
      </c>
      <c r="N1367" s="823">
        <v>26</v>
      </c>
      <c r="O1367" s="827">
        <v>5</v>
      </c>
      <c r="P1367" s="826">
        <v>19605.04</v>
      </c>
      <c r="Q1367" s="828">
        <v>1</v>
      </c>
      <c r="R1367" s="823">
        <v>26</v>
      </c>
      <c r="S1367" s="828">
        <v>1</v>
      </c>
      <c r="T1367" s="827">
        <v>5</v>
      </c>
      <c r="U1367" s="829">
        <v>1</v>
      </c>
    </row>
    <row r="1368" spans="1:21" ht="14.45" customHeight="1" x14ac:dyDescent="0.2">
      <c r="A1368" s="822">
        <v>7</v>
      </c>
      <c r="B1368" s="823" t="s">
        <v>2233</v>
      </c>
      <c r="C1368" s="823" t="s">
        <v>2239</v>
      </c>
      <c r="D1368" s="824" t="s">
        <v>3530</v>
      </c>
      <c r="E1368" s="825" t="s">
        <v>2267</v>
      </c>
      <c r="F1368" s="823" t="s">
        <v>2234</v>
      </c>
      <c r="G1368" s="823" t="s">
        <v>2825</v>
      </c>
      <c r="H1368" s="823" t="s">
        <v>680</v>
      </c>
      <c r="I1368" s="823" t="s">
        <v>2160</v>
      </c>
      <c r="J1368" s="823" t="s">
        <v>2158</v>
      </c>
      <c r="K1368" s="823" t="s">
        <v>2161</v>
      </c>
      <c r="L1368" s="826">
        <v>1131.06</v>
      </c>
      <c r="M1368" s="826">
        <v>20359.079999999998</v>
      </c>
      <c r="N1368" s="823">
        <v>18</v>
      </c>
      <c r="O1368" s="827">
        <v>3</v>
      </c>
      <c r="P1368" s="826">
        <v>20359.079999999998</v>
      </c>
      <c r="Q1368" s="828">
        <v>1</v>
      </c>
      <c r="R1368" s="823">
        <v>18</v>
      </c>
      <c r="S1368" s="828">
        <v>1</v>
      </c>
      <c r="T1368" s="827">
        <v>3</v>
      </c>
      <c r="U1368" s="829">
        <v>1</v>
      </c>
    </row>
    <row r="1369" spans="1:21" ht="14.45" customHeight="1" x14ac:dyDescent="0.2">
      <c r="A1369" s="822">
        <v>7</v>
      </c>
      <c r="B1369" s="823" t="s">
        <v>2233</v>
      </c>
      <c r="C1369" s="823" t="s">
        <v>2239</v>
      </c>
      <c r="D1369" s="824" t="s">
        <v>3530</v>
      </c>
      <c r="E1369" s="825" t="s">
        <v>2267</v>
      </c>
      <c r="F1369" s="823" t="s">
        <v>2234</v>
      </c>
      <c r="G1369" s="823" t="s">
        <v>2825</v>
      </c>
      <c r="H1369" s="823" t="s">
        <v>680</v>
      </c>
      <c r="I1369" s="823" t="s">
        <v>2826</v>
      </c>
      <c r="J1369" s="823" t="s">
        <v>2158</v>
      </c>
      <c r="K1369" s="823" t="s">
        <v>2827</v>
      </c>
      <c r="L1369" s="826">
        <v>1508.08</v>
      </c>
      <c r="M1369" s="826">
        <v>30161.599999999999</v>
      </c>
      <c r="N1369" s="823">
        <v>20</v>
      </c>
      <c r="O1369" s="827">
        <v>3</v>
      </c>
      <c r="P1369" s="826">
        <v>30161.599999999999</v>
      </c>
      <c r="Q1369" s="828">
        <v>1</v>
      </c>
      <c r="R1369" s="823">
        <v>20</v>
      </c>
      <c r="S1369" s="828">
        <v>1</v>
      </c>
      <c r="T1369" s="827">
        <v>3</v>
      </c>
      <c r="U1369" s="829">
        <v>1</v>
      </c>
    </row>
    <row r="1370" spans="1:21" ht="14.45" customHeight="1" x14ac:dyDescent="0.2">
      <c r="A1370" s="822">
        <v>7</v>
      </c>
      <c r="B1370" s="823" t="s">
        <v>2233</v>
      </c>
      <c r="C1370" s="823" t="s">
        <v>2239</v>
      </c>
      <c r="D1370" s="824" t="s">
        <v>3530</v>
      </c>
      <c r="E1370" s="825" t="s">
        <v>2267</v>
      </c>
      <c r="F1370" s="823" t="s">
        <v>2234</v>
      </c>
      <c r="G1370" s="823" t="s">
        <v>2825</v>
      </c>
      <c r="H1370" s="823" t="s">
        <v>329</v>
      </c>
      <c r="I1370" s="823" t="s">
        <v>3482</v>
      </c>
      <c r="J1370" s="823" t="s">
        <v>3026</v>
      </c>
      <c r="K1370" s="823" t="s">
        <v>2159</v>
      </c>
      <c r="L1370" s="826">
        <v>754.04</v>
      </c>
      <c r="M1370" s="826">
        <v>4524.24</v>
      </c>
      <c r="N1370" s="823">
        <v>6</v>
      </c>
      <c r="O1370" s="827">
        <v>1</v>
      </c>
      <c r="P1370" s="826">
        <v>4524.24</v>
      </c>
      <c r="Q1370" s="828">
        <v>1</v>
      </c>
      <c r="R1370" s="823">
        <v>6</v>
      </c>
      <c r="S1370" s="828">
        <v>1</v>
      </c>
      <c r="T1370" s="827">
        <v>1</v>
      </c>
      <c r="U1370" s="829">
        <v>1</v>
      </c>
    </row>
    <row r="1371" spans="1:21" ht="14.45" customHeight="1" x14ac:dyDescent="0.2">
      <c r="A1371" s="822">
        <v>7</v>
      </c>
      <c r="B1371" s="823" t="s">
        <v>2233</v>
      </c>
      <c r="C1371" s="823" t="s">
        <v>2239</v>
      </c>
      <c r="D1371" s="824" t="s">
        <v>3530</v>
      </c>
      <c r="E1371" s="825" t="s">
        <v>2267</v>
      </c>
      <c r="F1371" s="823" t="s">
        <v>2234</v>
      </c>
      <c r="G1371" s="823" t="s">
        <v>2825</v>
      </c>
      <c r="H1371" s="823" t="s">
        <v>329</v>
      </c>
      <c r="I1371" s="823" t="s">
        <v>3025</v>
      </c>
      <c r="J1371" s="823" t="s">
        <v>3026</v>
      </c>
      <c r="K1371" s="823" t="s">
        <v>2159</v>
      </c>
      <c r="L1371" s="826">
        <v>754.04</v>
      </c>
      <c r="M1371" s="826">
        <v>9048.48</v>
      </c>
      <c r="N1371" s="823">
        <v>12</v>
      </c>
      <c r="O1371" s="827">
        <v>2</v>
      </c>
      <c r="P1371" s="826">
        <v>9048.48</v>
      </c>
      <c r="Q1371" s="828">
        <v>1</v>
      </c>
      <c r="R1371" s="823">
        <v>12</v>
      </c>
      <c r="S1371" s="828">
        <v>1</v>
      </c>
      <c r="T1371" s="827">
        <v>2</v>
      </c>
      <c r="U1371" s="829">
        <v>1</v>
      </c>
    </row>
    <row r="1372" spans="1:21" ht="14.45" customHeight="1" x14ac:dyDescent="0.2">
      <c r="A1372" s="822">
        <v>7</v>
      </c>
      <c r="B1372" s="823" t="s">
        <v>2233</v>
      </c>
      <c r="C1372" s="823" t="s">
        <v>2239</v>
      </c>
      <c r="D1372" s="824" t="s">
        <v>3530</v>
      </c>
      <c r="E1372" s="825" t="s">
        <v>2267</v>
      </c>
      <c r="F1372" s="823" t="s">
        <v>2234</v>
      </c>
      <c r="G1372" s="823" t="s">
        <v>3420</v>
      </c>
      <c r="H1372" s="823" t="s">
        <v>329</v>
      </c>
      <c r="I1372" s="823" t="s">
        <v>3483</v>
      </c>
      <c r="J1372" s="823" t="s">
        <v>3422</v>
      </c>
      <c r="K1372" s="823" t="s">
        <v>3484</v>
      </c>
      <c r="L1372" s="826">
        <v>220.75</v>
      </c>
      <c r="M1372" s="826">
        <v>441.5</v>
      </c>
      <c r="N1372" s="823">
        <v>2</v>
      </c>
      <c r="O1372" s="827">
        <v>0.5</v>
      </c>
      <c r="P1372" s="826">
        <v>441.5</v>
      </c>
      <c r="Q1372" s="828">
        <v>1</v>
      </c>
      <c r="R1372" s="823">
        <v>2</v>
      </c>
      <c r="S1372" s="828">
        <v>1</v>
      </c>
      <c r="T1372" s="827">
        <v>0.5</v>
      </c>
      <c r="U1372" s="829">
        <v>1</v>
      </c>
    </row>
    <row r="1373" spans="1:21" ht="14.45" customHeight="1" x14ac:dyDescent="0.2">
      <c r="A1373" s="822">
        <v>7</v>
      </c>
      <c r="B1373" s="823" t="s">
        <v>2233</v>
      </c>
      <c r="C1373" s="823" t="s">
        <v>2239</v>
      </c>
      <c r="D1373" s="824" t="s">
        <v>3530</v>
      </c>
      <c r="E1373" s="825" t="s">
        <v>2267</v>
      </c>
      <c r="F1373" s="823" t="s">
        <v>2234</v>
      </c>
      <c r="G1373" s="823" t="s">
        <v>2375</v>
      </c>
      <c r="H1373" s="823" t="s">
        <v>329</v>
      </c>
      <c r="I1373" s="823" t="s">
        <v>2657</v>
      </c>
      <c r="J1373" s="823" t="s">
        <v>798</v>
      </c>
      <c r="K1373" s="823" t="s">
        <v>763</v>
      </c>
      <c r="L1373" s="826">
        <v>65.989999999999995</v>
      </c>
      <c r="M1373" s="826">
        <v>197.96999999999997</v>
      </c>
      <c r="N1373" s="823">
        <v>3</v>
      </c>
      <c r="O1373" s="827">
        <v>0.5</v>
      </c>
      <c r="P1373" s="826">
        <v>197.96999999999997</v>
      </c>
      <c r="Q1373" s="828">
        <v>1</v>
      </c>
      <c r="R1373" s="823">
        <v>3</v>
      </c>
      <c r="S1373" s="828">
        <v>1</v>
      </c>
      <c r="T1373" s="827">
        <v>0.5</v>
      </c>
      <c r="U1373" s="829">
        <v>1</v>
      </c>
    </row>
    <row r="1374" spans="1:21" ht="14.45" customHeight="1" x14ac:dyDescent="0.2">
      <c r="A1374" s="822">
        <v>7</v>
      </c>
      <c r="B1374" s="823" t="s">
        <v>2233</v>
      </c>
      <c r="C1374" s="823" t="s">
        <v>2239</v>
      </c>
      <c r="D1374" s="824" t="s">
        <v>3530</v>
      </c>
      <c r="E1374" s="825" t="s">
        <v>2267</v>
      </c>
      <c r="F1374" s="823" t="s">
        <v>2234</v>
      </c>
      <c r="G1374" s="823" t="s">
        <v>2511</v>
      </c>
      <c r="H1374" s="823" t="s">
        <v>329</v>
      </c>
      <c r="I1374" s="823" t="s">
        <v>2829</v>
      </c>
      <c r="J1374" s="823" t="s">
        <v>2513</v>
      </c>
      <c r="K1374" s="823" t="s">
        <v>2830</v>
      </c>
      <c r="L1374" s="826">
        <v>150.26</v>
      </c>
      <c r="M1374" s="826">
        <v>751.3</v>
      </c>
      <c r="N1374" s="823">
        <v>5</v>
      </c>
      <c r="O1374" s="827">
        <v>2</v>
      </c>
      <c r="P1374" s="826">
        <v>450.78</v>
      </c>
      <c r="Q1374" s="828">
        <v>0.6</v>
      </c>
      <c r="R1374" s="823">
        <v>3</v>
      </c>
      <c r="S1374" s="828">
        <v>0.6</v>
      </c>
      <c r="T1374" s="827">
        <v>1</v>
      </c>
      <c r="U1374" s="829">
        <v>0.5</v>
      </c>
    </row>
    <row r="1375" spans="1:21" ht="14.45" customHeight="1" x14ac:dyDescent="0.2">
      <c r="A1375" s="822">
        <v>7</v>
      </c>
      <c r="B1375" s="823" t="s">
        <v>2233</v>
      </c>
      <c r="C1375" s="823" t="s">
        <v>2239</v>
      </c>
      <c r="D1375" s="824" t="s">
        <v>3530</v>
      </c>
      <c r="E1375" s="825" t="s">
        <v>2267</v>
      </c>
      <c r="F1375" s="823" t="s">
        <v>2234</v>
      </c>
      <c r="G1375" s="823" t="s">
        <v>2511</v>
      </c>
      <c r="H1375" s="823" t="s">
        <v>329</v>
      </c>
      <c r="I1375" s="823" t="s">
        <v>3159</v>
      </c>
      <c r="J1375" s="823" t="s">
        <v>2513</v>
      </c>
      <c r="K1375" s="823" t="s">
        <v>3160</v>
      </c>
      <c r="L1375" s="826">
        <v>225.39</v>
      </c>
      <c r="M1375" s="826">
        <v>901.56</v>
      </c>
      <c r="N1375" s="823">
        <v>4</v>
      </c>
      <c r="O1375" s="827">
        <v>1.5</v>
      </c>
      <c r="P1375" s="826"/>
      <c r="Q1375" s="828">
        <v>0</v>
      </c>
      <c r="R1375" s="823"/>
      <c r="S1375" s="828">
        <v>0</v>
      </c>
      <c r="T1375" s="827"/>
      <c r="U1375" s="829">
        <v>0</v>
      </c>
    </row>
    <row r="1376" spans="1:21" ht="14.45" customHeight="1" x14ac:dyDescent="0.2">
      <c r="A1376" s="822">
        <v>7</v>
      </c>
      <c r="B1376" s="823" t="s">
        <v>2233</v>
      </c>
      <c r="C1376" s="823" t="s">
        <v>2239</v>
      </c>
      <c r="D1376" s="824" t="s">
        <v>3530</v>
      </c>
      <c r="E1376" s="825" t="s">
        <v>2267</v>
      </c>
      <c r="F1376" s="823" t="s">
        <v>2234</v>
      </c>
      <c r="G1376" s="823" t="s">
        <v>2531</v>
      </c>
      <c r="H1376" s="823" t="s">
        <v>329</v>
      </c>
      <c r="I1376" s="823" t="s">
        <v>3485</v>
      </c>
      <c r="J1376" s="823" t="s">
        <v>3486</v>
      </c>
      <c r="K1376" s="823" t="s">
        <v>3487</v>
      </c>
      <c r="L1376" s="826">
        <v>35.25</v>
      </c>
      <c r="M1376" s="826">
        <v>70.5</v>
      </c>
      <c r="N1376" s="823">
        <v>2</v>
      </c>
      <c r="O1376" s="827">
        <v>0.5</v>
      </c>
      <c r="P1376" s="826">
        <v>70.5</v>
      </c>
      <c r="Q1376" s="828">
        <v>1</v>
      </c>
      <c r="R1376" s="823">
        <v>2</v>
      </c>
      <c r="S1376" s="828">
        <v>1</v>
      </c>
      <c r="T1376" s="827">
        <v>0.5</v>
      </c>
      <c r="U1376" s="829">
        <v>1</v>
      </c>
    </row>
    <row r="1377" spans="1:21" ht="14.45" customHeight="1" x14ac:dyDescent="0.2">
      <c r="A1377" s="822">
        <v>7</v>
      </c>
      <c r="B1377" s="823" t="s">
        <v>2233</v>
      </c>
      <c r="C1377" s="823" t="s">
        <v>2239</v>
      </c>
      <c r="D1377" s="824" t="s">
        <v>3530</v>
      </c>
      <c r="E1377" s="825" t="s">
        <v>2267</v>
      </c>
      <c r="F1377" s="823" t="s">
        <v>2234</v>
      </c>
      <c r="G1377" s="823" t="s">
        <v>2382</v>
      </c>
      <c r="H1377" s="823" t="s">
        <v>329</v>
      </c>
      <c r="I1377" s="823" t="s">
        <v>2383</v>
      </c>
      <c r="J1377" s="823" t="s">
        <v>1593</v>
      </c>
      <c r="K1377" s="823" t="s">
        <v>2384</v>
      </c>
      <c r="L1377" s="826">
        <v>24.68</v>
      </c>
      <c r="M1377" s="826">
        <v>592.31999999999994</v>
      </c>
      <c r="N1377" s="823">
        <v>24</v>
      </c>
      <c r="O1377" s="827">
        <v>3.5</v>
      </c>
      <c r="P1377" s="826">
        <v>148.07999999999998</v>
      </c>
      <c r="Q1377" s="828">
        <v>0.25</v>
      </c>
      <c r="R1377" s="823">
        <v>6</v>
      </c>
      <c r="S1377" s="828">
        <v>0.25</v>
      </c>
      <c r="T1377" s="827">
        <v>1.5</v>
      </c>
      <c r="U1377" s="829">
        <v>0.42857142857142855</v>
      </c>
    </row>
    <row r="1378" spans="1:21" ht="14.45" customHeight="1" x14ac:dyDescent="0.2">
      <c r="A1378" s="822">
        <v>7</v>
      </c>
      <c r="B1378" s="823" t="s">
        <v>2233</v>
      </c>
      <c r="C1378" s="823" t="s">
        <v>2239</v>
      </c>
      <c r="D1378" s="824" t="s">
        <v>3530</v>
      </c>
      <c r="E1378" s="825" t="s">
        <v>2267</v>
      </c>
      <c r="F1378" s="823" t="s">
        <v>2234</v>
      </c>
      <c r="G1378" s="823" t="s">
        <v>2382</v>
      </c>
      <c r="H1378" s="823" t="s">
        <v>329</v>
      </c>
      <c r="I1378" s="823" t="s">
        <v>2831</v>
      </c>
      <c r="J1378" s="823" t="s">
        <v>1593</v>
      </c>
      <c r="K1378" s="823" t="s">
        <v>2832</v>
      </c>
      <c r="L1378" s="826">
        <v>74.06</v>
      </c>
      <c r="M1378" s="826">
        <v>222.18</v>
      </c>
      <c r="N1378" s="823">
        <v>3</v>
      </c>
      <c r="O1378" s="827">
        <v>0.5</v>
      </c>
      <c r="P1378" s="826"/>
      <c r="Q1378" s="828">
        <v>0</v>
      </c>
      <c r="R1378" s="823"/>
      <c r="S1378" s="828">
        <v>0</v>
      </c>
      <c r="T1378" s="827"/>
      <c r="U1378" s="829">
        <v>0</v>
      </c>
    </row>
    <row r="1379" spans="1:21" ht="14.45" customHeight="1" x14ac:dyDescent="0.2">
      <c r="A1379" s="822">
        <v>7</v>
      </c>
      <c r="B1379" s="823" t="s">
        <v>2233</v>
      </c>
      <c r="C1379" s="823" t="s">
        <v>2239</v>
      </c>
      <c r="D1379" s="824" t="s">
        <v>3530</v>
      </c>
      <c r="E1379" s="825" t="s">
        <v>2267</v>
      </c>
      <c r="F1379" s="823" t="s">
        <v>2234</v>
      </c>
      <c r="G1379" s="823" t="s">
        <v>2833</v>
      </c>
      <c r="H1379" s="823" t="s">
        <v>329</v>
      </c>
      <c r="I1379" s="823" t="s">
        <v>2834</v>
      </c>
      <c r="J1379" s="823" t="s">
        <v>2835</v>
      </c>
      <c r="K1379" s="823" t="s">
        <v>2836</v>
      </c>
      <c r="L1379" s="826">
        <v>561.76</v>
      </c>
      <c r="M1379" s="826">
        <v>5055.84</v>
      </c>
      <c r="N1379" s="823">
        <v>9</v>
      </c>
      <c r="O1379" s="827">
        <v>2</v>
      </c>
      <c r="P1379" s="826">
        <v>3370.56</v>
      </c>
      <c r="Q1379" s="828">
        <v>0.66666666666666663</v>
      </c>
      <c r="R1379" s="823">
        <v>6</v>
      </c>
      <c r="S1379" s="828">
        <v>0.66666666666666663</v>
      </c>
      <c r="T1379" s="827">
        <v>1</v>
      </c>
      <c r="U1379" s="829">
        <v>0.5</v>
      </c>
    </row>
    <row r="1380" spans="1:21" ht="14.45" customHeight="1" x14ac:dyDescent="0.2">
      <c r="A1380" s="822">
        <v>7</v>
      </c>
      <c r="B1380" s="823" t="s">
        <v>2233</v>
      </c>
      <c r="C1380" s="823" t="s">
        <v>2239</v>
      </c>
      <c r="D1380" s="824" t="s">
        <v>3530</v>
      </c>
      <c r="E1380" s="825" t="s">
        <v>2267</v>
      </c>
      <c r="F1380" s="823" t="s">
        <v>2234</v>
      </c>
      <c r="G1380" s="823" t="s">
        <v>3488</v>
      </c>
      <c r="H1380" s="823" t="s">
        <v>329</v>
      </c>
      <c r="I1380" s="823" t="s">
        <v>3489</v>
      </c>
      <c r="J1380" s="823" t="s">
        <v>3490</v>
      </c>
      <c r="K1380" s="823" t="s">
        <v>2638</v>
      </c>
      <c r="L1380" s="826">
        <v>138.76</v>
      </c>
      <c r="M1380" s="826">
        <v>138.76</v>
      </c>
      <c r="N1380" s="823">
        <v>1</v>
      </c>
      <c r="O1380" s="827">
        <v>1</v>
      </c>
      <c r="P1380" s="826">
        <v>138.76</v>
      </c>
      <c r="Q1380" s="828">
        <v>1</v>
      </c>
      <c r="R1380" s="823">
        <v>1</v>
      </c>
      <c r="S1380" s="828">
        <v>1</v>
      </c>
      <c r="T1380" s="827">
        <v>1</v>
      </c>
      <c r="U1380" s="829">
        <v>1</v>
      </c>
    </row>
    <row r="1381" spans="1:21" ht="14.45" customHeight="1" x14ac:dyDescent="0.2">
      <c r="A1381" s="822">
        <v>7</v>
      </c>
      <c r="B1381" s="823" t="s">
        <v>2233</v>
      </c>
      <c r="C1381" s="823" t="s">
        <v>2239</v>
      </c>
      <c r="D1381" s="824" t="s">
        <v>3530</v>
      </c>
      <c r="E1381" s="825" t="s">
        <v>2267</v>
      </c>
      <c r="F1381" s="823" t="s">
        <v>2234</v>
      </c>
      <c r="G1381" s="823" t="s">
        <v>2837</v>
      </c>
      <c r="H1381" s="823" t="s">
        <v>680</v>
      </c>
      <c r="I1381" s="823" t="s">
        <v>3105</v>
      </c>
      <c r="J1381" s="823" t="s">
        <v>2152</v>
      </c>
      <c r="K1381" s="823" t="s">
        <v>3106</v>
      </c>
      <c r="L1381" s="826">
        <v>232.68</v>
      </c>
      <c r="M1381" s="826">
        <v>2792.16</v>
      </c>
      <c r="N1381" s="823">
        <v>12</v>
      </c>
      <c r="O1381" s="827">
        <v>2</v>
      </c>
      <c r="P1381" s="826">
        <v>2792.16</v>
      </c>
      <c r="Q1381" s="828">
        <v>1</v>
      </c>
      <c r="R1381" s="823">
        <v>12</v>
      </c>
      <c r="S1381" s="828">
        <v>1</v>
      </c>
      <c r="T1381" s="827">
        <v>2</v>
      </c>
      <c r="U1381" s="829">
        <v>1</v>
      </c>
    </row>
    <row r="1382" spans="1:21" ht="14.45" customHeight="1" x14ac:dyDescent="0.2">
      <c r="A1382" s="822">
        <v>7</v>
      </c>
      <c r="B1382" s="823" t="s">
        <v>2233</v>
      </c>
      <c r="C1382" s="823" t="s">
        <v>2239</v>
      </c>
      <c r="D1382" s="824" t="s">
        <v>3530</v>
      </c>
      <c r="E1382" s="825" t="s">
        <v>2267</v>
      </c>
      <c r="F1382" s="823" t="s">
        <v>2234</v>
      </c>
      <c r="G1382" s="823" t="s">
        <v>2837</v>
      </c>
      <c r="H1382" s="823" t="s">
        <v>680</v>
      </c>
      <c r="I1382" s="823" t="s">
        <v>2846</v>
      </c>
      <c r="J1382" s="823" t="s">
        <v>2152</v>
      </c>
      <c r="K1382" s="823" t="s">
        <v>2847</v>
      </c>
      <c r="L1382" s="826">
        <v>1454.23</v>
      </c>
      <c r="M1382" s="826">
        <v>26176.140000000003</v>
      </c>
      <c r="N1382" s="823">
        <v>18</v>
      </c>
      <c r="O1382" s="827">
        <v>3</v>
      </c>
      <c r="P1382" s="826">
        <v>26176.140000000003</v>
      </c>
      <c r="Q1382" s="828">
        <v>1</v>
      </c>
      <c r="R1382" s="823">
        <v>18</v>
      </c>
      <c r="S1382" s="828">
        <v>1</v>
      </c>
      <c r="T1382" s="827">
        <v>3</v>
      </c>
      <c r="U1382" s="829">
        <v>1</v>
      </c>
    </row>
    <row r="1383" spans="1:21" ht="14.45" customHeight="1" x14ac:dyDescent="0.2">
      <c r="A1383" s="822">
        <v>7</v>
      </c>
      <c r="B1383" s="823" t="s">
        <v>2233</v>
      </c>
      <c r="C1383" s="823" t="s">
        <v>2239</v>
      </c>
      <c r="D1383" s="824" t="s">
        <v>3530</v>
      </c>
      <c r="E1383" s="825" t="s">
        <v>2267</v>
      </c>
      <c r="F1383" s="823" t="s">
        <v>2234</v>
      </c>
      <c r="G1383" s="823" t="s">
        <v>2837</v>
      </c>
      <c r="H1383" s="823" t="s">
        <v>680</v>
      </c>
      <c r="I1383" s="823" t="s">
        <v>2151</v>
      </c>
      <c r="J1383" s="823" t="s">
        <v>2152</v>
      </c>
      <c r="K1383" s="823" t="s">
        <v>2153</v>
      </c>
      <c r="L1383" s="826">
        <v>484.75</v>
      </c>
      <c r="M1383" s="826">
        <v>8725.5</v>
      </c>
      <c r="N1383" s="823">
        <v>18</v>
      </c>
      <c r="O1383" s="827">
        <v>3</v>
      </c>
      <c r="P1383" s="826">
        <v>8725.5</v>
      </c>
      <c r="Q1383" s="828">
        <v>1</v>
      </c>
      <c r="R1383" s="823">
        <v>18</v>
      </c>
      <c r="S1383" s="828">
        <v>1</v>
      </c>
      <c r="T1383" s="827">
        <v>3</v>
      </c>
      <c r="U1383" s="829">
        <v>1</v>
      </c>
    </row>
    <row r="1384" spans="1:21" ht="14.45" customHeight="1" x14ac:dyDescent="0.2">
      <c r="A1384" s="822">
        <v>7</v>
      </c>
      <c r="B1384" s="823" t="s">
        <v>2233</v>
      </c>
      <c r="C1384" s="823" t="s">
        <v>2239</v>
      </c>
      <c r="D1384" s="824" t="s">
        <v>3530</v>
      </c>
      <c r="E1384" s="825" t="s">
        <v>2267</v>
      </c>
      <c r="F1384" s="823" t="s">
        <v>2234</v>
      </c>
      <c r="G1384" s="823" t="s">
        <v>2837</v>
      </c>
      <c r="H1384" s="823" t="s">
        <v>680</v>
      </c>
      <c r="I1384" s="823" t="s">
        <v>2154</v>
      </c>
      <c r="J1384" s="823" t="s">
        <v>2152</v>
      </c>
      <c r="K1384" s="823" t="s">
        <v>2155</v>
      </c>
      <c r="L1384" s="826">
        <v>969.48</v>
      </c>
      <c r="M1384" s="826">
        <v>12603.240000000002</v>
      </c>
      <c r="N1384" s="823">
        <v>13</v>
      </c>
      <c r="O1384" s="827">
        <v>3</v>
      </c>
      <c r="P1384" s="826">
        <v>12603.240000000002</v>
      </c>
      <c r="Q1384" s="828">
        <v>1</v>
      </c>
      <c r="R1384" s="823">
        <v>13</v>
      </c>
      <c r="S1384" s="828">
        <v>1</v>
      </c>
      <c r="T1384" s="827">
        <v>3</v>
      </c>
      <c r="U1384" s="829">
        <v>1</v>
      </c>
    </row>
    <row r="1385" spans="1:21" ht="14.45" customHeight="1" x14ac:dyDescent="0.2">
      <c r="A1385" s="822">
        <v>7</v>
      </c>
      <c r="B1385" s="823" t="s">
        <v>2233</v>
      </c>
      <c r="C1385" s="823" t="s">
        <v>2239</v>
      </c>
      <c r="D1385" s="824" t="s">
        <v>3530</v>
      </c>
      <c r="E1385" s="825" t="s">
        <v>2267</v>
      </c>
      <c r="F1385" s="823" t="s">
        <v>2234</v>
      </c>
      <c r="G1385" s="823" t="s">
        <v>2837</v>
      </c>
      <c r="H1385" s="823" t="s">
        <v>680</v>
      </c>
      <c r="I1385" s="823" t="s">
        <v>2146</v>
      </c>
      <c r="J1385" s="823" t="s">
        <v>2147</v>
      </c>
      <c r="K1385" s="823" t="s">
        <v>2148</v>
      </c>
      <c r="L1385" s="826">
        <v>484.75</v>
      </c>
      <c r="M1385" s="826">
        <v>8725.5</v>
      </c>
      <c r="N1385" s="823">
        <v>18</v>
      </c>
      <c r="O1385" s="827">
        <v>3</v>
      </c>
      <c r="P1385" s="826">
        <v>8725.5</v>
      </c>
      <c r="Q1385" s="828">
        <v>1</v>
      </c>
      <c r="R1385" s="823">
        <v>18</v>
      </c>
      <c r="S1385" s="828">
        <v>1</v>
      </c>
      <c r="T1385" s="827">
        <v>3</v>
      </c>
      <c r="U1385" s="829">
        <v>1</v>
      </c>
    </row>
    <row r="1386" spans="1:21" ht="14.45" customHeight="1" x14ac:dyDescent="0.2">
      <c r="A1386" s="822">
        <v>7</v>
      </c>
      <c r="B1386" s="823" t="s">
        <v>2233</v>
      </c>
      <c r="C1386" s="823" t="s">
        <v>2239</v>
      </c>
      <c r="D1386" s="824" t="s">
        <v>3530</v>
      </c>
      <c r="E1386" s="825" t="s">
        <v>2267</v>
      </c>
      <c r="F1386" s="823" t="s">
        <v>2234</v>
      </c>
      <c r="G1386" s="823" t="s">
        <v>2837</v>
      </c>
      <c r="H1386" s="823" t="s">
        <v>680</v>
      </c>
      <c r="I1386" s="823" t="s">
        <v>2149</v>
      </c>
      <c r="J1386" s="823" t="s">
        <v>2147</v>
      </c>
      <c r="K1386" s="823" t="s">
        <v>2150</v>
      </c>
      <c r="L1386" s="826">
        <v>969.48</v>
      </c>
      <c r="M1386" s="826">
        <v>5816.88</v>
      </c>
      <c r="N1386" s="823">
        <v>6</v>
      </c>
      <c r="O1386" s="827">
        <v>1</v>
      </c>
      <c r="P1386" s="826">
        <v>5816.88</v>
      </c>
      <c r="Q1386" s="828">
        <v>1</v>
      </c>
      <c r="R1386" s="823">
        <v>6</v>
      </c>
      <c r="S1386" s="828">
        <v>1</v>
      </c>
      <c r="T1386" s="827">
        <v>1</v>
      </c>
      <c r="U1386" s="829">
        <v>1</v>
      </c>
    </row>
    <row r="1387" spans="1:21" ht="14.45" customHeight="1" x14ac:dyDescent="0.2">
      <c r="A1387" s="822">
        <v>7</v>
      </c>
      <c r="B1387" s="823" t="s">
        <v>2233</v>
      </c>
      <c r="C1387" s="823" t="s">
        <v>2239</v>
      </c>
      <c r="D1387" s="824" t="s">
        <v>3530</v>
      </c>
      <c r="E1387" s="825" t="s">
        <v>2267</v>
      </c>
      <c r="F1387" s="823" t="s">
        <v>2234</v>
      </c>
      <c r="G1387" s="823" t="s">
        <v>2837</v>
      </c>
      <c r="H1387" s="823" t="s">
        <v>680</v>
      </c>
      <c r="I1387" s="823" t="s">
        <v>2849</v>
      </c>
      <c r="J1387" s="823" t="s">
        <v>2147</v>
      </c>
      <c r="K1387" s="823" t="s">
        <v>2850</v>
      </c>
      <c r="L1387" s="826">
        <v>242.37</v>
      </c>
      <c r="M1387" s="826">
        <v>1454.22</v>
      </c>
      <c r="N1387" s="823">
        <v>6</v>
      </c>
      <c r="O1387" s="827">
        <v>1</v>
      </c>
      <c r="P1387" s="826">
        <v>1454.22</v>
      </c>
      <c r="Q1387" s="828">
        <v>1</v>
      </c>
      <c r="R1387" s="823">
        <v>6</v>
      </c>
      <c r="S1387" s="828">
        <v>1</v>
      </c>
      <c r="T1387" s="827">
        <v>1</v>
      </c>
      <c r="U1387" s="829">
        <v>1</v>
      </c>
    </row>
    <row r="1388" spans="1:21" ht="14.45" customHeight="1" x14ac:dyDescent="0.2">
      <c r="A1388" s="822">
        <v>7</v>
      </c>
      <c r="B1388" s="823" t="s">
        <v>2233</v>
      </c>
      <c r="C1388" s="823" t="s">
        <v>2239</v>
      </c>
      <c r="D1388" s="824" t="s">
        <v>3530</v>
      </c>
      <c r="E1388" s="825" t="s">
        <v>2267</v>
      </c>
      <c r="F1388" s="823" t="s">
        <v>2234</v>
      </c>
      <c r="G1388" s="823" t="s">
        <v>2837</v>
      </c>
      <c r="H1388" s="823" t="s">
        <v>329</v>
      </c>
      <c r="I1388" s="823" t="s">
        <v>3491</v>
      </c>
      <c r="J1388" s="823" t="s">
        <v>3492</v>
      </c>
      <c r="K1388" s="823" t="s">
        <v>2148</v>
      </c>
      <c r="L1388" s="826">
        <v>484.75</v>
      </c>
      <c r="M1388" s="826">
        <v>2908.5</v>
      </c>
      <c r="N1388" s="823">
        <v>6</v>
      </c>
      <c r="O1388" s="827">
        <v>1</v>
      </c>
      <c r="P1388" s="826">
        <v>2908.5</v>
      </c>
      <c r="Q1388" s="828">
        <v>1</v>
      </c>
      <c r="R1388" s="823">
        <v>6</v>
      </c>
      <c r="S1388" s="828">
        <v>1</v>
      </c>
      <c r="T1388" s="827">
        <v>1</v>
      </c>
      <c r="U1388" s="829">
        <v>1</v>
      </c>
    </row>
    <row r="1389" spans="1:21" ht="14.45" customHeight="1" x14ac:dyDescent="0.2">
      <c r="A1389" s="822">
        <v>7</v>
      </c>
      <c r="B1389" s="823" t="s">
        <v>2233</v>
      </c>
      <c r="C1389" s="823" t="s">
        <v>2239</v>
      </c>
      <c r="D1389" s="824" t="s">
        <v>3530</v>
      </c>
      <c r="E1389" s="825" t="s">
        <v>2267</v>
      </c>
      <c r="F1389" s="823" t="s">
        <v>2234</v>
      </c>
      <c r="G1389" s="823" t="s">
        <v>2559</v>
      </c>
      <c r="H1389" s="823" t="s">
        <v>680</v>
      </c>
      <c r="I1389" s="823" t="s">
        <v>2851</v>
      </c>
      <c r="J1389" s="823" t="s">
        <v>2039</v>
      </c>
      <c r="K1389" s="823" t="s">
        <v>2852</v>
      </c>
      <c r="L1389" s="826">
        <v>339.47</v>
      </c>
      <c r="M1389" s="826">
        <v>1357.88</v>
      </c>
      <c r="N1389" s="823">
        <v>4</v>
      </c>
      <c r="O1389" s="827">
        <v>0.5</v>
      </c>
      <c r="P1389" s="826">
        <v>1357.88</v>
      </c>
      <c r="Q1389" s="828">
        <v>1</v>
      </c>
      <c r="R1389" s="823">
        <v>4</v>
      </c>
      <c r="S1389" s="828">
        <v>1</v>
      </c>
      <c r="T1389" s="827">
        <v>0.5</v>
      </c>
      <c r="U1389" s="829">
        <v>1</v>
      </c>
    </row>
    <row r="1390" spans="1:21" ht="14.45" customHeight="1" x14ac:dyDescent="0.2">
      <c r="A1390" s="822">
        <v>7</v>
      </c>
      <c r="B1390" s="823" t="s">
        <v>2233</v>
      </c>
      <c r="C1390" s="823" t="s">
        <v>2239</v>
      </c>
      <c r="D1390" s="824" t="s">
        <v>3530</v>
      </c>
      <c r="E1390" s="825" t="s">
        <v>2267</v>
      </c>
      <c r="F1390" s="823" t="s">
        <v>2234</v>
      </c>
      <c r="G1390" s="823" t="s">
        <v>2559</v>
      </c>
      <c r="H1390" s="823" t="s">
        <v>680</v>
      </c>
      <c r="I1390" s="823" t="s">
        <v>2166</v>
      </c>
      <c r="J1390" s="823" t="s">
        <v>2039</v>
      </c>
      <c r="K1390" s="823" t="s">
        <v>2167</v>
      </c>
      <c r="L1390" s="826">
        <v>113.16</v>
      </c>
      <c r="M1390" s="826">
        <v>678.96</v>
      </c>
      <c r="N1390" s="823">
        <v>6</v>
      </c>
      <c r="O1390" s="827">
        <v>3</v>
      </c>
      <c r="P1390" s="826">
        <v>226.32</v>
      </c>
      <c r="Q1390" s="828">
        <v>0.33333333333333331</v>
      </c>
      <c r="R1390" s="823">
        <v>2</v>
      </c>
      <c r="S1390" s="828">
        <v>0.33333333333333331</v>
      </c>
      <c r="T1390" s="827">
        <v>1</v>
      </c>
      <c r="U1390" s="829">
        <v>0.33333333333333331</v>
      </c>
    </row>
    <row r="1391" spans="1:21" ht="14.45" customHeight="1" x14ac:dyDescent="0.2">
      <c r="A1391" s="822">
        <v>7</v>
      </c>
      <c r="B1391" s="823" t="s">
        <v>2233</v>
      </c>
      <c r="C1391" s="823" t="s">
        <v>2239</v>
      </c>
      <c r="D1391" s="824" t="s">
        <v>3530</v>
      </c>
      <c r="E1391" s="825" t="s">
        <v>2267</v>
      </c>
      <c r="F1391" s="823" t="s">
        <v>2234</v>
      </c>
      <c r="G1391" s="823" t="s">
        <v>2559</v>
      </c>
      <c r="H1391" s="823" t="s">
        <v>680</v>
      </c>
      <c r="I1391" s="823" t="s">
        <v>2041</v>
      </c>
      <c r="J1391" s="823" t="s">
        <v>2039</v>
      </c>
      <c r="K1391" s="823" t="s">
        <v>2042</v>
      </c>
      <c r="L1391" s="826">
        <v>339.47</v>
      </c>
      <c r="M1391" s="826">
        <v>16634.03</v>
      </c>
      <c r="N1391" s="823">
        <v>49</v>
      </c>
      <c r="O1391" s="827">
        <v>14</v>
      </c>
      <c r="P1391" s="826">
        <v>10863.04</v>
      </c>
      <c r="Q1391" s="828">
        <v>0.65306122448979598</v>
      </c>
      <c r="R1391" s="823">
        <v>32</v>
      </c>
      <c r="S1391" s="828">
        <v>0.65306122448979587</v>
      </c>
      <c r="T1391" s="827">
        <v>9</v>
      </c>
      <c r="U1391" s="829">
        <v>0.6428571428571429</v>
      </c>
    </row>
    <row r="1392" spans="1:21" ht="14.45" customHeight="1" x14ac:dyDescent="0.2">
      <c r="A1392" s="822">
        <v>7</v>
      </c>
      <c r="B1392" s="823" t="s">
        <v>2233</v>
      </c>
      <c r="C1392" s="823" t="s">
        <v>2239</v>
      </c>
      <c r="D1392" s="824" t="s">
        <v>3530</v>
      </c>
      <c r="E1392" s="825" t="s">
        <v>2267</v>
      </c>
      <c r="F1392" s="823" t="s">
        <v>2234</v>
      </c>
      <c r="G1392" s="823" t="s">
        <v>2559</v>
      </c>
      <c r="H1392" s="823" t="s">
        <v>329</v>
      </c>
      <c r="I1392" s="823" t="s">
        <v>3184</v>
      </c>
      <c r="J1392" s="823" t="s">
        <v>3029</v>
      </c>
      <c r="K1392" s="823" t="s">
        <v>3032</v>
      </c>
      <c r="L1392" s="826">
        <v>305.51</v>
      </c>
      <c r="M1392" s="826">
        <v>305.51</v>
      </c>
      <c r="N1392" s="823">
        <v>1</v>
      </c>
      <c r="O1392" s="827">
        <v>1</v>
      </c>
      <c r="P1392" s="826"/>
      <c r="Q1392" s="828">
        <v>0</v>
      </c>
      <c r="R1392" s="823"/>
      <c r="S1392" s="828">
        <v>0</v>
      </c>
      <c r="T1392" s="827"/>
      <c r="U1392" s="829">
        <v>0</v>
      </c>
    </row>
    <row r="1393" spans="1:21" ht="14.45" customHeight="1" x14ac:dyDescent="0.2">
      <c r="A1393" s="822">
        <v>7</v>
      </c>
      <c r="B1393" s="823" t="s">
        <v>2233</v>
      </c>
      <c r="C1393" s="823" t="s">
        <v>2239</v>
      </c>
      <c r="D1393" s="824" t="s">
        <v>3530</v>
      </c>
      <c r="E1393" s="825" t="s">
        <v>2267</v>
      </c>
      <c r="F1393" s="823" t="s">
        <v>2234</v>
      </c>
      <c r="G1393" s="823" t="s">
        <v>2559</v>
      </c>
      <c r="H1393" s="823" t="s">
        <v>680</v>
      </c>
      <c r="I1393" s="823" t="s">
        <v>3030</v>
      </c>
      <c r="J1393" s="823" t="s">
        <v>3031</v>
      </c>
      <c r="K1393" s="823" t="s">
        <v>3032</v>
      </c>
      <c r="L1393" s="826">
        <v>763.63</v>
      </c>
      <c r="M1393" s="826">
        <v>2290.89</v>
      </c>
      <c r="N1393" s="823">
        <v>3</v>
      </c>
      <c r="O1393" s="827">
        <v>1</v>
      </c>
      <c r="P1393" s="826">
        <v>2290.89</v>
      </c>
      <c r="Q1393" s="828">
        <v>1</v>
      </c>
      <c r="R1393" s="823">
        <v>3</v>
      </c>
      <c r="S1393" s="828">
        <v>1</v>
      </c>
      <c r="T1393" s="827">
        <v>1</v>
      </c>
      <c r="U1393" s="829">
        <v>1</v>
      </c>
    </row>
    <row r="1394" spans="1:21" ht="14.45" customHeight="1" x14ac:dyDescent="0.2">
      <c r="A1394" s="822">
        <v>7</v>
      </c>
      <c r="B1394" s="823" t="s">
        <v>2233</v>
      </c>
      <c r="C1394" s="823" t="s">
        <v>2239</v>
      </c>
      <c r="D1394" s="824" t="s">
        <v>3530</v>
      </c>
      <c r="E1394" s="825" t="s">
        <v>2267</v>
      </c>
      <c r="F1394" s="823" t="s">
        <v>2234</v>
      </c>
      <c r="G1394" s="823" t="s">
        <v>2468</v>
      </c>
      <c r="H1394" s="823" t="s">
        <v>329</v>
      </c>
      <c r="I1394" s="823" t="s">
        <v>3309</v>
      </c>
      <c r="J1394" s="823" t="s">
        <v>3310</v>
      </c>
      <c r="K1394" s="823" t="s">
        <v>2631</v>
      </c>
      <c r="L1394" s="826">
        <v>79.64</v>
      </c>
      <c r="M1394" s="826">
        <v>159.28</v>
      </c>
      <c r="N1394" s="823">
        <v>2</v>
      </c>
      <c r="O1394" s="827">
        <v>1</v>
      </c>
      <c r="P1394" s="826">
        <v>159.28</v>
      </c>
      <c r="Q1394" s="828">
        <v>1</v>
      </c>
      <c r="R1394" s="823">
        <v>2</v>
      </c>
      <c r="S1394" s="828">
        <v>1</v>
      </c>
      <c r="T1394" s="827">
        <v>1</v>
      </c>
      <c r="U1394" s="829">
        <v>1</v>
      </c>
    </row>
    <row r="1395" spans="1:21" ht="14.45" customHeight="1" x14ac:dyDescent="0.2">
      <c r="A1395" s="822">
        <v>7</v>
      </c>
      <c r="B1395" s="823" t="s">
        <v>2233</v>
      </c>
      <c r="C1395" s="823" t="s">
        <v>2239</v>
      </c>
      <c r="D1395" s="824" t="s">
        <v>3530</v>
      </c>
      <c r="E1395" s="825" t="s">
        <v>2267</v>
      </c>
      <c r="F1395" s="823" t="s">
        <v>2234</v>
      </c>
      <c r="G1395" s="823" t="s">
        <v>2398</v>
      </c>
      <c r="H1395" s="823" t="s">
        <v>329</v>
      </c>
      <c r="I1395" s="823" t="s">
        <v>2399</v>
      </c>
      <c r="J1395" s="823" t="s">
        <v>2400</v>
      </c>
      <c r="K1395" s="823" t="s">
        <v>2401</v>
      </c>
      <c r="L1395" s="826">
        <v>45.89</v>
      </c>
      <c r="M1395" s="826">
        <v>91.78</v>
      </c>
      <c r="N1395" s="823">
        <v>2</v>
      </c>
      <c r="O1395" s="827">
        <v>0.5</v>
      </c>
      <c r="P1395" s="826"/>
      <c r="Q1395" s="828">
        <v>0</v>
      </c>
      <c r="R1395" s="823"/>
      <c r="S1395" s="828">
        <v>0</v>
      </c>
      <c r="T1395" s="827"/>
      <c r="U1395" s="829">
        <v>0</v>
      </c>
    </row>
    <row r="1396" spans="1:21" ht="14.45" customHeight="1" x14ac:dyDescent="0.2">
      <c r="A1396" s="822">
        <v>7</v>
      </c>
      <c r="B1396" s="823" t="s">
        <v>2233</v>
      </c>
      <c r="C1396" s="823" t="s">
        <v>2239</v>
      </c>
      <c r="D1396" s="824" t="s">
        <v>3530</v>
      </c>
      <c r="E1396" s="825" t="s">
        <v>2267</v>
      </c>
      <c r="F1396" s="823" t="s">
        <v>2234</v>
      </c>
      <c r="G1396" s="823" t="s">
        <v>2398</v>
      </c>
      <c r="H1396" s="823" t="s">
        <v>329</v>
      </c>
      <c r="I1396" s="823" t="s">
        <v>3033</v>
      </c>
      <c r="J1396" s="823" t="s">
        <v>2400</v>
      </c>
      <c r="K1396" s="823" t="s">
        <v>3034</v>
      </c>
      <c r="L1396" s="826">
        <v>91.78</v>
      </c>
      <c r="M1396" s="826">
        <v>183.56</v>
      </c>
      <c r="N1396" s="823">
        <v>2</v>
      </c>
      <c r="O1396" s="827">
        <v>1</v>
      </c>
      <c r="P1396" s="826">
        <v>183.56</v>
      </c>
      <c r="Q1396" s="828">
        <v>1</v>
      </c>
      <c r="R1396" s="823">
        <v>2</v>
      </c>
      <c r="S1396" s="828">
        <v>1</v>
      </c>
      <c r="T1396" s="827">
        <v>1</v>
      </c>
      <c r="U1396" s="829">
        <v>1</v>
      </c>
    </row>
    <row r="1397" spans="1:21" ht="14.45" customHeight="1" x14ac:dyDescent="0.2">
      <c r="A1397" s="822">
        <v>7</v>
      </c>
      <c r="B1397" s="823" t="s">
        <v>2233</v>
      </c>
      <c r="C1397" s="823" t="s">
        <v>2239</v>
      </c>
      <c r="D1397" s="824" t="s">
        <v>3530</v>
      </c>
      <c r="E1397" s="825" t="s">
        <v>2267</v>
      </c>
      <c r="F1397" s="823" t="s">
        <v>2234</v>
      </c>
      <c r="G1397" s="823" t="s">
        <v>2871</v>
      </c>
      <c r="H1397" s="823" t="s">
        <v>329</v>
      </c>
      <c r="I1397" s="823" t="s">
        <v>3117</v>
      </c>
      <c r="J1397" s="823" t="s">
        <v>3118</v>
      </c>
      <c r="K1397" s="823" t="s">
        <v>765</v>
      </c>
      <c r="L1397" s="826">
        <v>68.599999999999994</v>
      </c>
      <c r="M1397" s="826">
        <v>68.599999999999994</v>
      </c>
      <c r="N1397" s="823">
        <v>1</v>
      </c>
      <c r="O1397" s="827">
        <v>1</v>
      </c>
      <c r="P1397" s="826"/>
      <c r="Q1397" s="828">
        <v>0</v>
      </c>
      <c r="R1397" s="823"/>
      <c r="S1397" s="828">
        <v>0</v>
      </c>
      <c r="T1397" s="827"/>
      <c r="U1397" s="829">
        <v>0</v>
      </c>
    </row>
    <row r="1398" spans="1:21" ht="14.45" customHeight="1" x14ac:dyDescent="0.2">
      <c r="A1398" s="822">
        <v>7</v>
      </c>
      <c r="B1398" s="823" t="s">
        <v>2233</v>
      </c>
      <c r="C1398" s="823" t="s">
        <v>2239</v>
      </c>
      <c r="D1398" s="824" t="s">
        <v>3530</v>
      </c>
      <c r="E1398" s="825" t="s">
        <v>2267</v>
      </c>
      <c r="F1398" s="823" t="s">
        <v>2234</v>
      </c>
      <c r="G1398" s="823" t="s">
        <v>3465</v>
      </c>
      <c r="H1398" s="823" t="s">
        <v>329</v>
      </c>
      <c r="I1398" s="823" t="s">
        <v>3466</v>
      </c>
      <c r="J1398" s="823" t="s">
        <v>3467</v>
      </c>
      <c r="K1398" s="823" t="s">
        <v>2534</v>
      </c>
      <c r="L1398" s="826">
        <v>46.99</v>
      </c>
      <c r="M1398" s="826">
        <v>187.96</v>
      </c>
      <c r="N1398" s="823">
        <v>4</v>
      </c>
      <c r="O1398" s="827">
        <v>1</v>
      </c>
      <c r="P1398" s="826"/>
      <c r="Q1398" s="828">
        <v>0</v>
      </c>
      <c r="R1398" s="823"/>
      <c r="S1398" s="828">
        <v>0</v>
      </c>
      <c r="T1398" s="827"/>
      <c r="U1398" s="829">
        <v>0</v>
      </c>
    </row>
    <row r="1399" spans="1:21" ht="14.45" customHeight="1" x14ac:dyDescent="0.2">
      <c r="A1399" s="822">
        <v>7</v>
      </c>
      <c r="B1399" s="823" t="s">
        <v>2233</v>
      </c>
      <c r="C1399" s="823" t="s">
        <v>2239</v>
      </c>
      <c r="D1399" s="824" t="s">
        <v>3530</v>
      </c>
      <c r="E1399" s="825" t="s">
        <v>2267</v>
      </c>
      <c r="F1399" s="823" t="s">
        <v>2234</v>
      </c>
      <c r="G1399" s="823" t="s">
        <v>3395</v>
      </c>
      <c r="H1399" s="823" t="s">
        <v>680</v>
      </c>
      <c r="I1399" s="823" t="s">
        <v>3493</v>
      </c>
      <c r="J1399" s="823" t="s">
        <v>3494</v>
      </c>
      <c r="K1399" s="823" t="s">
        <v>3495</v>
      </c>
      <c r="L1399" s="826">
        <v>12.79</v>
      </c>
      <c r="M1399" s="826">
        <v>25.58</v>
      </c>
      <c r="N1399" s="823">
        <v>2</v>
      </c>
      <c r="O1399" s="827">
        <v>1</v>
      </c>
      <c r="P1399" s="826"/>
      <c r="Q1399" s="828">
        <v>0</v>
      </c>
      <c r="R1399" s="823"/>
      <c r="S1399" s="828">
        <v>0</v>
      </c>
      <c r="T1399" s="827"/>
      <c r="U1399" s="829">
        <v>0</v>
      </c>
    </row>
    <row r="1400" spans="1:21" ht="14.45" customHeight="1" x14ac:dyDescent="0.2">
      <c r="A1400" s="822">
        <v>7</v>
      </c>
      <c r="B1400" s="823" t="s">
        <v>2233</v>
      </c>
      <c r="C1400" s="823" t="s">
        <v>2239</v>
      </c>
      <c r="D1400" s="824" t="s">
        <v>3530</v>
      </c>
      <c r="E1400" s="825" t="s">
        <v>2267</v>
      </c>
      <c r="F1400" s="823" t="s">
        <v>2234</v>
      </c>
      <c r="G1400" s="823" t="s">
        <v>3496</v>
      </c>
      <c r="H1400" s="823" t="s">
        <v>329</v>
      </c>
      <c r="I1400" s="823" t="s">
        <v>3497</v>
      </c>
      <c r="J1400" s="823" t="s">
        <v>3498</v>
      </c>
      <c r="K1400" s="823" t="s">
        <v>3499</v>
      </c>
      <c r="L1400" s="826">
        <v>248.55</v>
      </c>
      <c r="M1400" s="826">
        <v>248.55</v>
      </c>
      <c r="N1400" s="823">
        <v>1</v>
      </c>
      <c r="O1400" s="827">
        <v>1</v>
      </c>
      <c r="P1400" s="826">
        <v>248.55</v>
      </c>
      <c r="Q1400" s="828">
        <v>1</v>
      </c>
      <c r="R1400" s="823">
        <v>1</v>
      </c>
      <c r="S1400" s="828">
        <v>1</v>
      </c>
      <c r="T1400" s="827">
        <v>1</v>
      </c>
      <c r="U1400" s="829">
        <v>1</v>
      </c>
    </row>
    <row r="1401" spans="1:21" ht="14.45" customHeight="1" x14ac:dyDescent="0.2">
      <c r="A1401" s="822">
        <v>7</v>
      </c>
      <c r="B1401" s="823" t="s">
        <v>2233</v>
      </c>
      <c r="C1401" s="823" t="s">
        <v>2239</v>
      </c>
      <c r="D1401" s="824" t="s">
        <v>3530</v>
      </c>
      <c r="E1401" s="825" t="s">
        <v>2267</v>
      </c>
      <c r="F1401" s="823" t="s">
        <v>2234</v>
      </c>
      <c r="G1401" s="823" t="s">
        <v>2324</v>
      </c>
      <c r="H1401" s="823" t="s">
        <v>329</v>
      </c>
      <c r="I1401" s="823" t="s">
        <v>2325</v>
      </c>
      <c r="J1401" s="823" t="s">
        <v>1185</v>
      </c>
      <c r="K1401" s="823" t="s">
        <v>2326</v>
      </c>
      <c r="L1401" s="826">
        <v>90.95</v>
      </c>
      <c r="M1401" s="826">
        <v>90.95</v>
      </c>
      <c r="N1401" s="823">
        <v>1</v>
      </c>
      <c r="O1401" s="827">
        <v>1</v>
      </c>
      <c r="P1401" s="826"/>
      <c r="Q1401" s="828">
        <v>0</v>
      </c>
      <c r="R1401" s="823"/>
      <c r="S1401" s="828">
        <v>0</v>
      </c>
      <c r="T1401" s="827"/>
      <c r="U1401" s="829">
        <v>0</v>
      </c>
    </row>
    <row r="1402" spans="1:21" ht="14.45" customHeight="1" x14ac:dyDescent="0.2">
      <c r="A1402" s="822">
        <v>7</v>
      </c>
      <c r="B1402" s="823" t="s">
        <v>2233</v>
      </c>
      <c r="C1402" s="823" t="s">
        <v>2239</v>
      </c>
      <c r="D1402" s="824" t="s">
        <v>3530</v>
      </c>
      <c r="E1402" s="825" t="s">
        <v>2267</v>
      </c>
      <c r="F1402" s="823" t="s">
        <v>2234</v>
      </c>
      <c r="G1402" s="823" t="s">
        <v>2420</v>
      </c>
      <c r="H1402" s="823" t="s">
        <v>680</v>
      </c>
      <c r="I1402" s="823" t="s">
        <v>2136</v>
      </c>
      <c r="J1402" s="823" t="s">
        <v>2137</v>
      </c>
      <c r="K1402" s="823" t="s">
        <v>2138</v>
      </c>
      <c r="L1402" s="826">
        <v>70.48</v>
      </c>
      <c r="M1402" s="826">
        <v>211.44</v>
      </c>
      <c r="N1402" s="823">
        <v>3</v>
      </c>
      <c r="O1402" s="827">
        <v>1.5</v>
      </c>
      <c r="P1402" s="826">
        <v>211.44</v>
      </c>
      <c r="Q1402" s="828">
        <v>1</v>
      </c>
      <c r="R1402" s="823">
        <v>3</v>
      </c>
      <c r="S1402" s="828">
        <v>1</v>
      </c>
      <c r="T1402" s="827">
        <v>1.5</v>
      </c>
      <c r="U1402" s="829">
        <v>1</v>
      </c>
    </row>
    <row r="1403" spans="1:21" ht="14.45" customHeight="1" x14ac:dyDescent="0.2">
      <c r="A1403" s="822">
        <v>7</v>
      </c>
      <c r="B1403" s="823" t="s">
        <v>2233</v>
      </c>
      <c r="C1403" s="823" t="s">
        <v>2239</v>
      </c>
      <c r="D1403" s="824" t="s">
        <v>3530</v>
      </c>
      <c r="E1403" s="825" t="s">
        <v>2267</v>
      </c>
      <c r="F1403" s="823" t="s">
        <v>2234</v>
      </c>
      <c r="G1403" s="823" t="s">
        <v>2420</v>
      </c>
      <c r="H1403" s="823" t="s">
        <v>680</v>
      </c>
      <c r="I1403" s="823" t="s">
        <v>2421</v>
      </c>
      <c r="J1403" s="823" t="s">
        <v>2137</v>
      </c>
      <c r="K1403" s="823" t="s">
        <v>2422</v>
      </c>
      <c r="L1403" s="826">
        <v>140.96</v>
      </c>
      <c r="M1403" s="826">
        <v>140.96</v>
      </c>
      <c r="N1403" s="823">
        <v>1</v>
      </c>
      <c r="O1403" s="827">
        <v>1</v>
      </c>
      <c r="P1403" s="826">
        <v>140.96</v>
      </c>
      <c r="Q1403" s="828">
        <v>1</v>
      </c>
      <c r="R1403" s="823">
        <v>1</v>
      </c>
      <c r="S1403" s="828">
        <v>1</v>
      </c>
      <c r="T1403" s="827">
        <v>1</v>
      </c>
      <c r="U1403" s="829">
        <v>1</v>
      </c>
    </row>
    <row r="1404" spans="1:21" ht="14.45" customHeight="1" x14ac:dyDescent="0.2">
      <c r="A1404" s="822">
        <v>7</v>
      </c>
      <c r="B1404" s="823" t="s">
        <v>2233</v>
      </c>
      <c r="C1404" s="823" t="s">
        <v>2239</v>
      </c>
      <c r="D1404" s="824" t="s">
        <v>3530</v>
      </c>
      <c r="E1404" s="825" t="s">
        <v>2267</v>
      </c>
      <c r="F1404" s="823" t="s">
        <v>2234</v>
      </c>
      <c r="G1404" s="823" t="s">
        <v>2665</v>
      </c>
      <c r="H1404" s="823" t="s">
        <v>329</v>
      </c>
      <c r="I1404" s="823" t="s">
        <v>2666</v>
      </c>
      <c r="J1404" s="823" t="s">
        <v>822</v>
      </c>
      <c r="K1404" s="823" t="s">
        <v>2667</v>
      </c>
      <c r="L1404" s="826">
        <v>53.57</v>
      </c>
      <c r="M1404" s="826">
        <v>107.14</v>
      </c>
      <c r="N1404" s="823">
        <v>2</v>
      </c>
      <c r="O1404" s="827">
        <v>0.5</v>
      </c>
      <c r="P1404" s="826"/>
      <c r="Q1404" s="828">
        <v>0</v>
      </c>
      <c r="R1404" s="823"/>
      <c r="S1404" s="828">
        <v>0</v>
      </c>
      <c r="T1404" s="827"/>
      <c r="U1404" s="829">
        <v>0</v>
      </c>
    </row>
    <row r="1405" spans="1:21" ht="14.45" customHeight="1" x14ac:dyDescent="0.2">
      <c r="A1405" s="822">
        <v>7</v>
      </c>
      <c r="B1405" s="823" t="s">
        <v>2233</v>
      </c>
      <c r="C1405" s="823" t="s">
        <v>2239</v>
      </c>
      <c r="D1405" s="824" t="s">
        <v>3530</v>
      </c>
      <c r="E1405" s="825" t="s">
        <v>2267</v>
      </c>
      <c r="F1405" s="823" t="s">
        <v>2234</v>
      </c>
      <c r="G1405" s="823" t="s">
        <v>2746</v>
      </c>
      <c r="H1405" s="823" t="s">
        <v>329</v>
      </c>
      <c r="I1405" s="823" t="s">
        <v>3500</v>
      </c>
      <c r="J1405" s="823" t="s">
        <v>1552</v>
      </c>
      <c r="K1405" s="823" t="s">
        <v>1554</v>
      </c>
      <c r="L1405" s="826">
        <v>161.06</v>
      </c>
      <c r="M1405" s="826">
        <v>483.18</v>
      </c>
      <c r="N1405" s="823">
        <v>3</v>
      </c>
      <c r="O1405" s="827">
        <v>0.5</v>
      </c>
      <c r="P1405" s="826">
        <v>483.18</v>
      </c>
      <c r="Q1405" s="828">
        <v>1</v>
      </c>
      <c r="R1405" s="823">
        <v>3</v>
      </c>
      <c r="S1405" s="828">
        <v>1</v>
      </c>
      <c r="T1405" s="827">
        <v>0.5</v>
      </c>
      <c r="U1405" s="829">
        <v>1</v>
      </c>
    </row>
    <row r="1406" spans="1:21" ht="14.45" customHeight="1" x14ac:dyDescent="0.2">
      <c r="A1406" s="822">
        <v>7</v>
      </c>
      <c r="B1406" s="823" t="s">
        <v>2233</v>
      </c>
      <c r="C1406" s="823" t="s">
        <v>2239</v>
      </c>
      <c r="D1406" s="824" t="s">
        <v>3530</v>
      </c>
      <c r="E1406" s="825" t="s">
        <v>2267</v>
      </c>
      <c r="F1406" s="823" t="s">
        <v>2234</v>
      </c>
      <c r="G1406" s="823" t="s">
        <v>3040</v>
      </c>
      <c r="H1406" s="823" t="s">
        <v>329</v>
      </c>
      <c r="I1406" s="823" t="s">
        <v>3501</v>
      </c>
      <c r="J1406" s="823" t="s">
        <v>3502</v>
      </c>
      <c r="K1406" s="823" t="s">
        <v>3503</v>
      </c>
      <c r="L1406" s="826">
        <v>0</v>
      </c>
      <c r="M1406" s="826">
        <v>0</v>
      </c>
      <c r="N1406" s="823">
        <v>4</v>
      </c>
      <c r="O1406" s="827">
        <v>2</v>
      </c>
      <c r="P1406" s="826">
        <v>0</v>
      </c>
      <c r="Q1406" s="828"/>
      <c r="R1406" s="823">
        <v>4</v>
      </c>
      <c r="S1406" s="828">
        <v>1</v>
      </c>
      <c r="T1406" s="827">
        <v>2</v>
      </c>
      <c r="U1406" s="829">
        <v>1</v>
      </c>
    </row>
    <row r="1407" spans="1:21" ht="14.45" customHeight="1" x14ac:dyDescent="0.2">
      <c r="A1407" s="822">
        <v>7</v>
      </c>
      <c r="B1407" s="823" t="s">
        <v>2233</v>
      </c>
      <c r="C1407" s="823" t="s">
        <v>2239</v>
      </c>
      <c r="D1407" s="824" t="s">
        <v>3530</v>
      </c>
      <c r="E1407" s="825" t="s">
        <v>2267</v>
      </c>
      <c r="F1407" s="823" t="s">
        <v>2234</v>
      </c>
      <c r="G1407" s="823" t="s">
        <v>2327</v>
      </c>
      <c r="H1407" s="823" t="s">
        <v>329</v>
      </c>
      <c r="I1407" s="823" t="s">
        <v>3403</v>
      </c>
      <c r="J1407" s="823" t="s">
        <v>2555</v>
      </c>
      <c r="K1407" s="823" t="s">
        <v>783</v>
      </c>
      <c r="L1407" s="826">
        <v>35.25</v>
      </c>
      <c r="M1407" s="826">
        <v>70.5</v>
      </c>
      <c r="N1407" s="823">
        <v>2</v>
      </c>
      <c r="O1407" s="827">
        <v>1</v>
      </c>
      <c r="P1407" s="826">
        <v>70.5</v>
      </c>
      <c r="Q1407" s="828">
        <v>1</v>
      </c>
      <c r="R1407" s="823">
        <v>2</v>
      </c>
      <c r="S1407" s="828">
        <v>1</v>
      </c>
      <c r="T1407" s="827">
        <v>1</v>
      </c>
      <c r="U1407" s="829">
        <v>1</v>
      </c>
    </row>
    <row r="1408" spans="1:21" ht="14.45" customHeight="1" x14ac:dyDescent="0.2">
      <c r="A1408" s="822">
        <v>7</v>
      </c>
      <c r="B1408" s="823" t="s">
        <v>2233</v>
      </c>
      <c r="C1408" s="823" t="s">
        <v>2239</v>
      </c>
      <c r="D1408" s="824" t="s">
        <v>3530</v>
      </c>
      <c r="E1408" s="825" t="s">
        <v>2267</v>
      </c>
      <c r="F1408" s="823" t="s">
        <v>2234</v>
      </c>
      <c r="G1408" s="823" t="s">
        <v>2427</v>
      </c>
      <c r="H1408" s="823" t="s">
        <v>329</v>
      </c>
      <c r="I1408" s="823" t="s">
        <v>2636</v>
      </c>
      <c r="J1408" s="823" t="s">
        <v>928</v>
      </c>
      <c r="K1408" s="823" t="s">
        <v>2429</v>
      </c>
      <c r="L1408" s="826">
        <v>301.2</v>
      </c>
      <c r="M1408" s="826">
        <v>301.2</v>
      </c>
      <c r="N1408" s="823">
        <v>1</v>
      </c>
      <c r="O1408" s="827">
        <v>0.5</v>
      </c>
      <c r="P1408" s="826"/>
      <c r="Q1408" s="828">
        <v>0</v>
      </c>
      <c r="R1408" s="823"/>
      <c r="S1408" s="828">
        <v>0</v>
      </c>
      <c r="T1408" s="827"/>
      <c r="U1408" s="829">
        <v>0</v>
      </c>
    </row>
    <row r="1409" spans="1:21" ht="14.45" customHeight="1" x14ac:dyDescent="0.2">
      <c r="A1409" s="822">
        <v>7</v>
      </c>
      <c r="B1409" s="823" t="s">
        <v>2233</v>
      </c>
      <c r="C1409" s="823" t="s">
        <v>2239</v>
      </c>
      <c r="D1409" s="824" t="s">
        <v>3530</v>
      </c>
      <c r="E1409" s="825" t="s">
        <v>2267</v>
      </c>
      <c r="F1409" s="823" t="s">
        <v>2234</v>
      </c>
      <c r="G1409" s="823" t="s">
        <v>2902</v>
      </c>
      <c r="H1409" s="823" t="s">
        <v>329</v>
      </c>
      <c r="I1409" s="823" t="s">
        <v>2903</v>
      </c>
      <c r="J1409" s="823" t="s">
        <v>2904</v>
      </c>
      <c r="K1409" s="823" t="s">
        <v>2905</v>
      </c>
      <c r="L1409" s="826">
        <v>2038.93</v>
      </c>
      <c r="M1409" s="826">
        <v>16311.439999999999</v>
      </c>
      <c r="N1409" s="823">
        <v>8</v>
      </c>
      <c r="O1409" s="827">
        <v>2</v>
      </c>
      <c r="P1409" s="826">
        <v>16311.439999999999</v>
      </c>
      <c r="Q1409" s="828">
        <v>1</v>
      </c>
      <c r="R1409" s="823">
        <v>8</v>
      </c>
      <c r="S1409" s="828">
        <v>1</v>
      </c>
      <c r="T1409" s="827">
        <v>2</v>
      </c>
      <c r="U1409" s="829">
        <v>1</v>
      </c>
    </row>
    <row r="1410" spans="1:21" ht="14.45" customHeight="1" x14ac:dyDescent="0.2">
      <c r="A1410" s="822">
        <v>7</v>
      </c>
      <c r="B1410" s="823" t="s">
        <v>2233</v>
      </c>
      <c r="C1410" s="823" t="s">
        <v>2239</v>
      </c>
      <c r="D1410" s="824" t="s">
        <v>3530</v>
      </c>
      <c r="E1410" s="825" t="s">
        <v>2267</v>
      </c>
      <c r="F1410" s="823" t="s">
        <v>2234</v>
      </c>
      <c r="G1410" s="823" t="s">
        <v>2902</v>
      </c>
      <c r="H1410" s="823" t="s">
        <v>680</v>
      </c>
      <c r="I1410" s="823" t="s">
        <v>2912</v>
      </c>
      <c r="J1410" s="823" t="s">
        <v>2913</v>
      </c>
      <c r="K1410" s="823" t="s">
        <v>2905</v>
      </c>
      <c r="L1410" s="826">
        <v>2038.93</v>
      </c>
      <c r="M1410" s="826">
        <v>16311.44</v>
      </c>
      <c r="N1410" s="823">
        <v>8</v>
      </c>
      <c r="O1410" s="827">
        <v>3</v>
      </c>
      <c r="P1410" s="826">
        <v>16311.44</v>
      </c>
      <c r="Q1410" s="828">
        <v>1</v>
      </c>
      <c r="R1410" s="823">
        <v>8</v>
      </c>
      <c r="S1410" s="828">
        <v>1</v>
      </c>
      <c r="T1410" s="827">
        <v>3</v>
      </c>
      <c r="U1410" s="829">
        <v>1</v>
      </c>
    </row>
    <row r="1411" spans="1:21" ht="14.45" customHeight="1" x14ac:dyDescent="0.2">
      <c r="A1411" s="822">
        <v>7</v>
      </c>
      <c r="B1411" s="823" t="s">
        <v>2233</v>
      </c>
      <c r="C1411" s="823" t="s">
        <v>2239</v>
      </c>
      <c r="D1411" s="824" t="s">
        <v>3530</v>
      </c>
      <c r="E1411" s="825" t="s">
        <v>2267</v>
      </c>
      <c r="F1411" s="823" t="s">
        <v>2234</v>
      </c>
      <c r="G1411" s="823" t="s">
        <v>2902</v>
      </c>
      <c r="H1411" s="823" t="s">
        <v>680</v>
      </c>
      <c r="I1411" s="823" t="s">
        <v>2914</v>
      </c>
      <c r="J1411" s="823" t="s">
        <v>2913</v>
      </c>
      <c r="K1411" s="823" t="s">
        <v>2909</v>
      </c>
      <c r="L1411" s="826">
        <v>355.79</v>
      </c>
      <c r="M1411" s="826">
        <v>3913.6900000000005</v>
      </c>
      <c r="N1411" s="823">
        <v>11</v>
      </c>
      <c r="O1411" s="827">
        <v>3</v>
      </c>
      <c r="P1411" s="826">
        <v>2846.32</v>
      </c>
      <c r="Q1411" s="828">
        <v>0.72727272727272718</v>
      </c>
      <c r="R1411" s="823">
        <v>8</v>
      </c>
      <c r="S1411" s="828">
        <v>0.72727272727272729</v>
      </c>
      <c r="T1411" s="827">
        <v>2</v>
      </c>
      <c r="U1411" s="829">
        <v>0.66666666666666663</v>
      </c>
    </row>
    <row r="1412" spans="1:21" ht="14.45" customHeight="1" x14ac:dyDescent="0.2">
      <c r="A1412" s="822">
        <v>7</v>
      </c>
      <c r="B1412" s="823" t="s">
        <v>2233</v>
      </c>
      <c r="C1412" s="823" t="s">
        <v>2239</v>
      </c>
      <c r="D1412" s="824" t="s">
        <v>3530</v>
      </c>
      <c r="E1412" s="825" t="s">
        <v>2267</v>
      </c>
      <c r="F1412" s="823" t="s">
        <v>2234</v>
      </c>
      <c r="G1412" s="823" t="s">
        <v>2902</v>
      </c>
      <c r="H1412" s="823" t="s">
        <v>680</v>
      </c>
      <c r="I1412" s="823" t="s">
        <v>2915</v>
      </c>
      <c r="J1412" s="823" t="s">
        <v>2913</v>
      </c>
      <c r="K1412" s="823" t="s">
        <v>2907</v>
      </c>
      <c r="L1412" s="826">
        <v>552.64</v>
      </c>
      <c r="M1412" s="826">
        <v>17131.84</v>
      </c>
      <c r="N1412" s="823">
        <v>31</v>
      </c>
      <c r="O1412" s="827">
        <v>9</v>
      </c>
      <c r="P1412" s="826">
        <v>13816</v>
      </c>
      <c r="Q1412" s="828">
        <v>0.80645161290322576</v>
      </c>
      <c r="R1412" s="823">
        <v>25</v>
      </c>
      <c r="S1412" s="828">
        <v>0.80645161290322576</v>
      </c>
      <c r="T1412" s="827">
        <v>7</v>
      </c>
      <c r="U1412" s="829">
        <v>0.77777777777777779</v>
      </c>
    </row>
    <row r="1413" spans="1:21" ht="14.45" customHeight="1" x14ac:dyDescent="0.2">
      <c r="A1413" s="822">
        <v>7</v>
      </c>
      <c r="B1413" s="823" t="s">
        <v>2233</v>
      </c>
      <c r="C1413" s="823" t="s">
        <v>2239</v>
      </c>
      <c r="D1413" s="824" t="s">
        <v>3530</v>
      </c>
      <c r="E1413" s="825" t="s">
        <v>2267</v>
      </c>
      <c r="F1413" s="823" t="s">
        <v>2234</v>
      </c>
      <c r="G1413" s="823" t="s">
        <v>2902</v>
      </c>
      <c r="H1413" s="823" t="s">
        <v>680</v>
      </c>
      <c r="I1413" s="823" t="s">
        <v>2916</v>
      </c>
      <c r="J1413" s="823" t="s">
        <v>2913</v>
      </c>
      <c r="K1413" s="823" t="s">
        <v>2911</v>
      </c>
      <c r="L1413" s="826">
        <v>1019.46</v>
      </c>
      <c r="M1413" s="826">
        <v>23447.58</v>
      </c>
      <c r="N1413" s="823">
        <v>23</v>
      </c>
      <c r="O1413" s="827">
        <v>6</v>
      </c>
      <c r="P1413" s="826">
        <v>20389.2</v>
      </c>
      <c r="Q1413" s="828">
        <v>0.86956521739130432</v>
      </c>
      <c r="R1413" s="823">
        <v>20</v>
      </c>
      <c r="S1413" s="828">
        <v>0.86956521739130432</v>
      </c>
      <c r="T1413" s="827">
        <v>5</v>
      </c>
      <c r="U1413" s="829">
        <v>0.83333333333333337</v>
      </c>
    </row>
    <row r="1414" spans="1:21" ht="14.45" customHeight="1" x14ac:dyDescent="0.2">
      <c r="A1414" s="822">
        <v>7</v>
      </c>
      <c r="B1414" s="823" t="s">
        <v>2233</v>
      </c>
      <c r="C1414" s="823" t="s">
        <v>2239</v>
      </c>
      <c r="D1414" s="824" t="s">
        <v>3530</v>
      </c>
      <c r="E1414" s="825" t="s">
        <v>2267</v>
      </c>
      <c r="F1414" s="823" t="s">
        <v>2234</v>
      </c>
      <c r="G1414" s="823" t="s">
        <v>2902</v>
      </c>
      <c r="H1414" s="823" t="s">
        <v>329</v>
      </c>
      <c r="I1414" s="823" t="s">
        <v>3504</v>
      </c>
      <c r="J1414" s="823" t="s">
        <v>3209</v>
      </c>
      <c r="K1414" s="823" t="s">
        <v>2905</v>
      </c>
      <c r="L1414" s="826">
        <v>2038.93</v>
      </c>
      <c r="M1414" s="826">
        <v>10194.65</v>
      </c>
      <c r="N1414" s="823">
        <v>5</v>
      </c>
      <c r="O1414" s="827">
        <v>1</v>
      </c>
      <c r="P1414" s="826"/>
      <c r="Q1414" s="828">
        <v>0</v>
      </c>
      <c r="R1414" s="823"/>
      <c r="S1414" s="828">
        <v>0</v>
      </c>
      <c r="T1414" s="827"/>
      <c r="U1414" s="829">
        <v>0</v>
      </c>
    </row>
    <row r="1415" spans="1:21" ht="14.45" customHeight="1" x14ac:dyDescent="0.2">
      <c r="A1415" s="822">
        <v>7</v>
      </c>
      <c r="B1415" s="823" t="s">
        <v>2233</v>
      </c>
      <c r="C1415" s="823" t="s">
        <v>2239</v>
      </c>
      <c r="D1415" s="824" t="s">
        <v>3530</v>
      </c>
      <c r="E1415" s="825" t="s">
        <v>2267</v>
      </c>
      <c r="F1415" s="823" t="s">
        <v>2234</v>
      </c>
      <c r="G1415" s="823" t="s">
        <v>2902</v>
      </c>
      <c r="H1415" s="823" t="s">
        <v>329</v>
      </c>
      <c r="I1415" s="823" t="s">
        <v>3319</v>
      </c>
      <c r="J1415" s="823" t="s">
        <v>2918</v>
      </c>
      <c r="K1415" s="823" t="s">
        <v>3320</v>
      </c>
      <c r="L1415" s="826">
        <v>254.86</v>
      </c>
      <c r="M1415" s="826">
        <v>764.58</v>
      </c>
      <c r="N1415" s="823">
        <v>3</v>
      </c>
      <c r="O1415" s="827">
        <v>2</v>
      </c>
      <c r="P1415" s="826">
        <v>509.72</v>
      </c>
      <c r="Q1415" s="828">
        <v>0.66666666666666663</v>
      </c>
      <c r="R1415" s="823">
        <v>2</v>
      </c>
      <c r="S1415" s="828">
        <v>0.66666666666666663</v>
      </c>
      <c r="T1415" s="827">
        <v>1</v>
      </c>
      <c r="U1415" s="829">
        <v>0.5</v>
      </c>
    </row>
    <row r="1416" spans="1:21" ht="14.45" customHeight="1" x14ac:dyDescent="0.2">
      <c r="A1416" s="822">
        <v>7</v>
      </c>
      <c r="B1416" s="823" t="s">
        <v>2233</v>
      </c>
      <c r="C1416" s="823" t="s">
        <v>2239</v>
      </c>
      <c r="D1416" s="824" t="s">
        <v>3530</v>
      </c>
      <c r="E1416" s="825" t="s">
        <v>2267</v>
      </c>
      <c r="F1416" s="823" t="s">
        <v>2234</v>
      </c>
      <c r="G1416" s="823" t="s">
        <v>2902</v>
      </c>
      <c r="H1416" s="823" t="s">
        <v>329</v>
      </c>
      <c r="I1416" s="823" t="s">
        <v>2917</v>
      </c>
      <c r="J1416" s="823" t="s">
        <v>2918</v>
      </c>
      <c r="K1416" s="823" t="s">
        <v>2919</v>
      </c>
      <c r="L1416" s="826">
        <v>0</v>
      </c>
      <c r="M1416" s="826">
        <v>0</v>
      </c>
      <c r="N1416" s="823">
        <v>3</v>
      </c>
      <c r="O1416" s="827">
        <v>1</v>
      </c>
      <c r="P1416" s="826"/>
      <c r="Q1416" s="828"/>
      <c r="R1416" s="823"/>
      <c r="S1416" s="828">
        <v>0</v>
      </c>
      <c r="T1416" s="827"/>
      <c r="U1416" s="829">
        <v>0</v>
      </c>
    </row>
    <row r="1417" spans="1:21" ht="14.45" customHeight="1" x14ac:dyDescent="0.2">
      <c r="A1417" s="822">
        <v>7</v>
      </c>
      <c r="B1417" s="823" t="s">
        <v>2233</v>
      </c>
      <c r="C1417" s="823" t="s">
        <v>2239</v>
      </c>
      <c r="D1417" s="824" t="s">
        <v>3530</v>
      </c>
      <c r="E1417" s="825" t="s">
        <v>2267</v>
      </c>
      <c r="F1417" s="823" t="s">
        <v>2234</v>
      </c>
      <c r="G1417" s="823" t="s">
        <v>2334</v>
      </c>
      <c r="H1417" s="823" t="s">
        <v>329</v>
      </c>
      <c r="I1417" s="823" t="s">
        <v>2335</v>
      </c>
      <c r="J1417" s="823" t="s">
        <v>715</v>
      </c>
      <c r="K1417" s="823" t="s">
        <v>2336</v>
      </c>
      <c r="L1417" s="826">
        <v>127.91</v>
      </c>
      <c r="M1417" s="826">
        <v>255.82</v>
      </c>
      <c r="N1417" s="823">
        <v>2</v>
      </c>
      <c r="O1417" s="827">
        <v>1.5</v>
      </c>
      <c r="P1417" s="826">
        <v>127.91</v>
      </c>
      <c r="Q1417" s="828">
        <v>0.5</v>
      </c>
      <c r="R1417" s="823">
        <v>1</v>
      </c>
      <c r="S1417" s="828">
        <v>0.5</v>
      </c>
      <c r="T1417" s="827">
        <v>1</v>
      </c>
      <c r="U1417" s="829">
        <v>0.66666666666666663</v>
      </c>
    </row>
    <row r="1418" spans="1:21" ht="14.45" customHeight="1" x14ac:dyDescent="0.2">
      <c r="A1418" s="822">
        <v>7</v>
      </c>
      <c r="B1418" s="823" t="s">
        <v>2233</v>
      </c>
      <c r="C1418" s="823" t="s">
        <v>2239</v>
      </c>
      <c r="D1418" s="824" t="s">
        <v>3530</v>
      </c>
      <c r="E1418" s="825" t="s">
        <v>2267</v>
      </c>
      <c r="F1418" s="823" t="s">
        <v>2234</v>
      </c>
      <c r="G1418" s="823" t="s">
        <v>2432</v>
      </c>
      <c r="H1418" s="823" t="s">
        <v>329</v>
      </c>
      <c r="I1418" s="823" t="s">
        <v>2433</v>
      </c>
      <c r="J1418" s="823" t="s">
        <v>2434</v>
      </c>
      <c r="K1418" s="823" t="s">
        <v>2435</v>
      </c>
      <c r="L1418" s="826">
        <v>87.67</v>
      </c>
      <c r="M1418" s="826">
        <v>350.68</v>
      </c>
      <c r="N1418" s="823">
        <v>4</v>
      </c>
      <c r="O1418" s="827">
        <v>1.5</v>
      </c>
      <c r="P1418" s="826">
        <v>263.01</v>
      </c>
      <c r="Q1418" s="828">
        <v>0.75</v>
      </c>
      <c r="R1418" s="823">
        <v>3</v>
      </c>
      <c r="S1418" s="828">
        <v>0.75</v>
      </c>
      <c r="T1418" s="827">
        <v>1</v>
      </c>
      <c r="U1418" s="829">
        <v>0.66666666666666663</v>
      </c>
    </row>
    <row r="1419" spans="1:21" ht="14.45" customHeight="1" x14ac:dyDescent="0.2">
      <c r="A1419" s="822">
        <v>7</v>
      </c>
      <c r="B1419" s="823" t="s">
        <v>2233</v>
      </c>
      <c r="C1419" s="823" t="s">
        <v>2239</v>
      </c>
      <c r="D1419" s="824" t="s">
        <v>3530</v>
      </c>
      <c r="E1419" s="825" t="s">
        <v>2267</v>
      </c>
      <c r="F1419" s="823" t="s">
        <v>2234</v>
      </c>
      <c r="G1419" s="823" t="s">
        <v>2920</v>
      </c>
      <c r="H1419" s="823" t="s">
        <v>329</v>
      </c>
      <c r="I1419" s="823" t="s">
        <v>3122</v>
      </c>
      <c r="J1419" s="823" t="s">
        <v>2183</v>
      </c>
      <c r="K1419" s="823" t="s">
        <v>2923</v>
      </c>
      <c r="L1419" s="826">
        <v>169.29</v>
      </c>
      <c r="M1419" s="826">
        <v>338.58</v>
      </c>
      <c r="N1419" s="823">
        <v>2</v>
      </c>
      <c r="O1419" s="827">
        <v>0.5</v>
      </c>
      <c r="P1419" s="826">
        <v>338.58</v>
      </c>
      <c r="Q1419" s="828">
        <v>1</v>
      </c>
      <c r="R1419" s="823">
        <v>2</v>
      </c>
      <c r="S1419" s="828">
        <v>1</v>
      </c>
      <c r="T1419" s="827">
        <v>0.5</v>
      </c>
      <c r="U1419" s="829">
        <v>1</v>
      </c>
    </row>
    <row r="1420" spans="1:21" ht="14.45" customHeight="1" x14ac:dyDescent="0.2">
      <c r="A1420" s="822">
        <v>7</v>
      </c>
      <c r="B1420" s="823" t="s">
        <v>2233</v>
      </c>
      <c r="C1420" s="823" t="s">
        <v>2239</v>
      </c>
      <c r="D1420" s="824" t="s">
        <v>3530</v>
      </c>
      <c r="E1420" s="825" t="s">
        <v>2267</v>
      </c>
      <c r="F1420" s="823" t="s">
        <v>2234</v>
      </c>
      <c r="G1420" s="823" t="s">
        <v>2920</v>
      </c>
      <c r="H1420" s="823" t="s">
        <v>329</v>
      </c>
      <c r="I1420" s="823" t="s">
        <v>2182</v>
      </c>
      <c r="J1420" s="823" t="s">
        <v>2183</v>
      </c>
      <c r="K1420" s="823" t="s">
        <v>2179</v>
      </c>
      <c r="L1420" s="826">
        <v>677.17</v>
      </c>
      <c r="M1420" s="826">
        <v>4063.0199999999995</v>
      </c>
      <c r="N1420" s="823">
        <v>6</v>
      </c>
      <c r="O1420" s="827">
        <v>1.5</v>
      </c>
      <c r="P1420" s="826">
        <v>2031.5099999999998</v>
      </c>
      <c r="Q1420" s="828">
        <v>0.5</v>
      </c>
      <c r="R1420" s="823">
        <v>3</v>
      </c>
      <c r="S1420" s="828">
        <v>0.5</v>
      </c>
      <c r="T1420" s="827">
        <v>0.5</v>
      </c>
      <c r="U1420" s="829">
        <v>0.33333333333333331</v>
      </c>
    </row>
    <row r="1421" spans="1:21" ht="14.45" customHeight="1" x14ac:dyDescent="0.2">
      <c r="A1421" s="822">
        <v>7</v>
      </c>
      <c r="B1421" s="823" t="s">
        <v>2233</v>
      </c>
      <c r="C1421" s="823" t="s">
        <v>2239</v>
      </c>
      <c r="D1421" s="824" t="s">
        <v>3530</v>
      </c>
      <c r="E1421" s="825" t="s">
        <v>2267</v>
      </c>
      <c r="F1421" s="823" t="s">
        <v>2234</v>
      </c>
      <c r="G1421" s="823" t="s">
        <v>2920</v>
      </c>
      <c r="H1421" s="823" t="s">
        <v>680</v>
      </c>
      <c r="I1421" s="823" t="s">
        <v>2176</v>
      </c>
      <c r="J1421" s="823" t="s">
        <v>1581</v>
      </c>
      <c r="K1421" s="823" t="s">
        <v>1584</v>
      </c>
      <c r="L1421" s="826">
        <v>1286.6199999999999</v>
      </c>
      <c r="M1421" s="826">
        <v>2573.2399999999998</v>
      </c>
      <c r="N1421" s="823">
        <v>2</v>
      </c>
      <c r="O1421" s="827">
        <v>1</v>
      </c>
      <c r="P1421" s="826">
        <v>2573.2399999999998</v>
      </c>
      <c r="Q1421" s="828">
        <v>1</v>
      </c>
      <c r="R1421" s="823">
        <v>2</v>
      </c>
      <c r="S1421" s="828">
        <v>1</v>
      </c>
      <c r="T1421" s="827">
        <v>1</v>
      </c>
      <c r="U1421" s="829">
        <v>1</v>
      </c>
    </row>
    <row r="1422" spans="1:21" ht="14.45" customHeight="1" x14ac:dyDescent="0.2">
      <c r="A1422" s="822">
        <v>7</v>
      </c>
      <c r="B1422" s="823" t="s">
        <v>2233</v>
      </c>
      <c r="C1422" s="823" t="s">
        <v>2239</v>
      </c>
      <c r="D1422" s="824" t="s">
        <v>3530</v>
      </c>
      <c r="E1422" s="825" t="s">
        <v>2267</v>
      </c>
      <c r="F1422" s="823" t="s">
        <v>2234</v>
      </c>
      <c r="G1422" s="823" t="s">
        <v>2920</v>
      </c>
      <c r="H1422" s="823" t="s">
        <v>680</v>
      </c>
      <c r="I1422" s="823" t="s">
        <v>2178</v>
      </c>
      <c r="J1422" s="823" t="s">
        <v>1581</v>
      </c>
      <c r="K1422" s="823" t="s">
        <v>2179</v>
      </c>
      <c r="L1422" s="826">
        <v>677.17</v>
      </c>
      <c r="M1422" s="826">
        <v>2031.5099999999998</v>
      </c>
      <c r="N1422" s="823">
        <v>3</v>
      </c>
      <c r="O1422" s="827">
        <v>0.5</v>
      </c>
      <c r="P1422" s="826">
        <v>2031.5099999999998</v>
      </c>
      <c r="Q1422" s="828">
        <v>1</v>
      </c>
      <c r="R1422" s="823">
        <v>3</v>
      </c>
      <c r="S1422" s="828">
        <v>1</v>
      </c>
      <c r="T1422" s="827">
        <v>0.5</v>
      </c>
      <c r="U1422" s="829">
        <v>1</v>
      </c>
    </row>
    <row r="1423" spans="1:21" ht="14.45" customHeight="1" x14ac:dyDescent="0.2">
      <c r="A1423" s="822">
        <v>7</v>
      </c>
      <c r="B1423" s="823" t="s">
        <v>2233</v>
      </c>
      <c r="C1423" s="823" t="s">
        <v>2239</v>
      </c>
      <c r="D1423" s="824" t="s">
        <v>3530</v>
      </c>
      <c r="E1423" s="825" t="s">
        <v>2267</v>
      </c>
      <c r="F1423" s="823" t="s">
        <v>2234</v>
      </c>
      <c r="G1423" s="823" t="s">
        <v>2920</v>
      </c>
      <c r="H1423" s="823" t="s">
        <v>680</v>
      </c>
      <c r="I1423" s="823" t="s">
        <v>2177</v>
      </c>
      <c r="J1423" s="823" t="s">
        <v>1581</v>
      </c>
      <c r="K1423" s="823" t="s">
        <v>1583</v>
      </c>
      <c r="L1423" s="826">
        <v>2573.2199999999998</v>
      </c>
      <c r="M1423" s="826">
        <v>36025.079999999994</v>
      </c>
      <c r="N1423" s="823">
        <v>14</v>
      </c>
      <c r="O1423" s="827">
        <v>7</v>
      </c>
      <c r="P1423" s="826">
        <v>15439.319999999998</v>
      </c>
      <c r="Q1423" s="828">
        <v>0.4285714285714286</v>
      </c>
      <c r="R1423" s="823">
        <v>6</v>
      </c>
      <c r="S1423" s="828">
        <v>0.42857142857142855</v>
      </c>
      <c r="T1423" s="827">
        <v>3</v>
      </c>
      <c r="U1423" s="829">
        <v>0.42857142857142855</v>
      </c>
    </row>
    <row r="1424" spans="1:21" ht="14.45" customHeight="1" x14ac:dyDescent="0.2">
      <c r="A1424" s="822">
        <v>7</v>
      </c>
      <c r="B1424" s="823" t="s">
        <v>2233</v>
      </c>
      <c r="C1424" s="823" t="s">
        <v>2239</v>
      </c>
      <c r="D1424" s="824" t="s">
        <v>3530</v>
      </c>
      <c r="E1424" s="825" t="s">
        <v>2267</v>
      </c>
      <c r="F1424" s="823" t="s">
        <v>2234</v>
      </c>
      <c r="G1424" s="823" t="s">
        <v>2920</v>
      </c>
      <c r="H1424" s="823" t="s">
        <v>329</v>
      </c>
      <c r="I1424" s="823" t="s">
        <v>2935</v>
      </c>
      <c r="J1424" s="823" t="s">
        <v>2936</v>
      </c>
      <c r="K1424" s="823" t="s">
        <v>2923</v>
      </c>
      <c r="L1424" s="826">
        <v>1286.19</v>
      </c>
      <c r="M1424" s="826">
        <v>9003.33</v>
      </c>
      <c r="N1424" s="823">
        <v>7</v>
      </c>
      <c r="O1424" s="827">
        <v>2</v>
      </c>
      <c r="P1424" s="826">
        <v>3858.57</v>
      </c>
      <c r="Q1424" s="828">
        <v>0.4285714285714286</v>
      </c>
      <c r="R1424" s="823">
        <v>3</v>
      </c>
      <c r="S1424" s="828">
        <v>0.42857142857142855</v>
      </c>
      <c r="T1424" s="827">
        <v>1</v>
      </c>
      <c r="U1424" s="829">
        <v>0.5</v>
      </c>
    </row>
    <row r="1425" spans="1:21" ht="14.45" customHeight="1" x14ac:dyDescent="0.2">
      <c r="A1425" s="822">
        <v>7</v>
      </c>
      <c r="B1425" s="823" t="s">
        <v>2233</v>
      </c>
      <c r="C1425" s="823" t="s">
        <v>2239</v>
      </c>
      <c r="D1425" s="824" t="s">
        <v>3530</v>
      </c>
      <c r="E1425" s="825" t="s">
        <v>2267</v>
      </c>
      <c r="F1425" s="823" t="s">
        <v>2234</v>
      </c>
      <c r="G1425" s="823" t="s">
        <v>2920</v>
      </c>
      <c r="H1425" s="823" t="s">
        <v>329</v>
      </c>
      <c r="I1425" s="823" t="s">
        <v>3505</v>
      </c>
      <c r="J1425" s="823" t="s">
        <v>1577</v>
      </c>
      <c r="K1425" s="823" t="s">
        <v>1584</v>
      </c>
      <c r="L1425" s="826">
        <v>1286.6199999999999</v>
      </c>
      <c r="M1425" s="826">
        <v>1286.6199999999999</v>
      </c>
      <c r="N1425" s="823">
        <v>1</v>
      </c>
      <c r="O1425" s="827">
        <v>0.5</v>
      </c>
      <c r="P1425" s="826">
        <v>1286.6199999999999</v>
      </c>
      <c r="Q1425" s="828">
        <v>1</v>
      </c>
      <c r="R1425" s="823">
        <v>1</v>
      </c>
      <c r="S1425" s="828">
        <v>1</v>
      </c>
      <c r="T1425" s="827">
        <v>0.5</v>
      </c>
      <c r="U1425" s="829">
        <v>1</v>
      </c>
    </row>
    <row r="1426" spans="1:21" ht="14.45" customHeight="1" x14ac:dyDescent="0.2">
      <c r="A1426" s="822">
        <v>7</v>
      </c>
      <c r="B1426" s="823" t="s">
        <v>2233</v>
      </c>
      <c r="C1426" s="823" t="s">
        <v>2239</v>
      </c>
      <c r="D1426" s="824" t="s">
        <v>3530</v>
      </c>
      <c r="E1426" s="825" t="s">
        <v>2267</v>
      </c>
      <c r="F1426" s="823" t="s">
        <v>2234</v>
      </c>
      <c r="G1426" s="823" t="s">
        <v>3506</v>
      </c>
      <c r="H1426" s="823" t="s">
        <v>329</v>
      </c>
      <c r="I1426" s="823" t="s">
        <v>3507</v>
      </c>
      <c r="J1426" s="823" t="s">
        <v>3508</v>
      </c>
      <c r="K1426" s="823" t="s">
        <v>3509</v>
      </c>
      <c r="L1426" s="826">
        <v>51.06</v>
      </c>
      <c r="M1426" s="826">
        <v>102.12</v>
      </c>
      <c r="N1426" s="823">
        <v>2</v>
      </c>
      <c r="O1426" s="827">
        <v>0.5</v>
      </c>
      <c r="P1426" s="826"/>
      <c r="Q1426" s="828">
        <v>0</v>
      </c>
      <c r="R1426" s="823"/>
      <c r="S1426" s="828">
        <v>0</v>
      </c>
      <c r="T1426" s="827"/>
      <c r="U1426" s="829">
        <v>0</v>
      </c>
    </row>
    <row r="1427" spans="1:21" ht="14.45" customHeight="1" x14ac:dyDescent="0.2">
      <c r="A1427" s="822">
        <v>7</v>
      </c>
      <c r="B1427" s="823" t="s">
        <v>2233</v>
      </c>
      <c r="C1427" s="823" t="s">
        <v>2239</v>
      </c>
      <c r="D1427" s="824" t="s">
        <v>3530</v>
      </c>
      <c r="E1427" s="825" t="s">
        <v>2267</v>
      </c>
      <c r="F1427" s="823" t="s">
        <v>2234</v>
      </c>
      <c r="G1427" s="823" t="s">
        <v>2639</v>
      </c>
      <c r="H1427" s="823" t="s">
        <v>680</v>
      </c>
      <c r="I1427" s="823" t="s">
        <v>2021</v>
      </c>
      <c r="J1427" s="823" t="s">
        <v>695</v>
      </c>
      <c r="K1427" s="823" t="s">
        <v>1057</v>
      </c>
      <c r="L1427" s="826">
        <v>0</v>
      </c>
      <c r="M1427" s="826">
        <v>0</v>
      </c>
      <c r="N1427" s="823">
        <v>16</v>
      </c>
      <c r="O1427" s="827">
        <v>6</v>
      </c>
      <c r="P1427" s="826">
        <v>0</v>
      </c>
      <c r="Q1427" s="828"/>
      <c r="R1427" s="823">
        <v>7</v>
      </c>
      <c r="S1427" s="828">
        <v>0.4375</v>
      </c>
      <c r="T1427" s="827">
        <v>3</v>
      </c>
      <c r="U1427" s="829">
        <v>0.5</v>
      </c>
    </row>
    <row r="1428" spans="1:21" ht="14.45" customHeight="1" x14ac:dyDescent="0.2">
      <c r="A1428" s="822">
        <v>7</v>
      </c>
      <c r="B1428" s="823" t="s">
        <v>2233</v>
      </c>
      <c r="C1428" s="823" t="s">
        <v>2239</v>
      </c>
      <c r="D1428" s="824" t="s">
        <v>3530</v>
      </c>
      <c r="E1428" s="825" t="s">
        <v>2267</v>
      </c>
      <c r="F1428" s="823" t="s">
        <v>2234</v>
      </c>
      <c r="G1428" s="823" t="s">
        <v>2946</v>
      </c>
      <c r="H1428" s="823" t="s">
        <v>329</v>
      </c>
      <c r="I1428" s="823" t="s">
        <v>2950</v>
      </c>
      <c r="J1428" s="823" t="s">
        <v>2948</v>
      </c>
      <c r="K1428" s="823" t="s">
        <v>2951</v>
      </c>
      <c r="L1428" s="826">
        <v>552.64</v>
      </c>
      <c r="M1428" s="826">
        <v>1657.92</v>
      </c>
      <c r="N1428" s="823">
        <v>3</v>
      </c>
      <c r="O1428" s="827">
        <v>1</v>
      </c>
      <c r="P1428" s="826">
        <v>1657.92</v>
      </c>
      <c r="Q1428" s="828">
        <v>1</v>
      </c>
      <c r="R1428" s="823">
        <v>3</v>
      </c>
      <c r="S1428" s="828">
        <v>1</v>
      </c>
      <c r="T1428" s="827">
        <v>1</v>
      </c>
      <c r="U1428" s="829">
        <v>1</v>
      </c>
    </row>
    <row r="1429" spans="1:21" ht="14.45" customHeight="1" x14ac:dyDescent="0.2">
      <c r="A1429" s="822">
        <v>7</v>
      </c>
      <c r="B1429" s="823" t="s">
        <v>2233</v>
      </c>
      <c r="C1429" s="823" t="s">
        <v>2239</v>
      </c>
      <c r="D1429" s="824" t="s">
        <v>3530</v>
      </c>
      <c r="E1429" s="825" t="s">
        <v>2267</v>
      </c>
      <c r="F1429" s="823" t="s">
        <v>2234</v>
      </c>
      <c r="G1429" s="823" t="s">
        <v>2946</v>
      </c>
      <c r="H1429" s="823" t="s">
        <v>329</v>
      </c>
      <c r="I1429" s="823" t="s">
        <v>2952</v>
      </c>
      <c r="J1429" s="823" t="s">
        <v>2948</v>
      </c>
      <c r="K1429" s="823" t="s">
        <v>2953</v>
      </c>
      <c r="L1429" s="826">
        <v>1019.46</v>
      </c>
      <c r="M1429" s="826">
        <v>3058.38</v>
      </c>
      <c r="N1429" s="823">
        <v>3</v>
      </c>
      <c r="O1429" s="827">
        <v>1</v>
      </c>
      <c r="P1429" s="826">
        <v>3058.38</v>
      </c>
      <c r="Q1429" s="828">
        <v>1</v>
      </c>
      <c r="R1429" s="823">
        <v>3</v>
      </c>
      <c r="S1429" s="828">
        <v>1</v>
      </c>
      <c r="T1429" s="827">
        <v>1</v>
      </c>
      <c r="U1429" s="829">
        <v>1</v>
      </c>
    </row>
    <row r="1430" spans="1:21" ht="14.45" customHeight="1" x14ac:dyDescent="0.2">
      <c r="A1430" s="822">
        <v>7</v>
      </c>
      <c r="B1430" s="823" t="s">
        <v>2233</v>
      </c>
      <c r="C1430" s="823" t="s">
        <v>2239</v>
      </c>
      <c r="D1430" s="824" t="s">
        <v>3530</v>
      </c>
      <c r="E1430" s="825" t="s">
        <v>2267</v>
      </c>
      <c r="F1430" s="823" t="s">
        <v>2234</v>
      </c>
      <c r="G1430" s="823" t="s">
        <v>2946</v>
      </c>
      <c r="H1430" s="823" t="s">
        <v>329</v>
      </c>
      <c r="I1430" s="823" t="s">
        <v>2954</v>
      </c>
      <c r="J1430" s="823" t="s">
        <v>2948</v>
      </c>
      <c r="K1430" s="823" t="s">
        <v>2955</v>
      </c>
      <c r="L1430" s="826">
        <v>764.6</v>
      </c>
      <c r="M1430" s="826">
        <v>4587.6000000000004</v>
      </c>
      <c r="N1430" s="823">
        <v>6</v>
      </c>
      <c r="O1430" s="827">
        <v>2</v>
      </c>
      <c r="P1430" s="826">
        <v>4587.6000000000004</v>
      </c>
      <c r="Q1430" s="828">
        <v>1</v>
      </c>
      <c r="R1430" s="823">
        <v>6</v>
      </c>
      <c r="S1430" s="828">
        <v>1</v>
      </c>
      <c r="T1430" s="827">
        <v>2</v>
      </c>
      <c r="U1430" s="829">
        <v>1</v>
      </c>
    </row>
    <row r="1431" spans="1:21" ht="14.45" customHeight="1" x14ac:dyDescent="0.2">
      <c r="A1431" s="822">
        <v>7</v>
      </c>
      <c r="B1431" s="823" t="s">
        <v>2233</v>
      </c>
      <c r="C1431" s="823" t="s">
        <v>2239</v>
      </c>
      <c r="D1431" s="824" t="s">
        <v>3530</v>
      </c>
      <c r="E1431" s="825" t="s">
        <v>2267</v>
      </c>
      <c r="F1431" s="823" t="s">
        <v>2234</v>
      </c>
      <c r="G1431" s="823" t="s">
        <v>2946</v>
      </c>
      <c r="H1431" s="823" t="s">
        <v>329</v>
      </c>
      <c r="I1431" s="823" t="s">
        <v>3254</v>
      </c>
      <c r="J1431" s="823" t="s">
        <v>3127</v>
      </c>
      <c r="K1431" s="823" t="s">
        <v>3255</v>
      </c>
      <c r="L1431" s="826">
        <v>92.11</v>
      </c>
      <c r="M1431" s="826">
        <v>276.33</v>
      </c>
      <c r="N1431" s="823">
        <v>3</v>
      </c>
      <c r="O1431" s="827">
        <v>2</v>
      </c>
      <c r="P1431" s="826">
        <v>276.33</v>
      </c>
      <c r="Q1431" s="828">
        <v>1</v>
      </c>
      <c r="R1431" s="823">
        <v>3</v>
      </c>
      <c r="S1431" s="828">
        <v>1</v>
      </c>
      <c r="T1431" s="827">
        <v>2</v>
      </c>
      <c r="U1431" s="829">
        <v>1</v>
      </c>
    </row>
    <row r="1432" spans="1:21" ht="14.45" customHeight="1" x14ac:dyDescent="0.2">
      <c r="A1432" s="822">
        <v>7</v>
      </c>
      <c r="B1432" s="823" t="s">
        <v>2233</v>
      </c>
      <c r="C1432" s="823" t="s">
        <v>2239</v>
      </c>
      <c r="D1432" s="824" t="s">
        <v>3530</v>
      </c>
      <c r="E1432" s="825" t="s">
        <v>2267</v>
      </c>
      <c r="F1432" s="823" t="s">
        <v>2234</v>
      </c>
      <c r="G1432" s="823" t="s">
        <v>2956</v>
      </c>
      <c r="H1432" s="823" t="s">
        <v>329</v>
      </c>
      <c r="I1432" s="823" t="s">
        <v>3266</v>
      </c>
      <c r="J1432" s="823" t="s">
        <v>3267</v>
      </c>
      <c r="K1432" s="823" t="s">
        <v>3268</v>
      </c>
      <c r="L1432" s="826">
        <v>320.55</v>
      </c>
      <c r="M1432" s="826">
        <v>320.55</v>
      </c>
      <c r="N1432" s="823">
        <v>1</v>
      </c>
      <c r="O1432" s="827">
        <v>1</v>
      </c>
      <c r="P1432" s="826">
        <v>320.55</v>
      </c>
      <c r="Q1432" s="828">
        <v>1</v>
      </c>
      <c r="R1432" s="823">
        <v>1</v>
      </c>
      <c r="S1432" s="828">
        <v>1</v>
      </c>
      <c r="T1432" s="827">
        <v>1</v>
      </c>
      <c r="U1432" s="829">
        <v>1</v>
      </c>
    </row>
    <row r="1433" spans="1:21" ht="14.45" customHeight="1" x14ac:dyDescent="0.2">
      <c r="A1433" s="822">
        <v>7</v>
      </c>
      <c r="B1433" s="823" t="s">
        <v>2233</v>
      </c>
      <c r="C1433" s="823" t="s">
        <v>2239</v>
      </c>
      <c r="D1433" s="824" t="s">
        <v>3530</v>
      </c>
      <c r="E1433" s="825" t="s">
        <v>2267</v>
      </c>
      <c r="F1433" s="823" t="s">
        <v>2234</v>
      </c>
      <c r="G1433" s="823" t="s">
        <v>2956</v>
      </c>
      <c r="H1433" s="823" t="s">
        <v>329</v>
      </c>
      <c r="I1433" s="823" t="s">
        <v>3269</v>
      </c>
      <c r="J1433" s="823" t="s">
        <v>1750</v>
      </c>
      <c r="K1433" s="823" t="s">
        <v>3268</v>
      </c>
      <c r="L1433" s="826">
        <v>320.55</v>
      </c>
      <c r="M1433" s="826">
        <v>961.65000000000009</v>
      </c>
      <c r="N1433" s="823">
        <v>3</v>
      </c>
      <c r="O1433" s="827">
        <v>0.5</v>
      </c>
      <c r="P1433" s="826">
        <v>961.65000000000009</v>
      </c>
      <c r="Q1433" s="828">
        <v>1</v>
      </c>
      <c r="R1433" s="823">
        <v>3</v>
      </c>
      <c r="S1433" s="828">
        <v>1</v>
      </c>
      <c r="T1433" s="827">
        <v>0.5</v>
      </c>
      <c r="U1433" s="829">
        <v>1</v>
      </c>
    </row>
    <row r="1434" spans="1:21" ht="14.45" customHeight="1" x14ac:dyDescent="0.2">
      <c r="A1434" s="822">
        <v>7</v>
      </c>
      <c r="B1434" s="823" t="s">
        <v>2233</v>
      </c>
      <c r="C1434" s="823" t="s">
        <v>2239</v>
      </c>
      <c r="D1434" s="824" t="s">
        <v>3530</v>
      </c>
      <c r="E1434" s="825" t="s">
        <v>2267</v>
      </c>
      <c r="F1434" s="823" t="s">
        <v>2234</v>
      </c>
      <c r="G1434" s="823" t="s">
        <v>2956</v>
      </c>
      <c r="H1434" s="823" t="s">
        <v>329</v>
      </c>
      <c r="I1434" s="823" t="s">
        <v>3129</v>
      </c>
      <c r="J1434" s="823" t="s">
        <v>3130</v>
      </c>
      <c r="K1434" s="823" t="s">
        <v>2660</v>
      </c>
      <c r="L1434" s="826">
        <v>166.96</v>
      </c>
      <c r="M1434" s="826">
        <v>166.96</v>
      </c>
      <c r="N1434" s="823">
        <v>1</v>
      </c>
      <c r="O1434" s="827">
        <v>1</v>
      </c>
      <c r="P1434" s="826">
        <v>166.96</v>
      </c>
      <c r="Q1434" s="828">
        <v>1</v>
      </c>
      <c r="R1434" s="823">
        <v>1</v>
      </c>
      <c r="S1434" s="828">
        <v>1</v>
      </c>
      <c r="T1434" s="827">
        <v>1</v>
      </c>
      <c r="U1434" s="829">
        <v>1</v>
      </c>
    </row>
    <row r="1435" spans="1:21" ht="14.45" customHeight="1" x14ac:dyDescent="0.2">
      <c r="A1435" s="822">
        <v>7</v>
      </c>
      <c r="B1435" s="823" t="s">
        <v>2233</v>
      </c>
      <c r="C1435" s="823" t="s">
        <v>2239</v>
      </c>
      <c r="D1435" s="824" t="s">
        <v>3530</v>
      </c>
      <c r="E1435" s="825" t="s">
        <v>2267</v>
      </c>
      <c r="F1435" s="823" t="s">
        <v>2234</v>
      </c>
      <c r="G1435" s="823" t="s">
        <v>2956</v>
      </c>
      <c r="H1435" s="823" t="s">
        <v>329</v>
      </c>
      <c r="I1435" s="823" t="s">
        <v>2967</v>
      </c>
      <c r="J1435" s="823" t="s">
        <v>2968</v>
      </c>
      <c r="K1435" s="823" t="s">
        <v>2969</v>
      </c>
      <c r="L1435" s="826">
        <v>200.34</v>
      </c>
      <c r="M1435" s="826">
        <v>1803.06</v>
      </c>
      <c r="N1435" s="823">
        <v>9</v>
      </c>
      <c r="O1435" s="827">
        <v>1</v>
      </c>
      <c r="P1435" s="826"/>
      <c r="Q1435" s="828">
        <v>0</v>
      </c>
      <c r="R1435" s="823"/>
      <c r="S1435" s="828">
        <v>0</v>
      </c>
      <c r="T1435" s="827"/>
      <c r="U1435" s="829">
        <v>0</v>
      </c>
    </row>
    <row r="1436" spans="1:21" ht="14.45" customHeight="1" x14ac:dyDescent="0.2">
      <c r="A1436" s="822">
        <v>7</v>
      </c>
      <c r="B1436" s="823" t="s">
        <v>2233</v>
      </c>
      <c r="C1436" s="823" t="s">
        <v>2239</v>
      </c>
      <c r="D1436" s="824" t="s">
        <v>3530</v>
      </c>
      <c r="E1436" s="825" t="s">
        <v>2267</v>
      </c>
      <c r="F1436" s="823" t="s">
        <v>2234</v>
      </c>
      <c r="G1436" s="823" t="s">
        <v>2956</v>
      </c>
      <c r="H1436" s="823" t="s">
        <v>329</v>
      </c>
      <c r="I1436" s="823" t="s">
        <v>3442</v>
      </c>
      <c r="J1436" s="823" t="s">
        <v>2968</v>
      </c>
      <c r="K1436" s="823" t="s">
        <v>3443</v>
      </c>
      <c r="L1436" s="826">
        <v>400.68</v>
      </c>
      <c r="M1436" s="826">
        <v>3205.44</v>
      </c>
      <c r="N1436" s="823">
        <v>8</v>
      </c>
      <c r="O1436" s="827">
        <v>1.5</v>
      </c>
      <c r="P1436" s="826"/>
      <c r="Q1436" s="828">
        <v>0</v>
      </c>
      <c r="R1436" s="823"/>
      <c r="S1436" s="828">
        <v>0</v>
      </c>
      <c r="T1436" s="827"/>
      <c r="U1436" s="829">
        <v>0</v>
      </c>
    </row>
    <row r="1437" spans="1:21" ht="14.45" customHeight="1" x14ac:dyDescent="0.2">
      <c r="A1437" s="822">
        <v>7</v>
      </c>
      <c r="B1437" s="823" t="s">
        <v>2233</v>
      </c>
      <c r="C1437" s="823" t="s">
        <v>2239</v>
      </c>
      <c r="D1437" s="824" t="s">
        <v>3530</v>
      </c>
      <c r="E1437" s="825" t="s">
        <v>2267</v>
      </c>
      <c r="F1437" s="823" t="s">
        <v>2234</v>
      </c>
      <c r="G1437" s="823" t="s">
        <v>2956</v>
      </c>
      <c r="H1437" s="823" t="s">
        <v>329</v>
      </c>
      <c r="I1437" s="823" t="s">
        <v>2974</v>
      </c>
      <c r="J1437" s="823" t="s">
        <v>2973</v>
      </c>
      <c r="K1437" s="823" t="s">
        <v>2660</v>
      </c>
      <c r="L1437" s="826">
        <v>166.96</v>
      </c>
      <c r="M1437" s="826">
        <v>667.84</v>
      </c>
      <c r="N1437" s="823">
        <v>4</v>
      </c>
      <c r="O1437" s="827">
        <v>0.5</v>
      </c>
      <c r="P1437" s="826">
        <v>667.84</v>
      </c>
      <c r="Q1437" s="828">
        <v>1</v>
      </c>
      <c r="R1437" s="823">
        <v>4</v>
      </c>
      <c r="S1437" s="828">
        <v>1</v>
      </c>
      <c r="T1437" s="827">
        <v>0.5</v>
      </c>
      <c r="U1437" s="829">
        <v>1</v>
      </c>
    </row>
    <row r="1438" spans="1:21" ht="14.45" customHeight="1" x14ac:dyDescent="0.2">
      <c r="A1438" s="822">
        <v>7</v>
      </c>
      <c r="B1438" s="823" t="s">
        <v>2233</v>
      </c>
      <c r="C1438" s="823" t="s">
        <v>2239</v>
      </c>
      <c r="D1438" s="824" t="s">
        <v>3530</v>
      </c>
      <c r="E1438" s="825" t="s">
        <v>2267</v>
      </c>
      <c r="F1438" s="823" t="s">
        <v>2234</v>
      </c>
      <c r="G1438" s="823" t="s">
        <v>2977</v>
      </c>
      <c r="H1438" s="823" t="s">
        <v>680</v>
      </c>
      <c r="I1438" s="823" t="s">
        <v>2201</v>
      </c>
      <c r="J1438" s="823" t="s">
        <v>2200</v>
      </c>
      <c r="K1438" s="823" t="s">
        <v>1644</v>
      </c>
      <c r="L1438" s="826">
        <v>400.17</v>
      </c>
      <c r="M1438" s="826">
        <v>400.17</v>
      </c>
      <c r="N1438" s="823">
        <v>1</v>
      </c>
      <c r="O1438" s="827">
        <v>1</v>
      </c>
      <c r="P1438" s="826">
        <v>400.17</v>
      </c>
      <c r="Q1438" s="828">
        <v>1</v>
      </c>
      <c r="R1438" s="823">
        <v>1</v>
      </c>
      <c r="S1438" s="828">
        <v>1</v>
      </c>
      <c r="T1438" s="827">
        <v>1</v>
      </c>
      <c r="U1438" s="829">
        <v>1</v>
      </c>
    </row>
    <row r="1439" spans="1:21" ht="14.45" customHeight="1" x14ac:dyDescent="0.2">
      <c r="A1439" s="822">
        <v>7</v>
      </c>
      <c r="B1439" s="823" t="s">
        <v>2233</v>
      </c>
      <c r="C1439" s="823" t="s">
        <v>2239</v>
      </c>
      <c r="D1439" s="824" t="s">
        <v>3530</v>
      </c>
      <c r="E1439" s="825" t="s">
        <v>2267</v>
      </c>
      <c r="F1439" s="823" t="s">
        <v>2234</v>
      </c>
      <c r="G1439" s="823" t="s">
        <v>2447</v>
      </c>
      <c r="H1439" s="823" t="s">
        <v>329</v>
      </c>
      <c r="I1439" s="823" t="s">
        <v>3407</v>
      </c>
      <c r="J1439" s="823" t="s">
        <v>3408</v>
      </c>
      <c r="K1439" s="823" t="s">
        <v>2196</v>
      </c>
      <c r="L1439" s="826">
        <v>0</v>
      </c>
      <c r="M1439" s="826">
        <v>0</v>
      </c>
      <c r="N1439" s="823">
        <v>2</v>
      </c>
      <c r="O1439" s="827">
        <v>1</v>
      </c>
      <c r="P1439" s="826"/>
      <c r="Q1439" s="828"/>
      <c r="R1439" s="823"/>
      <c r="S1439" s="828">
        <v>0</v>
      </c>
      <c r="T1439" s="827"/>
      <c r="U1439" s="829">
        <v>0</v>
      </c>
    </row>
    <row r="1440" spans="1:21" ht="14.45" customHeight="1" x14ac:dyDescent="0.2">
      <c r="A1440" s="822">
        <v>7</v>
      </c>
      <c r="B1440" s="823" t="s">
        <v>2233</v>
      </c>
      <c r="C1440" s="823" t="s">
        <v>2239</v>
      </c>
      <c r="D1440" s="824" t="s">
        <v>3530</v>
      </c>
      <c r="E1440" s="825" t="s">
        <v>2267</v>
      </c>
      <c r="F1440" s="823" t="s">
        <v>2234</v>
      </c>
      <c r="G1440" s="823" t="s">
        <v>2447</v>
      </c>
      <c r="H1440" s="823" t="s">
        <v>680</v>
      </c>
      <c r="I1440" s="823" t="s">
        <v>2055</v>
      </c>
      <c r="J1440" s="823" t="s">
        <v>1208</v>
      </c>
      <c r="K1440" s="823" t="s">
        <v>2056</v>
      </c>
      <c r="L1440" s="826">
        <v>0</v>
      </c>
      <c r="M1440" s="826">
        <v>0</v>
      </c>
      <c r="N1440" s="823">
        <v>7</v>
      </c>
      <c r="O1440" s="827">
        <v>4</v>
      </c>
      <c r="P1440" s="826">
        <v>0</v>
      </c>
      <c r="Q1440" s="828"/>
      <c r="R1440" s="823">
        <v>5</v>
      </c>
      <c r="S1440" s="828">
        <v>0.7142857142857143</v>
      </c>
      <c r="T1440" s="827">
        <v>3</v>
      </c>
      <c r="U1440" s="829">
        <v>0.75</v>
      </c>
    </row>
    <row r="1441" spans="1:21" ht="14.45" customHeight="1" x14ac:dyDescent="0.2">
      <c r="A1441" s="822">
        <v>7</v>
      </c>
      <c r="B1441" s="823" t="s">
        <v>2233</v>
      </c>
      <c r="C1441" s="823" t="s">
        <v>2239</v>
      </c>
      <c r="D1441" s="824" t="s">
        <v>3530</v>
      </c>
      <c r="E1441" s="825" t="s">
        <v>2267</v>
      </c>
      <c r="F1441" s="823" t="s">
        <v>2234</v>
      </c>
      <c r="G1441" s="823" t="s">
        <v>2457</v>
      </c>
      <c r="H1441" s="823" t="s">
        <v>329</v>
      </c>
      <c r="I1441" s="823" t="s">
        <v>2985</v>
      </c>
      <c r="J1441" s="823" t="s">
        <v>2459</v>
      </c>
      <c r="K1441" s="823" t="s">
        <v>2986</v>
      </c>
      <c r="L1441" s="826">
        <v>99.94</v>
      </c>
      <c r="M1441" s="826">
        <v>599.64</v>
      </c>
      <c r="N1441" s="823">
        <v>6</v>
      </c>
      <c r="O1441" s="827">
        <v>1</v>
      </c>
      <c r="P1441" s="826"/>
      <c r="Q1441" s="828">
        <v>0</v>
      </c>
      <c r="R1441" s="823"/>
      <c r="S1441" s="828">
        <v>0</v>
      </c>
      <c r="T1441" s="827"/>
      <c r="U1441" s="829">
        <v>0</v>
      </c>
    </row>
    <row r="1442" spans="1:21" ht="14.45" customHeight="1" x14ac:dyDescent="0.2">
      <c r="A1442" s="822">
        <v>7</v>
      </c>
      <c r="B1442" s="823" t="s">
        <v>2233</v>
      </c>
      <c r="C1442" s="823" t="s">
        <v>2239</v>
      </c>
      <c r="D1442" s="824" t="s">
        <v>3530</v>
      </c>
      <c r="E1442" s="825" t="s">
        <v>2267</v>
      </c>
      <c r="F1442" s="823" t="s">
        <v>2234</v>
      </c>
      <c r="G1442" s="823" t="s">
        <v>2457</v>
      </c>
      <c r="H1442" s="823" t="s">
        <v>329</v>
      </c>
      <c r="I1442" s="823" t="s">
        <v>2458</v>
      </c>
      <c r="J1442" s="823" t="s">
        <v>2459</v>
      </c>
      <c r="K1442" s="823" t="s">
        <v>2460</v>
      </c>
      <c r="L1442" s="826">
        <v>299.83999999999997</v>
      </c>
      <c r="M1442" s="826">
        <v>4797.4399999999996</v>
      </c>
      <c r="N1442" s="823">
        <v>16</v>
      </c>
      <c r="O1442" s="827">
        <v>9.5</v>
      </c>
      <c r="P1442" s="826">
        <v>2398.7199999999998</v>
      </c>
      <c r="Q1442" s="828">
        <v>0.5</v>
      </c>
      <c r="R1442" s="823">
        <v>8</v>
      </c>
      <c r="S1442" s="828">
        <v>0.5</v>
      </c>
      <c r="T1442" s="827">
        <v>5</v>
      </c>
      <c r="U1442" s="829">
        <v>0.52631578947368418</v>
      </c>
    </row>
    <row r="1443" spans="1:21" ht="14.45" customHeight="1" x14ac:dyDescent="0.2">
      <c r="A1443" s="822">
        <v>7</v>
      </c>
      <c r="B1443" s="823" t="s">
        <v>2233</v>
      </c>
      <c r="C1443" s="823" t="s">
        <v>2239</v>
      </c>
      <c r="D1443" s="824" t="s">
        <v>3530</v>
      </c>
      <c r="E1443" s="825" t="s">
        <v>2267</v>
      </c>
      <c r="F1443" s="823" t="s">
        <v>2234</v>
      </c>
      <c r="G1443" s="823" t="s">
        <v>2457</v>
      </c>
      <c r="H1443" s="823" t="s">
        <v>329</v>
      </c>
      <c r="I1443" s="823" t="s">
        <v>3344</v>
      </c>
      <c r="J1443" s="823" t="s">
        <v>1200</v>
      </c>
      <c r="K1443" s="823" t="s">
        <v>1201</v>
      </c>
      <c r="L1443" s="826">
        <v>50.32</v>
      </c>
      <c r="M1443" s="826">
        <v>603.84</v>
      </c>
      <c r="N1443" s="823">
        <v>12</v>
      </c>
      <c r="O1443" s="827">
        <v>2</v>
      </c>
      <c r="P1443" s="826">
        <v>150.96</v>
      </c>
      <c r="Q1443" s="828">
        <v>0.25</v>
      </c>
      <c r="R1443" s="823">
        <v>3</v>
      </c>
      <c r="S1443" s="828">
        <v>0.25</v>
      </c>
      <c r="T1443" s="827">
        <v>1</v>
      </c>
      <c r="U1443" s="829">
        <v>0.5</v>
      </c>
    </row>
    <row r="1444" spans="1:21" ht="14.45" customHeight="1" x14ac:dyDescent="0.2">
      <c r="A1444" s="822">
        <v>7</v>
      </c>
      <c r="B1444" s="823" t="s">
        <v>2233</v>
      </c>
      <c r="C1444" s="823" t="s">
        <v>2239</v>
      </c>
      <c r="D1444" s="824" t="s">
        <v>3530</v>
      </c>
      <c r="E1444" s="825" t="s">
        <v>2267</v>
      </c>
      <c r="F1444" s="823" t="s">
        <v>2234</v>
      </c>
      <c r="G1444" s="823" t="s">
        <v>2457</v>
      </c>
      <c r="H1444" s="823" t="s">
        <v>329</v>
      </c>
      <c r="I1444" s="823" t="s">
        <v>2990</v>
      </c>
      <c r="J1444" s="823" t="s">
        <v>2991</v>
      </c>
      <c r="K1444" s="823" t="s">
        <v>2992</v>
      </c>
      <c r="L1444" s="826">
        <v>99.94</v>
      </c>
      <c r="M1444" s="826">
        <v>1099.3399999999999</v>
      </c>
      <c r="N1444" s="823">
        <v>11</v>
      </c>
      <c r="O1444" s="827">
        <v>4.5</v>
      </c>
      <c r="P1444" s="826">
        <v>999.4</v>
      </c>
      <c r="Q1444" s="828">
        <v>0.90909090909090917</v>
      </c>
      <c r="R1444" s="823">
        <v>10</v>
      </c>
      <c r="S1444" s="828">
        <v>0.90909090909090906</v>
      </c>
      <c r="T1444" s="827">
        <v>3.5</v>
      </c>
      <c r="U1444" s="829">
        <v>0.77777777777777779</v>
      </c>
    </row>
    <row r="1445" spans="1:21" ht="14.45" customHeight="1" x14ac:dyDescent="0.2">
      <c r="A1445" s="822">
        <v>7</v>
      </c>
      <c r="B1445" s="823" t="s">
        <v>2233</v>
      </c>
      <c r="C1445" s="823" t="s">
        <v>2239</v>
      </c>
      <c r="D1445" s="824" t="s">
        <v>3530</v>
      </c>
      <c r="E1445" s="825" t="s">
        <v>2267</v>
      </c>
      <c r="F1445" s="823" t="s">
        <v>2234</v>
      </c>
      <c r="G1445" s="823" t="s">
        <v>2457</v>
      </c>
      <c r="H1445" s="823" t="s">
        <v>329</v>
      </c>
      <c r="I1445" s="823" t="s">
        <v>2682</v>
      </c>
      <c r="J1445" s="823" t="s">
        <v>1200</v>
      </c>
      <c r="K1445" s="823" t="s">
        <v>2683</v>
      </c>
      <c r="L1445" s="826">
        <v>50.32</v>
      </c>
      <c r="M1445" s="826">
        <v>956.08</v>
      </c>
      <c r="N1445" s="823">
        <v>19</v>
      </c>
      <c r="O1445" s="827">
        <v>3</v>
      </c>
      <c r="P1445" s="826">
        <v>603.84</v>
      </c>
      <c r="Q1445" s="828">
        <v>0.63157894736842102</v>
      </c>
      <c r="R1445" s="823">
        <v>12</v>
      </c>
      <c r="S1445" s="828">
        <v>0.63157894736842102</v>
      </c>
      <c r="T1445" s="827">
        <v>2</v>
      </c>
      <c r="U1445" s="829">
        <v>0.66666666666666663</v>
      </c>
    </row>
    <row r="1446" spans="1:21" ht="14.45" customHeight="1" x14ac:dyDescent="0.2">
      <c r="A1446" s="822">
        <v>7</v>
      </c>
      <c r="B1446" s="823" t="s">
        <v>2233</v>
      </c>
      <c r="C1446" s="823" t="s">
        <v>2239</v>
      </c>
      <c r="D1446" s="824" t="s">
        <v>3530</v>
      </c>
      <c r="E1446" s="825" t="s">
        <v>2267</v>
      </c>
      <c r="F1446" s="823" t="s">
        <v>2234</v>
      </c>
      <c r="G1446" s="823" t="s">
        <v>2457</v>
      </c>
      <c r="H1446" s="823" t="s">
        <v>329</v>
      </c>
      <c r="I1446" s="823" t="s">
        <v>3275</v>
      </c>
      <c r="J1446" s="823" t="s">
        <v>2988</v>
      </c>
      <c r="K1446" s="823" t="s">
        <v>2989</v>
      </c>
      <c r="L1446" s="826">
        <v>50.32</v>
      </c>
      <c r="M1446" s="826">
        <v>452.88</v>
      </c>
      <c r="N1446" s="823">
        <v>9</v>
      </c>
      <c r="O1446" s="827">
        <v>1</v>
      </c>
      <c r="P1446" s="826">
        <v>452.88</v>
      </c>
      <c r="Q1446" s="828">
        <v>1</v>
      </c>
      <c r="R1446" s="823">
        <v>9</v>
      </c>
      <c r="S1446" s="828">
        <v>1</v>
      </c>
      <c r="T1446" s="827">
        <v>1</v>
      </c>
      <c r="U1446" s="829">
        <v>1</v>
      </c>
    </row>
    <row r="1447" spans="1:21" ht="14.45" customHeight="1" x14ac:dyDescent="0.2">
      <c r="A1447" s="822">
        <v>7</v>
      </c>
      <c r="B1447" s="823" t="s">
        <v>2233</v>
      </c>
      <c r="C1447" s="823" t="s">
        <v>2239</v>
      </c>
      <c r="D1447" s="824" t="s">
        <v>3530</v>
      </c>
      <c r="E1447" s="825" t="s">
        <v>2267</v>
      </c>
      <c r="F1447" s="823" t="s">
        <v>2234</v>
      </c>
      <c r="G1447" s="823" t="s">
        <v>2650</v>
      </c>
      <c r="H1447" s="823" t="s">
        <v>329</v>
      </c>
      <c r="I1447" s="823" t="s">
        <v>2995</v>
      </c>
      <c r="J1447" s="823" t="s">
        <v>1636</v>
      </c>
      <c r="K1447" s="823" t="s">
        <v>2996</v>
      </c>
      <c r="L1447" s="826">
        <v>65.36</v>
      </c>
      <c r="M1447" s="826">
        <v>2352.96</v>
      </c>
      <c r="N1447" s="823">
        <v>36</v>
      </c>
      <c r="O1447" s="827">
        <v>5</v>
      </c>
      <c r="P1447" s="826">
        <v>2091.52</v>
      </c>
      <c r="Q1447" s="828">
        <v>0.88888888888888884</v>
      </c>
      <c r="R1447" s="823">
        <v>32</v>
      </c>
      <c r="S1447" s="828">
        <v>0.88888888888888884</v>
      </c>
      <c r="T1447" s="827">
        <v>4</v>
      </c>
      <c r="U1447" s="829">
        <v>0.8</v>
      </c>
    </row>
    <row r="1448" spans="1:21" ht="14.45" customHeight="1" x14ac:dyDescent="0.2">
      <c r="A1448" s="822">
        <v>7</v>
      </c>
      <c r="B1448" s="823" t="s">
        <v>2233</v>
      </c>
      <c r="C1448" s="823" t="s">
        <v>2239</v>
      </c>
      <c r="D1448" s="824" t="s">
        <v>3530</v>
      </c>
      <c r="E1448" s="825" t="s">
        <v>2267</v>
      </c>
      <c r="F1448" s="823" t="s">
        <v>2234</v>
      </c>
      <c r="G1448" s="823" t="s">
        <v>2997</v>
      </c>
      <c r="H1448" s="823" t="s">
        <v>329</v>
      </c>
      <c r="I1448" s="823" t="s">
        <v>2998</v>
      </c>
      <c r="J1448" s="823" t="s">
        <v>2999</v>
      </c>
      <c r="K1448" s="823" t="s">
        <v>3000</v>
      </c>
      <c r="L1448" s="826">
        <v>775.17</v>
      </c>
      <c r="M1448" s="826">
        <v>3100.68</v>
      </c>
      <c r="N1448" s="823">
        <v>4</v>
      </c>
      <c r="O1448" s="827">
        <v>2</v>
      </c>
      <c r="P1448" s="826">
        <v>2325.5099999999998</v>
      </c>
      <c r="Q1448" s="828">
        <v>0.75</v>
      </c>
      <c r="R1448" s="823">
        <v>3</v>
      </c>
      <c r="S1448" s="828">
        <v>0.75</v>
      </c>
      <c r="T1448" s="827">
        <v>1</v>
      </c>
      <c r="U1448" s="829">
        <v>0.5</v>
      </c>
    </row>
    <row r="1449" spans="1:21" ht="14.45" customHeight="1" x14ac:dyDescent="0.2">
      <c r="A1449" s="822">
        <v>7</v>
      </c>
      <c r="B1449" s="823" t="s">
        <v>2233</v>
      </c>
      <c r="C1449" s="823" t="s">
        <v>2239</v>
      </c>
      <c r="D1449" s="824" t="s">
        <v>3530</v>
      </c>
      <c r="E1449" s="825" t="s">
        <v>2267</v>
      </c>
      <c r="F1449" s="823" t="s">
        <v>2234</v>
      </c>
      <c r="G1449" s="823" t="s">
        <v>2997</v>
      </c>
      <c r="H1449" s="823" t="s">
        <v>329</v>
      </c>
      <c r="I1449" s="823" t="s">
        <v>3001</v>
      </c>
      <c r="J1449" s="823" t="s">
        <v>2999</v>
      </c>
      <c r="K1449" s="823" t="s">
        <v>3002</v>
      </c>
      <c r="L1449" s="826">
        <v>1391.97</v>
      </c>
      <c r="M1449" s="826">
        <v>1391.97</v>
      </c>
      <c r="N1449" s="823">
        <v>1</v>
      </c>
      <c r="O1449" s="827">
        <v>1</v>
      </c>
      <c r="P1449" s="826"/>
      <c r="Q1449" s="828">
        <v>0</v>
      </c>
      <c r="R1449" s="823"/>
      <c r="S1449" s="828">
        <v>0</v>
      </c>
      <c r="T1449" s="827"/>
      <c r="U1449" s="829">
        <v>0</v>
      </c>
    </row>
    <row r="1450" spans="1:21" ht="14.45" customHeight="1" x14ac:dyDescent="0.2">
      <c r="A1450" s="822">
        <v>7</v>
      </c>
      <c r="B1450" s="823" t="s">
        <v>2233</v>
      </c>
      <c r="C1450" s="823" t="s">
        <v>2239</v>
      </c>
      <c r="D1450" s="824" t="s">
        <v>3530</v>
      </c>
      <c r="E1450" s="825" t="s">
        <v>2267</v>
      </c>
      <c r="F1450" s="823" t="s">
        <v>2234</v>
      </c>
      <c r="G1450" s="823" t="s">
        <v>2997</v>
      </c>
      <c r="H1450" s="823" t="s">
        <v>329</v>
      </c>
      <c r="I1450" s="823" t="s">
        <v>3003</v>
      </c>
      <c r="J1450" s="823" t="s">
        <v>2999</v>
      </c>
      <c r="K1450" s="823" t="s">
        <v>3004</v>
      </c>
      <c r="L1450" s="826">
        <v>2620.2600000000002</v>
      </c>
      <c r="M1450" s="826">
        <v>23582.340000000004</v>
      </c>
      <c r="N1450" s="823">
        <v>9</v>
      </c>
      <c r="O1450" s="827">
        <v>2</v>
      </c>
      <c r="P1450" s="826">
        <v>7860.7800000000007</v>
      </c>
      <c r="Q1450" s="828">
        <v>0.33333333333333331</v>
      </c>
      <c r="R1450" s="823">
        <v>3</v>
      </c>
      <c r="S1450" s="828">
        <v>0.33333333333333331</v>
      </c>
      <c r="T1450" s="827">
        <v>1</v>
      </c>
      <c r="U1450" s="829">
        <v>0.5</v>
      </c>
    </row>
    <row r="1451" spans="1:21" ht="14.45" customHeight="1" x14ac:dyDescent="0.2">
      <c r="A1451" s="822">
        <v>7</v>
      </c>
      <c r="B1451" s="823" t="s">
        <v>2233</v>
      </c>
      <c r="C1451" s="823" t="s">
        <v>2239</v>
      </c>
      <c r="D1451" s="824" t="s">
        <v>3530</v>
      </c>
      <c r="E1451" s="825" t="s">
        <v>2267</v>
      </c>
      <c r="F1451" s="823" t="s">
        <v>2234</v>
      </c>
      <c r="G1451" s="823" t="s">
        <v>2359</v>
      </c>
      <c r="H1451" s="823" t="s">
        <v>329</v>
      </c>
      <c r="I1451" s="823" t="s">
        <v>2711</v>
      </c>
      <c r="J1451" s="823" t="s">
        <v>1021</v>
      </c>
      <c r="K1451" s="823" t="s">
        <v>1022</v>
      </c>
      <c r="L1451" s="826">
        <v>107.27</v>
      </c>
      <c r="M1451" s="826">
        <v>107.27</v>
      </c>
      <c r="N1451" s="823">
        <v>1</v>
      </c>
      <c r="O1451" s="827">
        <v>1</v>
      </c>
      <c r="P1451" s="826">
        <v>107.27</v>
      </c>
      <c r="Q1451" s="828">
        <v>1</v>
      </c>
      <c r="R1451" s="823">
        <v>1</v>
      </c>
      <c r="S1451" s="828">
        <v>1</v>
      </c>
      <c r="T1451" s="827">
        <v>1</v>
      </c>
      <c r="U1451" s="829">
        <v>1</v>
      </c>
    </row>
    <row r="1452" spans="1:21" ht="14.45" customHeight="1" x14ac:dyDescent="0.2">
      <c r="A1452" s="822">
        <v>7</v>
      </c>
      <c r="B1452" s="823" t="s">
        <v>2233</v>
      </c>
      <c r="C1452" s="823" t="s">
        <v>2239</v>
      </c>
      <c r="D1452" s="824" t="s">
        <v>3530</v>
      </c>
      <c r="E1452" s="825" t="s">
        <v>2267</v>
      </c>
      <c r="F1452" s="823" t="s">
        <v>2234</v>
      </c>
      <c r="G1452" s="823" t="s">
        <v>3013</v>
      </c>
      <c r="H1452" s="823" t="s">
        <v>329</v>
      </c>
      <c r="I1452" s="823" t="s">
        <v>3014</v>
      </c>
      <c r="J1452" s="823" t="s">
        <v>1558</v>
      </c>
      <c r="K1452" s="823" t="s">
        <v>3015</v>
      </c>
      <c r="L1452" s="826">
        <v>1933.92</v>
      </c>
      <c r="M1452" s="826">
        <v>5801.76</v>
      </c>
      <c r="N1452" s="823">
        <v>3</v>
      </c>
      <c r="O1452" s="827">
        <v>1</v>
      </c>
      <c r="P1452" s="826">
        <v>1933.92</v>
      </c>
      <c r="Q1452" s="828">
        <v>0.33333333333333331</v>
      </c>
      <c r="R1452" s="823">
        <v>1</v>
      </c>
      <c r="S1452" s="828">
        <v>0.33333333333333331</v>
      </c>
      <c r="T1452" s="827">
        <v>0.5</v>
      </c>
      <c r="U1452" s="829">
        <v>0.5</v>
      </c>
    </row>
    <row r="1453" spans="1:21" ht="14.45" customHeight="1" x14ac:dyDescent="0.2">
      <c r="A1453" s="822">
        <v>7</v>
      </c>
      <c r="B1453" s="823" t="s">
        <v>2233</v>
      </c>
      <c r="C1453" s="823" t="s">
        <v>2239</v>
      </c>
      <c r="D1453" s="824" t="s">
        <v>3530</v>
      </c>
      <c r="E1453" s="825" t="s">
        <v>2260</v>
      </c>
      <c r="F1453" s="823" t="s">
        <v>2234</v>
      </c>
      <c r="G1453" s="823" t="s">
        <v>3488</v>
      </c>
      <c r="H1453" s="823" t="s">
        <v>329</v>
      </c>
      <c r="I1453" s="823" t="s">
        <v>3489</v>
      </c>
      <c r="J1453" s="823" t="s">
        <v>3490</v>
      </c>
      <c r="K1453" s="823" t="s">
        <v>2638</v>
      </c>
      <c r="L1453" s="826">
        <v>138.76</v>
      </c>
      <c r="M1453" s="826">
        <v>416.28</v>
      </c>
      <c r="N1453" s="823">
        <v>3</v>
      </c>
      <c r="O1453" s="827">
        <v>1</v>
      </c>
      <c r="P1453" s="826">
        <v>416.28</v>
      </c>
      <c r="Q1453" s="828">
        <v>1</v>
      </c>
      <c r="R1453" s="823">
        <v>3</v>
      </c>
      <c r="S1453" s="828">
        <v>1</v>
      </c>
      <c r="T1453" s="827">
        <v>1</v>
      </c>
      <c r="U1453" s="829">
        <v>1</v>
      </c>
    </row>
    <row r="1454" spans="1:21" ht="14.45" customHeight="1" x14ac:dyDescent="0.2">
      <c r="A1454" s="822">
        <v>7</v>
      </c>
      <c r="B1454" s="823" t="s">
        <v>2233</v>
      </c>
      <c r="C1454" s="823" t="s">
        <v>2239</v>
      </c>
      <c r="D1454" s="824" t="s">
        <v>3530</v>
      </c>
      <c r="E1454" s="825" t="s">
        <v>2260</v>
      </c>
      <c r="F1454" s="823" t="s">
        <v>2234</v>
      </c>
      <c r="G1454" s="823" t="s">
        <v>3510</v>
      </c>
      <c r="H1454" s="823" t="s">
        <v>329</v>
      </c>
      <c r="I1454" s="823" t="s">
        <v>3511</v>
      </c>
      <c r="J1454" s="823" t="s">
        <v>3512</v>
      </c>
      <c r="K1454" s="823" t="s">
        <v>3513</v>
      </c>
      <c r="L1454" s="826">
        <v>168.9</v>
      </c>
      <c r="M1454" s="826">
        <v>168.9</v>
      </c>
      <c r="N1454" s="823">
        <v>1</v>
      </c>
      <c r="O1454" s="827">
        <v>1</v>
      </c>
      <c r="P1454" s="826">
        <v>168.9</v>
      </c>
      <c r="Q1454" s="828">
        <v>1</v>
      </c>
      <c r="R1454" s="823">
        <v>1</v>
      </c>
      <c r="S1454" s="828">
        <v>1</v>
      </c>
      <c r="T1454" s="827">
        <v>1</v>
      </c>
      <c r="U1454" s="829">
        <v>1</v>
      </c>
    </row>
    <row r="1455" spans="1:21" ht="14.45" customHeight="1" x14ac:dyDescent="0.2">
      <c r="A1455" s="822">
        <v>7</v>
      </c>
      <c r="B1455" s="823" t="s">
        <v>2233</v>
      </c>
      <c r="C1455" s="823" t="s">
        <v>2239</v>
      </c>
      <c r="D1455" s="824" t="s">
        <v>3530</v>
      </c>
      <c r="E1455" s="825" t="s">
        <v>2260</v>
      </c>
      <c r="F1455" s="823" t="s">
        <v>2234</v>
      </c>
      <c r="G1455" s="823" t="s">
        <v>2334</v>
      </c>
      <c r="H1455" s="823" t="s">
        <v>329</v>
      </c>
      <c r="I1455" s="823" t="s">
        <v>2335</v>
      </c>
      <c r="J1455" s="823" t="s">
        <v>715</v>
      </c>
      <c r="K1455" s="823" t="s">
        <v>2336</v>
      </c>
      <c r="L1455" s="826">
        <v>127.91</v>
      </c>
      <c r="M1455" s="826">
        <v>127.91</v>
      </c>
      <c r="N1455" s="823">
        <v>1</v>
      </c>
      <c r="O1455" s="827">
        <v>1</v>
      </c>
      <c r="P1455" s="826"/>
      <c r="Q1455" s="828">
        <v>0</v>
      </c>
      <c r="R1455" s="823"/>
      <c r="S1455" s="828">
        <v>0</v>
      </c>
      <c r="T1455" s="827"/>
      <c r="U1455" s="829">
        <v>0</v>
      </c>
    </row>
    <row r="1456" spans="1:21" ht="14.45" customHeight="1" x14ac:dyDescent="0.2">
      <c r="A1456" s="822">
        <v>7</v>
      </c>
      <c r="B1456" s="823" t="s">
        <v>2233</v>
      </c>
      <c r="C1456" s="823" t="s">
        <v>2239</v>
      </c>
      <c r="D1456" s="824" t="s">
        <v>3530</v>
      </c>
      <c r="E1456" s="825" t="s">
        <v>2260</v>
      </c>
      <c r="F1456" s="823" t="s">
        <v>2234</v>
      </c>
      <c r="G1456" s="823" t="s">
        <v>2506</v>
      </c>
      <c r="H1456" s="823" t="s">
        <v>680</v>
      </c>
      <c r="I1456" s="823" t="s">
        <v>2230</v>
      </c>
      <c r="J1456" s="823" t="s">
        <v>1743</v>
      </c>
      <c r="K1456" s="823" t="s">
        <v>1744</v>
      </c>
      <c r="L1456" s="826">
        <v>63.75</v>
      </c>
      <c r="M1456" s="826">
        <v>63.75</v>
      </c>
      <c r="N1456" s="823">
        <v>1</v>
      </c>
      <c r="O1456" s="827">
        <v>1</v>
      </c>
      <c r="P1456" s="826">
        <v>63.75</v>
      </c>
      <c r="Q1456" s="828">
        <v>1</v>
      </c>
      <c r="R1456" s="823">
        <v>1</v>
      </c>
      <c r="S1456" s="828">
        <v>1</v>
      </c>
      <c r="T1456" s="827">
        <v>1</v>
      </c>
      <c r="U1456" s="829">
        <v>1</v>
      </c>
    </row>
    <row r="1457" spans="1:21" ht="14.45" customHeight="1" x14ac:dyDescent="0.2">
      <c r="A1457" s="822">
        <v>7</v>
      </c>
      <c r="B1457" s="823" t="s">
        <v>2233</v>
      </c>
      <c r="C1457" s="823" t="s">
        <v>2239</v>
      </c>
      <c r="D1457" s="824" t="s">
        <v>3530</v>
      </c>
      <c r="E1457" s="825" t="s">
        <v>2260</v>
      </c>
      <c r="F1457" s="823" t="s">
        <v>2234</v>
      </c>
      <c r="G1457" s="823" t="s">
        <v>2506</v>
      </c>
      <c r="H1457" s="823" t="s">
        <v>680</v>
      </c>
      <c r="I1457" s="823" t="s">
        <v>2071</v>
      </c>
      <c r="J1457" s="823" t="s">
        <v>1183</v>
      </c>
      <c r="K1457" s="823" t="s">
        <v>1184</v>
      </c>
      <c r="L1457" s="826">
        <v>25.5</v>
      </c>
      <c r="M1457" s="826">
        <v>25.5</v>
      </c>
      <c r="N1457" s="823">
        <v>1</v>
      </c>
      <c r="O1457" s="827">
        <v>1</v>
      </c>
      <c r="P1457" s="826"/>
      <c r="Q1457" s="828">
        <v>0</v>
      </c>
      <c r="R1457" s="823"/>
      <c r="S1457" s="828">
        <v>0</v>
      </c>
      <c r="T1457" s="827"/>
      <c r="U1457" s="829">
        <v>0</v>
      </c>
    </row>
    <row r="1458" spans="1:21" ht="14.45" customHeight="1" x14ac:dyDescent="0.2">
      <c r="A1458" s="822">
        <v>7</v>
      </c>
      <c r="B1458" s="823" t="s">
        <v>2233</v>
      </c>
      <c r="C1458" s="823" t="s">
        <v>2239</v>
      </c>
      <c r="D1458" s="824" t="s">
        <v>3530</v>
      </c>
      <c r="E1458" s="825" t="s">
        <v>2260</v>
      </c>
      <c r="F1458" s="823" t="s">
        <v>2234</v>
      </c>
      <c r="G1458" s="823" t="s">
        <v>3514</v>
      </c>
      <c r="H1458" s="823" t="s">
        <v>329</v>
      </c>
      <c r="I1458" s="823" t="s">
        <v>3515</v>
      </c>
      <c r="J1458" s="823" t="s">
        <v>3516</v>
      </c>
      <c r="K1458" s="823" t="s">
        <v>3517</v>
      </c>
      <c r="L1458" s="826">
        <v>73.09</v>
      </c>
      <c r="M1458" s="826">
        <v>219.27</v>
      </c>
      <c r="N1458" s="823">
        <v>3</v>
      </c>
      <c r="O1458" s="827">
        <v>2</v>
      </c>
      <c r="P1458" s="826">
        <v>219.27</v>
      </c>
      <c r="Q1458" s="828">
        <v>1</v>
      </c>
      <c r="R1458" s="823">
        <v>3</v>
      </c>
      <c r="S1458" s="828">
        <v>1</v>
      </c>
      <c r="T1458" s="827">
        <v>2</v>
      </c>
      <c r="U1458" s="829">
        <v>1</v>
      </c>
    </row>
    <row r="1459" spans="1:21" ht="14.45" customHeight="1" x14ac:dyDescent="0.2">
      <c r="A1459" s="822">
        <v>7</v>
      </c>
      <c r="B1459" s="823" t="s">
        <v>2233</v>
      </c>
      <c r="C1459" s="823" t="s">
        <v>2239</v>
      </c>
      <c r="D1459" s="824" t="s">
        <v>3530</v>
      </c>
      <c r="E1459" s="825" t="s">
        <v>2260</v>
      </c>
      <c r="F1459" s="823" t="s">
        <v>2234</v>
      </c>
      <c r="G1459" s="823" t="s">
        <v>2440</v>
      </c>
      <c r="H1459" s="823" t="s">
        <v>329</v>
      </c>
      <c r="I1459" s="823" t="s">
        <v>3518</v>
      </c>
      <c r="J1459" s="823" t="s">
        <v>3519</v>
      </c>
      <c r="K1459" s="823" t="s">
        <v>3520</v>
      </c>
      <c r="L1459" s="826">
        <v>264</v>
      </c>
      <c r="M1459" s="826">
        <v>264</v>
      </c>
      <c r="N1459" s="823">
        <v>1</v>
      </c>
      <c r="O1459" s="827">
        <v>1</v>
      </c>
      <c r="P1459" s="826"/>
      <c r="Q1459" s="828">
        <v>0</v>
      </c>
      <c r="R1459" s="823"/>
      <c r="S1459" s="828">
        <v>0</v>
      </c>
      <c r="T1459" s="827"/>
      <c r="U1459" s="829">
        <v>0</v>
      </c>
    </row>
    <row r="1460" spans="1:21" ht="14.45" customHeight="1" x14ac:dyDescent="0.2">
      <c r="A1460" s="822">
        <v>7</v>
      </c>
      <c r="B1460" s="823" t="s">
        <v>2233</v>
      </c>
      <c r="C1460" s="823" t="s">
        <v>2239</v>
      </c>
      <c r="D1460" s="824" t="s">
        <v>3530</v>
      </c>
      <c r="E1460" s="825" t="s">
        <v>2260</v>
      </c>
      <c r="F1460" s="823" t="s">
        <v>2234</v>
      </c>
      <c r="G1460" s="823" t="s">
        <v>2359</v>
      </c>
      <c r="H1460" s="823" t="s">
        <v>329</v>
      </c>
      <c r="I1460" s="823" t="s">
        <v>2360</v>
      </c>
      <c r="J1460" s="823" t="s">
        <v>1021</v>
      </c>
      <c r="K1460" s="823" t="s">
        <v>1022</v>
      </c>
      <c r="L1460" s="826">
        <v>121.92</v>
      </c>
      <c r="M1460" s="826">
        <v>243.84</v>
      </c>
      <c r="N1460" s="823">
        <v>2</v>
      </c>
      <c r="O1460" s="827">
        <v>2</v>
      </c>
      <c r="P1460" s="826">
        <v>121.92</v>
      </c>
      <c r="Q1460" s="828">
        <v>0.5</v>
      </c>
      <c r="R1460" s="823">
        <v>1</v>
      </c>
      <c r="S1460" s="828">
        <v>0.5</v>
      </c>
      <c r="T1460" s="827">
        <v>1</v>
      </c>
      <c r="U1460" s="829">
        <v>0.5</v>
      </c>
    </row>
    <row r="1461" spans="1:21" ht="14.45" customHeight="1" x14ac:dyDescent="0.2">
      <c r="A1461" s="822">
        <v>7</v>
      </c>
      <c r="B1461" s="823" t="s">
        <v>2233</v>
      </c>
      <c r="C1461" s="823" t="s">
        <v>2239</v>
      </c>
      <c r="D1461" s="824" t="s">
        <v>3530</v>
      </c>
      <c r="E1461" s="825" t="s">
        <v>2260</v>
      </c>
      <c r="F1461" s="823" t="s">
        <v>2234</v>
      </c>
      <c r="G1461" s="823" t="s">
        <v>2359</v>
      </c>
      <c r="H1461" s="823" t="s">
        <v>329</v>
      </c>
      <c r="I1461" s="823" t="s">
        <v>2360</v>
      </c>
      <c r="J1461" s="823" t="s">
        <v>1021</v>
      </c>
      <c r="K1461" s="823" t="s">
        <v>1022</v>
      </c>
      <c r="L1461" s="826">
        <v>107.27</v>
      </c>
      <c r="M1461" s="826">
        <v>107.27</v>
      </c>
      <c r="N1461" s="823">
        <v>1</v>
      </c>
      <c r="O1461" s="827">
        <v>1</v>
      </c>
      <c r="P1461" s="826">
        <v>107.27</v>
      </c>
      <c r="Q1461" s="828">
        <v>1</v>
      </c>
      <c r="R1461" s="823">
        <v>1</v>
      </c>
      <c r="S1461" s="828">
        <v>1</v>
      </c>
      <c r="T1461" s="827">
        <v>1</v>
      </c>
      <c r="U1461" s="829">
        <v>1</v>
      </c>
    </row>
    <row r="1462" spans="1:21" ht="14.45" customHeight="1" x14ac:dyDescent="0.2">
      <c r="A1462" s="822">
        <v>7</v>
      </c>
      <c r="B1462" s="823" t="s">
        <v>2233</v>
      </c>
      <c r="C1462" s="823" t="s">
        <v>2239</v>
      </c>
      <c r="D1462" s="824" t="s">
        <v>3530</v>
      </c>
      <c r="E1462" s="825" t="s">
        <v>2246</v>
      </c>
      <c r="F1462" s="823" t="s">
        <v>2234</v>
      </c>
      <c r="G1462" s="823" t="s">
        <v>3521</v>
      </c>
      <c r="H1462" s="823" t="s">
        <v>329</v>
      </c>
      <c r="I1462" s="823" t="s">
        <v>3522</v>
      </c>
      <c r="J1462" s="823" t="s">
        <v>3523</v>
      </c>
      <c r="K1462" s="823" t="s">
        <v>3524</v>
      </c>
      <c r="L1462" s="826">
        <v>100.91</v>
      </c>
      <c r="M1462" s="826">
        <v>201.82</v>
      </c>
      <c r="N1462" s="823">
        <v>2</v>
      </c>
      <c r="O1462" s="827">
        <v>0.5</v>
      </c>
      <c r="P1462" s="826">
        <v>201.82</v>
      </c>
      <c r="Q1462" s="828">
        <v>1</v>
      </c>
      <c r="R1462" s="823">
        <v>2</v>
      </c>
      <c r="S1462" s="828">
        <v>1</v>
      </c>
      <c r="T1462" s="827">
        <v>0.5</v>
      </c>
      <c r="U1462" s="829">
        <v>1</v>
      </c>
    </row>
    <row r="1463" spans="1:21" ht="14.45" customHeight="1" x14ac:dyDescent="0.2">
      <c r="A1463" s="822">
        <v>7</v>
      </c>
      <c r="B1463" s="823" t="s">
        <v>2233</v>
      </c>
      <c r="C1463" s="823" t="s">
        <v>2239</v>
      </c>
      <c r="D1463" s="824" t="s">
        <v>3530</v>
      </c>
      <c r="E1463" s="825" t="s">
        <v>2246</v>
      </c>
      <c r="F1463" s="823" t="s">
        <v>2234</v>
      </c>
      <c r="G1463" s="823" t="s">
        <v>2465</v>
      </c>
      <c r="H1463" s="823" t="s">
        <v>680</v>
      </c>
      <c r="I1463" s="823" t="s">
        <v>2577</v>
      </c>
      <c r="J1463" s="823" t="s">
        <v>2578</v>
      </c>
      <c r="K1463" s="823" t="s">
        <v>2293</v>
      </c>
      <c r="L1463" s="826">
        <v>176.32</v>
      </c>
      <c r="M1463" s="826">
        <v>176.32</v>
      </c>
      <c r="N1463" s="823">
        <v>1</v>
      </c>
      <c r="O1463" s="827">
        <v>0.5</v>
      </c>
      <c r="P1463" s="826">
        <v>176.32</v>
      </c>
      <c r="Q1463" s="828">
        <v>1</v>
      </c>
      <c r="R1463" s="823">
        <v>1</v>
      </c>
      <c r="S1463" s="828">
        <v>1</v>
      </c>
      <c r="T1463" s="827">
        <v>0.5</v>
      </c>
      <c r="U1463" s="829">
        <v>1</v>
      </c>
    </row>
    <row r="1464" spans="1:21" ht="14.45" customHeight="1" x14ac:dyDescent="0.2">
      <c r="A1464" s="822">
        <v>7</v>
      </c>
      <c r="B1464" s="823" t="s">
        <v>2233</v>
      </c>
      <c r="C1464" s="823" t="s">
        <v>2239</v>
      </c>
      <c r="D1464" s="824" t="s">
        <v>3530</v>
      </c>
      <c r="E1464" s="825" t="s">
        <v>2246</v>
      </c>
      <c r="F1464" s="823" t="s">
        <v>2234</v>
      </c>
      <c r="G1464" s="823" t="s">
        <v>3525</v>
      </c>
      <c r="H1464" s="823" t="s">
        <v>329</v>
      </c>
      <c r="I1464" s="823" t="s">
        <v>3526</v>
      </c>
      <c r="J1464" s="823" t="s">
        <v>3527</v>
      </c>
      <c r="K1464" s="823" t="s">
        <v>3528</v>
      </c>
      <c r="L1464" s="826">
        <v>0</v>
      </c>
      <c r="M1464" s="826">
        <v>0</v>
      </c>
      <c r="N1464" s="823">
        <v>1</v>
      </c>
      <c r="O1464" s="827">
        <v>1</v>
      </c>
      <c r="P1464" s="826">
        <v>0</v>
      </c>
      <c r="Q1464" s="828"/>
      <c r="R1464" s="823">
        <v>1</v>
      </c>
      <c r="S1464" s="828">
        <v>1</v>
      </c>
      <c r="T1464" s="827">
        <v>1</v>
      </c>
      <c r="U1464" s="829">
        <v>1</v>
      </c>
    </row>
    <row r="1465" spans="1:21" ht="14.45" customHeight="1" thickBot="1" x14ac:dyDescent="0.25">
      <c r="A1465" s="814">
        <v>7</v>
      </c>
      <c r="B1465" s="815" t="s">
        <v>2233</v>
      </c>
      <c r="C1465" s="815" t="s">
        <v>2239</v>
      </c>
      <c r="D1465" s="816" t="s">
        <v>3530</v>
      </c>
      <c r="E1465" s="817" t="s">
        <v>2246</v>
      </c>
      <c r="F1465" s="815" t="s">
        <v>2234</v>
      </c>
      <c r="G1465" s="815" t="s">
        <v>2447</v>
      </c>
      <c r="H1465" s="815" t="s">
        <v>329</v>
      </c>
      <c r="I1465" s="815" t="s">
        <v>2808</v>
      </c>
      <c r="J1465" s="815" t="s">
        <v>2809</v>
      </c>
      <c r="K1465" s="815" t="s">
        <v>2810</v>
      </c>
      <c r="L1465" s="818">
        <v>0</v>
      </c>
      <c r="M1465" s="818">
        <v>0</v>
      </c>
      <c r="N1465" s="815">
        <v>1</v>
      </c>
      <c r="O1465" s="819">
        <v>1</v>
      </c>
      <c r="P1465" s="818">
        <v>0</v>
      </c>
      <c r="Q1465" s="820"/>
      <c r="R1465" s="815">
        <v>1</v>
      </c>
      <c r="S1465" s="820">
        <v>1</v>
      </c>
      <c r="T1465" s="819">
        <v>1</v>
      </c>
      <c r="U1465" s="821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40C56262-5EAF-49BB-B822-9C02A248A50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3532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6" t="s">
        <v>2258</v>
      </c>
      <c r="B5" s="225">
        <v>142667.76000000004</v>
      </c>
      <c r="C5" s="813">
        <v>0.18337045142691505</v>
      </c>
      <c r="D5" s="225">
        <v>635362.49999999977</v>
      </c>
      <c r="E5" s="813">
        <v>0.81662954857308501</v>
      </c>
      <c r="F5" s="831">
        <v>778030.25999999978</v>
      </c>
    </row>
    <row r="6" spans="1:6" ht="14.45" customHeight="1" x14ac:dyDescent="0.2">
      <c r="A6" s="837" t="s">
        <v>2265</v>
      </c>
      <c r="B6" s="832">
        <v>111626.45</v>
      </c>
      <c r="C6" s="828">
        <v>0.18363515129744187</v>
      </c>
      <c r="D6" s="832">
        <v>496244.36999999976</v>
      </c>
      <c r="E6" s="828">
        <v>0.81636484870255821</v>
      </c>
      <c r="F6" s="833">
        <v>607870.81999999972</v>
      </c>
    </row>
    <row r="7" spans="1:6" ht="14.45" customHeight="1" x14ac:dyDescent="0.2">
      <c r="A7" s="837" t="s">
        <v>2273</v>
      </c>
      <c r="B7" s="832">
        <v>97035.319999999992</v>
      </c>
      <c r="C7" s="828">
        <v>0.18242059325534254</v>
      </c>
      <c r="D7" s="832">
        <v>434896.50999999989</v>
      </c>
      <c r="E7" s="828">
        <v>0.81757940674465757</v>
      </c>
      <c r="F7" s="833">
        <v>531931.82999999984</v>
      </c>
    </row>
    <row r="8" spans="1:6" ht="14.45" customHeight="1" x14ac:dyDescent="0.2">
      <c r="A8" s="837" t="s">
        <v>2256</v>
      </c>
      <c r="B8" s="832">
        <v>93468.260000000009</v>
      </c>
      <c r="C8" s="828">
        <v>0.18852119143093007</v>
      </c>
      <c r="D8" s="832">
        <v>402328.84000000014</v>
      </c>
      <c r="E8" s="828">
        <v>0.81147880856906995</v>
      </c>
      <c r="F8" s="833">
        <v>495797.10000000015</v>
      </c>
    </row>
    <row r="9" spans="1:6" ht="14.45" customHeight="1" x14ac:dyDescent="0.2">
      <c r="A9" s="837" t="s">
        <v>2245</v>
      </c>
      <c r="B9" s="832">
        <v>66649.14</v>
      </c>
      <c r="C9" s="828">
        <v>0.23202630227008197</v>
      </c>
      <c r="D9" s="832">
        <v>220599.07000000007</v>
      </c>
      <c r="E9" s="828">
        <v>0.76797369772991797</v>
      </c>
      <c r="F9" s="833">
        <v>287248.21000000008</v>
      </c>
    </row>
    <row r="10" spans="1:6" ht="14.45" customHeight="1" x14ac:dyDescent="0.2">
      <c r="A10" s="837" t="s">
        <v>2267</v>
      </c>
      <c r="B10" s="832">
        <v>58896.320000000007</v>
      </c>
      <c r="C10" s="828">
        <v>0.18492362569533988</v>
      </c>
      <c r="D10" s="832">
        <v>259593.64999999991</v>
      </c>
      <c r="E10" s="828">
        <v>0.81507637430466018</v>
      </c>
      <c r="F10" s="833">
        <v>318489.96999999991</v>
      </c>
    </row>
    <row r="11" spans="1:6" ht="14.45" customHeight="1" x14ac:dyDescent="0.2">
      <c r="A11" s="837" t="s">
        <v>2255</v>
      </c>
      <c r="B11" s="832">
        <v>47448.61</v>
      </c>
      <c r="C11" s="828">
        <v>8.1976561342041732E-2</v>
      </c>
      <c r="D11" s="832">
        <v>531358.42000000016</v>
      </c>
      <c r="E11" s="828">
        <v>0.91802343865795832</v>
      </c>
      <c r="F11" s="833">
        <v>578807.03000000014</v>
      </c>
    </row>
    <row r="12" spans="1:6" ht="14.45" customHeight="1" x14ac:dyDescent="0.2">
      <c r="A12" s="837" t="s">
        <v>2247</v>
      </c>
      <c r="B12" s="832">
        <v>46176.399999999994</v>
      </c>
      <c r="C12" s="828">
        <v>0.26945556046632863</v>
      </c>
      <c r="D12" s="832">
        <v>125192.86000000003</v>
      </c>
      <c r="E12" s="828">
        <v>0.73054443953367143</v>
      </c>
      <c r="F12" s="833">
        <v>171369.26</v>
      </c>
    </row>
    <row r="13" spans="1:6" ht="14.45" customHeight="1" x14ac:dyDescent="0.2">
      <c r="A13" s="837" t="s">
        <v>2263</v>
      </c>
      <c r="B13" s="832">
        <v>33579.229999999996</v>
      </c>
      <c r="C13" s="828">
        <v>0.19514522409467649</v>
      </c>
      <c r="D13" s="832">
        <v>138493.80000000005</v>
      </c>
      <c r="E13" s="828">
        <v>0.80485477590532362</v>
      </c>
      <c r="F13" s="833">
        <v>172073.03000000003</v>
      </c>
    </row>
    <row r="14" spans="1:6" ht="14.45" customHeight="1" x14ac:dyDescent="0.2">
      <c r="A14" s="837" t="s">
        <v>2254</v>
      </c>
      <c r="B14" s="832">
        <v>4144.7699999999995</v>
      </c>
      <c r="C14" s="828">
        <v>0.28068014367286787</v>
      </c>
      <c r="D14" s="832">
        <v>10622.11</v>
      </c>
      <c r="E14" s="828">
        <v>0.71931985632713202</v>
      </c>
      <c r="F14" s="833">
        <v>14766.880000000001</v>
      </c>
    </row>
    <row r="15" spans="1:6" ht="14.45" customHeight="1" x14ac:dyDescent="0.2">
      <c r="A15" s="837" t="s">
        <v>2286</v>
      </c>
      <c r="B15" s="832">
        <v>1702.91</v>
      </c>
      <c r="C15" s="828">
        <v>0.73390221302820691</v>
      </c>
      <c r="D15" s="832">
        <v>617.44000000000005</v>
      </c>
      <c r="E15" s="828">
        <v>0.26609778697179304</v>
      </c>
      <c r="F15" s="833">
        <v>2320.3500000000004</v>
      </c>
    </row>
    <row r="16" spans="1:6" ht="14.45" customHeight="1" x14ac:dyDescent="0.2">
      <c r="A16" s="837" t="s">
        <v>2257</v>
      </c>
      <c r="B16" s="832">
        <v>1017.8199999999999</v>
      </c>
      <c r="C16" s="828">
        <v>0.8435088882443128</v>
      </c>
      <c r="D16" s="832">
        <v>188.83</v>
      </c>
      <c r="E16" s="828">
        <v>0.15649111175568725</v>
      </c>
      <c r="F16" s="833">
        <v>1206.6499999999999</v>
      </c>
    </row>
    <row r="17" spans="1:6" ht="14.45" customHeight="1" x14ac:dyDescent="0.2">
      <c r="A17" s="837" t="s">
        <v>2276</v>
      </c>
      <c r="B17" s="832">
        <v>847.5</v>
      </c>
      <c r="C17" s="828">
        <v>0.73241554535791131</v>
      </c>
      <c r="D17" s="832">
        <v>309.63</v>
      </c>
      <c r="E17" s="828">
        <v>0.26758445464208858</v>
      </c>
      <c r="F17" s="833">
        <v>1157.1300000000001</v>
      </c>
    </row>
    <row r="18" spans="1:6" ht="14.45" customHeight="1" x14ac:dyDescent="0.2">
      <c r="A18" s="837" t="s">
        <v>2251</v>
      </c>
      <c r="B18" s="832">
        <v>708.6099999999999</v>
      </c>
      <c r="C18" s="828">
        <v>0.38148381435362394</v>
      </c>
      <c r="D18" s="832">
        <v>1148.8999999999999</v>
      </c>
      <c r="E18" s="828">
        <v>0.61851618564637612</v>
      </c>
      <c r="F18" s="833">
        <v>1857.5099999999998</v>
      </c>
    </row>
    <row r="19" spans="1:6" ht="14.45" customHeight="1" x14ac:dyDescent="0.2">
      <c r="A19" s="837" t="s">
        <v>2285</v>
      </c>
      <c r="B19" s="832">
        <v>546.48</v>
      </c>
      <c r="C19" s="828">
        <v>1</v>
      </c>
      <c r="D19" s="832"/>
      <c r="E19" s="828">
        <v>0</v>
      </c>
      <c r="F19" s="833">
        <v>546.48</v>
      </c>
    </row>
    <row r="20" spans="1:6" ht="14.45" customHeight="1" x14ac:dyDescent="0.2">
      <c r="A20" s="837" t="s">
        <v>2266</v>
      </c>
      <c r="B20" s="832">
        <v>453.95</v>
      </c>
      <c r="C20" s="828">
        <v>0.10016040668721579</v>
      </c>
      <c r="D20" s="832">
        <v>4078.2799999999997</v>
      </c>
      <c r="E20" s="828">
        <v>0.89983959331278429</v>
      </c>
      <c r="F20" s="833">
        <v>4532.2299999999996</v>
      </c>
    </row>
    <row r="21" spans="1:6" ht="14.45" customHeight="1" x14ac:dyDescent="0.2">
      <c r="A21" s="837" t="s">
        <v>2259</v>
      </c>
      <c r="B21" s="832">
        <v>154.36000000000001</v>
      </c>
      <c r="C21" s="828">
        <v>0.15465539179833482</v>
      </c>
      <c r="D21" s="832">
        <v>843.73</v>
      </c>
      <c r="E21" s="828">
        <v>0.84534460820166513</v>
      </c>
      <c r="F21" s="833">
        <v>998.09</v>
      </c>
    </row>
    <row r="22" spans="1:6" ht="14.45" customHeight="1" x14ac:dyDescent="0.2">
      <c r="A22" s="837" t="s">
        <v>2253</v>
      </c>
      <c r="B22" s="832">
        <v>148.16</v>
      </c>
      <c r="C22" s="828">
        <v>5.9378243740957598E-2</v>
      </c>
      <c r="D22" s="832">
        <v>2347.0300000000002</v>
      </c>
      <c r="E22" s="828">
        <v>0.94062175625904243</v>
      </c>
      <c r="F22" s="833">
        <v>2495.19</v>
      </c>
    </row>
    <row r="23" spans="1:6" ht="14.45" customHeight="1" x14ac:dyDescent="0.2">
      <c r="A23" s="837" t="s">
        <v>2272</v>
      </c>
      <c r="B23" s="832">
        <v>96.04</v>
      </c>
      <c r="C23" s="828">
        <v>2.2469859645264462E-2</v>
      </c>
      <c r="D23" s="832">
        <v>4178.13</v>
      </c>
      <c r="E23" s="828">
        <v>0.97753014035473551</v>
      </c>
      <c r="F23" s="833">
        <v>4274.17</v>
      </c>
    </row>
    <row r="24" spans="1:6" ht="14.45" customHeight="1" x14ac:dyDescent="0.2">
      <c r="A24" s="837" t="s">
        <v>2268</v>
      </c>
      <c r="B24" s="832">
        <v>49.08</v>
      </c>
      <c r="C24" s="828">
        <v>1</v>
      </c>
      <c r="D24" s="832"/>
      <c r="E24" s="828">
        <v>0</v>
      </c>
      <c r="F24" s="833">
        <v>49.08</v>
      </c>
    </row>
    <row r="25" spans="1:6" ht="14.45" customHeight="1" x14ac:dyDescent="0.2">
      <c r="A25" s="837" t="s">
        <v>2280</v>
      </c>
      <c r="B25" s="832"/>
      <c r="C25" s="828">
        <v>0</v>
      </c>
      <c r="D25" s="832">
        <v>478.8</v>
      </c>
      <c r="E25" s="828">
        <v>1</v>
      </c>
      <c r="F25" s="833">
        <v>478.8</v>
      </c>
    </row>
    <row r="26" spans="1:6" ht="14.45" customHeight="1" x14ac:dyDescent="0.2">
      <c r="A26" s="837" t="s">
        <v>2270</v>
      </c>
      <c r="B26" s="832"/>
      <c r="C26" s="828">
        <v>0</v>
      </c>
      <c r="D26" s="832">
        <v>103.8</v>
      </c>
      <c r="E26" s="828">
        <v>1</v>
      </c>
      <c r="F26" s="833">
        <v>103.8</v>
      </c>
    </row>
    <row r="27" spans="1:6" ht="14.45" customHeight="1" x14ac:dyDescent="0.2">
      <c r="A27" s="837" t="s">
        <v>2262</v>
      </c>
      <c r="B27" s="832"/>
      <c r="C27" s="828">
        <v>0</v>
      </c>
      <c r="D27" s="832">
        <v>63.75</v>
      </c>
      <c r="E27" s="828">
        <v>1</v>
      </c>
      <c r="F27" s="833">
        <v>63.75</v>
      </c>
    </row>
    <row r="28" spans="1:6" ht="14.45" customHeight="1" x14ac:dyDescent="0.2">
      <c r="A28" s="837" t="s">
        <v>2271</v>
      </c>
      <c r="B28" s="832"/>
      <c r="C28" s="828">
        <v>0</v>
      </c>
      <c r="D28" s="832">
        <v>140.4</v>
      </c>
      <c r="E28" s="828">
        <v>1</v>
      </c>
      <c r="F28" s="833">
        <v>140.4</v>
      </c>
    </row>
    <row r="29" spans="1:6" ht="14.45" customHeight="1" x14ac:dyDescent="0.2">
      <c r="A29" s="837" t="s">
        <v>2252</v>
      </c>
      <c r="B29" s="832"/>
      <c r="C29" s="828">
        <v>0</v>
      </c>
      <c r="D29" s="832">
        <v>385.9</v>
      </c>
      <c r="E29" s="828">
        <v>1</v>
      </c>
      <c r="F29" s="833">
        <v>385.9</v>
      </c>
    </row>
    <row r="30" spans="1:6" ht="14.45" customHeight="1" x14ac:dyDescent="0.2">
      <c r="A30" s="837" t="s">
        <v>2260</v>
      </c>
      <c r="B30" s="832"/>
      <c r="C30" s="828">
        <v>0</v>
      </c>
      <c r="D30" s="832">
        <v>89.25</v>
      </c>
      <c r="E30" s="828">
        <v>1</v>
      </c>
      <c r="F30" s="833">
        <v>89.25</v>
      </c>
    </row>
    <row r="31" spans="1:6" ht="14.45" customHeight="1" x14ac:dyDescent="0.2">
      <c r="A31" s="837" t="s">
        <v>2269</v>
      </c>
      <c r="B31" s="832"/>
      <c r="C31" s="828">
        <v>0</v>
      </c>
      <c r="D31" s="832">
        <v>119.7</v>
      </c>
      <c r="E31" s="828">
        <v>1</v>
      </c>
      <c r="F31" s="833">
        <v>119.7</v>
      </c>
    </row>
    <row r="32" spans="1:6" ht="14.45" customHeight="1" x14ac:dyDescent="0.2">
      <c r="A32" s="837" t="s">
        <v>2246</v>
      </c>
      <c r="B32" s="832"/>
      <c r="C32" s="828">
        <v>0</v>
      </c>
      <c r="D32" s="832">
        <v>176.32</v>
      </c>
      <c r="E32" s="828">
        <v>1</v>
      </c>
      <c r="F32" s="833">
        <v>176.32</v>
      </c>
    </row>
    <row r="33" spans="1:6" ht="14.45" customHeight="1" x14ac:dyDescent="0.2">
      <c r="A33" s="837" t="s">
        <v>2282</v>
      </c>
      <c r="B33" s="832"/>
      <c r="C33" s="828">
        <v>0</v>
      </c>
      <c r="D33" s="832">
        <v>239.4</v>
      </c>
      <c r="E33" s="828">
        <v>1</v>
      </c>
      <c r="F33" s="833">
        <v>239.4</v>
      </c>
    </row>
    <row r="34" spans="1:6" ht="14.45" customHeight="1" x14ac:dyDescent="0.2">
      <c r="A34" s="837" t="s">
        <v>2281</v>
      </c>
      <c r="B34" s="832"/>
      <c r="C34" s="828">
        <v>0</v>
      </c>
      <c r="D34" s="832">
        <v>239.4</v>
      </c>
      <c r="E34" s="828">
        <v>1</v>
      </c>
      <c r="F34" s="833">
        <v>239.4</v>
      </c>
    </row>
    <row r="35" spans="1:6" ht="14.45" customHeight="1" x14ac:dyDescent="0.2">
      <c r="A35" s="837" t="s">
        <v>2278</v>
      </c>
      <c r="B35" s="832"/>
      <c r="C35" s="828">
        <v>0</v>
      </c>
      <c r="D35" s="832">
        <v>396.35</v>
      </c>
      <c r="E35" s="828">
        <v>1</v>
      </c>
      <c r="F35" s="833">
        <v>396.35</v>
      </c>
    </row>
    <row r="36" spans="1:6" ht="14.45" customHeight="1" x14ac:dyDescent="0.2">
      <c r="A36" s="837" t="s">
        <v>2250</v>
      </c>
      <c r="B36" s="832"/>
      <c r="C36" s="828">
        <v>0</v>
      </c>
      <c r="D36" s="832">
        <v>191.25</v>
      </c>
      <c r="E36" s="828">
        <v>1</v>
      </c>
      <c r="F36" s="833">
        <v>191.25</v>
      </c>
    </row>
    <row r="37" spans="1:6" ht="14.45" customHeight="1" x14ac:dyDescent="0.2">
      <c r="A37" s="837" t="s">
        <v>2274</v>
      </c>
      <c r="B37" s="832"/>
      <c r="C37" s="828">
        <v>0</v>
      </c>
      <c r="D37" s="832">
        <v>739.17</v>
      </c>
      <c r="E37" s="828">
        <v>1</v>
      </c>
      <c r="F37" s="833">
        <v>739.17</v>
      </c>
    </row>
    <row r="38" spans="1:6" ht="14.45" customHeight="1" x14ac:dyDescent="0.2">
      <c r="A38" s="837" t="s">
        <v>2275</v>
      </c>
      <c r="B38" s="832"/>
      <c r="C38" s="828">
        <v>0</v>
      </c>
      <c r="D38" s="832">
        <v>2503.39</v>
      </c>
      <c r="E38" s="828">
        <v>1</v>
      </c>
      <c r="F38" s="833">
        <v>2503.39</v>
      </c>
    </row>
    <row r="39" spans="1:6" ht="14.45" customHeight="1" thickBot="1" x14ac:dyDescent="0.25">
      <c r="A39" s="760" t="s">
        <v>2279</v>
      </c>
      <c r="B39" s="751"/>
      <c r="C39" s="752">
        <v>0</v>
      </c>
      <c r="D39" s="751">
        <v>391.65000000000003</v>
      </c>
      <c r="E39" s="752">
        <v>1</v>
      </c>
      <c r="F39" s="753">
        <v>391.65000000000003</v>
      </c>
    </row>
    <row r="40" spans="1:6" ht="14.45" customHeight="1" thickBot="1" x14ac:dyDescent="0.25">
      <c r="A40" s="754" t="s">
        <v>3</v>
      </c>
      <c r="B40" s="755">
        <v>707417.16999999981</v>
      </c>
      <c r="C40" s="756">
        <v>0.17765017416275788</v>
      </c>
      <c r="D40" s="755">
        <v>3274662.6299999985</v>
      </c>
      <c r="E40" s="756">
        <v>0.82234982583724203</v>
      </c>
      <c r="F40" s="757">
        <v>3982079.7999999984</v>
      </c>
    </row>
    <row r="41" spans="1:6" ht="14.45" customHeight="1" thickBot="1" x14ac:dyDescent="0.25"/>
    <row r="42" spans="1:6" ht="14.45" customHeight="1" x14ac:dyDescent="0.2">
      <c r="A42" s="836" t="s">
        <v>1821</v>
      </c>
      <c r="B42" s="225">
        <v>250107.01</v>
      </c>
      <c r="C42" s="813">
        <v>0.21772967538694998</v>
      </c>
      <c r="D42" s="225">
        <v>898597.26999999955</v>
      </c>
      <c r="E42" s="813">
        <v>0.78227032461305002</v>
      </c>
      <c r="F42" s="831">
        <v>1148704.2799999996</v>
      </c>
    </row>
    <row r="43" spans="1:6" ht="14.45" customHeight="1" x14ac:dyDescent="0.2">
      <c r="A43" s="837" t="s">
        <v>3533</v>
      </c>
      <c r="B43" s="832">
        <v>197145.1</v>
      </c>
      <c r="C43" s="828">
        <v>0.23463772059052829</v>
      </c>
      <c r="D43" s="832">
        <v>643065.49999999953</v>
      </c>
      <c r="E43" s="828">
        <v>0.76536227940947177</v>
      </c>
      <c r="F43" s="833">
        <v>840210.59999999951</v>
      </c>
    </row>
    <row r="44" spans="1:6" ht="14.45" customHeight="1" x14ac:dyDescent="0.2">
      <c r="A44" s="837" t="s">
        <v>1814</v>
      </c>
      <c r="B44" s="832">
        <v>133129.35</v>
      </c>
      <c r="C44" s="828">
        <v>0.1318614324405252</v>
      </c>
      <c r="D44" s="832">
        <v>876486.17999999982</v>
      </c>
      <c r="E44" s="828">
        <v>0.86813856755947483</v>
      </c>
      <c r="F44" s="833">
        <v>1009615.5299999998</v>
      </c>
    </row>
    <row r="45" spans="1:6" ht="14.45" customHeight="1" x14ac:dyDescent="0.2">
      <c r="A45" s="837" t="s">
        <v>1815</v>
      </c>
      <c r="B45" s="832">
        <v>94255.119999999966</v>
      </c>
      <c r="C45" s="828">
        <v>0.15923583923760704</v>
      </c>
      <c r="D45" s="832">
        <v>497666.39999999985</v>
      </c>
      <c r="E45" s="828">
        <v>0.84076416076239302</v>
      </c>
      <c r="F45" s="833">
        <v>591921.51999999979</v>
      </c>
    </row>
    <row r="46" spans="1:6" ht="14.45" customHeight="1" x14ac:dyDescent="0.2">
      <c r="A46" s="837" t="s">
        <v>1819</v>
      </c>
      <c r="B46" s="832">
        <v>11485.220000000001</v>
      </c>
      <c r="C46" s="828">
        <v>3.8182998814338405E-2</v>
      </c>
      <c r="D46" s="832">
        <v>289308.85999999969</v>
      </c>
      <c r="E46" s="828">
        <v>0.96181700118566149</v>
      </c>
      <c r="F46" s="833">
        <v>300794.07999999973</v>
      </c>
    </row>
    <row r="47" spans="1:6" ht="14.45" customHeight="1" x14ac:dyDescent="0.2">
      <c r="A47" s="837" t="s">
        <v>1829</v>
      </c>
      <c r="B47" s="832">
        <v>7869.3600000000006</v>
      </c>
      <c r="C47" s="828">
        <v>0.24914052193327241</v>
      </c>
      <c r="D47" s="832">
        <v>23716.670000000002</v>
      </c>
      <c r="E47" s="828">
        <v>0.75085947806672759</v>
      </c>
      <c r="F47" s="833">
        <v>31586.030000000002</v>
      </c>
    </row>
    <row r="48" spans="1:6" ht="14.45" customHeight="1" x14ac:dyDescent="0.2">
      <c r="A48" s="837" t="s">
        <v>3534</v>
      </c>
      <c r="B48" s="832">
        <v>2633.39</v>
      </c>
      <c r="C48" s="828">
        <v>1</v>
      </c>
      <c r="D48" s="832"/>
      <c r="E48" s="828">
        <v>0</v>
      </c>
      <c r="F48" s="833">
        <v>2633.39</v>
      </c>
    </row>
    <row r="49" spans="1:6" ht="14.45" customHeight="1" x14ac:dyDescent="0.2">
      <c r="A49" s="837" t="s">
        <v>1828</v>
      </c>
      <c r="B49" s="832">
        <v>1584</v>
      </c>
      <c r="C49" s="828">
        <v>0.37975502923682186</v>
      </c>
      <c r="D49" s="832">
        <v>2587.1099999999997</v>
      </c>
      <c r="E49" s="828">
        <v>0.62024497076317808</v>
      </c>
      <c r="F49" s="833">
        <v>4171.1099999999997</v>
      </c>
    </row>
    <row r="50" spans="1:6" ht="14.45" customHeight="1" x14ac:dyDescent="0.2">
      <c r="A50" s="837" t="s">
        <v>3535</v>
      </c>
      <c r="B50" s="832">
        <v>1062.24</v>
      </c>
      <c r="C50" s="828">
        <v>1</v>
      </c>
      <c r="D50" s="832"/>
      <c r="E50" s="828">
        <v>0</v>
      </c>
      <c r="F50" s="833">
        <v>1062.24</v>
      </c>
    </row>
    <row r="51" spans="1:6" ht="14.45" customHeight="1" x14ac:dyDescent="0.2">
      <c r="A51" s="837" t="s">
        <v>3536</v>
      </c>
      <c r="B51" s="832">
        <v>847.5</v>
      </c>
      <c r="C51" s="828">
        <v>0.5</v>
      </c>
      <c r="D51" s="832">
        <v>847.5</v>
      </c>
      <c r="E51" s="828">
        <v>0.5</v>
      </c>
      <c r="F51" s="833">
        <v>1695</v>
      </c>
    </row>
    <row r="52" spans="1:6" ht="14.45" customHeight="1" x14ac:dyDescent="0.2">
      <c r="A52" s="837" t="s">
        <v>3537</v>
      </c>
      <c r="B52" s="832">
        <v>841.5</v>
      </c>
      <c r="C52" s="828">
        <v>1</v>
      </c>
      <c r="D52" s="832"/>
      <c r="E52" s="828">
        <v>0</v>
      </c>
      <c r="F52" s="833">
        <v>841.5</v>
      </c>
    </row>
    <row r="53" spans="1:6" ht="14.45" customHeight="1" x14ac:dyDescent="0.2">
      <c r="A53" s="837" t="s">
        <v>1834</v>
      </c>
      <c r="B53" s="832">
        <v>828.14</v>
      </c>
      <c r="C53" s="828">
        <v>0.18518501954400307</v>
      </c>
      <c r="D53" s="832">
        <v>3643.82</v>
      </c>
      <c r="E53" s="828">
        <v>0.81481498045599698</v>
      </c>
      <c r="F53" s="833">
        <v>4471.96</v>
      </c>
    </row>
    <row r="54" spans="1:6" ht="14.45" customHeight="1" x14ac:dyDescent="0.2">
      <c r="A54" s="837" t="s">
        <v>1839</v>
      </c>
      <c r="B54" s="832">
        <v>795.68000000000018</v>
      </c>
      <c r="C54" s="828">
        <v>0.86304029502684532</v>
      </c>
      <c r="D54" s="832">
        <v>126.27</v>
      </c>
      <c r="E54" s="828">
        <v>0.13695970497315471</v>
      </c>
      <c r="F54" s="833">
        <v>921.95000000000016</v>
      </c>
    </row>
    <row r="55" spans="1:6" ht="14.45" customHeight="1" x14ac:dyDescent="0.2">
      <c r="A55" s="837" t="s">
        <v>1818</v>
      </c>
      <c r="B55" s="832">
        <v>659.34</v>
      </c>
      <c r="C55" s="828">
        <v>1</v>
      </c>
      <c r="D55" s="832"/>
      <c r="E55" s="828">
        <v>0</v>
      </c>
      <c r="F55" s="833">
        <v>659.34</v>
      </c>
    </row>
    <row r="56" spans="1:6" ht="14.45" customHeight="1" x14ac:dyDescent="0.2">
      <c r="A56" s="837" t="s">
        <v>3538</v>
      </c>
      <c r="B56" s="832">
        <v>602.4</v>
      </c>
      <c r="C56" s="828">
        <v>1</v>
      </c>
      <c r="D56" s="832"/>
      <c r="E56" s="828">
        <v>0</v>
      </c>
      <c r="F56" s="833">
        <v>602.4</v>
      </c>
    </row>
    <row r="57" spans="1:6" ht="14.45" customHeight="1" x14ac:dyDescent="0.2">
      <c r="A57" s="837" t="s">
        <v>1793</v>
      </c>
      <c r="B57" s="832">
        <v>595.42999999999995</v>
      </c>
      <c r="C57" s="828">
        <v>0.57943752432853246</v>
      </c>
      <c r="D57" s="832">
        <v>432.17</v>
      </c>
      <c r="E57" s="828">
        <v>0.42056247567146754</v>
      </c>
      <c r="F57" s="833">
        <v>1027.5999999999999</v>
      </c>
    </row>
    <row r="58" spans="1:6" ht="14.45" customHeight="1" x14ac:dyDescent="0.2">
      <c r="A58" s="837" t="s">
        <v>3539</v>
      </c>
      <c r="B58" s="832">
        <v>546.48</v>
      </c>
      <c r="C58" s="828">
        <v>1</v>
      </c>
      <c r="D58" s="832"/>
      <c r="E58" s="828">
        <v>0</v>
      </c>
      <c r="F58" s="833">
        <v>546.48</v>
      </c>
    </row>
    <row r="59" spans="1:6" ht="14.45" customHeight="1" x14ac:dyDescent="0.2">
      <c r="A59" s="837" t="s">
        <v>3540</v>
      </c>
      <c r="B59" s="832">
        <v>495.69</v>
      </c>
      <c r="C59" s="828">
        <v>1</v>
      </c>
      <c r="D59" s="832"/>
      <c r="E59" s="828">
        <v>0</v>
      </c>
      <c r="F59" s="833">
        <v>495.69</v>
      </c>
    </row>
    <row r="60" spans="1:6" ht="14.45" customHeight="1" x14ac:dyDescent="0.2">
      <c r="A60" s="837" t="s">
        <v>1823</v>
      </c>
      <c r="B60" s="832">
        <v>304.25</v>
      </c>
      <c r="C60" s="828">
        <v>0.46428407929071741</v>
      </c>
      <c r="D60" s="832">
        <v>351.05999999999995</v>
      </c>
      <c r="E60" s="828">
        <v>0.53571592070928264</v>
      </c>
      <c r="F60" s="833">
        <v>655.30999999999995</v>
      </c>
    </row>
    <row r="61" spans="1:6" ht="14.45" customHeight="1" x14ac:dyDescent="0.2">
      <c r="A61" s="837" t="s">
        <v>3541</v>
      </c>
      <c r="B61" s="832">
        <v>301.95</v>
      </c>
      <c r="C61" s="828">
        <v>1</v>
      </c>
      <c r="D61" s="832"/>
      <c r="E61" s="828">
        <v>0</v>
      </c>
      <c r="F61" s="833">
        <v>301.95</v>
      </c>
    </row>
    <row r="62" spans="1:6" ht="14.45" customHeight="1" x14ac:dyDescent="0.2">
      <c r="A62" s="837" t="s">
        <v>3542</v>
      </c>
      <c r="B62" s="832">
        <v>293.86</v>
      </c>
      <c r="C62" s="828">
        <v>0.45453982985305491</v>
      </c>
      <c r="D62" s="832">
        <v>352.64</v>
      </c>
      <c r="E62" s="828">
        <v>0.54546017014694503</v>
      </c>
      <c r="F62" s="833">
        <v>646.5</v>
      </c>
    </row>
    <row r="63" spans="1:6" ht="14.45" customHeight="1" x14ac:dyDescent="0.2">
      <c r="A63" s="837" t="s">
        <v>1780</v>
      </c>
      <c r="B63" s="832">
        <v>289.05</v>
      </c>
      <c r="C63" s="828">
        <v>0.72441793438760937</v>
      </c>
      <c r="D63" s="832">
        <v>109.96</v>
      </c>
      <c r="E63" s="828">
        <v>0.27558206561239068</v>
      </c>
      <c r="F63" s="833">
        <v>399.01</v>
      </c>
    </row>
    <row r="64" spans="1:6" ht="14.45" customHeight="1" x14ac:dyDescent="0.2">
      <c r="A64" s="837" t="s">
        <v>3543</v>
      </c>
      <c r="B64" s="832">
        <v>193.6</v>
      </c>
      <c r="C64" s="828">
        <v>1</v>
      </c>
      <c r="D64" s="832"/>
      <c r="E64" s="828">
        <v>0</v>
      </c>
      <c r="F64" s="833">
        <v>193.6</v>
      </c>
    </row>
    <row r="65" spans="1:6" ht="14.45" customHeight="1" x14ac:dyDescent="0.2">
      <c r="A65" s="837" t="s">
        <v>3544</v>
      </c>
      <c r="B65" s="832">
        <v>155.69999999999999</v>
      </c>
      <c r="C65" s="828">
        <v>0.6</v>
      </c>
      <c r="D65" s="832">
        <v>103.8</v>
      </c>
      <c r="E65" s="828">
        <v>0.39999999999999997</v>
      </c>
      <c r="F65" s="833">
        <v>259.5</v>
      </c>
    </row>
    <row r="66" spans="1:6" ht="14.45" customHeight="1" x14ac:dyDescent="0.2">
      <c r="A66" s="837" t="s">
        <v>1836</v>
      </c>
      <c r="B66" s="832">
        <v>154.36000000000001</v>
      </c>
      <c r="C66" s="828">
        <v>4.3478260869565209E-2</v>
      </c>
      <c r="D66" s="832">
        <v>3395.920000000001</v>
      </c>
      <c r="E66" s="828">
        <v>0.95652173913043481</v>
      </c>
      <c r="F66" s="833">
        <v>3550.2800000000011</v>
      </c>
    </row>
    <row r="67" spans="1:6" ht="14.45" customHeight="1" x14ac:dyDescent="0.2">
      <c r="A67" s="837" t="s">
        <v>1810</v>
      </c>
      <c r="B67" s="832">
        <v>121.75</v>
      </c>
      <c r="C67" s="828">
        <v>1</v>
      </c>
      <c r="D67" s="832"/>
      <c r="E67" s="828">
        <v>0</v>
      </c>
      <c r="F67" s="833">
        <v>121.75</v>
      </c>
    </row>
    <row r="68" spans="1:6" ht="14.45" customHeight="1" x14ac:dyDescent="0.2">
      <c r="A68" s="837" t="s">
        <v>1798</v>
      </c>
      <c r="B68" s="832">
        <v>119.7</v>
      </c>
      <c r="C68" s="828">
        <v>3.7037037037037035E-2</v>
      </c>
      <c r="D68" s="832">
        <v>3112.2000000000003</v>
      </c>
      <c r="E68" s="828">
        <v>0.96296296296296302</v>
      </c>
      <c r="F68" s="833">
        <v>3231.9</v>
      </c>
    </row>
    <row r="69" spans="1:6" ht="14.45" customHeight="1" x14ac:dyDescent="0.2">
      <c r="A69" s="837" t="s">
        <v>1833</v>
      </c>
      <c r="B69" s="832"/>
      <c r="C69" s="828">
        <v>0</v>
      </c>
      <c r="D69" s="832">
        <v>1293.02</v>
      </c>
      <c r="E69" s="828">
        <v>1</v>
      </c>
      <c r="F69" s="833">
        <v>1293.02</v>
      </c>
    </row>
    <row r="70" spans="1:6" ht="14.45" customHeight="1" x14ac:dyDescent="0.2">
      <c r="A70" s="837" t="s">
        <v>3545</v>
      </c>
      <c r="B70" s="832">
        <v>0</v>
      </c>
      <c r="C70" s="828"/>
      <c r="D70" s="832"/>
      <c r="E70" s="828"/>
      <c r="F70" s="833">
        <v>0</v>
      </c>
    </row>
    <row r="71" spans="1:6" ht="14.45" customHeight="1" x14ac:dyDescent="0.2">
      <c r="A71" s="837" t="s">
        <v>3546</v>
      </c>
      <c r="B71" s="832"/>
      <c r="C71" s="828">
        <v>0</v>
      </c>
      <c r="D71" s="832">
        <v>5315.5199999999995</v>
      </c>
      <c r="E71" s="828">
        <v>1</v>
      </c>
      <c r="F71" s="833">
        <v>5315.5199999999995</v>
      </c>
    </row>
    <row r="72" spans="1:6" ht="14.45" customHeight="1" x14ac:dyDescent="0.2">
      <c r="A72" s="837" t="s">
        <v>1783</v>
      </c>
      <c r="B72" s="832"/>
      <c r="C72" s="828">
        <v>0</v>
      </c>
      <c r="D72" s="832">
        <v>373.09000000000003</v>
      </c>
      <c r="E72" s="828">
        <v>1</v>
      </c>
      <c r="F72" s="833">
        <v>373.09000000000003</v>
      </c>
    </row>
    <row r="73" spans="1:6" ht="14.45" customHeight="1" x14ac:dyDescent="0.2">
      <c r="A73" s="837" t="s">
        <v>3547</v>
      </c>
      <c r="B73" s="832"/>
      <c r="C73" s="828">
        <v>0</v>
      </c>
      <c r="D73" s="832">
        <v>120.15</v>
      </c>
      <c r="E73" s="828">
        <v>1</v>
      </c>
      <c r="F73" s="833">
        <v>120.15</v>
      </c>
    </row>
    <row r="74" spans="1:6" ht="14.45" customHeight="1" x14ac:dyDescent="0.2">
      <c r="A74" s="837" t="s">
        <v>3548</v>
      </c>
      <c r="B74" s="832"/>
      <c r="C74" s="828">
        <v>0</v>
      </c>
      <c r="D74" s="832">
        <v>31.09</v>
      </c>
      <c r="E74" s="828">
        <v>1</v>
      </c>
      <c r="F74" s="833">
        <v>31.09</v>
      </c>
    </row>
    <row r="75" spans="1:6" ht="14.45" customHeight="1" x14ac:dyDescent="0.2">
      <c r="A75" s="837" t="s">
        <v>3549</v>
      </c>
      <c r="B75" s="832"/>
      <c r="C75" s="828">
        <v>0</v>
      </c>
      <c r="D75" s="832">
        <v>127.64</v>
      </c>
      <c r="E75" s="828">
        <v>1</v>
      </c>
      <c r="F75" s="833">
        <v>127.64</v>
      </c>
    </row>
    <row r="76" spans="1:6" ht="14.45" customHeight="1" x14ac:dyDescent="0.2">
      <c r="A76" s="837" t="s">
        <v>1785</v>
      </c>
      <c r="B76" s="832"/>
      <c r="C76" s="828">
        <v>0</v>
      </c>
      <c r="D76" s="832">
        <v>241.27</v>
      </c>
      <c r="E76" s="828">
        <v>1</v>
      </c>
      <c r="F76" s="833">
        <v>241.27</v>
      </c>
    </row>
    <row r="77" spans="1:6" ht="14.45" customHeight="1" x14ac:dyDescent="0.2">
      <c r="A77" s="837" t="s">
        <v>3550</v>
      </c>
      <c r="B77" s="832"/>
      <c r="C77" s="828">
        <v>0</v>
      </c>
      <c r="D77" s="832">
        <v>300.31</v>
      </c>
      <c r="E77" s="828">
        <v>1</v>
      </c>
      <c r="F77" s="833">
        <v>300.31</v>
      </c>
    </row>
    <row r="78" spans="1:6" ht="14.45" customHeight="1" x14ac:dyDescent="0.2">
      <c r="A78" s="837" t="s">
        <v>1825</v>
      </c>
      <c r="B78" s="832">
        <v>0</v>
      </c>
      <c r="C78" s="828"/>
      <c r="D78" s="832">
        <v>0</v>
      </c>
      <c r="E78" s="828"/>
      <c r="F78" s="833">
        <v>0</v>
      </c>
    </row>
    <row r="79" spans="1:6" ht="14.45" customHeight="1" x14ac:dyDescent="0.2">
      <c r="A79" s="837" t="s">
        <v>1831</v>
      </c>
      <c r="B79" s="832"/>
      <c r="C79" s="828">
        <v>0</v>
      </c>
      <c r="D79" s="832">
        <v>395.25</v>
      </c>
      <c r="E79" s="828">
        <v>1</v>
      </c>
      <c r="F79" s="833">
        <v>395.25</v>
      </c>
    </row>
    <row r="80" spans="1:6" ht="14.45" customHeight="1" x14ac:dyDescent="0.2">
      <c r="A80" s="837" t="s">
        <v>3551</v>
      </c>
      <c r="B80" s="832"/>
      <c r="C80" s="828">
        <v>0</v>
      </c>
      <c r="D80" s="832">
        <v>2177.9700000000003</v>
      </c>
      <c r="E80" s="828">
        <v>1</v>
      </c>
      <c r="F80" s="833">
        <v>2177.9700000000003</v>
      </c>
    </row>
    <row r="81" spans="1:6" ht="14.45" customHeight="1" x14ac:dyDescent="0.2">
      <c r="A81" s="837" t="s">
        <v>1772</v>
      </c>
      <c r="B81" s="832"/>
      <c r="C81" s="828">
        <v>0</v>
      </c>
      <c r="D81" s="832">
        <v>403.46000000000004</v>
      </c>
      <c r="E81" s="828">
        <v>1</v>
      </c>
      <c r="F81" s="833">
        <v>403.46000000000004</v>
      </c>
    </row>
    <row r="82" spans="1:6" ht="14.45" customHeight="1" x14ac:dyDescent="0.2">
      <c r="A82" s="837" t="s">
        <v>3552</v>
      </c>
      <c r="B82" s="832"/>
      <c r="C82" s="828">
        <v>0</v>
      </c>
      <c r="D82" s="832">
        <v>879.96</v>
      </c>
      <c r="E82" s="828">
        <v>1</v>
      </c>
      <c r="F82" s="833">
        <v>879.96</v>
      </c>
    </row>
    <row r="83" spans="1:6" ht="14.45" customHeight="1" x14ac:dyDescent="0.2">
      <c r="A83" s="837" t="s">
        <v>3553</v>
      </c>
      <c r="B83" s="832"/>
      <c r="C83" s="828">
        <v>0</v>
      </c>
      <c r="D83" s="832">
        <v>352.64</v>
      </c>
      <c r="E83" s="828">
        <v>1</v>
      </c>
      <c r="F83" s="833">
        <v>352.64</v>
      </c>
    </row>
    <row r="84" spans="1:6" ht="14.45" customHeight="1" x14ac:dyDescent="0.2">
      <c r="A84" s="837" t="s">
        <v>3554</v>
      </c>
      <c r="B84" s="832"/>
      <c r="C84" s="828">
        <v>0</v>
      </c>
      <c r="D84" s="832">
        <v>65.13</v>
      </c>
      <c r="E84" s="828">
        <v>1</v>
      </c>
      <c r="F84" s="833">
        <v>65.13</v>
      </c>
    </row>
    <row r="85" spans="1:6" ht="14.45" customHeight="1" x14ac:dyDescent="0.2">
      <c r="A85" s="837" t="s">
        <v>1777</v>
      </c>
      <c r="B85" s="832"/>
      <c r="C85" s="828">
        <v>0</v>
      </c>
      <c r="D85" s="832">
        <v>480.09000000000003</v>
      </c>
      <c r="E85" s="828">
        <v>1</v>
      </c>
      <c r="F85" s="833">
        <v>480.09000000000003</v>
      </c>
    </row>
    <row r="86" spans="1:6" ht="14.45" customHeight="1" x14ac:dyDescent="0.2">
      <c r="A86" s="837" t="s">
        <v>3555</v>
      </c>
      <c r="B86" s="832"/>
      <c r="C86" s="828">
        <v>0</v>
      </c>
      <c r="D86" s="832">
        <v>483.18</v>
      </c>
      <c r="E86" s="828">
        <v>1</v>
      </c>
      <c r="F86" s="833">
        <v>483.18</v>
      </c>
    </row>
    <row r="87" spans="1:6" ht="14.45" customHeight="1" x14ac:dyDescent="0.2">
      <c r="A87" s="837" t="s">
        <v>3556</v>
      </c>
      <c r="B87" s="832"/>
      <c r="C87" s="828">
        <v>0</v>
      </c>
      <c r="D87" s="832">
        <v>1374</v>
      </c>
      <c r="E87" s="828">
        <v>1</v>
      </c>
      <c r="F87" s="833">
        <v>1374</v>
      </c>
    </row>
    <row r="88" spans="1:6" ht="14.45" customHeight="1" x14ac:dyDescent="0.2">
      <c r="A88" s="837" t="s">
        <v>1808</v>
      </c>
      <c r="B88" s="832"/>
      <c r="C88" s="828">
        <v>0</v>
      </c>
      <c r="D88" s="832">
        <v>7964.2399999999971</v>
      </c>
      <c r="E88" s="828">
        <v>1</v>
      </c>
      <c r="F88" s="833">
        <v>7964.2399999999971</v>
      </c>
    </row>
    <row r="89" spans="1:6" ht="14.45" customHeight="1" x14ac:dyDescent="0.2">
      <c r="A89" s="837" t="s">
        <v>1771</v>
      </c>
      <c r="B89" s="832"/>
      <c r="C89" s="828">
        <v>0</v>
      </c>
      <c r="D89" s="832">
        <v>1253.6700000000003</v>
      </c>
      <c r="E89" s="828">
        <v>1</v>
      </c>
      <c r="F89" s="833">
        <v>1253.6700000000003</v>
      </c>
    </row>
    <row r="90" spans="1:6" ht="14.45" customHeight="1" x14ac:dyDescent="0.2">
      <c r="A90" s="837" t="s">
        <v>1816</v>
      </c>
      <c r="B90" s="832"/>
      <c r="C90" s="828">
        <v>0</v>
      </c>
      <c r="D90" s="832">
        <v>368.94</v>
      </c>
      <c r="E90" s="828">
        <v>1</v>
      </c>
      <c r="F90" s="833">
        <v>368.94</v>
      </c>
    </row>
    <row r="91" spans="1:6" ht="14.45" customHeight="1" x14ac:dyDescent="0.2">
      <c r="A91" s="837" t="s">
        <v>1782</v>
      </c>
      <c r="B91" s="832">
        <v>0</v>
      </c>
      <c r="C91" s="828">
        <v>0</v>
      </c>
      <c r="D91" s="832">
        <v>17.559999999999999</v>
      </c>
      <c r="E91" s="828">
        <v>1</v>
      </c>
      <c r="F91" s="833">
        <v>17.559999999999999</v>
      </c>
    </row>
    <row r="92" spans="1:6" ht="14.45" customHeight="1" x14ac:dyDescent="0.2">
      <c r="A92" s="837" t="s">
        <v>1781</v>
      </c>
      <c r="B92" s="832"/>
      <c r="C92" s="828">
        <v>0</v>
      </c>
      <c r="D92" s="832">
        <v>458.76</v>
      </c>
      <c r="E92" s="828">
        <v>1</v>
      </c>
      <c r="F92" s="833">
        <v>458.76</v>
      </c>
    </row>
    <row r="93" spans="1:6" ht="14.45" customHeight="1" x14ac:dyDescent="0.2">
      <c r="A93" s="837" t="s">
        <v>1805</v>
      </c>
      <c r="B93" s="832"/>
      <c r="C93" s="828">
        <v>0</v>
      </c>
      <c r="D93" s="832">
        <v>4214.33</v>
      </c>
      <c r="E93" s="828">
        <v>1</v>
      </c>
      <c r="F93" s="833">
        <v>4214.33</v>
      </c>
    </row>
    <row r="94" spans="1:6" ht="14.45" customHeight="1" x14ac:dyDescent="0.2">
      <c r="A94" s="837" t="s">
        <v>3557</v>
      </c>
      <c r="B94" s="832"/>
      <c r="C94" s="828">
        <v>0</v>
      </c>
      <c r="D94" s="832">
        <v>525.28</v>
      </c>
      <c r="E94" s="828">
        <v>1</v>
      </c>
      <c r="F94" s="833">
        <v>525.28</v>
      </c>
    </row>
    <row r="95" spans="1:6" ht="14.45" customHeight="1" thickBot="1" x14ac:dyDescent="0.25">
      <c r="A95" s="760" t="s">
        <v>1789</v>
      </c>
      <c r="B95" s="751"/>
      <c r="C95" s="752">
        <v>0</v>
      </c>
      <c r="D95" s="751">
        <v>1542.75</v>
      </c>
      <c r="E95" s="752">
        <v>1</v>
      </c>
      <c r="F95" s="753">
        <v>1542.75</v>
      </c>
    </row>
    <row r="96" spans="1:6" ht="14.45" customHeight="1" thickBot="1" x14ac:dyDescent="0.25">
      <c r="A96" s="754" t="s">
        <v>3</v>
      </c>
      <c r="B96" s="755">
        <v>707417.17</v>
      </c>
      <c r="C96" s="756">
        <v>0.17765017416275791</v>
      </c>
      <c r="D96" s="755">
        <v>3274662.6299999985</v>
      </c>
      <c r="E96" s="756">
        <v>0.82234982583724203</v>
      </c>
      <c r="F96" s="757">
        <v>3982079.7999999989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{BDA8D918-1BB2-47E9-9218-0ED6FD927E69}</x14:id>
        </ext>
      </extLst>
    </cfRule>
  </conditionalFormatting>
  <conditionalFormatting sqref="F42:F9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{2F2906B7-9F4F-4544-B8B9-ACE8F0BD6506}</x14:id>
        </ext>
      </extLst>
    </cfRule>
  </conditionalFormatting>
  <hyperlinks>
    <hyperlink ref="A2" location="Obsah!A1" display="Zpět na Obsah  KL 01  1.-4.měsíc" xr:uid="{CBA1AE84-FAA3-4342-BEBC-18C3C7FC705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A8D918-1BB2-47E9-9218-0ED6FD927E6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F5:F39</xm:sqref>
        </x14:conditionalFormatting>
        <x14:conditionalFormatting xmlns:xm="http://schemas.microsoft.com/office/excel/2006/main">
          <x14:cfRule type="dataBar" id="{2F2906B7-9F4F-4544-B8B9-ACE8F0BD65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F42:F95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5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3583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705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1011</v>
      </c>
      <c r="G3" s="47">
        <f>SUBTOTAL(9,G6:G1048576)</f>
        <v>707417.16999999958</v>
      </c>
      <c r="H3" s="48">
        <f>IF(M3=0,0,G3/M3)</f>
        <v>0.17765017416275786</v>
      </c>
      <c r="I3" s="47">
        <f>SUBTOTAL(9,I6:I1048576)</f>
        <v>4057</v>
      </c>
      <c r="J3" s="47">
        <f>SUBTOTAL(9,J6:J1048576)</f>
        <v>3274662.629999999</v>
      </c>
      <c r="K3" s="48">
        <f>IF(M3=0,0,J3/M3)</f>
        <v>0.82234982583724225</v>
      </c>
      <c r="L3" s="47">
        <f>SUBTOTAL(9,L6:L1048576)</f>
        <v>5068</v>
      </c>
      <c r="M3" s="49">
        <f>SUBTOTAL(9,M6:M1048576)</f>
        <v>3982079.799999998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2245</v>
      </c>
      <c r="B6" s="808" t="s">
        <v>1863</v>
      </c>
      <c r="C6" s="808" t="s">
        <v>1869</v>
      </c>
      <c r="D6" s="808" t="s">
        <v>1865</v>
      </c>
      <c r="E6" s="808" t="s">
        <v>1870</v>
      </c>
      <c r="F6" s="225"/>
      <c r="G6" s="225"/>
      <c r="H6" s="813">
        <v>0</v>
      </c>
      <c r="I6" s="225">
        <v>3</v>
      </c>
      <c r="J6" s="225">
        <v>308.79000000000002</v>
      </c>
      <c r="K6" s="813">
        <v>1</v>
      </c>
      <c r="L6" s="225">
        <v>3</v>
      </c>
      <c r="M6" s="831">
        <v>308.79000000000002</v>
      </c>
    </row>
    <row r="7" spans="1:13" ht="14.45" customHeight="1" x14ac:dyDescent="0.2">
      <c r="A7" s="822" t="s">
        <v>2245</v>
      </c>
      <c r="B7" s="823" t="s">
        <v>2096</v>
      </c>
      <c r="C7" s="823" t="s">
        <v>2882</v>
      </c>
      <c r="D7" s="823" t="s">
        <v>2883</v>
      </c>
      <c r="E7" s="823" t="s">
        <v>2884</v>
      </c>
      <c r="F7" s="832"/>
      <c r="G7" s="832"/>
      <c r="H7" s="828">
        <v>0</v>
      </c>
      <c r="I7" s="832">
        <v>3</v>
      </c>
      <c r="J7" s="832">
        <v>172.92000000000002</v>
      </c>
      <c r="K7" s="828">
        <v>1</v>
      </c>
      <c r="L7" s="832">
        <v>3</v>
      </c>
      <c r="M7" s="833">
        <v>172.92000000000002</v>
      </c>
    </row>
    <row r="8" spans="1:13" ht="14.45" customHeight="1" x14ac:dyDescent="0.2">
      <c r="A8" s="822" t="s">
        <v>2245</v>
      </c>
      <c r="B8" s="823" t="s">
        <v>1905</v>
      </c>
      <c r="C8" s="823" t="s">
        <v>2890</v>
      </c>
      <c r="D8" s="823" t="s">
        <v>2891</v>
      </c>
      <c r="E8" s="823" t="s">
        <v>2892</v>
      </c>
      <c r="F8" s="832"/>
      <c r="G8" s="832"/>
      <c r="H8" s="828">
        <v>0</v>
      </c>
      <c r="I8" s="832">
        <v>4</v>
      </c>
      <c r="J8" s="832">
        <v>109.96</v>
      </c>
      <c r="K8" s="828">
        <v>1</v>
      </c>
      <c r="L8" s="832">
        <v>4</v>
      </c>
      <c r="M8" s="833">
        <v>109.96</v>
      </c>
    </row>
    <row r="9" spans="1:13" ht="14.45" customHeight="1" x14ac:dyDescent="0.2">
      <c r="A9" s="822" t="s">
        <v>2245</v>
      </c>
      <c r="B9" s="823" t="s">
        <v>1968</v>
      </c>
      <c r="C9" s="823" t="s">
        <v>2288</v>
      </c>
      <c r="D9" s="823" t="s">
        <v>1970</v>
      </c>
      <c r="E9" s="823" t="s">
        <v>2289</v>
      </c>
      <c r="F9" s="832"/>
      <c r="G9" s="832"/>
      <c r="H9" s="828">
        <v>0</v>
      </c>
      <c r="I9" s="832">
        <v>2</v>
      </c>
      <c r="J9" s="832">
        <v>239.4</v>
      </c>
      <c r="K9" s="828">
        <v>1</v>
      </c>
      <c r="L9" s="832">
        <v>2</v>
      </c>
      <c r="M9" s="833">
        <v>239.4</v>
      </c>
    </row>
    <row r="10" spans="1:13" ht="14.45" customHeight="1" x14ac:dyDescent="0.2">
      <c r="A10" s="822" t="s">
        <v>2245</v>
      </c>
      <c r="B10" s="823" t="s">
        <v>2135</v>
      </c>
      <c r="C10" s="823" t="s">
        <v>2136</v>
      </c>
      <c r="D10" s="823" t="s">
        <v>2137</v>
      </c>
      <c r="E10" s="823" t="s">
        <v>2138</v>
      </c>
      <c r="F10" s="832"/>
      <c r="G10" s="832"/>
      <c r="H10" s="828">
        <v>0</v>
      </c>
      <c r="I10" s="832">
        <v>3</v>
      </c>
      <c r="J10" s="832">
        <v>211.44</v>
      </c>
      <c r="K10" s="828">
        <v>1</v>
      </c>
      <c r="L10" s="832">
        <v>3</v>
      </c>
      <c r="M10" s="833">
        <v>211.44</v>
      </c>
    </row>
    <row r="11" spans="1:13" ht="14.45" customHeight="1" x14ac:dyDescent="0.2">
      <c r="A11" s="822" t="s">
        <v>2245</v>
      </c>
      <c r="B11" s="823" t="s">
        <v>2135</v>
      </c>
      <c r="C11" s="823" t="s">
        <v>2421</v>
      </c>
      <c r="D11" s="823" t="s">
        <v>2137</v>
      </c>
      <c r="E11" s="823" t="s">
        <v>2422</v>
      </c>
      <c r="F11" s="832"/>
      <c r="G11" s="832"/>
      <c r="H11" s="828">
        <v>0</v>
      </c>
      <c r="I11" s="832">
        <v>2</v>
      </c>
      <c r="J11" s="832">
        <v>281.92</v>
      </c>
      <c r="K11" s="828">
        <v>1</v>
      </c>
      <c r="L11" s="832">
        <v>2</v>
      </c>
      <c r="M11" s="833">
        <v>281.92</v>
      </c>
    </row>
    <row r="12" spans="1:13" ht="14.45" customHeight="1" x14ac:dyDescent="0.2">
      <c r="A12" s="822" t="s">
        <v>2245</v>
      </c>
      <c r="B12" s="823" t="s">
        <v>3558</v>
      </c>
      <c r="C12" s="823" t="s">
        <v>2903</v>
      </c>
      <c r="D12" s="823" t="s">
        <v>2904</v>
      </c>
      <c r="E12" s="823" t="s">
        <v>2905</v>
      </c>
      <c r="F12" s="832">
        <v>3</v>
      </c>
      <c r="G12" s="832">
        <v>6116.79</v>
      </c>
      <c r="H12" s="828">
        <v>1</v>
      </c>
      <c r="I12" s="832"/>
      <c r="J12" s="832"/>
      <c r="K12" s="828">
        <v>0</v>
      </c>
      <c r="L12" s="832">
        <v>3</v>
      </c>
      <c r="M12" s="833">
        <v>6116.79</v>
      </c>
    </row>
    <row r="13" spans="1:13" ht="14.45" customHeight="1" x14ac:dyDescent="0.2">
      <c r="A13" s="822" t="s">
        <v>2245</v>
      </c>
      <c r="B13" s="823" t="s">
        <v>3558</v>
      </c>
      <c r="C13" s="823" t="s">
        <v>2906</v>
      </c>
      <c r="D13" s="823" t="s">
        <v>2904</v>
      </c>
      <c r="E13" s="823" t="s">
        <v>2907</v>
      </c>
      <c r="F13" s="832">
        <v>6</v>
      </c>
      <c r="G13" s="832">
        <v>3315.84</v>
      </c>
      <c r="H13" s="828">
        <v>1</v>
      </c>
      <c r="I13" s="832"/>
      <c r="J13" s="832"/>
      <c r="K13" s="828">
        <v>0</v>
      </c>
      <c r="L13" s="832">
        <v>6</v>
      </c>
      <c r="M13" s="833">
        <v>3315.84</v>
      </c>
    </row>
    <row r="14" spans="1:13" ht="14.45" customHeight="1" x14ac:dyDescent="0.2">
      <c r="A14" s="822" t="s">
        <v>2245</v>
      </c>
      <c r="B14" s="823" t="s">
        <v>3558</v>
      </c>
      <c r="C14" s="823" t="s">
        <v>2908</v>
      </c>
      <c r="D14" s="823" t="s">
        <v>2904</v>
      </c>
      <c r="E14" s="823" t="s">
        <v>2909</v>
      </c>
      <c r="F14" s="832">
        <v>1</v>
      </c>
      <c r="G14" s="832">
        <v>355.79</v>
      </c>
      <c r="H14" s="828">
        <v>1</v>
      </c>
      <c r="I14" s="832"/>
      <c r="J14" s="832"/>
      <c r="K14" s="828">
        <v>0</v>
      </c>
      <c r="L14" s="832">
        <v>1</v>
      </c>
      <c r="M14" s="833">
        <v>355.79</v>
      </c>
    </row>
    <row r="15" spans="1:13" ht="14.45" customHeight="1" x14ac:dyDescent="0.2">
      <c r="A15" s="822" t="s">
        <v>2245</v>
      </c>
      <c r="B15" s="823" t="s">
        <v>3558</v>
      </c>
      <c r="C15" s="823" t="s">
        <v>2910</v>
      </c>
      <c r="D15" s="823" t="s">
        <v>2904</v>
      </c>
      <c r="E15" s="823" t="s">
        <v>2911</v>
      </c>
      <c r="F15" s="832">
        <v>11</v>
      </c>
      <c r="G15" s="832">
        <v>11214.060000000001</v>
      </c>
      <c r="H15" s="828">
        <v>1</v>
      </c>
      <c r="I15" s="832"/>
      <c r="J15" s="832"/>
      <c r="K15" s="828">
        <v>0</v>
      </c>
      <c r="L15" s="832">
        <v>11</v>
      </c>
      <c r="M15" s="833">
        <v>11214.060000000001</v>
      </c>
    </row>
    <row r="16" spans="1:13" ht="14.45" customHeight="1" x14ac:dyDescent="0.2">
      <c r="A16" s="822" t="s">
        <v>2245</v>
      </c>
      <c r="B16" s="823" t="s">
        <v>3558</v>
      </c>
      <c r="C16" s="823" t="s">
        <v>2912</v>
      </c>
      <c r="D16" s="823" t="s">
        <v>2913</v>
      </c>
      <c r="E16" s="823" t="s">
        <v>2905</v>
      </c>
      <c r="F16" s="832"/>
      <c r="G16" s="832"/>
      <c r="H16" s="828">
        <v>0</v>
      </c>
      <c r="I16" s="832">
        <v>2</v>
      </c>
      <c r="J16" s="832">
        <v>4077.86</v>
      </c>
      <c r="K16" s="828">
        <v>1</v>
      </c>
      <c r="L16" s="832">
        <v>2</v>
      </c>
      <c r="M16" s="833">
        <v>4077.86</v>
      </c>
    </row>
    <row r="17" spans="1:13" ht="14.45" customHeight="1" x14ac:dyDescent="0.2">
      <c r="A17" s="822" t="s">
        <v>2245</v>
      </c>
      <c r="B17" s="823" t="s">
        <v>3558</v>
      </c>
      <c r="C17" s="823" t="s">
        <v>2914</v>
      </c>
      <c r="D17" s="823" t="s">
        <v>2913</v>
      </c>
      <c r="E17" s="823" t="s">
        <v>2909</v>
      </c>
      <c r="F17" s="832"/>
      <c r="G17" s="832"/>
      <c r="H17" s="828">
        <v>0</v>
      </c>
      <c r="I17" s="832">
        <v>14</v>
      </c>
      <c r="J17" s="832">
        <v>4981.0600000000004</v>
      </c>
      <c r="K17" s="828">
        <v>1</v>
      </c>
      <c r="L17" s="832">
        <v>14</v>
      </c>
      <c r="M17" s="833">
        <v>4981.0600000000004</v>
      </c>
    </row>
    <row r="18" spans="1:13" ht="14.45" customHeight="1" x14ac:dyDescent="0.2">
      <c r="A18" s="822" t="s">
        <v>2245</v>
      </c>
      <c r="B18" s="823" t="s">
        <v>3558</v>
      </c>
      <c r="C18" s="823" t="s">
        <v>2915</v>
      </c>
      <c r="D18" s="823" t="s">
        <v>2913</v>
      </c>
      <c r="E18" s="823" t="s">
        <v>2907</v>
      </c>
      <c r="F18" s="832"/>
      <c r="G18" s="832"/>
      <c r="H18" s="828">
        <v>0</v>
      </c>
      <c r="I18" s="832">
        <v>17</v>
      </c>
      <c r="J18" s="832">
        <v>9394.8799999999992</v>
      </c>
      <c r="K18" s="828">
        <v>1</v>
      </c>
      <c r="L18" s="832">
        <v>17</v>
      </c>
      <c r="M18" s="833">
        <v>9394.8799999999992</v>
      </c>
    </row>
    <row r="19" spans="1:13" ht="14.45" customHeight="1" x14ac:dyDescent="0.2">
      <c r="A19" s="822" t="s">
        <v>2245</v>
      </c>
      <c r="B19" s="823" t="s">
        <v>3558</v>
      </c>
      <c r="C19" s="823" t="s">
        <v>2916</v>
      </c>
      <c r="D19" s="823" t="s">
        <v>2913</v>
      </c>
      <c r="E19" s="823" t="s">
        <v>2911</v>
      </c>
      <c r="F19" s="832"/>
      <c r="G19" s="832"/>
      <c r="H19" s="828">
        <v>0</v>
      </c>
      <c r="I19" s="832">
        <v>11</v>
      </c>
      <c r="J19" s="832">
        <v>11214.060000000001</v>
      </c>
      <c r="K19" s="828">
        <v>1</v>
      </c>
      <c r="L19" s="832">
        <v>11</v>
      </c>
      <c r="M19" s="833">
        <v>11214.060000000001</v>
      </c>
    </row>
    <row r="20" spans="1:13" ht="14.45" customHeight="1" x14ac:dyDescent="0.2">
      <c r="A20" s="822" t="s">
        <v>2245</v>
      </c>
      <c r="B20" s="823" t="s">
        <v>3558</v>
      </c>
      <c r="C20" s="823" t="s">
        <v>2917</v>
      </c>
      <c r="D20" s="823" t="s">
        <v>2918</v>
      </c>
      <c r="E20" s="823" t="s">
        <v>2919</v>
      </c>
      <c r="F20" s="832">
        <v>4</v>
      </c>
      <c r="G20" s="832">
        <v>0</v>
      </c>
      <c r="H20" s="828"/>
      <c r="I20" s="832"/>
      <c r="J20" s="832"/>
      <c r="K20" s="828"/>
      <c r="L20" s="832">
        <v>4</v>
      </c>
      <c r="M20" s="833">
        <v>0</v>
      </c>
    </row>
    <row r="21" spans="1:13" ht="14.45" customHeight="1" x14ac:dyDescent="0.2">
      <c r="A21" s="822" t="s">
        <v>2245</v>
      </c>
      <c r="B21" s="823" t="s">
        <v>2145</v>
      </c>
      <c r="C21" s="823" t="s">
        <v>2838</v>
      </c>
      <c r="D21" s="823" t="s">
        <v>2839</v>
      </c>
      <c r="E21" s="823" t="s">
        <v>2840</v>
      </c>
      <c r="F21" s="832"/>
      <c r="G21" s="832"/>
      <c r="H21" s="828">
        <v>0</v>
      </c>
      <c r="I21" s="832">
        <v>9</v>
      </c>
      <c r="J21" s="832">
        <v>13088.070000000002</v>
      </c>
      <c r="K21" s="828">
        <v>1</v>
      </c>
      <c r="L21" s="832">
        <v>9</v>
      </c>
      <c r="M21" s="833">
        <v>13088.070000000002</v>
      </c>
    </row>
    <row r="22" spans="1:13" ht="14.45" customHeight="1" x14ac:dyDescent="0.2">
      <c r="A22" s="822" t="s">
        <v>2245</v>
      </c>
      <c r="B22" s="823" t="s">
        <v>2145</v>
      </c>
      <c r="C22" s="823" t="s">
        <v>2841</v>
      </c>
      <c r="D22" s="823" t="s">
        <v>2839</v>
      </c>
      <c r="E22" s="823" t="s">
        <v>2842</v>
      </c>
      <c r="F22" s="832"/>
      <c r="G22" s="832"/>
      <c r="H22" s="828">
        <v>0</v>
      </c>
      <c r="I22" s="832">
        <v>6</v>
      </c>
      <c r="J22" s="832">
        <v>11633.82</v>
      </c>
      <c r="K22" s="828">
        <v>1</v>
      </c>
      <c r="L22" s="832">
        <v>6</v>
      </c>
      <c r="M22" s="833">
        <v>11633.82</v>
      </c>
    </row>
    <row r="23" spans="1:13" ht="14.45" customHeight="1" x14ac:dyDescent="0.2">
      <c r="A23" s="822" t="s">
        <v>2245</v>
      </c>
      <c r="B23" s="823" t="s">
        <v>2145</v>
      </c>
      <c r="C23" s="823" t="s">
        <v>2843</v>
      </c>
      <c r="D23" s="823" t="s">
        <v>2844</v>
      </c>
      <c r="E23" s="823" t="s">
        <v>2845</v>
      </c>
      <c r="F23" s="832"/>
      <c r="G23" s="832"/>
      <c r="H23" s="828">
        <v>0</v>
      </c>
      <c r="I23" s="832">
        <v>1</v>
      </c>
      <c r="J23" s="832">
        <v>5322.08</v>
      </c>
      <c r="K23" s="828">
        <v>1</v>
      </c>
      <c r="L23" s="832">
        <v>1</v>
      </c>
      <c r="M23" s="833">
        <v>5322.08</v>
      </c>
    </row>
    <row r="24" spans="1:13" ht="14.45" customHeight="1" x14ac:dyDescent="0.2">
      <c r="A24" s="822" t="s">
        <v>2245</v>
      </c>
      <c r="B24" s="823" t="s">
        <v>2145</v>
      </c>
      <c r="C24" s="823" t="s">
        <v>2846</v>
      </c>
      <c r="D24" s="823" t="s">
        <v>2152</v>
      </c>
      <c r="E24" s="823" t="s">
        <v>2847</v>
      </c>
      <c r="F24" s="832"/>
      <c r="G24" s="832"/>
      <c r="H24" s="828">
        <v>0</v>
      </c>
      <c r="I24" s="832">
        <v>6</v>
      </c>
      <c r="J24" s="832">
        <v>8725.380000000001</v>
      </c>
      <c r="K24" s="828">
        <v>1</v>
      </c>
      <c r="L24" s="832">
        <v>6</v>
      </c>
      <c r="M24" s="833">
        <v>8725.380000000001</v>
      </c>
    </row>
    <row r="25" spans="1:13" ht="14.45" customHeight="1" x14ac:dyDescent="0.2">
      <c r="A25" s="822" t="s">
        <v>2245</v>
      </c>
      <c r="B25" s="823" t="s">
        <v>2145</v>
      </c>
      <c r="C25" s="823" t="s">
        <v>2151</v>
      </c>
      <c r="D25" s="823" t="s">
        <v>2152</v>
      </c>
      <c r="E25" s="823" t="s">
        <v>2153</v>
      </c>
      <c r="F25" s="832"/>
      <c r="G25" s="832"/>
      <c r="H25" s="828">
        <v>0</v>
      </c>
      <c r="I25" s="832">
        <v>6</v>
      </c>
      <c r="J25" s="832">
        <v>2908.5</v>
      </c>
      <c r="K25" s="828">
        <v>1</v>
      </c>
      <c r="L25" s="832">
        <v>6</v>
      </c>
      <c r="M25" s="833">
        <v>2908.5</v>
      </c>
    </row>
    <row r="26" spans="1:13" ht="14.45" customHeight="1" x14ac:dyDescent="0.2">
      <c r="A26" s="822" t="s">
        <v>2245</v>
      </c>
      <c r="B26" s="823" t="s">
        <v>2145</v>
      </c>
      <c r="C26" s="823" t="s">
        <v>2154</v>
      </c>
      <c r="D26" s="823" t="s">
        <v>2152</v>
      </c>
      <c r="E26" s="823" t="s">
        <v>2155</v>
      </c>
      <c r="F26" s="832"/>
      <c r="G26" s="832"/>
      <c r="H26" s="828">
        <v>0</v>
      </c>
      <c r="I26" s="832">
        <v>6</v>
      </c>
      <c r="J26" s="832">
        <v>5816.88</v>
      </c>
      <c r="K26" s="828">
        <v>1</v>
      </c>
      <c r="L26" s="832">
        <v>6</v>
      </c>
      <c r="M26" s="833">
        <v>5816.88</v>
      </c>
    </row>
    <row r="27" spans="1:13" ht="14.45" customHeight="1" x14ac:dyDescent="0.2">
      <c r="A27" s="822" t="s">
        <v>2245</v>
      </c>
      <c r="B27" s="823" t="s">
        <v>2145</v>
      </c>
      <c r="C27" s="823" t="s">
        <v>2848</v>
      </c>
      <c r="D27" s="823" t="s">
        <v>2839</v>
      </c>
      <c r="E27" s="823" t="s">
        <v>2148</v>
      </c>
      <c r="F27" s="832"/>
      <c r="G27" s="832"/>
      <c r="H27" s="828">
        <v>0</v>
      </c>
      <c r="I27" s="832">
        <v>4</v>
      </c>
      <c r="J27" s="832">
        <v>1939</v>
      </c>
      <c r="K27" s="828">
        <v>1</v>
      </c>
      <c r="L27" s="832">
        <v>4</v>
      </c>
      <c r="M27" s="833">
        <v>1939</v>
      </c>
    </row>
    <row r="28" spans="1:13" ht="14.45" customHeight="1" x14ac:dyDescent="0.2">
      <c r="A28" s="822" t="s">
        <v>2245</v>
      </c>
      <c r="B28" s="823" t="s">
        <v>2145</v>
      </c>
      <c r="C28" s="823" t="s">
        <v>2146</v>
      </c>
      <c r="D28" s="823" t="s">
        <v>2147</v>
      </c>
      <c r="E28" s="823" t="s">
        <v>2148</v>
      </c>
      <c r="F28" s="832"/>
      <c r="G28" s="832"/>
      <c r="H28" s="828">
        <v>0</v>
      </c>
      <c r="I28" s="832">
        <v>6</v>
      </c>
      <c r="J28" s="832">
        <v>2908.5</v>
      </c>
      <c r="K28" s="828">
        <v>1</v>
      </c>
      <c r="L28" s="832">
        <v>6</v>
      </c>
      <c r="M28" s="833">
        <v>2908.5</v>
      </c>
    </row>
    <row r="29" spans="1:13" ht="14.45" customHeight="1" x14ac:dyDescent="0.2">
      <c r="A29" s="822" t="s">
        <v>2245</v>
      </c>
      <c r="B29" s="823" t="s">
        <v>2145</v>
      </c>
      <c r="C29" s="823" t="s">
        <v>2849</v>
      </c>
      <c r="D29" s="823" t="s">
        <v>2147</v>
      </c>
      <c r="E29" s="823" t="s">
        <v>2850</v>
      </c>
      <c r="F29" s="832"/>
      <c r="G29" s="832"/>
      <c r="H29" s="828">
        <v>0</v>
      </c>
      <c r="I29" s="832">
        <v>6</v>
      </c>
      <c r="J29" s="832">
        <v>1454.22</v>
      </c>
      <c r="K29" s="828">
        <v>1</v>
      </c>
      <c r="L29" s="832">
        <v>6</v>
      </c>
      <c r="M29" s="833">
        <v>1454.22</v>
      </c>
    </row>
    <row r="30" spans="1:13" ht="14.45" customHeight="1" x14ac:dyDescent="0.2">
      <c r="A30" s="822" t="s">
        <v>2245</v>
      </c>
      <c r="B30" s="823" t="s">
        <v>2156</v>
      </c>
      <c r="C30" s="823" t="s">
        <v>2157</v>
      </c>
      <c r="D30" s="823" t="s">
        <v>2158</v>
      </c>
      <c r="E30" s="823" t="s">
        <v>2159</v>
      </c>
      <c r="F30" s="832"/>
      <c r="G30" s="832"/>
      <c r="H30" s="828">
        <v>0</v>
      </c>
      <c r="I30" s="832">
        <v>6</v>
      </c>
      <c r="J30" s="832">
        <v>4524.24</v>
      </c>
      <c r="K30" s="828">
        <v>1</v>
      </c>
      <c r="L30" s="832">
        <v>6</v>
      </c>
      <c r="M30" s="833">
        <v>4524.24</v>
      </c>
    </row>
    <row r="31" spans="1:13" ht="14.45" customHeight="1" x14ac:dyDescent="0.2">
      <c r="A31" s="822" t="s">
        <v>2245</v>
      </c>
      <c r="B31" s="823" t="s">
        <v>2156</v>
      </c>
      <c r="C31" s="823" t="s">
        <v>2826</v>
      </c>
      <c r="D31" s="823" t="s">
        <v>2158</v>
      </c>
      <c r="E31" s="823" t="s">
        <v>2827</v>
      </c>
      <c r="F31" s="832"/>
      <c r="G31" s="832"/>
      <c r="H31" s="828">
        <v>0</v>
      </c>
      <c r="I31" s="832">
        <v>7</v>
      </c>
      <c r="J31" s="832">
        <v>10556.56</v>
      </c>
      <c r="K31" s="828">
        <v>1</v>
      </c>
      <c r="L31" s="832">
        <v>7</v>
      </c>
      <c r="M31" s="833">
        <v>10556.56</v>
      </c>
    </row>
    <row r="32" spans="1:13" ht="14.45" customHeight="1" x14ac:dyDescent="0.2">
      <c r="A32" s="822" t="s">
        <v>2245</v>
      </c>
      <c r="B32" s="823" t="s">
        <v>1852</v>
      </c>
      <c r="C32" s="823" t="s">
        <v>2021</v>
      </c>
      <c r="D32" s="823" t="s">
        <v>695</v>
      </c>
      <c r="E32" s="823" t="s">
        <v>1057</v>
      </c>
      <c r="F32" s="832"/>
      <c r="G32" s="832"/>
      <c r="H32" s="828"/>
      <c r="I32" s="832">
        <v>39</v>
      </c>
      <c r="J32" s="832">
        <v>0</v>
      </c>
      <c r="K32" s="828"/>
      <c r="L32" s="832">
        <v>39</v>
      </c>
      <c r="M32" s="833">
        <v>0</v>
      </c>
    </row>
    <row r="33" spans="1:13" ht="14.45" customHeight="1" x14ac:dyDescent="0.2">
      <c r="A33" s="822" t="s">
        <v>2245</v>
      </c>
      <c r="B33" s="823" t="s">
        <v>3559</v>
      </c>
      <c r="C33" s="823" t="s">
        <v>2943</v>
      </c>
      <c r="D33" s="823" t="s">
        <v>2944</v>
      </c>
      <c r="E33" s="823" t="s">
        <v>2945</v>
      </c>
      <c r="F33" s="832">
        <v>2</v>
      </c>
      <c r="G33" s="832">
        <v>120.78</v>
      </c>
      <c r="H33" s="828">
        <v>1</v>
      </c>
      <c r="I33" s="832"/>
      <c r="J33" s="832"/>
      <c r="K33" s="828">
        <v>0</v>
      </c>
      <c r="L33" s="832">
        <v>2</v>
      </c>
      <c r="M33" s="833">
        <v>120.78</v>
      </c>
    </row>
    <row r="34" spans="1:13" ht="14.45" customHeight="1" x14ac:dyDescent="0.2">
      <c r="A34" s="822" t="s">
        <v>2245</v>
      </c>
      <c r="B34" s="823" t="s">
        <v>2037</v>
      </c>
      <c r="C34" s="823" t="s">
        <v>2851</v>
      </c>
      <c r="D34" s="823" t="s">
        <v>2039</v>
      </c>
      <c r="E34" s="823" t="s">
        <v>2852</v>
      </c>
      <c r="F34" s="832"/>
      <c r="G34" s="832"/>
      <c r="H34" s="828">
        <v>0</v>
      </c>
      <c r="I34" s="832">
        <v>10</v>
      </c>
      <c r="J34" s="832">
        <v>3394.7000000000003</v>
      </c>
      <c r="K34" s="828">
        <v>1</v>
      </c>
      <c r="L34" s="832">
        <v>10</v>
      </c>
      <c r="M34" s="833">
        <v>3394.7000000000003</v>
      </c>
    </row>
    <row r="35" spans="1:13" ht="14.45" customHeight="1" x14ac:dyDescent="0.2">
      <c r="A35" s="822" t="s">
        <v>2245</v>
      </c>
      <c r="B35" s="823" t="s">
        <v>2037</v>
      </c>
      <c r="C35" s="823" t="s">
        <v>2166</v>
      </c>
      <c r="D35" s="823" t="s">
        <v>2039</v>
      </c>
      <c r="E35" s="823" t="s">
        <v>2167</v>
      </c>
      <c r="F35" s="832"/>
      <c r="G35" s="832"/>
      <c r="H35" s="828">
        <v>0</v>
      </c>
      <c r="I35" s="832">
        <v>7</v>
      </c>
      <c r="J35" s="832">
        <v>792.12</v>
      </c>
      <c r="K35" s="828">
        <v>1</v>
      </c>
      <c r="L35" s="832">
        <v>7</v>
      </c>
      <c r="M35" s="833">
        <v>792.12</v>
      </c>
    </row>
    <row r="36" spans="1:13" ht="14.45" customHeight="1" x14ac:dyDescent="0.2">
      <c r="A36" s="822" t="s">
        <v>2245</v>
      </c>
      <c r="B36" s="823" t="s">
        <v>2037</v>
      </c>
      <c r="C36" s="823" t="s">
        <v>2038</v>
      </c>
      <c r="D36" s="823" t="s">
        <v>2039</v>
      </c>
      <c r="E36" s="823" t="s">
        <v>2040</v>
      </c>
      <c r="F36" s="832"/>
      <c r="G36" s="832"/>
      <c r="H36" s="828">
        <v>0</v>
      </c>
      <c r="I36" s="832">
        <v>1</v>
      </c>
      <c r="J36" s="832">
        <v>169.73</v>
      </c>
      <c r="K36" s="828">
        <v>1</v>
      </c>
      <c r="L36" s="832">
        <v>1</v>
      </c>
      <c r="M36" s="833">
        <v>169.73</v>
      </c>
    </row>
    <row r="37" spans="1:13" ht="14.45" customHeight="1" x14ac:dyDescent="0.2">
      <c r="A37" s="822" t="s">
        <v>2245</v>
      </c>
      <c r="B37" s="823" t="s">
        <v>2037</v>
      </c>
      <c r="C37" s="823" t="s">
        <v>2041</v>
      </c>
      <c r="D37" s="823" t="s">
        <v>2039</v>
      </c>
      <c r="E37" s="823" t="s">
        <v>2042</v>
      </c>
      <c r="F37" s="832"/>
      <c r="G37" s="832"/>
      <c r="H37" s="828">
        <v>0</v>
      </c>
      <c r="I37" s="832">
        <v>84</v>
      </c>
      <c r="J37" s="832">
        <v>28515.480000000003</v>
      </c>
      <c r="K37" s="828">
        <v>1</v>
      </c>
      <c r="L37" s="832">
        <v>84</v>
      </c>
      <c r="M37" s="833">
        <v>28515.480000000003</v>
      </c>
    </row>
    <row r="38" spans="1:13" ht="14.45" customHeight="1" x14ac:dyDescent="0.2">
      <c r="A38" s="822" t="s">
        <v>2245</v>
      </c>
      <c r="B38" s="823" t="s">
        <v>2037</v>
      </c>
      <c r="C38" s="823" t="s">
        <v>2853</v>
      </c>
      <c r="D38" s="823" t="s">
        <v>2039</v>
      </c>
      <c r="E38" s="823" t="s">
        <v>2854</v>
      </c>
      <c r="F38" s="832"/>
      <c r="G38" s="832"/>
      <c r="H38" s="828">
        <v>0</v>
      </c>
      <c r="I38" s="832">
        <v>2</v>
      </c>
      <c r="J38" s="832">
        <v>452.62</v>
      </c>
      <c r="K38" s="828">
        <v>1</v>
      </c>
      <c r="L38" s="832">
        <v>2</v>
      </c>
      <c r="M38" s="833">
        <v>452.62</v>
      </c>
    </row>
    <row r="39" spans="1:13" ht="14.45" customHeight="1" x14ac:dyDescent="0.2">
      <c r="A39" s="822" t="s">
        <v>2245</v>
      </c>
      <c r="B39" s="823" t="s">
        <v>2037</v>
      </c>
      <c r="C39" s="823" t="s">
        <v>2855</v>
      </c>
      <c r="D39" s="823" t="s">
        <v>2856</v>
      </c>
      <c r="E39" s="823" t="s">
        <v>2852</v>
      </c>
      <c r="F39" s="832">
        <v>3</v>
      </c>
      <c r="G39" s="832">
        <v>1018.4100000000001</v>
      </c>
      <c r="H39" s="828">
        <v>1</v>
      </c>
      <c r="I39" s="832"/>
      <c r="J39" s="832"/>
      <c r="K39" s="828">
        <v>0</v>
      </c>
      <c r="L39" s="832">
        <v>3</v>
      </c>
      <c r="M39" s="833">
        <v>1018.4100000000001</v>
      </c>
    </row>
    <row r="40" spans="1:13" ht="14.45" customHeight="1" x14ac:dyDescent="0.2">
      <c r="A40" s="822" t="s">
        <v>2245</v>
      </c>
      <c r="B40" s="823" t="s">
        <v>2174</v>
      </c>
      <c r="C40" s="823" t="s">
        <v>2922</v>
      </c>
      <c r="D40" s="823" t="s">
        <v>1577</v>
      </c>
      <c r="E40" s="823" t="s">
        <v>2923</v>
      </c>
      <c r="F40" s="832">
        <v>4</v>
      </c>
      <c r="G40" s="832">
        <v>677.16</v>
      </c>
      <c r="H40" s="828">
        <v>1</v>
      </c>
      <c r="I40" s="832"/>
      <c r="J40" s="832"/>
      <c r="K40" s="828">
        <v>0</v>
      </c>
      <c r="L40" s="832">
        <v>4</v>
      </c>
      <c r="M40" s="833">
        <v>677.16</v>
      </c>
    </row>
    <row r="41" spans="1:13" ht="14.45" customHeight="1" x14ac:dyDescent="0.2">
      <c r="A41" s="822" t="s">
        <v>2245</v>
      </c>
      <c r="B41" s="823" t="s">
        <v>2174</v>
      </c>
      <c r="C41" s="823" t="s">
        <v>2924</v>
      </c>
      <c r="D41" s="823" t="s">
        <v>1577</v>
      </c>
      <c r="E41" s="823" t="s">
        <v>1587</v>
      </c>
      <c r="F41" s="832">
        <v>2</v>
      </c>
      <c r="G41" s="832">
        <v>677.16</v>
      </c>
      <c r="H41" s="828">
        <v>1</v>
      </c>
      <c r="I41" s="832"/>
      <c r="J41" s="832"/>
      <c r="K41" s="828">
        <v>0</v>
      </c>
      <c r="L41" s="832">
        <v>2</v>
      </c>
      <c r="M41" s="833">
        <v>677.16</v>
      </c>
    </row>
    <row r="42" spans="1:13" ht="14.45" customHeight="1" x14ac:dyDescent="0.2">
      <c r="A42" s="822" t="s">
        <v>2245</v>
      </c>
      <c r="B42" s="823" t="s">
        <v>2174</v>
      </c>
      <c r="C42" s="823" t="s">
        <v>2925</v>
      </c>
      <c r="D42" s="823" t="s">
        <v>2926</v>
      </c>
      <c r="E42" s="823" t="s">
        <v>2923</v>
      </c>
      <c r="F42" s="832">
        <v>5</v>
      </c>
      <c r="G42" s="832">
        <v>846.44999999999993</v>
      </c>
      <c r="H42" s="828">
        <v>1</v>
      </c>
      <c r="I42" s="832"/>
      <c r="J42" s="832"/>
      <c r="K42" s="828">
        <v>0</v>
      </c>
      <c r="L42" s="832">
        <v>5</v>
      </c>
      <c r="M42" s="833">
        <v>846.44999999999993</v>
      </c>
    </row>
    <row r="43" spans="1:13" ht="14.45" customHeight="1" x14ac:dyDescent="0.2">
      <c r="A43" s="822" t="s">
        <v>2245</v>
      </c>
      <c r="B43" s="823" t="s">
        <v>2174</v>
      </c>
      <c r="C43" s="823" t="s">
        <v>2927</v>
      </c>
      <c r="D43" s="823" t="s">
        <v>2926</v>
      </c>
      <c r="E43" s="823" t="s">
        <v>1587</v>
      </c>
      <c r="F43" s="832">
        <v>6</v>
      </c>
      <c r="G43" s="832">
        <v>2031.48</v>
      </c>
      <c r="H43" s="828">
        <v>1</v>
      </c>
      <c r="I43" s="832"/>
      <c r="J43" s="832"/>
      <c r="K43" s="828">
        <v>0</v>
      </c>
      <c r="L43" s="832">
        <v>6</v>
      </c>
      <c r="M43" s="833">
        <v>2031.48</v>
      </c>
    </row>
    <row r="44" spans="1:13" ht="14.45" customHeight="1" x14ac:dyDescent="0.2">
      <c r="A44" s="822" t="s">
        <v>2245</v>
      </c>
      <c r="B44" s="823" t="s">
        <v>2174</v>
      </c>
      <c r="C44" s="823" t="s">
        <v>2928</v>
      </c>
      <c r="D44" s="823" t="s">
        <v>2929</v>
      </c>
      <c r="E44" s="823" t="s">
        <v>1587</v>
      </c>
      <c r="F44" s="832">
        <v>2</v>
      </c>
      <c r="G44" s="832">
        <v>677.16</v>
      </c>
      <c r="H44" s="828">
        <v>1</v>
      </c>
      <c r="I44" s="832"/>
      <c r="J44" s="832"/>
      <c r="K44" s="828">
        <v>0</v>
      </c>
      <c r="L44" s="832">
        <v>2</v>
      </c>
      <c r="M44" s="833">
        <v>677.16</v>
      </c>
    </row>
    <row r="45" spans="1:13" ht="14.45" customHeight="1" x14ac:dyDescent="0.2">
      <c r="A45" s="822" t="s">
        <v>2245</v>
      </c>
      <c r="B45" s="823" t="s">
        <v>2174</v>
      </c>
      <c r="C45" s="823" t="s">
        <v>2930</v>
      </c>
      <c r="D45" s="823" t="s">
        <v>2926</v>
      </c>
      <c r="E45" s="823" t="s">
        <v>2179</v>
      </c>
      <c r="F45" s="832">
        <v>7</v>
      </c>
      <c r="G45" s="832">
        <v>4740.1899999999996</v>
      </c>
      <c r="H45" s="828">
        <v>1</v>
      </c>
      <c r="I45" s="832"/>
      <c r="J45" s="832"/>
      <c r="K45" s="828">
        <v>0</v>
      </c>
      <c r="L45" s="832">
        <v>7</v>
      </c>
      <c r="M45" s="833">
        <v>4740.1899999999996</v>
      </c>
    </row>
    <row r="46" spans="1:13" ht="14.45" customHeight="1" x14ac:dyDescent="0.2">
      <c r="A46" s="822" t="s">
        <v>2245</v>
      </c>
      <c r="B46" s="823" t="s">
        <v>2174</v>
      </c>
      <c r="C46" s="823" t="s">
        <v>2176</v>
      </c>
      <c r="D46" s="823" t="s">
        <v>1581</v>
      </c>
      <c r="E46" s="823" t="s">
        <v>1584</v>
      </c>
      <c r="F46" s="832"/>
      <c r="G46" s="832"/>
      <c r="H46" s="828">
        <v>0</v>
      </c>
      <c r="I46" s="832">
        <v>8</v>
      </c>
      <c r="J46" s="832">
        <v>10292.959999999999</v>
      </c>
      <c r="K46" s="828">
        <v>1</v>
      </c>
      <c r="L46" s="832">
        <v>8</v>
      </c>
      <c r="M46" s="833">
        <v>10292.959999999999</v>
      </c>
    </row>
    <row r="47" spans="1:13" ht="14.45" customHeight="1" x14ac:dyDescent="0.2">
      <c r="A47" s="822" t="s">
        <v>2245</v>
      </c>
      <c r="B47" s="823" t="s">
        <v>2174</v>
      </c>
      <c r="C47" s="823" t="s">
        <v>2931</v>
      </c>
      <c r="D47" s="823" t="s">
        <v>2932</v>
      </c>
      <c r="E47" s="823" t="s">
        <v>2923</v>
      </c>
      <c r="F47" s="832">
        <v>9</v>
      </c>
      <c r="G47" s="832">
        <v>1523.6100000000001</v>
      </c>
      <c r="H47" s="828">
        <v>1</v>
      </c>
      <c r="I47" s="832"/>
      <c r="J47" s="832"/>
      <c r="K47" s="828">
        <v>0</v>
      </c>
      <c r="L47" s="832">
        <v>9</v>
      </c>
      <c r="M47" s="833">
        <v>1523.6100000000001</v>
      </c>
    </row>
    <row r="48" spans="1:13" ht="14.45" customHeight="1" x14ac:dyDescent="0.2">
      <c r="A48" s="822" t="s">
        <v>2245</v>
      </c>
      <c r="B48" s="823" t="s">
        <v>2174</v>
      </c>
      <c r="C48" s="823" t="s">
        <v>2177</v>
      </c>
      <c r="D48" s="823" t="s">
        <v>1581</v>
      </c>
      <c r="E48" s="823" t="s">
        <v>1583</v>
      </c>
      <c r="F48" s="832"/>
      <c r="G48" s="832"/>
      <c r="H48" s="828">
        <v>0</v>
      </c>
      <c r="I48" s="832">
        <v>24</v>
      </c>
      <c r="J48" s="832">
        <v>61757.279999999999</v>
      </c>
      <c r="K48" s="828">
        <v>1</v>
      </c>
      <c r="L48" s="832">
        <v>24</v>
      </c>
      <c r="M48" s="833">
        <v>61757.279999999999</v>
      </c>
    </row>
    <row r="49" spans="1:13" ht="14.45" customHeight="1" x14ac:dyDescent="0.2">
      <c r="A49" s="822" t="s">
        <v>2245</v>
      </c>
      <c r="B49" s="823" t="s">
        <v>2174</v>
      </c>
      <c r="C49" s="823" t="s">
        <v>2178</v>
      </c>
      <c r="D49" s="823" t="s">
        <v>1581</v>
      </c>
      <c r="E49" s="823" t="s">
        <v>2179</v>
      </c>
      <c r="F49" s="832"/>
      <c r="G49" s="832"/>
      <c r="H49" s="828">
        <v>0</v>
      </c>
      <c r="I49" s="832">
        <v>14</v>
      </c>
      <c r="J49" s="832">
        <v>9480.3799999999992</v>
      </c>
      <c r="K49" s="828">
        <v>1</v>
      </c>
      <c r="L49" s="832">
        <v>14</v>
      </c>
      <c r="M49" s="833">
        <v>9480.3799999999992</v>
      </c>
    </row>
    <row r="50" spans="1:13" ht="14.45" customHeight="1" x14ac:dyDescent="0.2">
      <c r="A50" s="822" t="s">
        <v>2245</v>
      </c>
      <c r="B50" s="823" t="s">
        <v>2174</v>
      </c>
      <c r="C50" s="823" t="s">
        <v>2935</v>
      </c>
      <c r="D50" s="823" t="s">
        <v>2936</v>
      </c>
      <c r="E50" s="823" t="s">
        <v>2923</v>
      </c>
      <c r="F50" s="832">
        <v>20</v>
      </c>
      <c r="G50" s="832">
        <v>25723.8</v>
      </c>
      <c r="H50" s="828">
        <v>1</v>
      </c>
      <c r="I50" s="832"/>
      <c r="J50" s="832"/>
      <c r="K50" s="828">
        <v>0</v>
      </c>
      <c r="L50" s="832">
        <v>20</v>
      </c>
      <c r="M50" s="833">
        <v>25723.8</v>
      </c>
    </row>
    <row r="51" spans="1:13" ht="14.45" customHeight="1" x14ac:dyDescent="0.2">
      <c r="A51" s="822" t="s">
        <v>2245</v>
      </c>
      <c r="B51" s="823" t="s">
        <v>2174</v>
      </c>
      <c r="C51" s="823" t="s">
        <v>2937</v>
      </c>
      <c r="D51" s="823" t="s">
        <v>2938</v>
      </c>
      <c r="E51" s="823" t="s">
        <v>1587</v>
      </c>
      <c r="F51" s="832">
        <v>3</v>
      </c>
      <c r="G51" s="832">
        <v>5146.4400000000005</v>
      </c>
      <c r="H51" s="828">
        <v>1</v>
      </c>
      <c r="I51" s="832"/>
      <c r="J51" s="832"/>
      <c r="K51" s="828">
        <v>0</v>
      </c>
      <c r="L51" s="832">
        <v>3</v>
      </c>
      <c r="M51" s="833">
        <v>5146.4400000000005</v>
      </c>
    </row>
    <row r="52" spans="1:13" ht="14.45" customHeight="1" x14ac:dyDescent="0.2">
      <c r="A52" s="822" t="s">
        <v>2245</v>
      </c>
      <c r="B52" s="823" t="s">
        <v>2043</v>
      </c>
      <c r="C52" s="823" t="s">
        <v>2047</v>
      </c>
      <c r="D52" s="823" t="s">
        <v>2045</v>
      </c>
      <c r="E52" s="823" t="s">
        <v>2048</v>
      </c>
      <c r="F52" s="832"/>
      <c r="G52" s="832"/>
      <c r="H52" s="828">
        <v>0</v>
      </c>
      <c r="I52" s="832">
        <v>1</v>
      </c>
      <c r="J52" s="832">
        <v>11.71</v>
      </c>
      <c r="K52" s="828">
        <v>1</v>
      </c>
      <c r="L52" s="832">
        <v>1</v>
      </c>
      <c r="M52" s="833">
        <v>11.71</v>
      </c>
    </row>
    <row r="53" spans="1:13" ht="14.45" customHeight="1" x14ac:dyDescent="0.2">
      <c r="A53" s="822" t="s">
        <v>2245</v>
      </c>
      <c r="B53" s="823" t="s">
        <v>2043</v>
      </c>
      <c r="C53" s="823" t="s">
        <v>2815</v>
      </c>
      <c r="D53" s="823" t="s">
        <v>2816</v>
      </c>
      <c r="E53" s="823" t="s">
        <v>2191</v>
      </c>
      <c r="F53" s="832">
        <v>2</v>
      </c>
      <c r="G53" s="832">
        <v>93.62</v>
      </c>
      <c r="H53" s="828">
        <v>1</v>
      </c>
      <c r="I53" s="832"/>
      <c r="J53" s="832"/>
      <c r="K53" s="828">
        <v>0</v>
      </c>
      <c r="L53" s="832">
        <v>2</v>
      </c>
      <c r="M53" s="833">
        <v>93.62</v>
      </c>
    </row>
    <row r="54" spans="1:13" ht="14.45" customHeight="1" x14ac:dyDescent="0.2">
      <c r="A54" s="822" t="s">
        <v>2245</v>
      </c>
      <c r="B54" s="823" t="s">
        <v>2054</v>
      </c>
      <c r="C54" s="823" t="s">
        <v>2984</v>
      </c>
      <c r="D54" s="823" t="s">
        <v>1208</v>
      </c>
      <c r="E54" s="823" t="s">
        <v>2810</v>
      </c>
      <c r="F54" s="832">
        <v>1</v>
      </c>
      <c r="G54" s="832">
        <v>0</v>
      </c>
      <c r="H54" s="828"/>
      <c r="I54" s="832"/>
      <c r="J54" s="832"/>
      <c r="K54" s="828"/>
      <c r="L54" s="832">
        <v>1</v>
      </c>
      <c r="M54" s="833">
        <v>0</v>
      </c>
    </row>
    <row r="55" spans="1:13" ht="14.45" customHeight="1" x14ac:dyDescent="0.2">
      <c r="A55" s="822" t="s">
        <v>2245</v>
      </c>
      <c r="B55" s="823" t="s">
        <v>2054</v>
      </c>
      <c r="C55" s="823" t="s">
        <v>2055</v>
      </c>
      <c r="D55" s="823" t="s">
        <v>1208</v>
      </c>
      <c r="E55" s="823" t="s">
        <v>2056</v>
      </c>
      <c r="F55" s="832"/>
      <c r="G55" s="832"/>
      <c r="H55" s="828"/>
      <c r="I55" s="832">
        <v>6</v>
      </c>
      <c r="J55" s="832">
        <v>0</v>
      </c>
      <c r="K55" s="828"/>
      <c r="L55" s="832">
        <v>6</v>
      </c>
      <c r="M55" s="833">
        <v>0</v>
      </c>
    </row>
    <row r="56" spans="1:13" ht="14.45" customHeight="1" x14ac:dyDescent="0.2">
      <c r="A56" s="822" t="s">
        <v>2245</v>
      </c>
      <c r="B56" s="823" t="s">
        <v>3560</v>
      </c>
      <c r="C56" s="823" t="s">
        <v>2828</v>
      </c>
      <c r="D56" s="823" t="s">
        <v>1441</v>
      </c>
      <c r="E56" s="823" t="s">
        <v>799</v>
      </c>
      <c r="F56" s="832"/>
      <c r="G56" s="832"/>
      <c r="H56" s="828">
        <v>0</v>
      </c>
      <c r="I56" s="832">
        <v>2</v>
      </c>
      <c r="J56" s="832">
        <v>528</v>
      </c>
      <c r="K56" s="828">
        <v>1</v>
      </c>
      <c r="L56" s="832">
        <v>2</v>
      </c>
      <c r="M56" s="833">
        <v>528</v>
      </c>
    </row>
    <row r="57" spans="1:13" ht="14.45" customHeight="1" x14ac:dyDescent="0.2">
      <c r="A57" s="822" t="s">
        <v>2245</v>
      </c>
      <c r="B57" s="823" t="s">
        <v>2066</v>
      </c>
      <c r="C57" s="823" t="s">
        <v>2195</v>
      </c>
      <c r="D57" s="823" t="s">
        <v>2068</v>
      </c>
      <c r="E57" s="823" t="s">
        <v>2196</v>
      </c>
      <c r="F57" s="832"/>
      <c r="G57" s="832"/>
      <c r="H57" s="828">
        <v>0</v>
      </c>
      <c r="I57" s="832">
        <v>1</v>
      </c>
      <c r="J57" s="832">
        <v>123.2</v>
      </c>
      <c r="K57" s="828">
        <v>1</v>
      </c>
      <c r="L57" s="832">
        <v>1</v>
      </c>
      <c r="M57" s="833">
        <v>123.2</v>
      </c>
    </row>
    <row r="58" spans="1:13" ht="14.45" customHeight="1" x14ac:dyDescent="0.2">
      <c r="A58" s="822" t="s">
        <v>2245</v>
      </c>
      <c r="B58" s="823" t="s">
        <v>3561</v>
      </c>
      <c r="C58" s="823" t="s">
        <v>2893</v>
      </c>
      <c r="D58" s="823" t="s">
        <v>2894</v>
      </c>
      <c r="E58" s="823" t="s">
        <v>2895</v>
      </c>
      <c r="F58" s="832"/>
      <c r="G58" s="832"/>
      <c r="H58" s="828">
        <v>0</v>
      </c>
      <c r="I58" s="832">
        <v>1</v>
      </c>
      <c r="J58" s="832">
        <v>161.06</v>
      </c>
      <c r="K58" s="828">
        <v>1</v>
      </c>
      <c r="L58" s="832">
        <v>1</v>
      </c>
      <c r="M58" s="833">
        <v>161.06</v>
      </c>
    </row>
    <row r="59" spans="1:13" ht="14.45" customHeight="1" x14ac:dyDescent="0.2">
      <c r="A59" s="822" t="s">
        <v>2245</v>
      </c>
      <c r="B59" s="823" t="s">
        <v>2198</v>
      </c>
      <c r="C59" s="823" t="s">
        <v>2978</v>
      </c>
      <c r="D59" s="823" t="s">
        <v>2200</v>
      </c>
      <c r="E59" s="823" t="s">
        <v>2979</v>
      </c>
      <c r="F59" s="832"/>
      <c r="G59" s="832"/>
      <c r="H59" s="828">
        <v>0</v>
      </c>
      <c r="I59" s="832">
        <v>6</v>
      </c>
      <c r="J59" s="832">
        <v>483.18</v>
      </c>
      <c r="K59" s="828">
        <v>1</v>
      </c>
      <c r="L59" s="832">
        <v>6</v>
      </c>
      <c r="M59" s="833">
        <v>483.18</v>
      </c>
    </row>
    <row r="60" spans="1:13" ht="14.45" customHeight="1" x14ac:dyDescent="0.2">
      <c r="A60" s="822" t="s">
        <v>2245</v>
      </c>
      <c r="B60" s="823" t="s">
        <v>2198</v>
      </c>
      <c r="C60" s="823" t="s">
        <v>2980</v>
      </c>
      <c r="D60" s="823" t="s">
        <v>2200</v>
      </c>
      <c r="E60" s="823" t="s">
        <v>1644</v>
      </c>
      <c r="F60" s="832">
        <v>2</v>
      </c>
      <c r="G60" s="832">
        <v>800.34</v>
      </c>
      <c r="H60" s="828">
        <v>1</v>
      </c>
      <c r="I60" s="832"/>
      <c r="J60" s="832"/>
      <c r="K60" s="828">
        <v>0</v>
      </c>
      <c r="L60" s="832">
        <v>2</v>
      </c>
      <c r="M60" s="833">
        <v>800.34</v>
      </c>
    </row>
    <row r="61" spans="1:13" ht="14.45" customHeight="1" x14ac:dyDescent="0.2">
      <c r="A61" s="822" t="s">
        <v>2245</v>
      </c>
      <c r="B61" s="823" t="s">
        <v>2198</v>
      </c>
      <c r="C61" s="823" t="s">
        <v>2981</v>
      </c>
      <c r="D61" s="823" t="s">
        <v>2200</v>
      </c>
      <c r="E61" s="823" t="s">
        <v>2982</v>
      </c>
      <c r="F61" s="832">
        <v>2</v>
      </c>
      <c r="G61" s="832">
        <v>1066.8599999999999</v>
      </c>
      <c r="H61" s="828">
        <v>1</v>
      </c>
      <c r="I61" s="832"/>
      <c r="J61" s="832"/>
      <c r="K61" s="828">
        <v>0</v>
      </c>
      <c r="L61" s="832">
        <v>2</v>
      </c>
      <c r="M61" s="833">
        <v>1066.8599999999999</v>
      </c>
    </row>
    <row r="62" spans="1:13" ht="14.45" customHeight="1" x14ac:dyDescent="0.2">
      <c r="A62" s="822" t="s">
        <v>2245</v>
      </c>
      <c r="B62" s="823" t="s">
        <v>2198</v>
      </c>
      <c r="C62" s="823" t="s">
        <v>2983</v>
      </c>
      <c r="D62" s="823" t="s">
        <v>2200</v>
      </c>
      <c r="E62" s="823" t="s">
        <v>2982</v>
      </c>
      <c r="F62" s="832"/>
      <c r="G62" s="832"/>
      <c r="H62" s="828">
        <v>0</v>
      </c>
      <c r="I62" s="832">
        <v>3</v>
      </c>
      <c r="J62" s="832">
        <v>1600.29</v>
      </c>
      <c r="K62" s="828">
        <v>1</v>
      </c>
      <c r="L62" s="832">
        <v>3</v>
      </c>
      <c r="M62" s="833">
        <v>1600.29</v>
      </c>
    </row>
    <row r="63" spans="1:13" ht="14.45" customHeight="1" x14ac:dyDescent="0.2">
      <c r="A63" s="822" t="s">
        <v>2245</v>
      </c>
      <c r="B63" s="823" t="s">
        <v>2198</v>
      </c>
      <c r="C63" s="823" t="s">
        <v>2201</v>
      </c>
      <c r="D63" s="823" t="s">
        <v>2200</v>
      </c>
      <c r="E63" s="823" t="s">
        <v>1644</v>
      </c>
      <c r="F63" s="832"/>
      <c r="G63" s="832"/>
      <c r="H63" s="828">
        <v>0</v>
      </c>
      <c r="I63" s="832">
        <v>7</v>
      </c>
      <c r="J63" s="832">
        <v>2801.19</v>
      </c>
      <c r="K63" s="828">
        <v>1</v>
      </c>
      <c r="L63" s="832">
        <v>7</v>
      </c>
      <c r="M63" s="833">
        <v>2801.19</v>
      </c>
    </row>
    <row r="64" spans="1:13" ht="14.45" customHeight="1" x14ac:dyDescent="0.2">
      <c r="A64" s="822" t="s">
        <v>2245</v>
      </c>
      <c r="B64" s="823" t="s">
        <v>2098</v>
      </c>
      <c r="C64" s="823" t="s">
        <v>2099</v>
      </c>
      <c r="D64" s="823" t="s">
        <v>1512</v>
      </c>
      <c r="E64" s="823" t="s">
        <v>2100</v>
      </c>
      <c r="F64" s="832"/>
      <c r="G64" s="832"/>
      <c r="H64" s="828">
        <v>0</v>
      </c>
      <c r="I64" s="832">
        <v>1</v>
      </c>
      <c r="J64" s="832">
        <v>165.63</v>
      </c>
      <c r="K64" s="828">
        <v>1</v>
      </c>
      <c r="L64" s="832">
        <v>1</v>
      </c>
      <c r="M64" s="833">
        <v>165.63</v>
      </c>
    </row>
    <row r="65" spans="1:13" ht="14.45" customHeight="1" x14ac:dyDescent="0.2">
      <c r="A65" s="822" t="s">
        <v>2245</v>
      </c>
      <c r="B65" s="823" t="s">
        <v>3562</v>
      </c>
      <c r="C65" s="823" t="s">
        <v>2987</v>
      </c>
      <c r="D65" s="823" t="s">
        <v>2988</v>
      </c>
      <c r="E65" s="823" t="s">
        <v>2989</v>
      </c>
      <c r="F65" s="832">
        <v>6</v>
      </c>
      <c r="G65" s="832">
        <v>301.92</v>
      </c>
      <c r="H65" s="828">
        <v>1</v>
      </c>
      <c r="I65" s="832"/>
      <c r="J65" s="832"/>
      <c r="K65" s="828">
        <v>0</v>
      </c>
      <c r="L65" s="832">
        <v>6</v>
      </c>
      <c r="M65" s="833">
        <v>301.92</v>
      </c>
    </row>
    <row r="66" spans="1:13" ht="14.45" customHeight="1" x14ac:dyDescent="0.2">
      <c r="A66" s="822" t="s">
        <v>2245</v>
      </c>
      <c r="B66" s="823" t="s">
        <v>3562</v>
      </c>
      <c r="C66" s="823" t="s">
        <v>2993</v>
      </c>
      <c r="D66" s="823" t="s">
        <v>2988</v>
      </c>
      <c r="E66" s="823" t="s">
        <v>2994</v>
      </c>
      <c r="F66" s="832">
        <v>4</v>
      </c>
      <c r="G66" s="832">
        <v>201.28</v>
      </c>
      <c r="H66" s="828">
        <v>1</v>
      </c>
      <c r="I66" s="832"/>
      <c r="J66" s="832"/>
      <c r="K66" s="828">
        <v>0</v>
      </c>
      <c r="L66" s="832">
        <v>4</v>
      </c>
      <c r="M66" s="833">
        <v>201.28</v>
      </c>
    </row>
    <row r="67" spans="1:13" ht="14.45" customHeight="1" x14ac:dyDescent="0.2">
      <c r="A67" s="822" t="s">
        <v>2246</v>
      </c>
      <c r="B67" s="823" t="s">
        <v>3563</v>
      </c>
      <c r="C67" s="823" t="s">
        <v>2577</v>
      </c>
      <c r="D67" s="823" t="s">
        <v>2578</v>
      </c>
      <c r="E67" s="823" t="s">
        <v>2293</v>
      </c>
      <c r="F67" s="832"/>
      <c r="G67" s="832"/>
      <c r="H67" s="828">
        <v>0</v>
      </c>
      <c r="I67" s="832">
        <v>1</v>
      </c>
      <c r="J67" s="832">
        <v>176.32</v>
      </c>
      <c r="K67" s="828">
        <v>1</v>
      </c>
      <c r="L67" s="832">
        <v>1</v>
      </c>
      <c r="M67" s="833">
        <v>176.32</v>
      </c>
    </row>
    <row r="68" spans="1:13" ht="14.45" customHeight="1" x14ac:dyDescent="0.2">
      <c r="A68" s="822" t="s">
        <v>2247</v>
      </c>
      <c r="B68" s="823" t="s">
        <v>1968</v>
      </c>
      <c r="C68" s="823" t="s">
        <v>1969</v>
      </c>
      <c r="D68" s="823" t="s">
        <v>1970</v>
      </c>
      <c r="E68" s="823" t="s">
        <v>1971</v>
      </c>
      <c r="F68" s="832"/>
      <c r="G68" s="832"/>
      <c r="H68" s="828">
        <v>0</v>
      </c>
      <c r="I68" s="832">
        <v>3</v>
      </c>
      <c r="J68" s="832">
        <v>359.1</v>
      </c>
      <c r="K68" s="828">
        <v>1</v>
      </c>
      <c r="L68" s="832">
        <v>3</v>
      </c>
      <c r="M68" s="833">
        <v>359.1</v>
      </c>
    </row>
    <row r="69" spans="1:13" ht="14.45" customHeight="1" x14ac:dyDescent="0.2">
      <c r="A69" s="822" t="s">
        <v>2247</v>
      </c>
      <c r="B69" s="823" t="s">
        <v>2135</v>
      </c>
      <c r="C69" s="823" t="s">
        <v>2421</v>
      </c>
      <c r="D69" s="823" t="s">
        <v>2137</v>
      </c>
      <c r="E69" s="823" t="s">
        <v>2422</v>
      </c>
      <c r="F69" s="832"/>
      <c r="G69" s="832"/>
      <c r="H69" s="828">
        <v>0</v>
      </c>
      <c r="I69" s="832">
        <v>1</v>
      </c>
      <c r="J69" s="832">
        <v>140.96</v>
      </c>
      <c r="K69" s="828">
        <v>1</v>
      </c>
      <c r="L69" s="832">
        <v>1</v>
      </c>
      <c r="M69" s="833">
        <v>140.96</v>
      </c>
    </row>
    <row r="70" spans="1:13" ht="14.45" customHeight="1" x14ac:dyDescent="0.2">
      <c r="A70" s="822" t="s">
        <v>2247</v>
      </c>
      <c r="B70" s="823" t="s">
        <v>3558</v>
      </c>
      <c r="C70" s="823" t="s">
        <v>2903</v>
      </c>
      <c r="D70" s="823" t="s">
        <v>2904</v>
      </c>
      <c r="E70" s="823" t="s">
        <v>2905</v>
      </c>
      <c r="F70" s="832">
        <v>3</v>
      </c>
      <c r="G70" s="832">
        <v>6116.79</v>
      </c>
      <c r="H70" s="828">
        <v>1</v>
      </c>
      <c r="I70" s="832"/>
      <c r="J70" s="832"/>
      <c r="K70" s="828">
        <v>0</v>
      </c>
      <c r="L70" s="832">
        <v>3</v>
      </c>
      <c r="M70" s="833">
        <v>6116.79</v>
      </c>
    </row>
    <row r="71" spans="1:13" ht="14.45" customHeight="1" x14ac:dyDescent="0.2">
      <c r="A71" s="822" t="s">
        <v>2247</v>
      </c>
      <c r="B71" s="823" t="s">
        <v>3558</v>
      </c>
      <c r="C71" s="823" t="s">
        <v>2906</v>
      </c>
      <c r="D71" s="823" t="s">
        <v>2904</v>
      </c>
      <c r="E71" s="823" t="s">
        <v>2907</v>
      </c>
      <c r="F71" s="832">
        <v>3</v>
      </c>
      <c r="G71" s="832">
        <v>1657.92</v>
      </c>
      <c r="H71" s="828">
        <v>1</v>
      </c>
      <c r="I71" s="832"/>
      <c r="J71" s="832"/>
      <c r="K71" s="828">
        <v>0</v>
      </c>
      <c r="L71" s="832">
        <v>3</v>
      </c>
      <c r="M71" s="833">
        <v>1657.92</v>
      </c>
    </row>
    <row r="72" spans="1:13" ht="14.45" customHeight="1" x14ac:dyDescent="0.2">
      <c r="A72" s="822" t="s">
        <v>2247</v>
      </c>
      <c r="B72" s="823" t="s">
        <v>3558</v>
      </c>
      <c r="C72" s="823" t="s">
        <v>2912</v>
      </c>
      <c r="D72" s="823" t="s">
        <v>2913</v>
      </c>
      <c r="E72" s="823" t="s">
        <v>2905</v>
      </c>
      <c r="F72" s="832"/>
      <c r="G72" s="832"/>
      <c r="H72" s="828">
        <v>0</v>
      </c>
      <c r="I72" s="832">
        <v>4</v>
      </c>
      <c r="J72" s="832">
        <v>8155.72</v>
      </c>
      <c r="K72" s="828">
        <v>1</v>
      </c>
      <c r="L72" s="832">
        <v>4</v>
      </c>
      <c r="M72" s="833">
        <v>8155.72</v>
      </c>
    </row>
    <row r="73" spans="1:13" ht="14.45" customHeight="1" x14ac:dyDescent="0.2">
      <c r="A73" s="822" t="s">
        <v>2247</v>
      </c>
      <c r="B73" s="823" t="s">
        <v>3558</v>
      </c>
      <c r="C73" s="823" t="s">
        <v>2914</v>
      </c>
      <c r="D73" s="823" t="s">
        <v>2913</v>
      </c>
      <c r="E73" s="823" t="s">
        <v>2909</v>
      </c>
      <c r="F73" s="832"/>
      <c r="G73" s="832"/>
      <c r="H73" s="828">
        <v>0</v>
      </c>
      <c r="I73" s="832">
        <v>9</v>
      </c>
      <c r="J73" s="832">
        <v>3202.11</v>
      </c>
      <c r="K73" s="828">
        <v>1</v>
      </c>
      <c r="L73" s="832">
        <v>9</v>
      </c>
      <c r="M73" s="833">
        <v>3202.11</v>
      </c>
    </row>
    <row r="74" spans="1:13" ht="14.45" customHeight="1" x14ac:dyDescent="0.2">
      <c r="A74" s="822" t="s">
        <v>2247</v>
      </c>
      <c r="B74" s="823" t="s">
        <v>3558</v>
      </c>
      <c r="C74" s="823" t="s">
        <v>2915</v>
      </c>
      <c r="D74" s="823" t="s">
        <v>2913</v>
      </c>
      <c r="E74" s="823" t="s">
        <v>2907</v>
      </c>
      <c r="F74" s="832"/>
      <c r="G74" s="832"/>
      <c r="H74" s="828">
        <v>0</v>
      </c>
      <c r="I74" s="832">
        <v>17</v>
      </c>
      <c r="J74" s="832">
        <v>9394.8799999999992</v>
      </c>
      <c r="K74" s="828">
        <v>1</v>
      </c>
      <c r="L74" s="832">
        <v>17</v>
      </c>
      <c r="M74" s="833">
        <v>9394.8799999999992</v>
      </c>
    </row>
    <row r="75" spans="1:13" ht="14.45" customHeight="1" x14ac:dyDescent="0.2">
      <c r="A75" s="822" t="s">
        <v>2247</v>
      </c>
      <c r="B75" s="823" t="s">
        <v>3558</v>
      </c>
      <c r="C75" s="823" t="s">
        <v>2916</v>
      </c>
      <c r="D75" s="823" t="s">
        <v>2913</v>
      </c>
      <c r="E75" s="823" t="s">
        <v>2911</v>
      </c>
      <c r="F75" s="832"/>
      <c r="G75" s="832"/>
      <c r="H75" s="828">
        <v>0</v>
      </c>
      <c r="I75" s="832">
        <v>17</v>
      </c>
      <c r="J75" s="832">
        <v>17330.82</v>
      </c>
      <c r="K75" s="828">
        <v>1</v>
      </c>
      <c r="L75" s="832">
        <v>17</v>
      </c>
      <c r="M75" s="833">
        <v>17330.82</v>
      </c>
    </row>
    <row r="76" spans="1:13" ht="14.45" customHeight="1" x14ac:dyDescent="0.2">
      <c r="A76" s="822" t="s">
        <v>2247</v>
      </c>
      <c r="B76" s="823" t="s">
        <v>3558</v>
      </c>
      <c r="C76" s="823" t="s">
        <v>3046</v>
      </c>
      <c r="D76" s="823" t="s">
        <v>2918</v>
      </c>
      <c r="E76" s="823" t="s">
        <v>3047</v>
      </c>
      <c r="F76" s="832">
        <v>3</v>
      </c>
      <c r="G76" s="832">
        <v>266.85000000000002</v>
      </c>
      <c r="H76" s="828">
        <v>1</v>
      </c>
      <c r="I76" s="832"/>
      <c r="J76" s="832"/>
      <c r="K76" s="828">
        <v>0</v>
      </c>
      <c r="L76" s="832">
        <v>3</v>
      </c>
      <c r="M76" s="833">
        <v>266.85000000000002</v>
      </c>
    </row>
    <row r="77" spans="1:13" ht="14.45" customHeight="1" x14ac:dyDescent="0.2">
      <c r="A77" s="822" t="s">
        <v>2247</v>
      </c>
      <c r="B77" s="823" t="s">
        <v>2145</v>
      </c>
      <c r="C77" s="823" t="s">
        <v>2841</v>
      </c>
      <c r="D77" s="823" t="s">
        <v>2839</v>
      </c>
      <c r="E77" s="823" t="s">
        <v>2842</v>
      </c>
      <c r="F77" s="832"/>
      <c r="G77" s="832"/>
      <c r="H77" s="828">
        <v>0</v>
      </c>
      <c r="I77" s="832">
        <v>4</v>
      </c>
      <c r="J77" s="832">
        <v>7755.88</v>
      </c>
      <c r="K77" s="828">
        <v>1</v>
      </c>
      <c r="L77" s="832">
        <v>4</v>
      </c>
      <c r="M77" s="833">
        <v>7755.88</v>
      </c>
    </row>
    <row r="78" spans="1:13" ht="14.45" customHeight="1" x14ac:dyDescent="0.2">
      <c r="A78" s="822" t="s">
        <v>2247</v>
      </c>
      <c r="B78" s="823" t="s">
        <v>2145</v>
      </c>
      <c r="C78" s="823" t="s">
        <v>2146</v>
      </c>
      <c r="D78" s="823" t="s">
        <v>2147</v>
      </c>
      <c r="E78" s="823" t="s">
        <v>2148</v>
      </c>
      <c r="F78" s="832"/>
      <c r="G78" s="832"/>
      <c r="H78" s="828">
        <v>0</v>
      </c>
      <c r="I78" s="832">
        <v>6</v>
      </c>
      <c r="J78" s="832">
        <v>2908.5</v>
      </c>
      <c r="K78" s="828">
        <v>1</v>
      </c>
      <c r="L78" s="832">
        <v>6</v>
      </c>
      <c r="M78" s="833">
        <v>2908.5</v>
      </c>
    </row>
    <row r="79" spans="1:13" ht="14.45" customHeight="1" x14ac:dyDescent="0.2">
      <c r="A79" s="822" t="s">
        <v>2247</v>
      </c>
      <c r="B79" s="823" t="s">
        <v>2145</v>
      </c>
      <c r="C79" s="823" t="s">
        <v>2149</v>
      </c>
      <c r="D79" s="823" t="s">
        <v>2147</v>
      </c>
      <c r="E79" s="823" t="s">
        <v>2150</v>
      </c>
      <c r="F79" s="832"/>
      <c r="G79" s="832"/>
      <c r="H79" s="828">
        <v>0</v>
      </c>
      <c r="I79" s="832">
        <v>2</v>
      </c>
      <c r="J79" s="832">
        <v>1938.96</v>
      </c>
      <c r="K79" s="828">
        <v>1</v>
      </c>
      <c r="L79" s="832">
        <v>2</v>
      </c>
      <c r="M79" s="833">
        <v>1938.96</v>
      </c>
    </row>
    <row r="80" spans="1:13" ht="14.45" customHeight="1" x14ac:dyDescent="0.2">
      <c r="A80" s="822" t="s">
        <v>2247</v>
      </c>
      <c r="B80" s="823" t="s">
        <v>2156</v>
      </c>
      <c r="C80" s="823" t="s">
        <v>2157</v>
      </c>
      <c r="D80" s="823" t="s">
        <v>2158</v>
      </c>
      <c r="E80" s="823" t="s">
        <v>2159</v>
      </c>
      <c r="F80" s="832"/>
      <c r="G80" s="832"/>
      <c r="H80" s="828">
        <v>0</v>
      </c>
      <c r="I80" s="832">
        <v>11</v>
      </c>
      <c r="J80" s="832">
        <v>8294.4399999999987</v>
      </c>
      <c r="K80" s="828">
        <v>1</v>
      </c>
      <c r="L80" s="832">
        <v>11</v>
      </c>
      <c r="M80" s="833">
        <v>8294.4399999999987</v>
      </c>
    </row>
    <row r="81" spans="1:13" ht="14.45" customHeight="1" x14ac:dyDescent="0.2">
      <c r="A81" s="822" t="s">
        <v>2247</v>
      </c>
      <c r="B81" s="823" t="s">
        <v>2156</v>
      </c>
      <c r="C81" s="823" t="s">
        <v>2160</v>
      </c>
      <c r="D81" s="823" t="s">
        <v>2158</v>
      </c>
      <c r="E81" s="823" t="s">
        <v>2161</v>
      </c>
      <c r="F81" s="832"/>
      <c r="G81" s="832"/>
      <c r="H81" s="828">
        <v>0</v>
      </c>
      <c r="I81" s="832">
        <v>18</v>
      </c>
      <c r="J81" s="832">
        <v>20359.079999999998</v>
      </c>
      <c r="K81" s="828">
        <v>1</v>
      </c>
      <c r="L81" s="832">
        <v>18</v>
      </c>
      <c r="M81" s="833">
        <v>20359.079999999998</v>
      </c>
    </row>
    <row r="82" spans="1:13" ht="14.45" customHeight="1" x14ac:dyDescent="0.2">
      <c r="A82" s="822" t="s">
        <v>2247</v>
      </c>
      <c r="B82" s="823" t="s">
        <v>2156</v>
      </c>
      <c r="C82" s="823" t="s">
        <v>2826</v>
      </c>
      <c r="D82" s="823" t="s">
        <v>2158</v>
      </c>
      <c r="E82" s="823" t="s">
        <v>2827</v>
      </c>
      <c r="F82" s="832"/>
      <c r="G82" s="832"/>
      <c r="H82" s="828">
        <v>0</v>
      </c>
      <c r="I82" s="832">
        <v>8</v>
      </c>
      <c r="J82" s="832">
        <v>12064.64</v>
      </c>
      <c r="K82" s="828">
        <v>1</v>
      </c>
      <c r="L82" s="832">
        <v>8</v>
      </c>
      <c r="M82" s="833">
        <v>12064.64</v>
      </c>
    </row>
    <row r="83" spans="1:13" ht="14.45" customHeight="1" x14ac:dyDescent="0.2">
      <c r="A83" s="822" t="s">
        <v>2247</v>
      </c>
      <c r="B83" s="823" t="s">
        <v>2156</v>
      </c>
      <c r="C83" s="823" t="s">
        <v>3025</v>
      </c>
      <c r="D83" s="823" t="s">
        <v>3026</v>
      </c>
      <c r="E83" s="823" t="s">
        <v>2159</v>
      </c>
      <c r="F83" s="832">
        <v>6</v>
      </c>
      <c r="G83" s="832">
        <v>4524.24</v>
      </c>
      <c r="H83" s="828">
        <v>1</v>
      </c>
      <c r="I83" s="832"/>
      <c r="J83" s="832"/>
      <c r="K83" s="828">
        <v>0</v>
      </c>
      <c r="L83" s="832">
        <v>6</v>
      </c>
      <c r="M83" s="833">
        <v>4524.24</v>
      </c>
    </row>
    <row r="84" spans="1:13" ht="14.45" customHeight="1" x14ac:dyDescent="0.2">
      <c r="A84" s="822" t="s">
        <v>2247</v>
      </c>
      <c r="B84" s="823" t="s">
        <v>1852</v>
      </c>
      <c r="C84" s="823" t="s">
        <v>2021</v>
      </c>
      <c r="D84" s="823" t="s">
        <v>695</v>
      </c>
      <c r="E84" s="823" t="s">
        <v>1057</v>
      </c>
      <c r="F84" s="832"/>
      <c r="G84" s="832"/>
      <c r="H84" s="828"/>
      <c r="I84" s="832">
        <v>24</v>
      </c>
      <c r="J84" s="832">
        <v>0</v>
      </c>
      <c r="K84" s="828"/>
      <c r="L84" s="832">
        <v>24</v>
      </c>
      <c r="M84" s="833">
        <v>0</v>
      </c>
    </row>
    <row r="85" spans="1:13" ht="14.45" customHeight="1" x14ac:dyDescent="0.2">
      <c r="A85" s="822" t="s">
        <v>2247</v>
      </c>
      <c r="B85" s="823" t="s">
        <v>2037</v>
      </c>
      <c r="C85" s="823" t="s">
        <v>3028</v>
      </c>
      <c r="D85" s="823" t="s">
        <v>3029</v>
      </c>
      <c r="E85" s="823" t="s">
        <v>2042</v>
      </c>
      <c r="F85" s="832">
        <v>1</v>
      </c>
      <c r="G85" s="832">
        <v>339.47</v>
      </c>
      <c r="H85" s="828">
        <v>1</v>
      </c>
      <c r="I85" s="832"/>
      <c r="J85" s="832"/>
      <c r="K85" s="828">
        <v>0</v>
      </c>
      <c r="L85" s="832">
        <v>1</v>
      </c>
      <c r="M85" s="833">
        <v>339.47</v>
      </c>
    </row>
    <row r="86" spans="1:13" ht="14.45" customHeight="1" x14ac:dyDescent="0.2">
      <c r="A86" s="822" t="s">
        <v>2247</v>
      </c>
      <c r="B86" s="823" t="s">
        <v>2037</v>
      </c>
      <c r="C86" s="823" t="s">
        <v>2166</v>
      </c>
      <c r="D86" s="823" t="s">
        <v>2039</v>
      </c>
      <c r="E86" s="823" t="s">
        <v>2167</v>
      </c>
      <c r="F86" s="832"/>
      <c r="G86" s="832"/>
      <c r="H86" s="828">
        <v>0</v>
      </c>
      <c r="I86" s="832">
        <v>1</v>
      </c>
      <c r="J86" s="832">
        <v>113.16</v>
      </c>
      <c r="K86" s="828">
        <v>1</v>
      </c>
      <c r="L86" s="832">
        <v>1</v>
      </c>
      <c r="M86" s="833">
        <v>113.16</v>
      </c>
    </row>
    <row r="87" spans="1:13" ht="14.45" customHeight="1" x14ac:dyDescent="0.2">
      <c r="A87" s="822" t="s">
        <v>2247</v>
      </c>
      <c r="B87" s="823" t="s">
        <v>2037</v>
      </c>
      <c r="C87" s="823" t="s">
        <v>2041</v>
      </c>
      <c r="D87" s="823" t="s">
        <v>2039</v>
      </c>
      <c r="E87" s="823" t="s">
        <v>2042</v>
      </c>
      <c r="F87" s="832"/>
      <c r="G87" s="832"/>
      <c r="H87" s="828">
        <v>0</v>
      </c>
      <c r="I87" s="832">
        <v>20</v>
      </c>
      <c r="J87" s="832">
        <v>6789.4000000000005</v>
      </c>
      <c r="K87" s="828">
        <v>1</v>
      </c>
      <c r="L87" s="832">
        <v>20</v>
      </c>
      <c r="M87" s="833">
        <v>6789.4000000000005</v>
      </c>
    </row>
    <row r="88" spans="1:13" ht="14.45" customHeight="1" x14ac:dyDescent="0.2">
      <c r="A88" s="822" t="s">
        <v>2247</v>
      </c>
      <c r="B88" s="823" t="s">
        <v>2037</v>
      </c>
      <c r="C88" s="823" t="s">
        <v>3030</v>
      </c>
      <c r="D88" s="823" t="s">
        <v>3031</v>
      </c>
      <c r="E88" s="823" t="s">
        <v>3032</v>
      </c>
      <c r="F88" s="832"/>
      <c r="G88" s="832"/>
      <c r="H88" s="828">
        <v>0</v>
      </c>
      <c r="I88" s="832">
        <v>5</v>
      </c>
      <c r="J88" s="832">
        <v>3818.15</v>
      </c>
      <c r="K88" s="828">
        <v>1</v>
      </c>
      <c r="L88" s="832">
        <v>5</v>
      </c>
      <c r="M88" s="833">
        <v>3818.15</v>
      </c>
    </row>
    <row r="89" spans="1:13" ht="14.45" customHeight="1" x14ac:dyDescent="0.2">
      <c r="A89" s="822" t="s">
        <v>2247</v>
      </c>
      <c r="B89" s="823" t="s">
        <v>2174</v>
      </c>
      <c r="C89" s="823" t="s">
        <v>2927</v>
      </c>
      <c r="D89" s="823" t="s">
        <v>2926</v>
      </c>
      <c r="E89" s="823" t="s">
        <v>1587</v>
      </c>
      <c r="F89" s="832">
        <v>3</v>
      </c>
      <c r="G89" s="832">
        <v>1015.74</v>
      </c>
      <c r="H89" s="828">
        <v>1</v>
      </c>
      <c r="I89" s="832"/>
      <c r="J89" s="832"/>
      <c r="K89" s="828">
        <v>0</v>
      </c>
      <c r="L89" s="832">
        <v>3</v>
      </c>
      <c r="M89" s="833">
        <v>1015.74</v>
      </c>
    </row>
    <row r="90" spans="1:13" ht="14.45" customHeight="1" x14ac:dyDescent="0.2">
      <c r="A90" s="822" t="s">
        <v>2247</v>
      </c>
      <c r="B90" s="823" t="s">
        <v>2174</v>
      </c>
      <c r="C90" s="823" t="s">
        <v>2176</v>
      </c>
      <c r="D90" s="823" t="s">
        <v>1581</v>
      </c>
      <c r="E90" s="823" t="s">
        <v>1584</v>
      </c>
      <c r="F90" s="832"/>
      <c r="G90" s="832"/>
      <c r="H90" s="828">
        <v>0</v>
      </c>
      <c r="I90" s="832">
        <v>2</v>
      </c>
      <c r="J90" s="832">
        <v>2573.2399999999998</v>
      </c>
      <c r="K90" s="828">
        <v>1</v>
      </c>
      <c r="L90" s="832">
        <v>2</v>
      </c>
      <c r="M90" s="833">
        <v>2573.2399999999998</v>
      </c>
    </row>
    <row r="91" spans="1:13" ht="14.45" customHeight="1" x14ac:dyDescent="0.2">
      <c r="A91" s="822" t="s">
        <v>2247</v>
      </c>
      <c r="B91" s="823" t="s">
        <v>2174</v>
      </c>
      <c r="C91" s="823" t="s">
        <v>2177</v>
      </c>
      <c r="D91" s="823" t="s">
        <v>1581</v>
      </c>
      <c r="E91" s="823" t="s">
        <v>1583</v>
      </c>
      <c r="F91" s="832"/>
      <c r="G91" s="832"/>
      <c r="H91" s="828">
        <v>0</v>
      </c>
      <c r="I91" s="832">
        <v>6</v>
      </c>
      <c r="J91" s="832">
        <v>15439.32</v>
      </c>
      <c r="K91" s="828">
        <v>1</v>
      </c>
      <c r="L91" s="832">
        <v>6</v>
      </c>
      <c r="M91" s="833">
        <v>15439.32</v>
      </c>
    </row>
    <row r="92" spans="1:13" ht="14.45" customHeight="1" x14ac:dyDescent="0.2">
      <c r="A92" s="822" t="s">
        <v>2247</v>
      </c>
      <c r="B92" s="823" t="s">
        <v>2174</v>
      </c>
      <c r="C92" s="823" t="s">
        <v>2178</v>
      </c>
      <c r="D92" s="823" t="s">
        <v>1581</v>
      </c>
      <c r="E92" s="823" t="s">
        <v>2179</v>
      </c>
      <c r="F92" s="832"/>
      <c r="G92" s="832"/>
      <c r="H92" s="828">
        <v>0</v>
      </c>
      <c r="I92" s="832">
        <v>4</v>
      </c>
      <c r="J92" s="832">
        <v>2708.68</v>
      </c>
      <c r="K92" s="828">
        <v>1</v>
      </c>
      <c r="L92" s="832">
        <v>4</v>
      </c>
      <c r="M92" s="833">
        <v>2708.68</v>
      </c>
    </row>
    <row r="93" spans="1:13" ht="14.45" customHeight="1" x14ac:dyDescent="0.2">
      <c r="A93" s="822" t="s">
        <v>2247</v>
      </c>
      <c r="B93" s="823" t="s">
        <v>2174</v>
      </c>
      <c r="C93" s="823" t="s">
        <v>2935</v>
      </c>
      <c r="D93" s="823" t="s">
        <v>2936</v>
      </c>
      <c r="E93" s="823" t="s">
        <v>2923</v>
      </c>
      <c r="F93" s="832">
        <v>25</v>
      </c>
      <c r="G93" s="832">
        <v>32154.75</v>
      </c>
      <c r="H93" s="828">
        <v>1</v>
      </c>
      <c r="I93" s="832"/>
      <c r="J93" s="832"/>
      <c r="K93" s="828">
        <v>0</v>
      </c>
      <c r="L93" s="832">
        <v>25</v>
      </c>
      <c r="M93" s="833">
        <v>32154.75</v>
      </c>
    </row>
    <row r="94" spans="1:13" ht="14.45" customHeight="1" x14ac:dyDescent="0.2">
      <c r="A94" s="822" t="s">
        <v>2247</v>
      </c>
      <c r="B94" s="823" t="s">
        <v>2043</v>
      </c>
      <c r="C94" s="823" t="s">
        <v>2044</v>
      </c>
      <c r="D94" s="823" t="s">
        <v>2045</v>
      </c>
      <c r="E94" s="823" t="s">
        <v>2046</v>
      </c>
      <c r="F94" s="832"/>
      <c r="G94" s="832"/>
      <c r="H94" s="828">
        <v>0</v>
      </c>
      <c r="I94" s="832">
        <v>1</v>
      </c>
      <c r="J94" s="832">
        <v>23.4</v>
      </c>
      <c r="K94" s="828">
        <v>1</v>
      </c>
      <c r="L94" s="832">
        <v>1</v>
      </c>
      <c r="M94" s="833">
        <v>23.4</v>
      </c>
    </row>
    <row r="95" spans="1:13" ht="14.45" customHeight="1" x14ac:dyDescent="0.2">
      <c r="A95" s="822" t="s">
        <v>2247</v>
      </c>
      <c r="B95" s="823" t="s">
        <v>2054</v>
      </c>
      <c r="C95" s="823" t="s">
        <v>2055</v>
      </c>
      <c r="D95" s="823" t="s">
        <v>1208</v>
      </c>
      <c r="E95" s="823" t="s">
        <v>2056</v>
      </c>
      <c r="F95" s="832"/>
      <c r="G95" s="832"/>
      <c r="H95" s="828"/>
      <c r="I95" s="832">
        <v>1</v>
      </c>
      <c r="J95" s="832">
        <v>0</v>
      </c>
      <c r="K95" s="828"/>
      <c r="L95" s="832">
        <v>1</v>
      </c>
      <c r="M95" s="833">
        <v>0</v>
      </c>
    </row>
    <row r="96" spans="1:13" ht="14.45" customHeight="1" x14ac:dyDescent="0.2">
      <c r="A96" s="822" t="s">
        <v>2247</v>
      </c>
      <c r="B96" s="823" t="s">
        <v>2054</v>
      </c>
      <c r="C96" s="823" t="s">
        <v>3053</v>
      </c>
      <c r="D96" s="823" t="s">
        <v>1208</v>
      </c>
      <c r="E96" s="823" t="s">
        <v>2810</v>
      </c>
      <c r="F96" s="832"/>
      <c r="G96" s="832"/>
      <c r="H96" s="828"/>
      <c r="I96" s="832">
        <v>4</v>
      </c>
      <c r="J96" s="832">
        <v>0</v>
      </c>
      <c r="K96" s="828"/>
      <c r="L96" s="832">
        <v>4</v>
      </c>
      <c r="M96" s="833">
        <v>0</v>
      </c>
    </row>
    <row r="97" spans="1:13" ht="14.45" customHeight="1" x14ac:dyDescent="0.2">
      <c r="A97" s="822" t="s">
        <v>2247</v>
      </c>
      <c r="B97" s="823" t="s">
        <v>3560</v>
      </c>
      <c r="C97" s="823" t="s">
        <v>3027</v>
      </c>
      <c r="D97" s="823" t="s">
        <v>1441</v>
      </c>
      <c r="E97" s="823" t="s">
        <v>1442</v>
      </c>
      <c r="F97" s="832"/>
      <c r="G97" s="832"/>
      <c r="H97" s="828">
        <v>0</v>
      </c>
      <c r="I97" s="832">
        <v>3</v>
      </c>
      <c r="J97" s="832">
        <v>396</v>
      </c>
      <c r="K97" s="828">
        <v>1</v>
      </c>
      <c r="L97" s="832">
        <v>3</v>
      </c>
      <c r="M97" s="833">
        <v>396</v>
      </c>
    </row>
    <row r="98" spans="1:13" ht="14.45" customHeight="1" x14ac:dyDescent="0.2">
      <c r="A98" s="822" t="s">
        <v>2247</v>
      </c>
      <c r="B98" s="823" t="s">
        <v>3561</v>
      </c>
      <c r="C98" s="823" t="s">
        <v>2893</v>
      </c>
      <c r="D98" s="823" t="s">
        <v>2894</v>
      </c>
      <c r="E98" s="823" t="s">
        <v>2895</v>
      </c>
      <c r="F98" s="832"/>
      <c r="G98" s="832"/>
      <c r="H98" s="828">
        <v>0</v>
      </c>
      <c r="I98" s="832">
        <v>2</v>
      </c>
      <c r="J98" s="832">
        <v>322.12</v>
      </c>
      <c r="K98" s="828">
        <v>1</v>
      </c>
      <c r="L98" s="832">
        <v>2</v>
      </c>
      <c r="M98" s="833">
        <v>322.12</v>
      </c>
    </row>
    <row r="99" spans="1:13" ht="14.45" customHeight="1" x14ac:dyDescent="0.2">
      <c r="A99" s="822" t="s">
        <v>2247</v>
      </c>
      <c r="B99" s="823" t="s">
        <v>2198</v>
      </c>
      <c r="C99" s="823" t="s">
        <v>2201</v>
      </c>
      <c r="D99" s="823" t="s">
        <v>2200</v>
      </c>
      <c r="E99" s="823" t="s">
        <v>1644</v>
      </c>
      <c r="F99" s="832"/>
      <c r="G99" s="832"/>
      <c r="H99" s="828">
        <v>0</v>
      </c>
      <c r="I99" s="832">
        <v>2</v>
      </c>
      <c r="J99" s="832">
        <v>800.34</v>
      </c>
      <c r="K99" s="828">
        <v>1</v>
      </c>
      <c r="L99" s="832">
        <v>2</v>
      </c>
      <c r="M99" s="833">
        <v>800.34</v>
      </c>
    </row>
    <row r="100" spans="1:13" ht="14.45" customHeight="1" x14ac:dyDescent="0.2">
      <c r="A100" s="822" t="s">
        <v>2247</v>
      </c>
      <c r="B100" s="823" t="s">
        <v>2072</v>
      </c>
      <c r="C100" s="823" t="s">
        <v>2076</v>
      </c>
      <c r="D100" s="823" t="s">
        <v>1202</v>
      </c>
      <c r="E100" s="823" t="s">
        <v>2077</v>
      </c>
      <c r="F100" s="832"/>
      <c r="G100" s="832"/>
      <c r="H100" s="828">
        <v>0</v>
      </c>
      <c r="I100" s="832">
        <v>1</v>
      </c>
      <c r="J100" s="832">
        <v>176.32</v>
      </c>
      <c r="K100" s="828">
        <v>1</v>
      </c>
      <c r="L100" s="832">
        <v>1</v>
      </c>
      <c r="M100" s="833">
        <v>176.32</v>
      </c>
    </row>
    <row r="101" spans="1:13" ht="14.45" customHeight="1" x14ac:dyDescent="0.2">
      <c r="A101" s="822" t="s">
        <v>2247</v>
      </c>
      <c r="B101" s="823" t="s">
        <v>3564</v>
      </c>
      <c r="C101" s="823" t="s">
        <v>3036</v>
      </c>
      <c r="D101" s="823" t="s">
        <v>3037</v>
      </c>
      <c r="E101" s="823" t="s">
        <v>3038</v>
      </c>
      <c r="F101" s="832"/>
      <c r="G101" s="832"/>
      <c r="H101" s="828">
        <v>0</v>
      </c>
      <c r="I101" s="832">
        <v>2</v>
      </c>
      <c r="J101" s="832">
        <v>127.64</v>
      </c>
      <c r="K101" s="828">
        <v>1</v>
      </c>
      <c r="L101" s="832">
        <v>2</v>
      </c>
      <c r="M101" s="833">
        <v>127.64</v>
      </c>
    </row>
    <row r="102" spans="1:13" ht="14.45" customHeight="1" x14ac:dyDescent="0.2">
      <c r="A102" s="822" t="s">
        <v>2247</v>
      </c>
      <c r="B102" s="823" t="s">
        <v>3562</v>
      </c>
      <c r="C102" s="823" t="s">
        <v>2987</v>
      </c>
      <c r="D102" s="823" t="s">
        <v>2988</v>
      </c>
      <c r="E102" s="823" t="s">
        <v>2989</v>
      </c>
      <c r="F102" s="832">
        <v>2</v>
      </c>
      <c r="G102" s="832">
        <v>100.64</v>
      </c>
      <c r="H102" s="828">
        <v>1</v>
      </c>
      <c r="I102" s="832"/>
      <c r="J102" s="832"/>
      <c r="K102" s="828">
        <v>0</v>
      </c>
      <c r="L102" s="832">
        <v>2</v>
      </c>
      <c r="M102" s="833">
        <v>100.64</v>
      </c>
    </row>
    <row r="103" spans="1:13" ht="14.45" customHeight="1" x14ac:dyDescent="0.2">
      <c r="A103" s="822" t="s">
        <v>2250</v>
      </c>
      <c r="B103" s="823" t="s">
        <v>2070</v>
      </c>
      <c r="C103" s="823" t="s">
        <v>2230</v>
      </c>
      <c r="D103" s="823" t="s">
        <v>1743</v>
      </c>
      <c r="E103" s="823" t="s">
        <v>1744</v>
      </c>
      <c r="F103" s="832"/>
      <c r="G103" s="832"/>
      <c r="H103" s="828">
        <v>0</v>
      </c>
      <c r="I103" s="832">
        <v>3</v>
      </c>
      <c r="J103" s="832">
        <v>191.25</v>
      </c>
      <c r="K103" s="828">
        <v>1</v>
      </c>
      <c r="L103" s="832">
        <v>3</v>
      </c>
      <c r="M103" s="833">
        <v>191.25</v>
      </c>
    </row>
    <row r="104" spans="1:13" ht="14.45" customHeight="1" x14ac:dyDescent="0.2">
      <c r="A104" s="822" t="s">
        <v>2251</v>
      </c>
      <c r="B104" s="823" t="s">
        <v>1863</v>
      </c>
      <c r="C104" s="823" t="s">
        <v>1867</v>
      </c>
      <c r="D104" s="823" t="s">
        <v>1865</v>
      </c>
      <c r="E104" s="823" t="s">
        <v>1868</v>
      </c>
      <c r="F104" s="832"/>
      <c r="G104" s="832"/>
      <c r="H104" s="828">
        <v>0</v>
      </c>
      <c r="I104" s="832">
        <v>1</v>
      </c>
      <c r="J104" s="832">
        <v>28.81</v>
      </c>
      <c r="K104" s="828">
        <v>1</v>
      </c>
      <c r="L104" s="832">
        <v>1</v>
      </c>
      <c r="M104" s="833">
        <v>28.81</v>
      </c>
    </row>
    <row r="105" spans="1:13" ht="14.45" customHeight="1" x14ac:dyDescent="0.2">
      <c r="A105" s="822" t="s">
        <v>2251</v>
      </c>
      <c r="B105" s="823" t="s">
        <v>3565</v>
      </c>
      <c r="C105" s="823" t="s">
        <v>2647</v>
      </c>
      <c r="D105" s="823" t="s">
        <v>2648</v>
      </c>
      <c r="E105" s="823" t="s">
        <v>2649</v>
      </c>
      <c r="F105" s="832"/>
      <c r="G105" s="832"/>
      <c r="H105" s="828">
        <v>0</v>
      </c>
      <c r="I105" s="832">
        <v>4</v>
      </c>
      <c r="J105" s="832">
        <v>525.28</v>
      </c>
      <c r="K105" s="828">
        <v>1</v>
      </c>
      <c r="L105" s="832">
        <v>4</v>
      </c>
      <c r="M105" s="833">
        <v>525.28</v>
      </c>
    </row>
    <row r="106" spans="1:13" ht="14.45" customHeight="1" x14ac:dyDescent="0.2">
      <c r="A106" s="822" t="s">
        <v>2251</v>
      </c>
      <c r="B106" s="823" t="s">
        <v>2112</v>
      </c>
      <c r="C106" s="823" t="s">
        <v>2116</v>
      </c>
      <c r="D106" s="823" t="s">
        <v>2114</v>
      </c>
      <c r="E106" s="823" t="s">
        <v>2117</v>
      </c>
      <c r="F106" s="832"/>
      <c r="G106" s="832"/>
      <c r="H106" s="828">
        <v>0</v>
      </c>
      <c r="I106" s="832">
        <v>2</v>
      </c>
      <c r="J106" s="832">
        <v>458.76</v>
      </c>
      <c r="K106" s="828">
        <v>1</v>
      </c>
      <c r="L106" s="832">
        <v>2</v>
      </c>
      <c r="M106" s="833">
        <v>458.76</v>
      </c>
    </row>
    <row r="107" spans="1:13" ht="14.45" customHeight="1" x14ac:dyDescent="0.2">
      <c r="A107" s="822" t="s">
        <v>2251</v>
      </c>
      <c r="B107" s="823" t="s">
        <v>1911</v>
      </c>
      <c r="C107" s="823" t="s">
        <v>2623</v>
      </c>
      <c r="D107" s="823" t="s">
        <v>2624</v>
      </c>
      <c r="E107" s="823" t="s">
        <v>2479</v>
      </c>
      <c r="F107" s="832">
        <v>1</v>
      </c>
      <c r="G107" s="832">
        <v>0</v>
      </c>
      <c r="H107" s="828"/>
      <c r="I107" s="832"/>
      <c r="J107" s="832"/>
      <c r="K107" s="828"/>
      <c r="L107" s="832">
        <v>1</v>
      </c>
      <c r="M107" s="833">
        <v>0</v>
      </c>
    </row>
    <row r="108" spans="1:13" ht="14.45" customHeight="1" x14ac:dyDescent="0.2">
      <c r="A108" s="822" t="s">
        <v>2251</v>
      </c>
      <c r="B108" s="823" t="s">
        <v>3566</v>
      </c>
      <c r="C108" s="823" t="s">
        <v>2615</v>
      </c>
      <c r="D108" s="823" t="s">
        <v>2368</v>
      </c>
      <c r="E108" s="823" t="s">
        <v>2596</v>
      </c>
      <c r="F108" s="832">
        <v>1</v>
      </c>
      <c r="G108" s="832">
        <v>91.9</v>
      </c>
      <c r="H108" s="828">
        <v>1</v>
      </c>
      <c r="I108" s="832"/>
      <c r="J108" s="832"/>
      <c r="K108" s="828">
        <v>0</v>
      </c>
      <c r="L108" s="832">
        <v>1</v>
      </c>
      <c r="M108" s="833">
        <v>91.9</v>
      </c>
    </row>
    <row r="109" spans="1:13" ht="14.45" customHeight="1" x14ac:dyDescent="0.2">
      <c r="A109" s="822" t="s">
        <v>2251</v>
      </c>
      <c r="B109" s="823" t="s">
        <v>1941</v>
      </c>
      <c r="C109" s="823" t="s">
        <v>2654</v>
      </c>
      <c r="D109" s="823" t="s">
        <v>885</v>
      </c>
      <c r="E109" s="823" t="s">
        <v>2128</v>
      </c>
      <c r="F109" s="832">
        <v>2</v>
      </c>
      <c r="G109" s="832">
        <v>98.16</v>
      </c>
      <c r="H109" s="828">
        <v>1</v>
      </c>
      <c r="I109" s="832"/>
      <c r="J109" s="832"/>
      <c r="K109" s="828">
        <v>0</v>
      </c>
      <c r="L109" s="832">
        <v>2</v>
      </c>
      <c r="M109" s="833">
        <v>98.16</v>
      </c>
    </row>
    <row r="110" spans="1:13" ht="14.45" customHeight="1" x14ac:dyDescent="0.2">
      <c r="A110" s="822" t="s">
        <v>2251</v>
      </c>
      <c r="B110" s="823" t="s">
        <v>1941</v>
      </c>
      <c r="C110" s="823" t="s">
        <v>2655</v>
      </c>
      <c r="D110" s="823" t="s">
        <v>885</v>
      </c>
      <c r="E110" s="823" t="s">
        <v>886</v>
      </c>
      <c r="F110" s="832">
        <v>2</v>
      </c>
      <c r="G110" s="832">
        <v>168.36</v>
      </c>
      <c r="H110" s="828">
        <v>1</v>
      </c>
      <c r="I110" s="832"/>
      <c r="J110" s="832"/>
      <c r="K110" s="828">
        <v>0</v>
      </c>
      <c r="L110" s="832">
        <v>2</v>
      </c>
      <c r="M110" s="833">
        <v>168.36</v>
      </c>
    </row>
    <row r="111" spans="1:13" ht="14.45" customHeight="1" x14ac:dyDescent="0.2">
      <c r="A111" s="822" t="s">
        <v>2251</v>
      </c>
      <c r="B111" s="823" t="s">
        <v>1959</v>
      </c>
      <c r="C111" s="823" t="s">
        <v>2625</v>
      </c>
      <c r="D111" s="823" t="s">
        <v>2371</v>
      </c>
      <c r="E111" s="823" t="s">
        <v>795</v>
      </c>
      <c r="F111" s="832">
        <v>1</v>
      </c>
      <c r="G111" s="832">
        <v>96.04</v>
      </c>
      <c r="H111" s="828">
        <v>1</v>
      </c>
      <c r="I111" s="832"/>
      <c r="J111" s="832"/>
      <c r="K111" s="828">
        <v>0</v>
      </c>
      <c r="L111" s="832">
        <v>1</v>
      </c>
      <c r="M111" s="833">
        <v>96.04</v>
      </c>
    </row>
    <row r="112" spans="1:13" ht="14.45" customHeight="1" x14ac:dyDescent="0.2">
      <c r="A112" s="822" t="s">
        <v>2251</v>
      </c>
      <c r="B112" s="823" t="s">
        <v>1959</v>
      </c>
      <c r="C112" s="823" t="s">
        <v>2370</v>
      </c>
      <c r="D112" s="823" t="s">
        <v>2371</v>
      </c>
      <c r="E112" s="823" t="s">
        <v>2372</v>
      </c>
      <c r="F112" s="832">
        <v>1</v>
      </c>
      <c r="G112" s="832">
        <v>134.44999999999999</v>
      </c>
      <c r="H112" s="828">
        <v>1</v>
      </c>
      <c r="I112" s="832"/>
      <c r="J112" s="832"/>
      <c r="K112" s="828">
        <v>0</v>
      </c>
      <c r="L112" s="832">
        <v>1</v>
      </c>
      <c r="M112" s="833">
        <v>134.44999999999999</v>
      </c>
    </row>
    <row r="113" spans="1:13" ht="14.45" customHeight="1" x14ac:dyDescent="0.2">
      <c r="A113" s="822" t="s">
        <v>2251</v>
      </c>
      <c r="B113" s="823" t="s">
        <v>1968</v>
      </c>
      <c r="C113" s="823" t="s">
        <v>2616</v>
      </c>
      <c r="D113" s="823" t="s">
        <v>2617</v>
      </c>
      <c r="E113" s="823" t="s">
        <v>1971</v>
      </c>
      <c r="F113" s="832">
        <v>1</v>
      </c>
      <c r="G113" s="832">
        <v>119.7</v>
      </c>
      <c r="H113" s="828">
        <v>1</v>
      </c>
      <c r="I113" s="832"/>
      <c r="J113" s="832"/>
      <c r="K113" s="828">
        <v>0</v>
      </c>
      <c r="L113" s="832">
        <v>1</v>
      </c>
      <c r="M113" s="833">
        <v>119.7</v>
      </c>
    </row>
    <row r="114" spans="1:13" ht="14.45" customHeight="1" x14ac:dyDescent="0.2">
      <c r="A114" s="822" t="s">
        <v>2251</v>
      </c>
      <c r="B114" s="823" t="s">
        <v>1998</v>
      </c>
      <c r="C114" s="823" t="s">
        <v>2627</v>
      </c>
      <c r="D114" s="823" t="s">
        <v>2628</v>
      </c>
      <c r="E114" s="823" t="s">
        <v>2629</v>
      </c>
      <c r="F114" s="832"/>
      <c r="G114" s="832"/>
      <c r="H114" s="828">
        <v>0</v>
      </c>
      <c r="I114" s="832">
        <v>3</v>
      </c>
      <c r="J114" s="832">
        <v>136.05000000000001</v>
      </c>
      <c r="K114" s="828">
        <v>1</v>
      </c>
      <c r="L114" s="832">
        <v>3</v>
      </c>
      <c r="M114" s="833">
        <v>136.05000000000001</v>
      </c>
    </row>
    <row r="115" spans="1:13" ht="14.45" customHeight="1" x14ac:dyDescent="0.2">
      <c r="A115" s="822" t="s">
        <v>2251</v>
      </c>
      <c r="B115" s="823" t="s">
        <v>1852</v>
      </c>
      <c r="C115" s="823" t="s">
        <v>2021</v>
      </c>
      <c r="D115" s="823" t="s">
        <v>695</v>
      </c>
      <c r="E115" s="823" t="s">
        <v>1057</v>
      </c>
      <c r="F115" s="832"/>
      <c r="G115" s="832"/>
      <c r="H115" s="828"/>
      <c r="I115" s="832">
        <v>1</v>
      </c>
      <c r="J115" s="832">
        <v>0</v>
      </c>
      <c r="K115" s="828"/>
      <c r="L115" s="832">
        <v>1</v>
      </c>
      <c r="M115" s="833">
        <v>0</v>
      </c>
    </row>
    <row r="116" spans="1:13" ht="14.45" customHeight="1" x14ac:dyDescent="0.2">
      <c r="A116" s="822" t="s">
        <v>2251</v>
      </c>
      <c r="B116" s="823" t="s">
        <v>3567</v>
      </c>
      <c r="C116" s="823" t="s">
        <v>2651</v>
      </c>
      <c r="D116" s="823" t="s">
        <v>2652</v>
      </c>
      <c r="E116" s="823" t="s">
        <v>2653</v>
      </c>
      <c r="F116" s="832">
        <v>11</v>
      </c>
      <c r="G116" s="832">
        <v>0</v>
      </c>
      <c r="H116" s="828"/>
      <c r="I116" s="832"/>
      <c r="J116" s="832"/>
      <c r="K116" s="828"/>
      <c r="L116" s="832">
        <v>11</v>
      </c>
      <c r="M116" s="833">
        <v>0</v>
      </c>
    </row>
    <row r="117" spans="1:13" ht="14.45" customHeight="1" x14ac:dyDescent="0.2">
      <c r="A117" s="822" t="s">
        <v>2252</v>
      </c>
      <c r="B117" s="823" t="s">
        <v>1919</v>
      </c>
      <c r="C117" s="823" t="s">
        <v>1920</v>
      </c>
      <c r="D117" s="823" t="s">
        <v>1102</v>
      </c>
      <c r="E117" s="823" t="s">
        <v>1921</v>
      </c>
      <c r="F117" s="832"/>
      <c r="G117" s="832"/>
      <c r="H117" s="828">
        <v>0</v>
      </c>
      <c r="I117" s="832">
        <v>1</v>
      </c>
      <c r="J117" s="832">
        <v>103.4</v>
      </c>
      <c r="K117" s="828">
        <v>1</v>
      </c>
      <c r="L117" s="832">
        <v>1</v>
      </c>
      <c r="M117" s="833">
        <v>103.4</v>
      </c>
    </row>
    <row r="118" spans="1:13" ht="14.45" customHeight="1" x14ac:dyDescent="0.2">
      <c r="A118" s="822" t="s">
        <v>2252</v>
      </c>
      <c r="B118" s="823" t="s">
        <v>3568</v>
      </c>
      <c r="C118" s="823" t="s">
        <v>2424</v>
      </c>
      <c r="D118" s="823" t="s">
        <v>2425</v>
      </c>
      <c r="E118" s="823" t="s">
        <v>2426</v>
      </c>
      <c r="F118" s="832"/>
      <c r="G118" s="832"/>
      <c r="H118" s="828">
        <v>0</v>
      </c>
      <c r="I118" s="832">
        <v>2</v>
      </c>
      <c r="J118" s="832">
        <v>282.5</v>
      </c>
      <c r="K118" s="828">
        <v>1</v>
      </c>
      <c r="L118" s="832">
        <v>2</v>
      </c>
      <c r="M118" s="833">
        <v>282.5</v>
      </c>
    </row>
    <row r="119" spans="1:13" ht="14.45" customHeight="1" x14ac:dyDescent="0.2">
      <c r="A119" s="822" t="s">
        <v>2253</v>
      </c>
      <c r="B119" s="823" t="s">
        <v>1913</v>
      </c>
      <c r="C119" s="823" t="s">
        <v>2575</v>
      </c>
      <c r="D119" s="823" t="s">
        <v>1915</v>
      </c>
      <c r="E119" s="823" t="s">
        <v>2576</v>
      </c>
      <c r="F119" s="832"/>
      <c r="G119" s="832"/>
      <c r="H119" s="828">
        <v>0</v>
      </c>
      <c r="I119" s="832">
        <v>1</v>
      </c>
      <c r="J119" s="832">
        <v>93.27</v>
      </c>
      <c r="K119" s="828">
        <v>1</v>
      </c>
      <c r="L119" s="832">
        <v>1</v>
      </c>
      <c r="M119" s="833">
        <v>93.27</v>
      </c>
    </row>
    <row r="120" spans="1:13" ht="14.45" customHeight="1" x14ac:dyDescent="0.2">
      <c r="A120" s="822" t="s">
        <v>2253</v>
      </c>
      <c r="B120" s="823" t="s">
        <v>3569</v>
      </c>
      <c r="C120" s="823" t="s">
        <v>2591</v>
      </c>
      <c r="D120" s="823" t="s">
        <v>2592</v>
      </c>
      <c r="E120" s="823" t="s">
        <v>2593</v>
      </c>
      <c r="F120" s="832"/>
      <c r="G120" s="832"/>
      <c r="H120" s="828">
        <v>0</v>
      </c>
      <c r="I120" s="832">
        <v>1</v>
      </c>
      <c r="J120" s="832">
        <v>31.09</v>
      </c>
      <c r="K120" s="828">
        <v>1</v>
      </c>
      <c r="L120" s="832">
        <v>1</v>
      </c>
      <c r="M120" s="833">
        <v>31.09</v>
      </c>
    </row>
    <row r="121" spans="1:13" ht="14.45" customHeight="1" x14ac:dyDescent="0.2">
      <c r="A121" s="822" t="s">
        <v>2253</v>
      </c>
      <c r="B121" s="823" t="s">
        <v>1941</v>
      </c>
      <c r="C121" s="823" t="s">
        <v>2607</v>
      </c>
      <c r="D121" s="823" t="s">
        <v>885</v>
      </c>
      <c r="E121" s="823" t="s">
        <v>2608</v>
      </c>
      <c r="F121" s="832">
        <v>2</v>
      </c>
      <c r="G121" s="832">
        <v>148.16</v>
      </c>
      <c r="H121" s="828">
        <v>1</v>
      </c>
      <c r="I121" s="832"/>
      <c r="J121" s="832"/>
      <c r="K121" s="828">
        <v>0</v>
      </c>
      <c r="L121" s="832">
        <v>2</v>
      </c>
      <c r="M121" s="833">
        <v>148.16</v>
      </c>
    </row>
    <row r="122" spans="1:13" ht="14.45" customHeight="1" x14ac:dyDescent="0.2">
      <c r="A122" s="822" t="s">
        <v>2253</v>
      </c>
      <c r="B122" s="823" t="s">
        <v>1950</v>
      </c>
      <c r="C122" s="823" t="s">
        <v>1954</v>
      </c>
      <c r="D122" s="823" t="s">
        <v>1295</v>
      </c>
      <c r="E122" s="823" t="s">
        <v>1955</v>
      </c>
      <c r="F122" s="832"/>
      <c r="G122" s="832"/>
      <c r="H122" s="828">
        <v>0</v>
      </c>
      <c r="I122" s="832">
        <v>1</v>
      </c>
      <c r="J122" s="832">
        <v>154.36000000000001</v>
      </c>
      <c r="K122" s="828">
        <v>1</v>
      </c>
      <c r="L122" s="832">
        <v>1</v>
      </c>
      <c r="M122" s="833">
        <v>154.36000000000001</v>
      </c>
    </row>
    <row r="123" spans="1:13" ht="14.45" customHeight="1" x14ac:dyDescent="0.2">
      <c r="A123" s="822" t="s">
        <v>2253</v>
      </c>
      <c r="B123" s="823" t="s">
        <v>3570</v>
      </c>
      <c r="C123" s="823" t="s">
        <v>2583</v>
      </c>
      <c r="D123" s="823" t="s">
        <v>2584</v>
      </c>
      <c r="E123" s="823" t="s">
        <v>2585</v>
      </c>
      <c r="F123" s="832"/>
      <c r="G123" s="832"/>
      <c r="H123" s="828">
        <v>0</v>
      </c>
      <c r="I123" s="832">
        <v>1</v>
      </c>
      <c r="J123" s="832">
        <v>120.15</v>
      </c>
      <c r="K123" s="828">
        <v>1</v>
      </c>
      <c r="L123" s="832">
        <v>1</v>
      </c>
      <c r="M123" s="833">
        <v>120.15</v>
      </c>
    </row>
    <row r="124" spans="1:13" ht="14.45" customHeight="1" x14ac:dyDescent="0.2">
      <c r="A124" s="822" t="s">
        <v>2253</v>
      </c>
      <c r="B124" s="823" t="s">
        <v>3563</v>
      </c>
      <c r="C124" s="823" t="s">
        <v>2577</v>
      </c>
      <c r="D124" s="823" t="s">
        <v>2578</v>
      </c>
      <c r="E124" s="823" t="s">
        <v>2293</v>
      </c>
      <c r="F124" s="832"/>
      <c r="G124" s="832"/>
      <c r="H124" s="828">
        <v>0</v>
      </c>
      <c r="I124" s="832">
        <v>1</v>
      </c>
      <c r="J124" s="832">
        <v>176.32</v>
      </c>
      <c r="K124" s="828">
        <v>1</v>
      </c>
      <c r="L124" s="832">
        <v>1</v>
      </c>
      <c r="M124" s="833">
        <v>176.32</v>
      </c>
    </row>
    <row r="125" spans="1:13" ht="14.45" customHeight="1" x14ac:dyDescent="0.2">
      <c r="A125" s="822" t="s">
        <v>2253</v>
      </c>
      <c r="B125" s="823" t="s">
        <v>3571</v>
      </c>
      <c r="C125" s="823" t="s">
        <v>2603</v>
      </c>
      <c r="D125" s="823" t="s">
        <v>2604</v>
      </c>
      <c r="E125" s="823" t="s">
        <v>2605</v>
      </c>
      <c r="F125" s="832"/>
      <c r="G125" s="832"/>
      <c r="H125" s="828">
        <v>0</v>
      </c>
      <c r="I125" s="832">
        <v>1</v>
      </c>
      <c r="J125" s="832">
        <v>1771.84</v>
      </c>
      <c r="K125" s="828">
        <v>1</v>
      </c>
      <c r="L125" s="832">
        <v>1</v>
      </c>
      <c r="M125" s="833">
        <v>1771.84</v>
      </c>
    </row>
    <row r="126" spans="1:13" ht="14.45" customHeight="1" x14ac:dyDescent="0.2">
      <c r="A126" s="822" t="s">
        <v>2254</v>
      </c>
      <c r="B126" s="823" t="s">
        <v>3558</v>
      </c>
      <c r="C126" s="823" t="s">
        <v>2914</v>
      </c>
      <c r="D126" s="823" t="s">
        <v>2913</v>
      </c>
      <c r="E126" s="823" t="s">
        <v>2909</v>
      </c>
      <c r="F126" s="832"/>
      <c r="G126" s="832"/>
      <c r="H126" s="828">
        <v>0</v>
      </c>
      <c r="I126" s="832">
        <v>1</v>
      </c>
      <c r="J126" s="832">
        <v>355.79</v>
      </c>
      <c r="K126" s="828">
        <v>1</v>
      </c>
      <c r="L126" s="832">
        <v>1</v>
      </c>
      <c r="M126" s="833">
        <v>355.79</v>
      </c>
    </row>
    <row r="127" spans="1:13" ht="14.45" customHeight="1" x14ac:dyDescent="0.2">
      <c r="A127" s="822" t="s">
        <v>2254</v>
      </c>
      <c r="B127" s="823" t="s">
        <v>3558</v>
      </c>
      <c r="C127" s="823" t="s">
        <v>3046</v>
      </c>
      <c r="D127" s="823" t="s">
        <v>2918</v>
      </c>
      <c r="E127" s="823" t="s">
        <v>3047</v>
      </c>
      <c r="F127" s="832">
        <v>3</v>
      </c>
      <c r="G127" s="832">
        <v>266.85000000000002</v>
      </c>
      <c r="H127" s="828">
        <v>1</v>
      </c>
      <c r="I127" s="832"/>
      <c r="J127" s="832"/>
      <c r="K127" s="828">
        <v>0</v>
      </c>
      <c r="L127" s="832">
        <v>3</v>
      </c>
      <c r="M127" s="833">
        <v>266.85000000000002</v>
      </c>
    </row>
    <row r="128" spans="1:13" ht="14.45" customHeight="1" x14ac:dyDescent="0.2">
      <c r="A128" s="822" t="s">
        <v>2254</v>
      </c>
      <c r="B128" s="823" t="s">
        <v>2156</v>
      </c>
      <c r="C128" s="823" t="s">
        <v>3091</v>
      </c>
      <c r="D128" s="823" t="s">
        <v>3092</v>
      </c>
      <c r="E128" s="823" t="s">
        <v>2159</v>
      </c>
      <c r="F128" s="832">
        <v>6</v>
      </c>
      <c r="G128" s="832">
        <v>3877.92</v>
      </c>
      <c r="H128" s="828">
        <v>1</v>
      </c>
      <c r="I128" s="832"/>
      <c r="J128" s="832"/>
      <c r="K128" s="828">
        <v>0</v>
      </c>
      <c r="L128" s="832">
        <v>6</v>
      </c>
      <c r="M128" s="833">
        <v>3877.92</v>
      </c>
    </row>
    <row r="129" spans="1:13" ht="14.45" customHeight="1" x14ac:dyDescent="0.2">
      <c r="A129" s="822" t="s">
        <v>2254</v>
      </c>
      <c r="B129" s="823" t="s">
        <v>1852</v>
      </c>
      <c r="C129" s="823" t="s">
        <v>2021</v>
      </c>
      <c r="D129" s="823" t="s">
        <v>695</v>
      </c>
      <c r="E129" s="823" t="s">
        <v>1057</v>
      </c>
      <c r="F129" s="832"/>
      <c r="G129" s="832"/>
      <c r="H129" s="828"/>
      <c r="I129" s="832">
        <v>6</v>
      </c>
      <c r="J129" s="832">
        <v>0</v>
      </c>
      <c r="K129" s="828"/>
      <c r="L129" s="832">
        <v>6</v>
      </c>
      <c r="M129" s="833">
        <v>0</v>
      </c>
    </row>
    <row r="130" spans="1:13" ht="14.45" customHeight="1" x14ac:dyDescent="0.2">
      <c r="A130" s="822" t="s">
        <v>2254</v>
      </c>
      <c r="B130" s="823" t="s">
        <v>2037</v>
      </c>
      <c r="C130" s="823" t="s">
        <v>2041</v>
      </c>
      <c r="D130" s="823" t="s">
        <v>2039</v>
      </c>
      <c r="E130" s="823" t="s">
        <v>2042</v>
      </c>
      <c r="F130" s="832"/>
      <c r="G130" s="832"/>
      <c r="H130" s="828">
        <v>0</v>
      </c>
      <c r="I130" s="832">
        <v>3</v>
      </c>
      <c r="J130" s="832">
        <v>1018.4100000000001</v>
      </c>
      <c r="K130" s="828">
        <v>1</v>
      </c>
      <c r="L130" s="832">
        <v>3</v>
      </c>
      <c r="M130" s="833">
        <v>1018.4100000000001</v>
      </c>
    </row>
    <row r="131" spans="1:13" ht="14.45" customHeight="1" x14ac:dyDescent="0.2">
      <c r="A131" s="822" t="s">
        <v>2254</v>
      </c>
      <c r="B131" s="823" t="s">
        <v>2174</v>
      </c>
      <c r="C131" s="823" t="s">
        <v>2176</v>
      </c>
      <c r="D131" s="823" t="s">
        <v>1581</v>
      </c>
      <c r="E131" s="823" t="s">
        <v>1584</v>
      </c>
      <c r="F131" s="832"/>
      <c r="G131" s="832"/>
      <c r="H131" s="828">
        <v>0</v>
      </c>
      <c r="I131" s="832">
        <v>5</v>
      </c>
      <c r="J131" s="832">
        <v>6433.0999999999995</v>
      </c>
      <c r="K131" s="828">
        <v>1</v>
      </c>
      <c r="L131" s="832">
        <v>5</v>
      </c>
      <c r="M131" s="833">
        <v>6433.0999999999995</v>
      </c>
    </row>
    <row r="132" spans="1:13" ht="14.45" customHeight="1" x14ac:dyDescent="0.2">
      <c r="A132" s="822" t="s">
        <v>2254</v>
      </c>
      <c r="B132" s="823" t="s">
        <v>2174</v>
      </c>
      <c r="C132" s="823" t="s">
        <v>2177</v>
      </c>
      <c r="D132" s="823" t="s">
        <v>1581</v>
      </c>
      <c r="E132" s="823" t="s">
        <v>1583</v>
      </c>
      <c r="F132" s="832"/>
      <c r="G132" s="832"/>
      <c r="H132" s="828">
        <v>0</v>
      </c>
      <c r="I132" s="832">
        <v>1</v>
      </c>
      <c r="J132" s="832">
        <v>2573.2199999999998</v>
      </c>
      <c r="K132" s="828">
        <v>1</v>
      </c>
      <c r="L132" s="832">
        <v>1</v>
      </c>
      <c r="M132" s="833">
        <v>2573.2199999999998</v>
      </c>
    </row>
    <row r="133" spans="1:13" ht="14.45" customHeight="1" x14ac:dyDescent="0.2">
      <c r="A133" s="822" t="s">
        <v>2254</v>
      </c>
      <c r="B133" s="823" t="s">
        <v>2198</v>
      </c>
      <c r="C133" s="823" t="s">
        <v>3102</v>
      </c>
      <c r="D133" s="823" t="s">
        <v>2200</v>
      </c>
      <c r="E133" s="823" t="s">
        <v>2979</v>
      </c>
      <c r="F133" s="832"/>
      <c r="G133" s="832"/>
      <c r="H133" s="828">
        <v>0</v>
      </c>
      <c r="I133" s="832">
        <v>3</v>
      </c>
      <c r="J133" s="832">
        <v>241.59</v>
      </c>
      <c r="K133" s="828">
        <v>1</v>
      </c>
      <c r="L133" s="832">
        <v>3</v>
      </c>
      <c r="M133" s="833">
        <v>241.59</v>
      </c>
    </row>
    <row r="134" spans="1:13" ht="14.45" customHeight="1" x14ac:dyDescent="0.2">
      <c r="A134" s="822" t="s">
        <v>2255</v>
      </c>
      <c r="B134" s="823" t="s">
        <v>3572</v>
      </c>
      <c r="C134" s="823" t="s">
        <v>2562</v>
      </c>
      <c r="D134" s="823" t="s">
        <v>928</v>
      </c>
      <c r="E134" s="823" t="s">
        <v>2563</v>
      </c>
      <c r="F134" s="832">
        <v>1</v>
      </c>
      <c r="G134" s="832">
        <v>301.2</v>
      </c>
      <c r="H134" s="828">
        <v>1</v>
      </c>
      <c r="I134" s="832"/>
      <c r="J134" s="832"/>
      <c r="K134" s="828">
        <v>0</v>
      </c>
      <c r="L134" s="832">
        <v>1</v>
      </c>
      <c r="M134" s="833">
        <v>301.2</v>
      </c>
    </row>
    <row r="135" spans="1:13" ht="14.45" customHeight="1" x14ac:dyDescent="0.2">
      <c r="A135" s="822" t="s">
        <v>2255</v>
      </c>
      <c r="B135" s="823" t="s">
        <v>3566</v>
      </c>
      <c r="C135" s="823" t="s">
        <v>2367</v>
      </c>
      <c r="D135" s="823" t="s">
        <v>2368</v>
      </c>
      <c r="E135" s="823" t="s">
        <v>763</v>
      </c>
      <c r="F135" s="832">
        <v>2</v>
      </c>
      <c r="G135" s="832">
        <v>93.2</v>
      </c>
      <c r="H135" s="828">
        <v>1</v>
      </c>
      <c r="I135" s="832"/>
      <c r="J135" s="832"/>
      <c r="K135" s="828">
        <v>0</v>
      </c>
      <c r="L135" s="832">
        <v>2</v>
      </c>
      <c r="M135" s="833">
        <v>93.2</v>
      </c>
    </row>
    <row r="136" spans="1:13" ht="14.45" customHeight="1" x14ac:dyDescent="0.2">
      <c r="A136" s="822" t="s">
        <v>2255</v>
      </c>
      <c r="B136" s="823" t="s">
        <v>1950</v>
      </c>
      <c r="C136" s="823" t="s">
        <v>1954</v>
      </c>
      <c r="D136" s="823" t="s">
        <v>1295</v>
      </c>
      <c r="E136" s="823" t="s">
        <v>1955</v>
      </c>
      <c r="F136" s="832"/>
      <c r="G136" s="832"/>
      <c r="H136" s="828">
        <v>0</v>
      </c>
      <c r="I136" s="832">
        <v>8</v>
      </c>
      <c r="J136" s="832">
        <v>1234.8800000000001</v>
      </c>
      <c r="K136" s="828">
        <v>1</v>
      </c>
      <c r="L136" s="832">
        <v>8</v>
      </c>
      <c r="M136" s="833">
        <v>1234.8800000000001</v>
      </c>
    </row>
    <row r="137" spans="1:13" ht="14.45" customHeight="1" x14ac:dyDescent="0.2">
      <c r="A137" s="822" t="s">
        <v>2255</v>
      </c>
      <c r="B137" s="823" t="s">
        <v>1959</v>
      </c>
      <c r="C137" s="823" t="s">
        <v>2370</v>
      </c>
      <c r="D137" s="823" t="s">
        <v>2371</v>
      </c>
      <c r="E137" s="823" t="s">
        <v>2372</v>
      </c>
      <c r="F137" s="832">
        <v>2</v>
      </c>
      <c r="G137" s="832">
        <v>268.89999999999998</v>
      </c>
      <c r="H137" s="828">
        <v>1</v>
      </c>
      <c r="I137" s="832"/>
      <c r="J137" s="832"/>
      <c r="K137" s="828">
        <v>0</v>
      </c>
      <c r="L137" s="832">
        <v>2</v>
      </c>
      <c r="M137" s="833">
        <v>268.89999999999998</v>
      </c>
    </row>
    <row r="138" spans="1:13" ht="14.45" customHeight="1" x14ac:dyDescent="0.2">
      <c r="A138" s="822" t="s">
        <v>2255</v>
      </c>
      <c r="B138" s="823" t="s">
        <v>1968</v>
      </c>
      <c r="C138" s="823" t="s">
        <v>1969</v>
      </c>
      <c r="D138" s="823" t="s">
        <v>1970</v>
      </c>
      <c r="E138" s="823" t="s">
        <v>1971</v>
      </c>
      <c r="F138" s="832"/>
      <c r="G138" s="832"/>
      <c r="H138" s="828">
        <v>0</v>
      </c>
      <c r="I138" s="832">
        <v>6</v>
      </c>
      <c r="J138" s="832">
        <v>718.2</v>
      </c>
      <c r="K138" s="828">
        <v>1</v>
      </c>
      <c r="L138" s="832">
        <v>6</v>
      </c>
      <c r="M138" s="833">
        <v>718.2</v>
      </c>
    </row>
    <row r="139" spans="1:13" ht="14.45" customHeight="1" x14ac:dyDescent="0.2">
      <c r="A139" s="822" t="s">
        <v>2255</v>
      </c>
      <c r="B139" s="823" t="s">
        <v>2135</v>
      </c>
      <c r="C139" s="823" t="s">
        <v>2136</v>
      </c>
      <c r="D139" s="823" t="s">
        <v>2137</v>
      </c>
      <c r="E139" s="823" t="s">
        <v>2138</v>
      </c>
      <c r="F139" s="832"/>
      <c r="G139" s="832"/>
      <c r="H139" s="828">
        <v>0</v>
      </c>
      <c r="I139" s="832">
        <v>6</v>
      </c>
      <c r="J139" s="832">
        <v>422.88</v>
      </c>
      <c r="K139" s="828">
        <v>1</v>
      </c>
      <c r="L139" s="832">
        <v>6</v>
      </c>
      <c r="M139" s="833">
        <v>422.88</v>
      </c>
    </row>
    <row r="140" spans="1:13" ht="14.45" customHeight="1" x14ac:dyDescent="0.2">
      <c r="A140" s="822" t="s">
        <v>2255</v>
      </c>
      <c r="B140" s="823" t="s">
        <v>2135</v>
      </c>
      <c r="C140" s="823" t="s">
        <v>2421</v>
      </c>
      <c r="D140" s="823" t="s">
        <v>2137</v>
      </c>
      <c r="E140" s="823" t="s">
        <v>2422</v>
      </c>
      <c r="F140" s="832"/>
      <c r="G140" s="832"/>
      <c r="H140" s="828">
        <v>0</v>
      </c>
      <c r="I140" s="832">
        <v>6</v>
      </c>
      <c r="J140" s="832">
        <v>845.76</v>
      </c>
      <c r="K140" s="828">
        <v>1</v>
      </c>
      <c r="L140" s="832">
        <v>6</v>
      </c>
      <c r="M140" s="833">
        <v>845.76</v>
      </c>
    </row>
    <row r="141" spans="1:13" ht="14.45" customHeight="1" x14ac:dyDescent="0.2">
      <c r="A141" s="822" t="s">
        <v>2255</v>
      </c>
      <c r="B141" s="823" t="s">
        <v>3558</v>
      </c>
      <c r="C141" s="823" t="s">
        <v>2906</v>
      </c>
      <c r="D141" s="823" t="s">
        <v>2904</v>
      </c>
      <c r="E141" s="823" t="s">
        <v>2907</v>
      </c>
      <c r="F141" s="832">
        <v>3</v>
      </c>
      <c r="G141" s="832">
        <v>1657.92</v>
      </c>
      <c r="H141" s="828">
        <v>1</v>
      </c>
      <c r="I141" s="832"/>
      <c r="J141" s="832"/>
      <c r="K141" s="828">
        <v>0</v>
      </c>
      <c r="L141" s="832">
        <v>3</v>
      </c>
      <c r="M141" s="833">
        <v>1657.92</v>
      </c>
    </row>
    <row r="142" spans="1:13" ht="14.45" customHeight="1" x14ac:dyDescent="0.2">
      <c r="A142" s="822" t="s">
        <v>2255</v>
      </c>
      <c r="B142" s="823" t="s">
        <v>3558</v>
      </c>
      <c r="C142" s="823" t="s">
        <v>2910</v>
      </c>
      <c r="D142" s="823" t="s">
        <v>2904</v>
      </c>
      <c r="E142" s="823" t="s">
        <v>2911</v>
      </c>
      <c r="F142" s="832">
        <v>11</v>
      </c>
      <c r="G142" s="832">
        <v>11214.060000000001</v>
      </c>
      <c r="H142" s="828">
        <v>1</v>
      </c>
      <c r="I142" s="832"/>
      <c r="J142" s="832"/>
      <c r="K142" s="828">
        <v>0</v>
      </c>
      <c r="L142" s="832">
        <v>11</v>
      </c>
      <c r="M142" s="833">
        <v>11214.060000000001</v>
      </c>
    </row>
    <row r="143" spans="1:13" ht="14.45" customHeight="1" x14ac:dyDescent="0.2">
      <c r="A143" s="822" t="s">
        <v>2255</v>
      </c>
      <c r="B143" s="823" t="s">
        <v>3558</v>
      </c>
      <c r="C143" s="823" t="s">
        <v>2912</v>
      </c>
      <c r="D143" s="823" t="s">
        <v>2913</v>
      </c>
      <c r="E143" s="823" t="s">
        <v>2905</v>
      </c>
      <c r="F143" s="832"/>
      <c r="G143" s="832"/>
      <c r="H143" s="828">
        <v>0</v>
      </c>
      <c r="I143" s="832">
        <v>23</v>
      </c>
      <c r="J143" s="832">
        <v>46895.39</v>
      </c>
      <c r="K143" s="828">
        <v>1</v>
      </c>
      <c r="L143" s="832">
        <v>23</v>
      </c>
      <c r="M143" s="833">
        <v>46895.39</v>
      </c>
    </row>
    <row r="144" spans="1:13" ht="14.45" customHeight="1" x14ac:dyDescent="0.2">
      <c r="A144" s="822" t="s">
        <v>2255</v>
      </c>
      <c r="B144" s="823" t="s">
        <v>3558</v>
      </c>
      <c r="C144" s="823" t="s">
        <v>2914</v>
      </c>
      <c r="D144" s="823" t="s">
        <v>2913</v>
      </c>
      <c r="E144" s="823" t="s">
        <v>2909</v>
      </c>
      <c r="F144" s="832"/>
      <c r="G144" s="832"/>
      <c r="H144" s="828">
        <v>0</v>
      </c>
      <c r="I144" s="832">
        <v>3</v>
      </c>
      <c r="J144" s="832">
        <v>1067.3700000000001</v>
      </c>
      <c r="K144" s="828">
        <v>1</v>
      </c>
      <c r="L144" s="832">
        <v>3</v>
      </c>
      <c r="M144" s="833">
        <v>1067.3700000000001</v>
      </c>
    </row>
    <row r="145" spans="1:13" ht="14.45" customHeight="1" x14ac:dyDescent="0.2">
      <c r="A145" s="822" t="s">
        <v>2255</v>
      </c>
      <c r="B145" s="823" t="s">
        <v>3558</v>
      </c>
      <c r="C145" s="823" t="s">
        <v>2915</v>
      </c>
      <c r="D145" s="823" t="s">
        <v>2913</v>
      </c>
      <c r="E145" s="823" t="s">
        <v>2907</v>
      </c>
      <c r="F145" s="832"/>
      <c r="G145" s="832"/>
      <c r="H145" s="828">
        <v>0</v>
      </c>
      <c r="I145" s="832">
        <v>53</v>
      </c>
      <c r="J145" s="832">
        <v>29289.919999999998</v>
      </c>
      <c r="K145" s="828">
        <v>1</v>
      </c>
      <c r="L145" s="832">
        <v>53</v>
      </c>
      <c r="M145" s="833">
        <v>29289.919999999998</v>
      </c>
    </row>
    <row r="146" spans="1:13" ht="14.45" customHeight="1" x14ac:dyDescent="0.2">
      <c r="A146" s="822" t="s">
        <v>2255</v>
      </c>
      <c r="B146" s="823" t="s">
        <v>3558</v>
      </c>
      <c r="C146" s="823" t="s">
        <v>2916</v>
      </c>
      <c r="D146" s="823" t="s">
        <v>2913</v>
      </c>
      <c r="E146" s="823" t="s">
        <v>2911</v>
      </c>
      <c r="F146" s="832"/>
      <c r="G146" s="832"/>
      <c r="H146" s="828">
        <v>0</v>
      </c>
      <c r="I146" s="832">
        <v>67</v>
      </c>
      <c r="J146" s="832">
        <v>68303.820000000007</v>
      </c>
      <c r="K146" s="828">
        <v>1</v>
      </c>
      <c r="L146" s="832">
        <v>67</v>
      </c>
      <c r="M146" s="833">
        <v>68303.820000000007</v>
      </c>
    </row>
    <row r="147" spans="1:13" ht="14.45" customHeight="1" x14ac:dyDescent="0.2">
      <c r="A147" s="822" t="s">
        <v>2255</v>
      </c>
      <c r="B147" s="823" t="s">
        <v>2145</v>
      </c>
      <c r="C147" s="823" t="s">
        <v>3105</v>
      </c>
      <c r="D147" s="823" t="s">
        <v>2152</v>
      </c>
      <c r="E147" s="823" t="s">
        <v>3106</v>
      </c>
      <c r="F147" s="832"/>
      <c r="G147" s="832"/>
      <c r="H147" s="828">
        <v>0</v>
      </c>
      <c r="I147" s="832">
        <v>42</v>
      </c>
      <c r="J147" s="832">
        <v>9772.56</v>
      </c>
      <c r="K147" s="828">
        <v>1</v>
      </c>
      <c r="L147" s="832">
        <v>42</v>
      </c>
      <c r="M147" s="833">
        <v>9772.56</v>
      </c>
    </row>
    <row r="148" spans="1:13" ht="14.45" customHeight="1" x14ac:dyDescent="0.2">
      <c r="A148" s="822" t="s">
        <v>2255</v>
      </c>
      <c r="B148" s="823" t="s">
        <v>2145</v>
      </c>
      <c r="C148" s="823" t="s">
        <v>2838</v>
      </c>
      <c r="D148" s="823" t="s">
        <v>2839</v>
      </c>
      <c r="E148" s="823" t="s">
        <v>2840</v>
      </c>
      <c r="F148" s="832"/>
      <c r="G148" s="832"/>
      <c r="H148" s="828">
        <v>0</v>
      </c>
      <c r="I148" s="832">
        <v>8</v>
      </c>
      <c r="J148" s="832">
        <v>11633.84</v>
      </c>
      <c r="K148" s="828">
        <v>1</v>
      </c>
      <c r="L148" s="832">
        <v>8</v>
      </c>
      <c r="M148" s="833">
        <v>11633.84</v>
      </c>
    </row>
    <row r="149" spans="1:13" ht="14.45" customHeight="1" x14ac:dyDescent="0.2">
      <c r="A149" s="822" t="s">
        <v>2255</v>
      </c>
      <c r="B149" s="823" t="s">
        <v>2145</v>
      </c>
      <c r="C149" s="823" t="s">
        <v>2841</v>
      </c>
      <c r="D149" s="823" t="s">
        <v>2839</v>
      </c>
      <c r="E149" s="823" t="s">
        <v>2842</v>
      </c>
      <c r="F149" s="832"/>
      <c r="G149" s="832"/>
      <c r="H149" s="828">
        <v>0</v>
      </c>
      <c r="I149" s="832">
        <v>12</v>
      </c>
      <c r="J149" s="832">
        <v>23267.64</v>
      </c>
      <c r="K149" s="828">
        <v>1</v>
      </c>
      <c r="L149" s="832">
        <v>12</v>
      </c>
      <c r="M149" s="833">
        <v>23267.64</v>
      </c>
    </row>
    <row r="150" spans="1:13" ht="14.45" customHeight="1" x14ac:dyDescent="0.2">
      <c r="A150" s="822" t="s">
        <v>2255</v>
      </c>
      <c r="B150" s="823" t="s">
        <v>2145</v>
      </c>
      <c r="C150" s="823" t="s">
        <v>3107</v>
      </c>
      <c r="D150" s="823" t="s">
        <v>2844</v>
      </c>
      <c r="E150" s="823" t="s">
        <v>3108</v>
      </c>
      <c r="F150" s="832"/>
      <c r="G150" s="832"/>
      <c r="H150" s="828">
        <v>0</v>
      </c>
      <c r="I150" s="832">
        <v>2</v>
      </c>
      <c r="J150" s="832">
        <v>10644.16</v>
      </c>
      <c r="K150" s="828">
        <v>1</v>
      </c>
      <c r="L150" s="832">
        <v>2</v>
      </c>
      <c r="M150" s="833">
        <v>10644.16</v>
      </c>
    </row>
    <row r="151" spans="1:13" ht="14.45" customHeight="1" x14ac:dyDescent="0.2">
      <c r="A151" s="822" t="s">
        <v>2255</v>
      </c>
      <c r="B151" s="823" t="s">
        <v>2145</v>
      </c>
      <c r="C151" s="823" t="s">
        <v>2843</v>
      </c>
      <c r="D151" s="823" t="s">
        <v>2844</v>
      </c>
      <c r="E151" s="823" t="s">
        <v>2845</v>
      </c>
      <c r="F151" s="832"/>
      <c r="G151" s="832"/>
      <c r="H151" s="828">
        <v>0</v>
      </c>
      <c r="I151" s="832">
        <v>1</v>
      </c>
      <c r="J151" s="832">
        <v>5322.08</v>
      </c>
      <c r="K151" s="828">
        <v>1</v>
      </c>
      <c r="L151" s="832">
        <v>1</v>
      </c>
      <c r="M151" s="833">
        <v>5322.08</v>
      </c>
    </row>
    <row r="152" spans="1:13" ht="14.45" customHeight="1" x14ac:dyDescent="0.2">
      <c r="A152" s="822" t="s">
        <v>2255</v>
      </c>
      <c r="B152" s="823" t="s">
        <v>2145</v>
      </c>
      <c r="C152" s="823" t="s">
        <v>3109</v>
      </c>
      <c r="D152" s="823" t="s">
        <v>2152</v>
      </c>
      <c r="E152" s="823" t="s">
        <v>3110</v>
      </c>
      <c r="F152" s="832"/>
      <c r="G152" s="832"/>
      <c r="H152" s="828">
        <v>0</v>
      </c>
      <c r="I152" s="832">
        <v>6</v>
      </c>
      <c r="J152" s="832">
        <v>11633.82</v>
      </c>
      <c r="K152" s="828">
        <v>1</v>
      </c>
      <c r="L152" s="832">
        <v>6</v>
      </c>
      <c r="M152" s="833">
        <v>11633.82</v>
      </c>
    </row>
    <row r="153" spans="1:13" ht="14.45" customHeight="1" x14ac:dyDescent="0.2">
      <c r="A153" s="822" t="s">
        <v>2255</v>
      </c>
      <c r="B153" s="823" t="s">
        <v>2145</v>
      </c>
      <c r="C153" s="823" t="s">
        <v>2846</v>
      </c>
      <c r="D153" s="823" t="s">
        <v>2152</v>
      </c>
      <c r="E153" s="823" t="s">
        <v>2847</v>
      </c>
      <c r="F153" s="832"/>
      <c r="G153" s="832"/>
      <c r="H153" s="828">
        <v>0</v>
      </c>
      <c r="I153" s="832">
        <v>6</v>
      </c>
      <c r="J153" s="832">
        <v>8725.380000000001</v>
      </c>
      <c r="K153" s="828">
        <v>1</v>
      </c>
      <c r="L153" s="832">
        <v>6</v>
      </c>
      <c r="M153" s="833">
        <v>8725.380000000001</v>
      </c>
    </row>
    <row r="154" spans="1:13" ht="14.45" customHeight="1" x14ac:dyDescent="0.2">
      <c r="A154" s="822" t="s">
        <v>2255</v>
      </c>
      <c r="B154" s="823" t="s">
        <v>2145</v>
      </c>
      <c r="C154" s="823" t="s">
        <v>2151</v>
      </c>
      <c r="D154" s="823" t="s">
        <v>2152</v>
      </c>
      <c r="E154" s="823" t="s">
        <v>2153</v>
      </c>
      <c r="F154" s="832"/>
      <c r="G154" s="832"/>
      <c r="H154" s="828">
        <v>0</v>
      </c>
      <c r="I154" s="832">
        <v>26</v>
      </c>
      <c r="J154" s="832">
        <v>12603.5</v>
      </c>
      <c r="K154" s="828">
        <v>1</v>
      </c>
      <c r="L154" s="832">
        <v>26</v>
      </c>
      <c r="M154" s="833">
        <v>12603.5</v>
      </c>
    </row>
    <row r="155" spans="1:13" ht="14.45" customHeight="1" x14ac:dyDescent="0.2">
      <c r="A155" s="822" t="s">
        <v>2255</v>
      </c>
      <c r="B155" s="823" t="s">
        <v>2145</v>
      </c>
      <c r="C155" s="823" t="s">
        <v>2154</v>
      </c>
      <c r="D155" s="823" t="s">
        <v>2152</v>
      </c>
      <c r="E155" s="823" t="s">
        <v>2155</v>
      </c>
      <c r="F155" s="832"/>
      <c r="G155" s="832"/>
      <c r="H155" s="828">
        <v>0</v>
      </c>
      <c r="I155" s="832">
        <v>12</v>
      </c>
      <c r="J155" s="832">
        <v>11633.76</v>
      </c>
      <c r="K155" s="828">
        <v>1</v>
      </c>
      <c r="L155" s="832">
        <v>12</v>
      </c>
      <c r="M155" s="833">
        <v>11633.76</v>
      </c>
    </row>
    <row r="156" spans="1:13" ht="14.45" customHeight="1" x14ac:dyDescent="0.2">
      <c r="A156" s="822" t="s">
        <v>2255</v>
      </c>
      <c r="B156" s="823" t="s">
        <v>2145</v>
      </c>
      <c r="C156" s="823" t="s">
        <v>3111</v>
      </c>
      <c r="D156" s="823" t="s">
        <v>3112</v>
      </c>
      <c r="E156" s="823" t="s">
        <v>3113</v>
      </c>
      <c r="F156" s="832">
        <v>1</v>
      </c>
      <c r="G156" s="832">
        <v>1938.97</v>
      </c>
      <c r="H156" s="828">
        <v>1</v>
      </c>
      <c r="I156" s="832"/>
      <c r="J156" s="832"/>
      <c r="K156" s="828">
        <v>0</v>
      </c>
      <c r="L156" s="832">
        <v>1</v>
      </c>
      <c r="M156" s="833">
        <v>1938.97</v>
      </c>
    </row>
    <row r="157" spans="1:13" ht="14.45" customHeight="1" x14ac:dyDescent="0.2">
      <c r="A157" s="822" t="s">
        <v>2255</v>
      </c>
      <c r="B157" s="823" t="s">
        <v>2145</v>
      </c>
      <c r="C157" s="823" t="s">
        <v>2848</v>
      </c>
      <c r="D157" s="823" t="s">
        <v>2839</v>
      </c>
      <c r="E157" s="823" t="s">
        <v>2148</v>
      </c>
      <c r="F157" s="832"/>
      <c r="G157" s="832"/>
      <c r="H157" s="828">
        <v>0</v>
      </c>
      <c r="I157" s="832">
        <v>6</v>
      </c>
      <c r="J157" s="832">
        <v>2908.5</v>
      </c>
      <c r="K157" s="828">
        <v>1</v>
      </c>
      <c r="L157" s="832">
        <v>6</v>
      </c>
      <c r="M157" s="833">
        <v>2908.5</v>
      </c>
    </row>
    <row r="158" spans="1:13" ht="14.45" customHeight="1" x14ac:dyDescent="0.2">
      <c r="A158" s="822" t="s">
        <v>2255</v>
      </c>
      <c r="B158" s="823" t="s">
        <v>2145</v>
      </c>
      <c r="C158" s="823" t="s">
        <v>2146</v>
      </c>
      <c r="D158" s="823" t="s">
        <v>2147</v>
      </c>
      <c r="E158" s="823" t="s">
        <v>2148</v>
      </c>
      <c r="F158" s="832"/>
      <c r="G158" s="832"/>
      <c r="H158" s="828">
        <v>0</v>
      </c>
      <c r="I158" s="832">
        <v>27</v>
      </c>
      <c r="J158" s="832">
        <v>13088.25</v>
      </c>
      <c r="K158" s="828">
        <v>1</v>
      </c>
      <c r="L158" s="832">
        <v>27</v>
      </c>
      <c r="M158" s="833">
        <v>13088.25</v>
      </c>
    </row>
    <row r="159" spans="1:13" ht="14.45" customHeight="1" x14ac:dyDescent="0.2">
      <c r="A159" s="822" t="s">
        <v>2255</v>
      </c>
      <c r="B159" s="823" t="s">
        <v>2145</v>
      </c>
      <c r="C159" s="823" t="s">
        <v>2149</v>
      </c>
      <c r="D159" s="823" t="s">
        <v>2147</v>
      </c>
      <c r="E159" s="823" t="s">
        <v>2150</v>
      </c>
      <c r="F159" s="832"/>
      <c r="G159" s="832"/>
      <c r="H159" s="828">
        <v>0</v>
      </c>
      <c r="I159" s="832">
        <v>1</v>
      </c>
      <c r="J159" s="832">
        <v>969.48</v>
      </c>
      <c r="K159" s="828">
        <v>1</v>
      </c>
      <c r="L159" s="832">
        <v>1</v>
      </c>
      <c r="M159" s="833">
        <v>969.48</v>
      </c>
    </row>
    <row r="160" spans="1:13" ht="14.45" customHeight="1" x14ac:dyDescent="0.2">
      <c r="A160" s="822" t="s">
        <v>2255</v>
      </c>
      <c r="B160" s="823" t="s">
        <v>2156</v>
      </c>
      <c r="C160" s="823" t="s">
        <v>2157</v>
      </c>
      <c r="D160" s="823" t="s">
        <v>2158</v>
      </c>
      <c r="E160" s="823" t="s">
        <v>2159</v>
      </c>
      <c r="F160" s="832"/>
      <c r="G160" s="832"/>
      <c r="H160" s="828">
        <v>0</v>
      </c>
      <c r="I160" s="832">
        <v>36</v>
      </c>
      <c r="J160" s="832">
        <v>27145.439999999999</v>
      </c>
      <c r="K160" s="828">
        <v>1</v>
      </c>
      <c r="L160" s="832">
        <v>36</v>
      </c>
      <c r="M160" s="833">
        <v>27145.439999999999</v>
      </c>
    </row>
    <row r="161" spans="1:13" ht="14.45" customHeight="1" x14ac:dyDescent="0.2">
      <c r="A161" s="822" t="s">
        <v>2255</v>
      </c>
      <c r="B161" s="823" t="s">
        <v>2156</v>
      </c>
      <c r="C161" s="823" t="s">
        <v>2160</v>
      </c>
      <c r="D161" s="823" t="s">
        <v>2158</v>
      </c>
      <c r="E161" s="823" t="s">
        <v>2161</v>
      </c>
      <c r="F161" s="832"/>
      <c r="G161" s="832"/>
      <c r="H161" s="828">
        <v>0</v>
      </c>
      <c r="I161" s="832">
        <v>6</v>
      </c>
      <c r="J161" s="832">
        <v>6786.36</v>
      </c>
      <c r="K161" s="828">
        <v>1</v>
      </c>
      <c r="L161" s="832">
        <v>6</v>
      </c>
      <c r="M161" s="833">
        <v>6786.36</v>
      </c>
    </row>
    <row r="162" spans="1:13" ht="14.45" customHeight="1" x14ac:dyDescent="0.2">
      <c r="A162" s="822" t="s">
        <v>2255</v>
      </c>
      <c r="B162" s="823" t="s">
        <v>2156</v>
      </c>
      <c r="C162" s="823" t="s">
        <v>2826</v>
      </c>
      <c r="D162" s="823" t="s">
        <v>2158</v>
      </c>
      <c r="E162" s="823" t="s">
        <v>2827</v>
      </c>
      <c r="F162" s="832"/>
      <c r="G162" s="832"/>
      <c r="H162" s="828">
        <v>0</v>
      </c>
      <c r="I162" s="832">
        <v>33</v>
      </c>
      <c r="J162" s="832">
        <v>49766.64</v>
      </c>
      <c r="K162" s="828">
        <v>1</v>
      </c>
      <c r="L162" s="832">
        <v>33</v>
      </c>
      <c r="M162" s="833">
        <v>49766.64</v>
      </c>
    </row>
    <row r="163" spans="1:13" ht="14.45" customHeight="1" x14ac:dyDescent="0.2">
      <c r="A163" s="822" t="s">
        <v>2255</v>
      </c>
      <c r="B163" s="823" t="s">
        <v>2156</v>
      </c>
      <c r="C163" s="823" t="s">
        <v>3091</v>
      </c>
      <c r="D163" s="823" t="s">
        <v>3092</v>
      </c>
      <c r="E163" s="823" t="s">
        <v>2159</v>
      </c>
      <c r="F163" s="832">
        <v>12</v>
      </c>
      <c r="G163" s="832">
        <v>7755.84</v>
      </c>
      <c r="H163" s="828">
        <v>1</v>
      </c>
      <c r="I163" s="832"/>
      <c r="J163" s="832"/>
      <c r="K163" s="828">
        <v>0</v>
      </c>
      <c r="L163" s="832">
        <v>12</v>
      </c>
      <c r="M163" s="833">
        <v>7755.84</v>
      </c>
    </row>
    <row r="164" spans="1:13" ht="14.45" customHeight="1" x14ac:dyDescent="0.2">
      <c r="A164" s="822" t="s">
        <v>2255</v>
      </c>
      <c r="B164" s="823" t="s">
        <v>2156</v>
      </c>
      <c r="C164" s="823" t="s">
        <v>3103</v>
      </c>
      <c r="D164" s="823" t="s">
        <v>3104</v>
      </c>
      <c r="E164" s="823" t="s">
        <v>2827</v>
      </c>
      <c r="F164" s="832">
        <v>6</v>
      </c>
      <c r="G164" s="832">
        <v>9048.48</v>
      </c>
      <c r="H164" s="828">
        <v>1</v>
      </c>
      <c r="I164" s="832"/>
      <c r="J164" s="832"/>
      <c r="K164" s="828">
        <v>0</v>
      </c>
      <c r="L164" s="832">
        <v>6</v>
      </c>
      <c r="M164" s="833">
        <v>9048.48</v>
      </c>
    </row>
    <row r="165" spans="1:13" ht="14.45" customHeight="1" x14ac:dyDescent="0.2">
      <c r="A165" s="822" t="s">
        <v>2255</v>
      </c>
      <c r="B165" s="823" t="s">
        <v>1852</v>
      </c>
      <c r="C165" s="823" t="s">
        <v>2021</v>
      </c>
      <c r="D165" s="823" t="s">
        <v>695</v>
      </c>
      <c r="E165" s="823" t="s">
        <v>1057</v>
      </c>
      <c r="F165" s="832"/>
      <c r="G165" s="832"/>
      <c r="H165" s="828"/>
      <c r="I165" s="832">
        <v>31</v>
      </c>
      <c r="J165" s="832">
        <v>0</v>
      </c>
      <c r="K165" s="828"/>
      <c r="L165" s="832">
        <v>31</v>
      </c>
      <c r="M165" s="833">
        <v>0</v>
      </c>
    </row>
    <row r="166" spans="1:13" ht="14.45" customHeight="1" x14ac:dyDescent="0.2">
      <c r="A166" s="822" t="s">
        <v>2255</v>
      </c>
      <c r="B166" s="823" t="s">
        <v>1852</v>
      </c>
      <c r="C166" s="823" t="s">
        <v>1853</v>
      </c>
      <c r="D166" s="823" t="s">
        <v>695</v>
      </c>
      <c r="E166" s="823" t="s">
        <v>1854</v>
      </c>
      <c r="F166" s="832"/>
      <c r="G166" s="832"/>
      <c r="H166" s="828">
        <v>0</v>
      </c>
      <c r="I166" s="832">
        <v>6</v>
      </c>
      <c r="J166" s="832">
        <v>368.94</v>
      </c>
      <c r="K166" s="828">
        <v>1</v>
      </c>
      <c r="L166" s="832">
        <v>6</v>
      </c>
      <c r="M166" s="833">
        <v>368.94</v>
      </c>
    </row>
    <row r="167" spans="1:13" ht="14.45" customHeight="1" x14ac:dyDescent="0.2">
      <c r="A167" s="822" t="s">
        <v>2255</v>
      </c>
      <c r="B167" s="823" t="s">
        <v>2037</v>
      </c>
      <c r="C167" s="823" t="s">
        <v>2851</v>
      </c>
      <c r="D167" s="823" t="s">
        <v>2039</v>
      </c>
      <c r="E167" s="823" t="s">
        <v>2852</v>
      </c>
      <c r="F167" s="832"/>
      <c r="G167" s="832"/>
      <c r="H167" s="828">
        <v>0</v>
      </c>
      <c r="I167" s="832">
        <v>5</v>
      </c>
      <c r="J167" s="832">
        <v>1697.3500000000001</v>
      </c>
      <c r="K167" s="828">
        <v>1</v>
      </c>
      <c r="L167" s="832">
        <v>5</v>
      </c>
      <c r="M167" s="833">
        <v>1697.3500000000001</v>
      </c>
    </row>
    <row r="168" spans="1:13" ht="14.45" customHeight="1" x14ac:dyDescent="0.2">
      <c r="A168" s="822" t="s">
        <v>2255</v>
      </c>
      <c r="B168" s="823" t="s">
        <v>2037</v>
      </c>
      <c r="C168" s="823" t="s">
        <v>2166</v>
      </c>
      <c r="D168" s="823" t="s">
        <v>2039</v>
      </c>
      <c r="E168" s="823" t="s">
        <v>2167</v>
      </c>
      <c r="F168" s="832"/>
      <c r="G168" s="832"/>
      <c r="H168" s="828">
        <v>0</v>
      </c>
      <c r="I168" s="832">
        <v>4</v>
      </c>
      <c r="J168" s="832">
        <v>452.64</v>
      </c>
      <c r="K168" s="828">
        <v>1</v>
      </c>
      <c r="L168" s="832">
        <v>4</v>
      </c>
      <c r="M168" s="833">
        <v>452.64</v>
      </c>
    </row>
    <row r="169" spans="1:13" ht="14.45" customHeight="1" x14ac:dyDescent="0.2">
      <c r="A169" s="822" t="s">
        <v>2255</v>
      </c>
      <c r="B169" s="823" t="s">
        <v>2037</v>
      </c>
      <c r="C169" s="823" t="s">
        <v>2041</v>
      </c>
      <c r="D169" s="823" t="s">
        <v>2039</v>
      </c>
      <c r="E169" s="823" t="s">
        <v>2042</v>
      </c>
      <c r="F169" s="832"/>
      <c r="G169" s="832"/>
      <c r="H169" s="828">
        <v>0</v>
      </c>
      <c r="I169" s="832">
        <v>93</v>
      </c>
      <c r="J169" s="832">
        <v>31570.71</v>
      </c>
      <c r="K169" s="828">
        <v>1</v>
      </c>
      <c r="L169" s="832">
        <v>93</v>
      </c>
      <c r="M169" s="833">
        <v>31570.71</v>
      </c>
    </row>
    <row r="170" spans="1:13" ht="14.45" customHeight="1" x14ac:dyDescent="0.2">
      <c r="A170" s="822" t="s">
        <v>2255</v>
      </c>
      <c r="B170" s="823" t="s">
        <v>2037</v>
      </c>
      <c r="C170" s="823" t="s">
        <v>2853</v>
      </c>
      <c r="D170" s="823" t="s">
        <v>2039</v>
      </c>
      <c r="E170" s="823" t="s">
        <v>2854</v>
      </c>
      <c r="F170" s="832"/>
      <c r="G170" s="832"/>
      <c r="H170" s="828">
        <v>0</v>
      </c>
      <c r="I170" s="832">
        <v>13</v>
      </c>
      <c r="J170" s="832">
        <v>2942.03</v>
      </c>
      <c r="K170" s="828">
        <v>1</v>
      </c>
      <c r="L170" s="832">
        <v>13</v>
      </c>
      <c r="M170" s="833">
        <v>2942.03</v>
      </c>
    </row>
    <row r="171" spans="1:13" ht="14.45" customHeight="1" x14ac:dyDescent="0.2">
      <c r="A171" s="822" t="s">
        <v>2255</v>
      </c>
      <c r="B171" s="823" t="s">
        <v>2037</v>
      </c>
      <c r="C171" s="823" t="s">
        <v>3030</v>
      </c>
      <c r="D171" s="823" t="s">
        <v>3031</v>
      </c>
      <c r="E171" s="823" t="s">
        <v>3032</v>
      </c>
      <c r="F171" s="832"/>
      <c r="G171" s="832"/>
      <c r="H171" s="828">
        <v>0</v>
      </c>
      <c r="I171" s="832">
        <v>3</v>
      </c>
      <c r="J171" s="832">
        <v>2290.89</v>
      </c>
      <c r="K171" s="828">
        <v>1</v>
      </c>
      <c r="L171" s="832">
        <v>3</v>
      </c>
      <c r="M171" s="833">
        <v>2290.89</v>
      </c>
    </row>
    <row r="172" spans="1:13" ht="14.45" customHeight="1" x14ac:dyDescent="0.2">
      <c r="A172" s="822" t="s">
        <v>2255</v>
      </c>
      <c r="B172" s="823" t="s">
        <v>2037</v>
      </c>
      <c r="C172" s="823" t="s">
        <v>3114</v>
      </c>
      <c r="D172" s="823" t="s">
        <v>2039</v>
      </c>
      <c r="E172" s="823" t="s">
        <v>2042</v>
      </c>
      <c r="F172" s="832">
        <v>2</v>
      </c>
      <c r="G172" s="832">
        <v>678.94</v>
      </c>
      <c r="H172" s="828">
        <v>1</v>
      </c>
      <c r="I172" s="832"/>
      <c r="J172" s="832"/>
      <c r="K172" s="828">
        <v>0</v>
      </c>
      <c r="L172" s="832">
        <v>2</v>
      </c>
      <c r="M172" s="833">
        <v>678.94</v>
      </c>
    </row>
    <row r="173" spans="1:13" ht="14.45" customHeight="1" x14ac:dyDescent="0.2">
      <c r="A173" s="822" t="s">
        <v>2255</v>
      </c>
      <c r="B173" s="823" t="s">
        <v>2037</v>
      </c>
      <c r="C173" s="823" t="s">
        <v>3115</v>
      </c>
      <c r="D173" s="823" t="s">
        <v>3116</v>
      </c>
      <c r="E173" s="823" t="s">
        <v>2167</v>
      </c>
      <c r="F173" s="832">
        <v>1</v>
      </c>
      <c r="G173" s="832">
        <v>113.16</v>
      </c>
      <c r="H173" s="828">
        <v>1</v>
      </c>
      <c r="I173" s="832"/>
      <c r="J173" s="832"/>
      <c r="K173" s="828">
        <v>0</v>
      </c>
      <c r="L173" s="832">
        <v>1</v>
      </c>
      <c r="M173" s="833">
        <v>113.16</v>
      </c>
    </row>
    <row r="174" spans="1:13" ht="14.45" customHeight="1" x14ac:dyDescent="0.2">
      <c r="A174" s="822" t="s">
        <v>2255</v>
      </c>
      <c r="B174" s="823" t="s">
        <v>2174</v>
      </c>
      <c r="C174" s="823" t="s">
        <v>3122</v>
      </c>
      <c r="D174" s="823" t="s">
        <v>2183</v>
      </c>
      <c r="E174" s="823" t="s">
        <v>2923</v>
      </c>
      <c r="F174" s="832">
        <v>2</v>
      </c>
      <c r="G174" s="832">
        <v>338.58</v>
      </c>
      <c r="H174" s="828">
        <v>1</v>
      </c>
      <c r="I174" s="832"/>
      <c r="J174" s="832"/>
      <c r="K174" s="828">
        <v>0</v>
      </c>
      <c r="L174" s="832">
        <v>2</v>
      </c>
      <c r="M174" s="833">
        <v>338.58</v>
      </c>
    </row>
    <row r="175" spans="1:13" ht="14.45" customHeight="1" x14ac:dyDescent="0.2">
      <c r="A175" s="822" t="s">
        <v>2255</v>
      </c>
      <c r="B175" s="823" t="s">
        <v>2174</v>
      </c>
      <c r="C175" s="823" t="s">
        <v>3123</v>
      </c>
      <c r="D175" s="823" t="s">
        <v>2183</v>
      </c>
      <c r="E175" s="823" t="s">
        <v>1587</v>
      </c>
      <c r="F175" s="832">
        <v>21</v>
      </c>
      <c r="G175" s="832">
        <v>7110.18</v>
      </c>
      <c r="H175" s="828">
        <v>1</v>
      </c>
      <c r="I175" s="832"/>
      <c r="J175" s="832"/>
      <c r="K175" s="828">
        <v>0</v>
      </c>
      <c r="L175" s="832">
        <v>21</v>
      </c>
      <c r="M175" s="833">
        <v>7110.18</v>
      </c>
    </row>
    <row r="176" spans="1:13" ht="14.45" customHeight="1" x14ac:dyDescent="0.2">
      <c r="A176" s="822" t="s">
        <v>2255</v>
      </c>
      <c r="B176" s="823" t="s">
        <v>2174</v>
      </c>
      <c r="C176" s="823" t="s">
        <v>2925</v>
      </c>
      <c r="D176" s="823" t="s">
        <v>2926</v>
      </c>
      <c r="E176" s="823" t="s">
        <v>2923</v>
      </c>
      <c r="F176" s="832">
        <v>3</v>
      </c>
      <c r="G176" s="832">
        <v>507.87</v>
      </c>
      <c r="H176" s="828">
        <v>1</v>
      </c>
      <c r="I176" s="832"/>
      <c r="J176" s="832"/>
      <c r="K176" s="828">
        <v>0</v>
      </c>
      <c r="L176" s="832">
        <v>3</v>
      </c>
      <c r="M176" s="833">
        <v>507.87</v>
      </c>
    </row>
    <row r="177" spans="1:13" ht="14.45" customHeight="1" x14ac:dyDescent="0.2">
      <c r="A177" s="822" t="s">
        <v>2255</v>
      </c>
      <c r="B177" s="823" t="s">
        <v>2174</v>
      </c>
      <c r="C177" s="823" t="s">
        <v>2927</v>
      </c>
      <c r="D177" s="823" t="s">
        <v>2926</v>
      </c>
      <c r="E177" s="823" t="s">
        <v>1587</v>
      </c>
      <c r="F177" s="832">
        <v>3</v>
      </c>
      <c r="G177" s="832">
        <v>1015.74</v>
      </c>
      <c r="H177" s="828">
        <v>1</v>
      </c>
      <c r="I177" s="832"/>
      <c r="J177" s="832"/>
      <c r="K177" s="828">
        <v>0</v>
      </c>
      <c r="L177" s="832">
        <v>3</v>
      </c>
      <c r="M177" s="833">
        <v>1015.74</v>
      </c>
    </row>
    <row r="178" spans="1:13" ht="14.45" customHeight="1" x14ac:dyDescent="0.2">
      <c r="A178" s="822" t="s">
        <v>2255</v>
      </c>
      <c r="B178" s="823" t="s">
        <v>2174</v>
      </c>
      <c r="C178" s="823" t="s">
        <v>2176</v>
      </c>
      <c r="D178" s="823" t="s">
        <v>1581</v>
      </c>
      <c r="E178" s="823" t="s">
        <v>1584</v>
      </c>
      <c r="F178" s="832"/>
      <c r="G178" s="832"/>
      <c r="H178" s="828">
        <v>0</v>
      </c>
      <c r="I178" s="832">
        <v>29</v>
      </c>
      <c r="J178" s="832">
        <v>37311.979999999996</v>
      </c>
      <c r="K178" s="828">
        <v>1</v>
      </c>
      <c r="L178" s="832">
        <v>29</v>
      </c>
      <c r="M178" s="833">
        <v>37311.979999999996</v>
      </c>
    </row>
    <row r="179" spans="1:13" ht="14.45" customHeight="1" x14ac:dyDescent="0.2">
      <c r="A179" s="822" t="s">
        <v>2255</v>
      </c>
      <c r="B179" s="823" t="s">
        <v>2174</v>
      </c>
      <c r="C179" s="823" t="s">
        <v>2177</v>
      </c>
      <c r="D179" s="823" t="s">
        <v>1581</v>
      </c>
      <c r="E179" s="823" t="s">
        <v>1583</v>
      </c>
      <c r="F179" s="832"/>
      <c r="G179" s="832"/>
      <c r="H179" s="828">
        <v>0</v>
      </c>
      <c r="I179" s="832">
        <v>37</v>
      </c>
      <c r="J179" s="832">
        <v>95209.139999999985</v>
      </c>
      <c r="K179" s="828">
        <v>1</v>
      </c>
      <c r="L179" s="832">
        <v>37</v>
      </c>
      <c r="M179" s="833">
        <v>95209.139999999985</v>
      </c>
    </row>
    <row r="180" spans="1:13" ht="14.45" customHeight="1" x14ac:dyDescent="0.2">
      <c r="A180" s="822" t="s">
        <v>2255</v>
      </c>
      <c r="B180" s="823" t="s">
        <v>2174</v>
      </c>
      <c r="C180" s="823" t="s">
        <v>3124</v>
      </c>
      <c r="D180" s="823" t="s">
        <v>3125</v>
      </c>
      <c r="E180" s="823" t="s">
        <v>2923</v>
      </c>
      <c r="F180" s="832">
        <v>3</v>
      </c>
      <c r="G180" s="832">
        <v>3858.57</v>
      </c>
      <c r="H180" s="828">
        <v>1</v>
      </c>
      <c r="I180" s="832"/>
      <c r="J180" s="832"/>
      <c r="K180" s="828">
        <v>0</v>
      </c>
      <c r="L180" s="832">
        <v>3</v>
      </c>
      <c r="M180" s="833">
        <v>3858.57</v>
      </c>
    </row>
    <row r="181" spans="1:13" ht="14.45" customHeight="1" x14ac:dyDescent="0.2">
      <c r="A181" s="822" t="s">
        <v>2255</v>
      </c>
      <c r="B181" s="823" t="s">
        <v>2043</v>
      </c>
      <c r="C181" s="823" t="s">
        <v>2047</v>
      </c>
      <c r="D181" s="823" t="s">
        <v>2045</v>
      </c>
      <c r="E181" s="823" t="s">
        <v>2048</v>
      </c>
      <c r="F181" s="832"/>
      <c r="G181" s="832"/>
      <c r="H181" s="828">
        <v>0</v>
      </c>
      <c r="I181" s="832">
        <v>3</v>
      </c>
      <c r="J181" s="832">
        <v>35.130000000000003</v>
      </c>
      <c r="K181" s="828">
        <v>1</v>
      </c>
      <c r="L181" s="832">
        <v>3</v>
      </c>
      <c r="M181" s="833">
        <v>35.130000000000003</v>
      </c>
    </row>
    <row r="182" spans="1:13" ht="14.45" customHeight="1" x14ac:dyDescent="0.2">
      <c r="A182" s="822" t="s">
        <v>2255</v>
      </c>
      <c r="B182" s="823" t="s">
        <v>2054</v>
      </c>
      <c r="C182" s="823" t="s">
        <v>2055</v>
      </c>
      <c r="D182" s="823" t="s">
        <v>1208</v>
      </c>
      <c r="E182" s="823" t="s">
        <v>2056</v>
      </c>
      <c r="F182" s="832"/>
      <c r="G182" s="832"/>
      <c r="H182" s="828"/>
      <c r="I182" s="832">
        <v>12</v>
      </c>
      <c r="J182" s="832">
        <v>0</v>
      </c>
      <c r="K182" s="828"/>
      <c r="L182" s="832">
        <v>12</v>
      </c>
      <c r="M182" s="833">
        <v>0</v>
      </c>
    </row>
    <row r="183" spans="1:13" ht="14.45" customHeight="1" x14ac:dyDescent="0.2">
      <c r="A183" s="822" t="s">
        <v>2255</v>
      </c>
      <c r="B183" s="823" t="s">
        <v>2198</v>
      </c>
      <c r="C183" s="823" t="s">
        <v>2978</v>
      </c>
      <c r="D183" s="823" t="s">
        <v>2200</v>
      </c>
      <c r="E183" s="823" t="s">
        <v>2979</v>
      </c>
      <c r="F183" s="832"/>
      <c r="G183" s="832"/>
      <c r="H183" s="828">
        <v>0</v>
      </c>
      <c r="I183" s="832">
        <v>21</v>
      </c>
      <c r="J183" s="832">
        <v>1691.13</v>
      </c>
      <c r="K183" s="828">
        <v>1</v>
      </c>
      <c r="L183" s="832">
        <v>21</v>
      </c>
      <c r="M183" s="833">
        <v>1691.13</v>
      </c>
    </row>
    <row r="184" spans="1:13" ht="14.45" customHeight="1" x14ac:dyDescent="0.2">
      <c r="A184" s="822" t="s">
        <v>2255</v>
      </c>
      <c r="B184" s="823" t="s">
        <v>2198</v>
      </c>
      <c r="C184" s="823" t="s">
        <v>2980</v>
      </c>
      <c r="D184" s="823" t="s">
        <v>2200</v>
      </c>
      <c r="E184" s="823" t="s">
        <v>1644</v>
      </c>
      <c r="F184" s="832">
        <v>1</v>
      </c>
      <c r="G184" s="832">
        <v>400.17</v>
      </c>
      <c r="H184" s="828">
        <v>1</v>
      </c>
      <c r="I184" s="832"/>
      <c r="J184" s="832"/>
      <c r="K184" s="828">
        <v>0</v>
      </c>
      <c r="L184" s="832">
        <v>1</v>
      </c>
      <c r="M184" s="833">
        <v>400.17</v>
      </c>
    </row>
    <row r="185" spans="1:13" ht="14.45" customHeight="1" x14ac:dyDescent="0.2">
      <c r="A185" s="822" t="s">
        <v>2255</v>
      </c>
      <c r="B185" s="823" t="s">
        <v>2198</v>
      </c>
      <c r="C185" s="823" t="s">
        <v>3102</v>
      </c>
      <c r="D185" s="823" t="s">
        <v>2200</v>
      </c>
      <c r="E185" s="823" t="s">
        <v>2979</v>
      </c>
      <c r="F185" s="832"/>
      <c r="G185" s="832"/>
      <c r="H185" s="828">
        <v>0</v>
      </c>
      <c r="I185" s="832">
        <v>6</v>
      </c>
      <c r="J185" s="832">
        <v>483.18</v>
      </c>
      <c r="K185" s="828">
        <v>1</v>
      </c>
      <c r="L185" s="832">
        <v>6</v>
      </c>
      <c r="M185" s="833">
        <v>483.18</v>
      </c>
    </row>
    <row r="186" spans="1:13" ht="14.45" customHeight="1" x14ac:dyDescent="0.2">
      <c r="A186" s="822" t="s">
        <v>2255</v>
      </c>
      <c r="B186" s="823" t="s">
        <v>3568</v>
      </c>
      <c r="C186" s="823" t="s">
        <v>2424</v>
      </c>
      <c r="D186" s="823" t="s">
        <v>2425</v>
      </c>
      <c r="E186" s="823" t="s">
        <v>2426</v>
      </c>
      <c r="F186" s="832"/>
      <c r="G186" s="832"/>
      <c r="H186" s="828">
        <v>0</v>
      </c>
      <c r="I186" s="832">
        <v>1</v>
      </c>
      <c r="J186" s="832">
        <v>141.25</v>
      </c>
      <c r="K186" s="828">
        <v>1</v>
      </c>
      <c r="L186" s="832">
        <v>1</v>
      </c>
      <c r="M186" s="833">
        <v>141.25</v>
      </c>
    </row>
    <row r="187" spans="1:13" ht="14.45" customHeight="1" x14ac:dyDescent="0.2">
      <c r="A187" s="822" t="s">
        <v>2255</v>
      </c>
      <c r="B187" s="823" t="s">
        <v>2098</v>
      </c>
      <c r="C187" s="823" t="s">
        <v>2449</v>
      </c>
      <c r="D187" s="823" t="s">
        <v>1512</v>
      </c>
      <c r="E187" s="823" t="s">
        <v>2450</v>
      </c>
      <c r="F187" s="832"/>
      <c r="G187" s="832"/>
      <c r="H187" s="828">
        <v>0</v>
      </c>
      <c r="I187" s="832">
        <v>6</v>
      </c>
      <c r="J187" s="832">
        <v>2484.42</v>
      </c>
      <c r="K187" s="828">
        <v>1</v>
      </c>
      <c r="L187" s="832">
        <v>6</v>
      </c>
      <c r="M187" s="833">
        <v>2484.42</v>
      </c>
    </row>
    <row r="188" spans="1:13" ht="14.45" customHeight="1" x14ac:dyDescent="0.2">
      <c r="A188" s="822" t="s">
        <v>2255</v>
      </c>
      <c r="B188" s="823" t="s">
        <v>2098</v>
      </c>
      <c r="C188" s="823" t="s">
        <v>2451</v>
      </c>
      <c r="D188" s="823" t="s">
        <v>1512</v>
      </c>
      <c r="E188" s="823" t="s">
        <v>2452</v>
      </c>
      <c r="F188" s="832">
        <v>2</v>
      </c>
      <c r="G188" s="832">
        <v>828.14</v>
      </c>
      <c r="H188" s="828">
        <v>1</v>
      </c>
      <c r="I188" s="832"/>
      <c r="J188" s="832"/>
      <c r="K188" s="828">
        <v>0</v>
      </c>
      <c r="L188" s="832">
        <v>2</v>
      </c>
      <c r="M188" s="833">
        <v>828.14</v>
      </c>
    </row>
    <row r="189" spans="1:13" ht="14.45" customHeight="1" x14ac:dyDescent="0.2">
      <c r="A189" s="822" t="s">
        <v>2255</v>
      </c>
      <c r="B189" s="823" t="s">
        <v>3562</v>
      </c>
      <c r="C189" s="823" t="s">
        <v>3131</v>
      </c>
      <c r="D189" s="823" t="s">
        <v>2459</v>
      </c>
      <c r="E189" s="823" t="s">
        <v>3132</v>
      </c>
      <c r="F189" s="832">
        <v>1</v>
      </c>
      <c r="G189" s="832">
        <v>16.77</v>
      </c>
      <c r="H189" s="828">
        <v>1</v>
      </c>
      <c r="I189" s="832"/>
      <c r="J189" s="832"/>
      <c r="K189" s="828">
        <v>0</v>
      </c>
      <c r="L189" s="832">
        <v>1</v>
      </c>
      <c r="M189" s="833">
        <v>16.77</v>
      </c>
    </row>
    <row r="190" spans="1:13" ht="14.45" customHeight="1" x14ac:dyDescent="0.2">
      <c r="A190" s="822" t="s">
        <v>2255</v>
      </c>
      <c r="B190" s="823" t="s">
        <v>3562</v>
      </c>
      <c r="C190" s="823" t="s">
        <v>2987</v>
      </c>
      <c r="D190" s="823" t="s">
        <v>2988</v>
      </c>
      <c r="E190" s="823" t="s">
        <v>2989</v>
      </c>
      <c r="F190" s="832">
        <v>6</v>
      </c>
      <c r="G190" s="832">
        <v>301.92</v>
      </c>
      <c r="H190" s="828">
        <v>1</v>
      </c>
      <c r="I190" s="832"/>
      <c r="J190" s="832"/>
      <c r="K190" s="828">
        <v>0</v>
      </c>
      <c r="L190" s="832">
        <v>6</v>
      </c>
      <c r="M190" s="833">
        <v>301.92</v>
      </c>
    </row>
    <row r="191" spans="1:13" ht="14.45" customHeight="1" x14ac:dyDescent="0.2">
      <c r="A191" s="822" t="s">
        <v>2256</v>
      </c>
      <c r="B191" s="823" t="s">
        <v>2096</v>
      </c>
      <c r="C191" s="823" t="s">
        <v>3468</v>
      </c>
      <c r="D191" s="823" t="s">
        <v>2883</v>
      </c>
      <c r="E191" s="823" t="s">
        <v>3469</v>
      </c>
      <c r="F191" s="832"/>
      <c r="G191" s="832"/>
      <c r="H191" s="828">
        <v>0</v>
      </c>
      <c r="I191" s="832">
        <v>2</v>
      </c>
      <c r="J191" s="832">
        <v>230.54</v>
      </c>
      <c r="K191" s="828">
        <v>1</v>
      </c>
      <c r="L191" s="832">
        <v>2</v>
      </c>
      <c r="M191" s="833">
        <v>230.54</v>
      </c>
    </row>
    <row r="192" spans="1:13" ht="14.45" customHeight="1" x14ac:dyDescent="0.2">
      <c r="A192" s="822" t="s">
        <v>2256</v>
      </c>
      <c r="B192" s="823" t="s">
        <v>1941</v>
      </c>
      <c r="C192" s="823" t="s">
        <v>2730</v>
      </c>
      <c r="D192" s="823" t="s">
        <v>885</v>
      </c>
      <c r="E192" s="823" t="s">
        <v>2731</v>
      </c>
      <c r="F192" s="832">
        <v>1</v>
      </c>
      <c r="G192" s="832">
        <v>94.28</v>
      </c>
      <c r="H192" s="828">
        <v>1</v>
      </c>
      <c r="I192" s="832"/>
      <c r="J192" s="832"/>
      <c r="K192" s="828">
        <v>0</v>
      </c>
      <c r="L192" s="832">
        <v>1</v>
      </c>
      <c r="M192" s="833">
        <v>94.28</v>
      </c>
    </row>
    <row r="193" spans="1:13" ht="14.45" customHeight="1" x14ac:dyDescent="0.2">
      <c r="A193" s="822" t="s">
        <v>2256</v>
      </c>
      <c r="B193" s="823" t="s">
        <v>1941</v>
      </c>
      <c r="C193" s="823" t="s">
        <v>1942</v>
      </c>
      <c r="D193" s="823" t="s">
        <v>1943</v>
      </c>
      <c r="E193" s="823" t="s">
        <v>1944</v>
      </c>
      <c r="F193" s="832"/>
      <c r="G193" s="832"/>
      <c r="H193" s="828">
        <v>0</v>
      </c>
      <c r="I193" s="832">
        <v>1</v>
      </c>
      <c r="J193" s="832">
        <v>126.27</v>
      </c>
      <c r="K193" s="828">
        <v>1</v>
      </c>
      <c r="L193" s="832">
        <v>1</v>
      </c>
      <c r="M193" s="833">
        <v>126.27</v>
      </c>
    </row>
    <row r="194" spans="1:13" ht="14.45" customHeight="1" x14ac:dyDescent="0.2">
      <c r="A194" s="822" t="s">
        <v>2256</v>
      </c>
      <c r="B194" s="823" t="s">
        <v>1950</v>
      </c>
      <c r="C194" s="823" t="s">
        <v>1954</v>
      </c>
      <c r="D194" s="823" t="s">
        <v>1295</v>
      </c>
      <c r="E194" s="823" t="s">
        <v>1955</v>
      </c>
      <c r="F194" s="832"/>
      <c r="G194" s="832"/>
      <c r="H194" s="828">
        <v>0</v>
      </c>
      <c r="I194" s="832">
        <v>1</v>
      </c>
      <c r="J194" s="832">
        <v>154.36000000000001</v>
      </c>
      <c r="K194" s="828">
        <v>1</v>
      </c>
      <c r="L194" s="832">
        <v>1</v>
      </c>
      <c r="M194" s="833">
        <v>154.36000000000001</v>
      </c>
    </row>
    <row r="195" spans="1:13" ht="14.45" customHeight="1" x14ac:dyDescent="0.2">
      <c r="A195" s="822" t="s">
        <v>2256</v>
      </c>
      <c r="B195" s="823" t="s">
        <v>2135</v>
      </c>
      <c r="C195" s="823" t="s">
        <v>2136</v>
      </c>
      <c r="D195" s="823" t="s">
        <v>2137</v>
      </c>
      <c r="E195" s="823" t="s">
        <v>2138</v>
      </c>
      <c r="F195" s="832"/>
      <c r="G195" s="832"/>
      <c r="H195" s="828">
        <v>0</v>
      </c>
      <c r="I195" s="832">
        <v>6</v>
      </c>
      <c r="J195" s="832">
        <v>422.88</v>
      </c>
      <c r="K195" s="828">
        <v>1</v>
      </c>
      <c r="L195" s="832">
        <v>6</v>
      </c>
      <c r="M195" s="833">
        <v>422.88</v>
      </c>
    </row>
    <row r="196" spans="1:13" ht="14.45" customHeight="1" x14ac:dyDescent="0.2">
      <c r="A196" s="822" t="s">
        <v>2256</v>
      </c>
      <c r="B196" s="823" t="s">
        <v>2135</v>
      </c>
      <c r="C196" s="823" t="s">
        <v>2421</v>
      </c>
      <c r="D196" s="823" t="s">
        <v>2137</v>
      </c>
      <c r="E196" s="823" t="s">
        <v>2422</v>
      </c>
      <c r="F196" s="832"/>
      <c r="G196" s="832"/>
      <c r="H196" s="828">
        <v>0</v>
      </c>
      <c r="I196" s="832">
        <v>4</v>
      </c>
      <c r="J196" s="832">
        <v>563.84</v>
      </c>
      <c r="K196" s="828">
        <v>1</v>
      </c>
      <c r="L196" s="832">
        <v>4</v>
      </c>
      <c r="M196" s="833">
        <v>563.84</v>
      </c>
    </row>
    <row r="197" spans="1:13" ht="14.45" customHeight="1" x14ac:dyDescent="0.2">
      <c r="A197" s="822" t="s">
        <v>2256</v>
      </c>
      <c r="B197" s="823" t="s">
        <v>3558</v>
      </c>
      <c r="C197" s="823" t="s">
        <v>2903</v>
      </c>
      <c r="D197" s="823" t="s">
        <v>2904</v>
      </c>
      <c r="E197" s="823" t="s">
        <v>2905</v>
      </c>
      <c r="F197" s="832">
        <v>5</v>
      </c>
      <c r="G197" s="832">
        <v>10194.65</v>
      </c>
      <c r="H197" s="828">
        <v>1</v>
      </c>
      <c r="I197" s="832"/>
      <c r="J197" s="832"/>
      <c r="K197" s="828">
        <v>0</v>
      </c>
      <c r="L197" s="832">
        <v>5</v>
      </c>
      <c r="M197" s="833">
        <v>10194.65</v>
      </c>
    </row>
    <row r="198" spans="1:13" ht="14.45" customHeight="1" x14ac:dyDescent="0.2">
      <c r="A198" s="822" t="s">
        <v>2256</v>
      </c>
      <c r="B198" s="823" t="s">
        <v>3558</v>
      </c>
      <c r="C198" s="823" t="s">
        <v>2910</v>
      </c>
      <c r="D198" s="823" t="s">
        <v>2904</v>
      </c>
      <c r="E198" s="823" t="s">
        <v>2911</v>
      </c>
      <c r="F198" s="832">
        <v>5</v>
      </c>
      <c r="G198" s="832">
        <v>5097.3</v>
      </c>
      <c r="H198" s="828">
        <v>1</v>
      </c>
      <c r="I198" s="832"/>
      <c r="J198" s="832"/>
      <c r="K198" s="828">
        <v>0</v>
      </c>
      <c r="L198" s="832">
        <v>5</v>
      </c>
      <c r="M198" s="833">
        <v>5097.3</v>
      </c>
    </row>
    <row r="199" spans="1:13" ht="14.45" customHeight="1" x14ac:dyDescent="0.2">
      <c r="A199" s="822" t="s">
        <v>2256</v>
      </c>
      <c r="B199" s="823" t="s">
        <v>3558</v>
      </c>
      <c r="C199" s="823" t="s">
        <v>2912</v>
      </c>
      <c r="D199" s="823" t="s">
        <v>2913</v>
      </c>
      <c r="E199" s="823" t="s">
        <v>2905</v>
      </c>
      <c r="F199" s="832"/>
      <c r="G199" s="832"/>
      <c r="H199" s="828">
        <v>0</v>
      </c>
      <c r="I199" s="832">
        <v>13</v>
      </c>
      <c r="J199" s="832">
        <v>26506.09</v>
      </c>
      <c r="K199" s="828">
        <v>1</v>
      </c>
      <c r="L199" s="832">
        <v>13</v>
      </c>
      <c r="M199" s="833">
        <v>26506.09</v>
      </c>
    </row>
    <row r="200" spans="1:13" ht="14.45" customHeight="1" x14ac:dyDescent="0.2">
      <c r="A200" s="822" t="s">
        <v>2256</v>
      </c>
      <c r="B200" s="823" t="s">
        <v>3558</v>
      </c>
      <c r="C200" s="823" t="s">
        <v>2914</v>
      </c>
      <c r="D200" s="823" t="s">
        <v>2913</v>
      </c>
      <c r="E200" s="823" t="s">
        <v>2909</v>
      </c>
      <c r="F200" s="832"/>
      <c r="G200" s="832"/>
      <c r="H200" s="828">
        <v>0</v>
      </c>
      <c r="I200" s="832">
        <v>12</v>
      </c>
      <c r="J200" s="832">
        <v>4269.4800000000005</v>
      </c>
      <c r="K200" s="828">
        <v>1</v>
      </c>
      <c r="L200" s="832">
        <v>12</v>
      </c>
      <c r="M200" s="833">
        <v>4269.4800000000005</v>
      </c>
    </row>
    <row r="201" spans="1:13" ht="14.45" customHeight="1" x14ac:dyDescent="0.2">
      <c r="A201" s="822" t="s">
        <v>2256</v>
      </c>
      <c r="B201" s="823" t="s">
        <v>3558</v>
      </c>
      <c r="C201" s="823" t="s">
        <v>2915</v>
      </c>
      <c r="D201" s="823" t="s">
        <v>2913</v>
      </c>
      <c r="E201" s="823" t="s">
        <v>2907</v>
      </c>
      <c r="F201" s="832"/>
      <c r="G201" s="832"/>
      <c r="H201" s="828">
        <v>0</v>
      </c>
      <c r="I201" s="832">
        <v>19</v>
      </c>
      <c r="J201" s="832">
        <v>10500.16</v>
      </c>
      <c r="K201" s="828">
        <v>1</v>
      </c>
      <c r="L201" s="832">
        <v>19</v>
      </c>
      <c r="M201" s="833">
        <v>10500.16</v>
      </c>
    </row>
    <row r="202" spans="1:13" ht="14.45" customHeight="1" x14ac:dyDescent="0.2">
      <c r="A202" s="822" t="s">
        <v>2256</v>
      </c>
      <c r="B202" s="823" t="s">
        <v>3558</v>
      </c>
      <c r="C202" s="823" t="s">
        <v>2916</v>
      </c>
      <c r="D202" s="823" t="s">
        <v>2913</v>
      </c>
      <c r="E202" s="823" t="s">
        <v>2911</v>
      </c>
      <c r="F202" s="832"/>
      <c r="G202" s="832"/>
      <c r="H202" s="828">
        <v>0</v>
      </c>
      <c r="I202" s="832">
        <v>25</v>
      </c>
      <c r="J202" s="832">
        <v>25486.5</v>
      </c>
      <c r="K202" s="828">
        <v>1</v>
      </c>
      <c r="L202" s="832">
        <v>25</v>
      </c>
      <c r="M202" s="833">
        <v>25486.5</v>
      </c>
    </row>
    <row r="203" spans="1:13" ht="14.45" customHeight="1" x14ac:dyDescent="0.2">
      <c r="A203" s="822" t="s">
        <v>2256</v>
      </c>
      <c r="B203" s="823" t="s">
        <v>3558</v>
      </c>
      <c r="C203" s="823" t="s">
        <v>3318</v>
      </c>
      <c r="D203" s="823" t="s">
        <v>3209</v>
      </c>
      <c r="E203" s="823" t="s">
        <v>2909</v>
      </c>
      <c r="F203" s="832">
        <v>12</v>
      </c>
      <c r="G203" s="832">
        <v>4269.4800000000005</v>
      </c>
      <c r="H203" s="828">
        <v>1</v>
      </c>
      <c r="I203" s="832"/>
      <c r="J203" s="832"/>
      <c r="K203" s="828">
        <v>0</v>
      </c>
      <c r="L203" s="832">
        <v>12</v>
      </c>
      <c r="M203" s="833">
        <v>4269.4800000000005</v>
      </c>
    </row>
    <row r="204" spans="1:13" ht="14.45" customHeight="1" x14ac:dyDescent="0.2">
      <c r="A204" s="822" t="s">
        <v>2256</v>
      </c>
      <c r="B204" s="823" t="s">
        <v>3558</v>
      </c>
      <c r="C204" s="823" t="s">
        <v>3319</v>
      </c>
      <c r="D204" s="823" t="s">
        <v>2918</v>
      </c>
      <c r="E204" s="823" t="s">
        <v>3320</v>
      </c>
      <c r="F204" s="832">
        <v>6</v>
      </c>
      <c r="G204" s="832">
        <v>1529.16</v>
      </c>
      <c r="H204" s="828">
        <v>1</v>
      </c>
      <c r="I204" s="832"/>
      <c r="J204" s="832"/>
      <c r="K204" s="828">
        <v>0</v>
      </c>
      <c r="L204" s="832">
        <v>6</v>
      </c>
      <c r="M204" s="833">
        <v>1529.16</v>
      </c>
    </row>
    <row r="205" spans="1:13" ht="14.45" customHeight="1" x14ac:dyDescent="0.2">
      <c r="A205" s="822" t="s">
        <v>2256</v>
      </c>
      <c r="B205" s="823" t="s">
        <v>3558</v>
      </c>
      <c r="C205" s="823" t="s">
        <v>2917</v>
      </c>
      <c r="D205" s="823" t="s">
        <v>2918</v>
      </c>
      <c r="E205" s="823" t="s">
        <v>2919</v>
      </c>
      <c r="F205" s="832">
        <v>1</v>
      </c>
      <c r="G205" s="832">
        <v>0</v>
      </c>
      <c r="H205" s="828"/>
      <c r="I205" s="832"/>
      <c r="J205" s="832"/>
      <c r="K205" s="828"/>
      <c r="L205" s="832">
        <v>1</v>
      </c>
      <c r="M205" s="833">
        <v>0</v>
      </c>
    </row>
    <row r="206" spans="1:13" ht="14.45" customHeight="1" x14ac:dyDescent="0.2">
      <c r="A206" s="822" t="s">
        <v>2256</v>
      </c>
      <c r="B206" s="823" t="s">
        <v>2145</v>
      </c>
      <c r="C206" s="823" t="s">
        <v>3171</v>
      </c>
      <c r="D206" s="823" t="s">
        <v>2839</v>
      </c>
      <c r="E206" s="823" t="s">
        <v>2150</v>
      </c>
      <c r="F206" s="832"/>
      <c r="G206" s="832"/>
      <c r="H206" s="828">
        <v>0</v>
      </c>
      <c r="I206" s="832">
        <v>6</v>
      </c>
      <c r="J206" s="832">
        <v>5816.88</v>
      </c>
      <c r="K206" s="828">
        <v>1</v>
      </c>
      <c r="L206" s="832">
        <v>6</v>
      </c>
      <c r="M206" s="833">
        <v>5816.88</v>
      </c>
    </row>
    <row r="207" spans="1:13" ht="14.45" customHeight="1" x14ac:dyDescent="0.2">
      <c r="A207" s="822" t="s">
        <v>2256</v>
      </c>
      <c r="B207" s="823" t="s">
        <v>2145</v>
      </c>
      <c r="C207" s="823" t="s">
        <v>2838</v>
      </c>
      <c r="D207" s="823" t="s">
        <v>2839</v>
      </c>
      <c r="E207" s="823" t="s">
        <v>2840</v>
      </c>
      <c r="F207" s="832"/>
      <c r="G207" s="832"/>
      <c r="H207" s="828">
        <v>0</v>
      </c>
      <c r="I207" s="832">
        <v>12</v>
      </c>
      <c r="J207" s="832">
        <v>17450.760000000002</v>
      </c>
      <c r="K207" s="828">
        <v>1</v>
      </c>
      <c r="L207" s="832">
        <v>12</v>
      </c>
      <c r="M207" s="833">
        <v>17450.760000000002</v>
      </c>
    </row>
    <row r="208" spans="1:13" ht="14.45" customHeight="1" x14ac:dyDescent="0.2">
      <c r="A208" s="822" t="s">
        <v>2256</v>
      </c>
      <c r="B208" s="823" t="s">
        <v>2145</v>
      </c>
      <c r="C208" s="823" t="s">
        <v>3109</v>
      </c>
      <c r="D208" s="823" t="s">
        <v>2152</v>
      </c>
      <c r="E208" s="823" t="s">
        <v>3110</v>
      </c>
      <c r="F208" s="832"/>
      <c r="G208" s="832"/>
      <c r="H208" s="828">
        <v>0</v>
      </c>
      <c r="I208" s="832">
        <v>6</v>
      </c>
      <c r="J208" s="832">
        <v>11633.82</v>
      </c>
      <c r="K208" s="828">
        <v>1</v>
      </c>
      <c r="L208" s="832">
        <v>6</v>
      </c>
      <c r="M208" s="833">
        <v>11633.82</v>
      </c>
    </row>
    <row r="209" spans="1:13" ht="14.45" customHeight="1" x14ac:dyDescent="0.2">
      <c r="A209" s="822" t="s">
        <v>2256</v>
      </c>
      <c r="B209" s="823" t="s">
        <v>2145</v>
      </c>
      <c r="C209" s="823" t="s">
        <v>2151</v>
      </c>
      <c r="D209" s="823" t="s">
        <v>2152</v>
      </c>
      <c r="E209" s="823" t="s">
        <v>2153</v>
      </c>
      <c r="F209" s="832"/>
      <c r="G209" s="832"/>
      <c r="H209" s="828">
        <v>0</v>
      </c>
      <c r="I209" s="832">
        <v>25</v>
      </c>
      <c r="J209" s="832">
        <v>12118.75</v>
      </c>
      <c r="K209" s="828">
        <v>1</v>
      </c>
      <c r="L209" s="832">
        <v>25</v>
      </c>
      <c r="M209" s="833">
        <v>12118.75</v>
      </c>
    </row>
    <row r="210" spans="1:13" ht="14.45" customHeight="1" x14ac:dyDescent="0.2">
      <c r="A210" s="822" t="s">
        <v>2256</v>
      </c>
      <c r="B210" s="823" t="s">
        <v>2145</v>
      </c>
      <c r="C210" s="823" t="s">
        <v>3111</v>
      </c>
      <c r="D210" s="823" t="s">
        <v>3112</v>
      </c>
      <c r="E210" s="823" t="s">
        <v>3113</v>
      </c>
      <c r="F210" s="832">
        <v>6</v>
      </c>
      <c r="G210" s="832">
        <v>11633.82</v>
      </c>
      <c r="H210" s="828">
        <v>1</v>
      </c>
      <c r="I210" s="832"/>
      <c r="J210" s="832"/>
      <c r="K210" s="828">
        <v>0</v>
      </c>
      <c r="L210" s="832">
        <v>6</v>
      </c>
      <c r="M210" s="833">
        <v>11633.82</v>
      </c>
    </row>
    <row r="211" spans="1:13" ht="14.45" customHeight="1" x14ac:dyDescent="0.2">
      <c r="A211" s="822" t="s">
        <v>2256</v>
      </c>
      <c r="B211" s="823" t="s">
        <v>2145</v>
      </c>
      <c r="C211" s="823" t="s">
        <v>3172</v>
      </c>
      <c r="D211" s="823" t="s">
        <v>3112</v>
      </c>
      <c r="E211" s="823" t="s">
        <v>3173</v>
      </c>
      <c r="F211" s="832">
        <v>6</v>
      </c>
      <c r="G211" s="832">
        <v>2908.5</v>
      </c>
      <c r="H211" s="828">
        <v>1</v>
      </c>
      <c r="I211" s="832"/>
      <c r="J211" s="832"/>
      <c r="K211" s="828">
        <v>0</v>
      </c>
      <c r="L211" s="832">
        <v>6</v>
      </c>
      <c r="M211" s="833">
        <v>2908.5</v>
      </c>
    </row>
    <row r="212" spans="1:13" ht="14.45" customHeight="1" x14ac:dyDescent="0.2">
      <c r="A212" s="822" t="s">
        <v>2256</v>
      </c>
      <c r="B212" s="823" t="s">
        <v>2145</v>
      </c>
      <c r="C212" s="823" t="s">
        <v>3174</v>
      </c>
      <c r="D212" s="823" t="s">
        <v>3112</v>
      </c>
      <c r="E212" s="823" t="s">
        <v>3175</v>
      </c>
      <c r="F212" s="832">
        <v>6</v>
      </c>
      <c r="G212" s="832">
        <v>5816.88</v>
      </c>
      <c r="H212" s="828">
        <v>1</v>
      </c>
      <c r="I212" s="832"/>
      <c r="J212" s="832"/>
      <c r="K212" s="828">
        <v>0</v>
      </c>
      <c r="L212" s="832">
        <v>6</v>
      </c>
      <c r="M212" s="833">
        <v>5816.88</v>
      </c>
    </row>
    <row r="213" spans="1:13" ht="14.45" customHeight="1" x14ac:dyDescent="0.2">
      <c r="A213" s="822" t="s">
        <v>2256</v>
      </c>
      <c r="B213" s="823" t="s">
        <v>2145</v>
      </c>
      <c r="C213" s="823" t="s">
        <v>2146</v>
      </c>
      <c r="D213" s="823" t="s">
        <v>2147</v>
      </c>
      <c r="E213" s="823" t="s">
        <v>2148</v>
      </c>
      <c r="F213" s="832"/>
      <c r="G213" s="832"/>
      <c r="H213" s="828">
        <v>0</v>
      </c>
      <c r="I213" s="832">
        <v>24</v>
      </c>
      <c r="J213" s="832">
        <v>11634</v>
      </c>
      <c r="K213" s="828">
        <v>1</v>
      </c>
      <c r="L213" s="832">
        <v>24</v>
      </c>
      <c r="M213" s="833">
        <v>11634</v>
      </c>
    </row>
    <row r="214" spans="1:13" ht="14.45" customHeight="1" x14ac:dyDescent="0.2">
      <c r="A214" s="822" t="s">
        <v>2256</v>
      </c>
      <c r="B214" s="823" t="s">
        <v>2145</v>
      </c>
      <c r="C214" s="823" t="s">
        <v>2149</v>
      </c>
      <c r="D214" s="823" t="s">
        <v>2147</v>
      </c>
      <c r="E214" s="823" t="s">
        <v>2150</v>
      </c>
      <c r="F214" s="832"/>
      <c r="G214" s="832"/>
      <c r="H214" s="828">
        <v>0</v>
      </c>
      <c r="I214" s="832">
        <v>18</v>
      </c>
      <c r="J214" s="832">
        <v>17450.64</v>
      </c>
      <c r="K214" s="828">
        <v>1</v>
      </c>
      <c r="L214" s="832">
        <v>18</v>
      </c>
      <c r="M214" s="833">
        <v>17450.64</v>
      </c>
    </row>
    <row r="215" spans="1:13" ht="14.45" customHeight="1" x14ac:dyDescent="0.2">
      <c r="A215" s="822" t="s">
        <v>2256</v>
      </c>
      <c r="B215" s="823" t="s">
        <v>2145</v>
      </c>
      <c r="C215" s="823" t="s">
        <v>3176</v>
      </c>
      <c r="D215" s="823" t="s">
        <v>2147</v>
      </c>
      <c r="E215" s="823" t="s">
        <v>2842</v>
      </c>
      <c r="F215" s="832"/>
      <c r="G215" s="832"/>
      <c r="H215" s="828">
        <v>0</v>
      </c>
      <c r="I215" s="832">
        <v>6</v>
      </c>
      <c r="J215" s="832">
        <v>11633.82</v>
      </c>
      <c r="K215" s="828">
        <v>1</v>
      </c>
      <c r="L215" s="832">
        <v>6</v>
      </c>
      <c r="M215" s="833">
        <v>11633.82</v>
      </c>
    </row>
    <row r="216" spans="1:13" ht="14.45" customHeight="1" x14ac:dyDescent="0.2">
      <c r="A216" s="822" t="s">
        <v>2256</v>
      </c>
      <c r="B216" s="823" t="s">
        <v>2145</v>
      </c>
      <c r="C216" s="823" t="s">
        <v>2849</v>
      </c>
      <c r="D216" s="823" t="s">
        <v>2147</v>
      </c>
      <c r="E216" s="823" t="s">
        <v>2850</v>
      </c>
      <c r="F216" s="832"/>
      <c r="G216" s="832"/>
      <c r="H216" s="828">
        <v>0</v>
      </c>
      <c r="I216" s="832">
        <v>6</v>
      </c>
      <c r="J216" s="832">
        <v>1454.22</v>
      </c>
      <c r="K216" s="828">
        <v>1</v>
      </c>
      <c r="L216" s="832">
        <v>6</v>
      </c>
      <c r="M216" s="833">
        <v>1454.22</v>
      </c>
    </row>
    <row r="217" spans="1:13" ht="14.45" customHeight="1" x14ac:dyDescent="0.2">
      <c r="A217" s="822" t="s">
        <v>2256</v>
      </c>
      <c r="B217" s="823" t="s">
        <v>2145</v>
      </c>
      <c r="C217" s="823" t="s">
        <v>3177</v>
      </c>
      <c r="D217" s="823" t="s">
        <v>2147</v>
      </c>
      <c r="E217" s="823" t="s">
        <v>2840</v>
      </c>
      <c r="F217" s="832"/>
      <c r="G217" s="832"/>
      <c r="H217" s="828">
        <v>0</v>
      </c>
      <c r="I217" s="832">
        <v>6</v>
      </c>
      <c r="J217" s="832">
        <v>8725.380000000001</v>
      </c>
      <c r="K217" s="828">
        <v>1</v>
      </c>
      <c r="L217" s="832">
        <v>6</v>
      </c>
      <c r="M217" s="833">
        <v>8725.380000000001</v>
      </c>
    </row>
    <row r="218" spans="1:13" ht="14.45" customHeight="1" x14ac:dyDescent="0.2">
      <c r="A218" s="822" t="s">
        <v>2256</v>
      </c>
      <c r="B218" s="823" t="s">
        <v>2156</v>
      </c>
      <c r="C218" s="823" t="s">
        <v>2157</v>
      </c>
      <c r="D218" s="823" t="s">
        <v>2158</v>
      </c>
      <c r="E218" s="823" t="s">
        <v>2159</v>
      </c>
      <c r="F218" s="832"/>
      <c r="G218" s="832"/>
      <c r="H218" s="828">
        <v>0</v>
      </c>
      <c r="I218" s="832">
        <v>13</v>
      </c>
      <c r="J218" s="832">
        <v>9802.5199999999986</v>
      </c>
      <c r="K218" s="828">
        <v>1</v>
      </c>
      <c r="L218" s="832">
        <v>13</v>
      </c>
      <c r="M218" s="833">
        <v>9802.5199999999986</v>
      </c>
    </row>
    <row r="219" spans="1:13" ht="14.45" customHeight="1" x14ac:dyDescent="0.2">
      <c r="A219" s="822" t="s">
        <v>2256</v>
      </c>
      <c r="B219" s="823" t="s">
        <v>2156</v>
      </c>
      <c r="C219" s="823" t="s">
        <v>2160</v>
      </c>
      <c r="D219" s="823" t="s">
        <v>2158</v>
      </c>
      <c r="E219" s="823" t="s">
        <v>2161</v>
      </c>
      <c r="F219" s="832"/>
      <c r="G219" s="832"/>
      <c r="H219" s="828">
        <v>0</v>
      </c>
      <c r="I219" s="832">
        <v>6</v>
      </c>
      <c r="J219" s="832">
        <v>6786.36</v>
      </c>
      <c r="K219" s="828">
        <v>1</v>
      </c>
      <c r="L219" s="832">
        <v>6</v>
      </c>
      <c r="M219" s="833">
        <v>6786.36</v>
      </c>
    </row>
    <row r="220" spans="1:13" ht="14.45" customHeight="1" x14ac:dyDescent="0.2">
      <c r="A220" s="822" t="s">
        <v>2256</v>
      </c>
      <c r="B220" s="823" t="s">
        <v>2156</v>
      </c>
      <c r="C220" s="823" t="s">
        <v>2826</v>
      </c>
      <c r="D220" s="823" t="s">
        <v>2158</v>
      </c>
      <c r="E220" s="823" t="s">
        <v>2827</v>
      </c>
      <c r="F220" s="832"/>
      <c r="G220" s="832"/>
      <c r="H220" s="828">
        <v>0</v>
      </c>
      <c r="I220" s="832">
        <v>17</v>
      </c>
      <c r="J220" s="832">
        <v>25637.359999999997</v>
      </c>
      <c r="K220" s="828">
        <v>1</v>
      </c>
      <c r="L220" s="832">
        <v>17</v>
      </c>
      <c r="M220" s="833">
        <v>25637.359999999997</v>
      </c>
    </row>
    <row r="221" spans="1:13" ht="14.45" customHeight="1" x14ac:dyDescent="0.2">
      <c r="A221" s="822" t="s">
        <v>2256</v>
      </c>
      <c r="B221" s="823" t="s">
        <v>2156</v>
      </c>
      <c r="C221" s="823" t="s">
        <v>3141</v>
      </c>
      <c r="D221" s="823" t="s">
        <v>3092</v>
      </c>
      <c r="E221" s="823" t="s">
        <v>2827</v>
      </c>
      <c r="F221" s="832">
        <v>6</v>
      </c>
      <c r="G221" s="832">
        <v>7755.9000000000005</v>
      </c>
      <c r="H221" s="828">
        <v>1</v>
      </c>
      <c r="I221" s="832"/>
      <c r="J221" s="832"/>
      <c r="K221" s="828">
        <v>0</v>
      </c>
      <c r="L221" s="832">
        <v>6</v>
      </c>
      <c r="M221" s="833">
        <v>7755.9000000000005</v>
      </c>
    </row>
    <row r="222" spans="1:13" ht="14.45" customHeight="1" x14ac:dyDescent="0.2">
      <c r="A222" s="822" t="s">
        <v>2256</v>
      </c>
      <c r="B222" s="823" t="s">
        <v>1852</v>
      </c>
      <c r="C222" s="823" t="s">
        <v>2021</v>
      </c>
      <c r="D222" s="823" t="s">
        <v>695</v>
      </c>
      <c r="E222" s="823" t="s">
        <v>1057</v>
      </c>
      <c r="F222" s="832"/>
      <c r="G222" s="832"/>
      <c r="H222" s="828"/>
      <c r="I222" s="832">
        <v>38</v>
      </c>
      <c r="J222" s="832">
        <v>0</v>
      </c>
      <c r="K222" s="828"/>
      <c r="L222" s="832">
        <v>38</v>
      </c>
      <c r="M222" s="833">
        <v>0</v>
      </c>
    </row>
    <row r="223" spans="1:13" ht="14.45" customHeight="1" x14ac:dyDescent="0.2">
      <c r="A223" s="822" t="s">
        <v>2256</v>
      </c>
      <c r="B223" s="823" t="s">
        <v>2037</v>
      </c>
      <c r="C223" s="823" t="s">
        <v>2166</v>
      </c>
      <c r="D223" s="823" t="s">
        <v>2039</v>
      </c>
      <c r="E223" s="823" t="s">
        <v>2167</v>
      </c>
      <c r="F223" s="832"/>
      <c r="G223" s="832"/>
      <c r="H223" s="828">
        <v>0</v>
      </c>
      <c r="I223" s="832">
        <v>10</v>
      </c>
      <c r="J223" s="832">
        <v>1131.5999999999999</v>
      </c>
      <c r="K223" s="828">
        <v>1</v>
      </c>
      <c r="L223" s="832">
        <v>10</v>
      </c>
      <c r="M223" s="833">
        <v>1131.5999999999999</v>
      </c>
    </row>
    <row r="224" spans="1:13" ht="14.45" customHeight="1" x14ac:dyDescent="0.2">
      <c r="A224" s="822" t="s">
        <v>2256</v>
      </c>
      <c r="B224" s="823" t="s">
        <v>2037</v>
      </c>
      <c r="C224" s="823" t="s">
        <v>2041</v>
      </c>
      <c r="D224" s="823" t="s">
        <v>2039</v>
      </c>
      <c r="E224" s="823" t="s">
        <v>2042</v>
      </c>
      <c r="F224" s="832"/>
      <c r="G224" s="832"/>
      <c r="H224" s="828">
        <v>0</v>
      </c>
      <c r="I224" s="832">
        <v>72</v>
      </c>
      <c r="J224" s="832">
        <v>24441.84</v>
      </c>
      <c r="K224" s="828">
        <v>1</v>
      </c>
      <c r="L224" s="832">
        <v>72</v>
      </c>
      <c r="M224" s="833">
        <v>24441.84</v>
      </c>
    </row>
    <row r="225" spans="1:13" ht="14.45" customHeight="1" x14ac:dyDescent="0.2">
      <c r="A225" s="822" t="s">
        <v>2256</v>
      </c>
      <c r="B225" s="823" t="s">
        <v>2037</v>
      </c>
      <c r="C225" s="823" t="s">
        <v>3030</v>
      </c>
      <c r="D225" s="823" t="s">
        <v>3031</v>
      </c>
      <c r="E225" s="823" t="s">
        <v>3032</v>
      </c>
      <c r="F225" s="832"/>
      <c r="G225" s="832"/>
      <c r="H225" s="828">
        <v>0</v>
      </c>
      <c r="I225" s="832">
        <v>12</v>
      </c>
      <c r="J225" s="832">
        <v>9163.56</v>
      </c>
      <c r="K225" s="828">
        <v>1</v>
      </c>
      <c r="L225" s="832">
        <v>12</v>
      </c>
      <c r="M225" s="833">
        <v>9163.56</v>
      </c>
    </row>
    <row r="226" spans="1:13" ht="14.45" customHeight="1" x14ac:dyDescent="0.2">
      <c r="A226" s="822" t="s">
        <v>2256</v>
      </c>
      <c r="B226" s="823" t="s">
        <v>2037</v>
      </c>
      <c r="C226" s="823" t="s">
        <v>3457</v>
      </c>
      <c r="D226" s="823" t="s">
        <v>3458</v>
      </c>
      <c r="E226" s="823" t="s">
        <v>2042</v>
      </c>
      <c r="F226" s="832">
        <v>1</v>
      </c>
      <c r="G226" s="832">
        <v>848.49</v>
      </c>
      <c r="H226" s="828">
        <v>1</v>
      </c>
      <c r="I226" s="832"/>
      <c r="J226" s="832"/>
      <c r="K226" s="828">
        <v>0</v>
      </c>
      <c r="L226" s="832">
        <v>1</v>
      </c>
      <c r="M226" s="833">
        <v>848.49</v>
      </c>
    </row>
    <row r="227" spans="1:13" ht="14.45" customHeight="1" x14ac:dyDescent="0.2">
      <c r="A227" s="822" t="s">
        <v>2256</v>
      </c>
      <c r="B227" s="823" t="s">
        <v>2037</v>
      </c>
      <c r="C227" s="823" t="s">
        <v>3394</v>
      </c>
      <c r="D227" s="823" t="s">
        <v>2039</v>
      </c>
      <c r="E227" s="823" t="s">
        <v>2042</v>
      </c>
      <c r="F227" s="832">
        <v>5</v>
      </c>
      <c r="G227" s="832">
        <v>1697.3500000000001</v>
      </c>
      <c r="H227" s="828">
        <v>1</v>
      </c>
      <c r="I227" s="832"/>
      <c r="J227" s="832"/>
      <c r="K227" s="828">
        <v>0</v>
      </c>
      <c r="L227" s="832">
        <v>5</v>
      </c>
      <c r="M227" s="833">
        <v>1697.3500000000001</v>
      </c>
    </row>
    <row r="228" spans="1:13" ht="14.45" customHeight="1" x14ac:dyDescent="0.2">
      <c r="A228" s="822" t="s">
        <v>2256</v>
      </c>
      <c r="B228" s="823" t="s">
        <v>2174</v>
      </c>
      <c r="C228" s="823" t="s">
        <v>3122</v>
      </c>
      <c r="D228" s="823" t="s">
        <v>2183</v>
      </c>
      <c r="E228" s="823" t="s">
        <v>2923</v>
      </c>
      <c r="F228" s="832">
        <v>4</v>
      </c>
      <c r="G228" s="832">
        <v>677.16</v>
      </c>
      <c r="H228" s="828">
        <v>1</v>
      </c>
      <c r="I228" s="832"/>
      <c r="J228" s="832"/>
      <c r="K228" s="828">
        <v>0</v>
      </c>
      <c r="L228" s="832">
        <v>4</v>
      </c>
      <c r="M228" s="833">
        <v>677.16</v>
      </c>
    </row>
    <row r="229" spans="1:13" ht="14.45" customHeight="1" x14ac:dyDescent="0.2">
      <c r="A229" s="822" t="s">
        <v>2256</v>
      </c>
      <c r="B229" s="823" t="s">
        <v>2174</v>
      </c>
      <c r="C229" s="823" t="s">
        <v>3123</v>
      </c>
      <c r="D229" s="823" t="s">
        <v>2183</v>
      </c>
      <c r="E229" s="823" t="s">
        <v>1587</v>
      </c>
      <c r="F229" s="832">
        <v>16</v>
      </c>
      <c r="G229" s="832">
        <v>5417.28</v>
      </c>
      <c r="H229" s="828">
        <v>1</v>
      </c>
      <c r="I229" s="832"/>
      <c r="J229" s="832"/>
      <c r="K229" s="828">
        <v>0</v>
      </c>
      <c r="L229" s="832">
        <v>16</v>
      </c>
      <c r="M229" s="833">
        <v>5417.28</v>
      </c>
    </row>
    <row r="230" spans="1:13" ht="14.45" customHeight="1" x14ac:dyDescent="0.2">
      <c r="A230" s="822" t="s">
        <v>2256</v>
      </c>
      <c r="B230" s="823" t="s">
        <v>2174</v>
      </c>
      <c r="C230" s="823" t="s">
        <v>2922</v>
      </c>
      <c r="D230" s="823" t="s">
        <v>1577</v>
      </c>
      <c r="E230" s="823" t="s">
        <v>2923</v>
      </c>
      <c r="F230" s="832">
        <v>2</v>
      </c>
      <c r="G230" s="832">
        <v>338.58</v>
      </c>
      <c r="H230" s="828">
        <v>1</v>
      </c>
      <c r="I230" s="832"/>
      <c r="J230" s="832"/>
      <c r="K230" s="828">
        <v>0</v>
      </c>
      <c r="L230" s="832">
        <v>2</v>
      </c>
      <c r="M230" s="833">
        <v>338.58</v>
      </c>
    </row>
    <row r="231" spans="1:13" ht="14.45" customHeight="1" x14ac:dyDescent="0.2">
      <c r="A231" s="822" t="s">
        <v>2256</v>
      </c>
      <c r="B231" s="823" t="s">
        <v>2174</v>
      </c>
      <c r="C231" s="823" t="s">
        <v>3474</v>
      </c>
      <c r="D231" s="823" t="s">
        <v>1581</v>
      </c>
      <c r="E231" s="823" t="s">
        <v>1587</v>
      </c>
      <c r="F231" s="832">
        <v>3</v>
      </c>
      <c r="G231" s="832">
        <v>0</v>
      </c>
      <c r="H231" s="828"/>
      <c r="I231" s="832"/>
      <c r="J231" s="832"/>
      <c r="K231" s="828"/>
      <c r="L231" s="832">
        <v>3</v>
      </c>
      <c r="M231" s="833">
        <v>0</v>
      </c>
    </row>
    <row r="232" spans="1:13" ht="14.45" customHeight="1" x14ac:dyDescent="0.2">
      <c r="A232" s="822" t="s">
        <v>2256</v>
      </c>
      <c r="B232" s="823" t="s">
        <v>2174</v>
      </c>
      <c r="C232" s="823" t="s">
        <v>2176</v>
      </c>
      <c r="D232" s="823" t="s">
        <v>1581</v>
      </c>
      <c r="E232" s="823" t="s">
        <v>1584</v>
      </c>
      <c r="F232" s="832"/>
      <c r="G232" s="832"/>
      <c r="H232" s="828">
        <v>0</v>
      </c>
      <c r="I232" s="832">
        <v>28</v>
      </c>
      <c r="J232" s="832">
        <v>36025.360000000001</v>
      </c>
      <c r="K232" s="828">
        <v>1</v>
      </c>
      <c r="L232" s="832">
        <v>28</v>
      </c>
      <c r="M232" s="833">
        <v>36025.360000000001</v>
      </c>
    </row>
    <row r="233" spans="1:13" ht="14.45" customHeight="1" x14ac:dyDescent="0.2">
      <c r="A233" s="822" t="s">
        <v>2256</v>
      </c>
      <c r="B233" s="823" t="s">
        <v>2174</v>
      </c>
      <c r="C233" s="823" t="s">
        <v>2931</v>
      </c>
      <c r="D233" s="823" t="s">
        <v>2932</v>
      </c>
      <c r="E233" s="823" t="s">
        <v>2923</v>
      </c>
      <c r="F233" s="832">
        <v>5</v>
      </c>
      <c r="G233" s="832">
        <v>846.45</v>
      </c>
      <c r="H233" s="828">
        <v>1</v>
      </c>
      <c r="I233" s="832"/>
      <c r="J233" s="832"/>
      <c r="K233" s="828">
        <v>0</v>
      </c>
      <c r="L233" s="832">
        <v>5</v>
      </c>
      <c r="M233" s="833">
        <v>846.45</v>
      </c>
    </row>
    <row r="234" spans="1:13" ht="14.45" customHeight="1" x14ac:dyDescent="0.2">
      <c r="A234" s="822" t="s">
        <v>2256</v>
      </c>
      <c r="B234" s="823" t="s">
        <v>2174</v>
      </c>
      <c r="C234" s="823" t="s">
        <v>2177</v>
      </c>
      <c r="D234" s="823" t="s">
        <v>1581</v>
      </c>
      <c r="E234" s="823" t="s">
        <v>1583</v>
      </c>
      <c r="F234" s="832"/>
      <c r="G234" s="832"/>
      <c r="H234" s="828">
        <v>0</v>
      </c>
      <c r="I234" s="832">
        <v>44</v>
      </c>
      <c r="J234" s="832">
        <v>113221.68</v>
      </c>
      <c r="K234" s="828">
        <v>1</v>
      </c>
      <c r="L234" s="832">
        <v>44</v>
      </c>
      <c r="M234" s="833">
        <v>113221.68</v>
      </c>
    </row>
    <row r="235" spans="1:13" ht="14.45" customHeight="1" x14ac:dyDescent="0.2">
      <c r="A235" s="822" t="s">
        <v>2256</v>
      </c>
      <c r="B235" s="823" t="s">
        <v>2174</v>
      </c>
      <c r="C235" s="823" t="s">
        <v>2178</v>
      </c>
      <c r="D235" s="823" t="s">
        <v>1581</v>
      </c>
      <c r="E235" s="823" t="s">
        <v>2179</v>
      </c>
      <c r="F235" s="832"/>
      <c r="G235" s="832"/>
      <c r="H235" s="828">
        <v>0</v>
      </c>
      <c r="I235" s="832">
        <v>6</v>
      </c>
      <c r="J235" s="832">
        <v>4063.0199999999995</v>
      </c>
      <c r="K235" s="828">
        <v>1</v>
      </c>
      <c r="L235" s="832">
        <v>6</v>
      </c>
      <c r="M235" s="833">
        <v>4063.0199999999995</v>
      </c>
    </row>
    <row r="236" spans="1:13" ht="14.45" customHeight="1" x14ac:dyDescent="0.2">
      <c r="A236" s="822" t="s">
        <v>2256</v>
      </c>
      <c r="B236" s="823" t="s">
        <v>2174</v>
      </c>
      <c r="C236" s="823" t="s">
        <v>3323</v>
      </c>
      <c r="D236" s="823" t="s">
        <v>1577</v>
      </c>
      <c r="E236" s="823" t="s">
        <v>3324</v>
      </c>
      <c r="F236" s="832">
        <v>4</v>
      </c>
      <c r="G236" s="832">
        <v>339.84</v>
      </c>
      <c r="H236" s="828">
        <v>1</v>
      </c>
      <c r="I236" s="832"/>
      <c r="J236" s="832"/>
      <c r="K236" s="828">
        <v>0</v>
      </c>
      <c r="L236" s="832">
        <v>4</v>
      </c>
      <c r="M236" s="833">
        <v>339.84</v>
      </c>
    </row>
    <row r="237" spans="1:13" ht="14.45" customHeight="1" x14ac:dyDescent="0.2">
      <c r="A237" s="822" t="s">
        <v>2256</v>
      </c>
      <c r="B237" s="823" t="s">
        <v>2174</v>
      </c>
      <c r="C237" s="823" t="s">
        <v>3475</v>
      </c>
      <c r="D237" s="823" t="s">
        <v>3125</v>
      </c>
      <c r="E237" s="823" t="s">
        <v>1587</v>
      </c>
      <c r="F237" s="832">
        <v>2</v>
      </c>
      <c r="G237" s="832">
        <v>3430.96</v>
      </c>
      <c r="H237" s="828">
        <v>1</v>
      </c>
      <c r="I237" s="832"/>
      <c r="J237" s="832"/>
      <c r="K237" s="828">
        <v>0</v>
      </c>
      <c r="L237" s="832">
        <v>2</v>
      </c>
      <c r="M237" s="833">
        <v>3430.96</v>
      </c>
    </row>
    <row r="238" spans="1:13" ht="14.45" customHeight="1" x14ac:dyDescent="0.2">
      <c r="A238" s="822" t="s">
        <v>2256</v>
      </c>
      <c r="B238" s="823" t="s">
        <v>2174</v>
      </c>
      <c r="C238" s="823" t="s">
        <v>2935</v>
      </c>
      <c r="D238" s="823" t="s">
        <v>2936</v>
      </c>
      <c r="E238" s="823" t="s">
        <v>2923</v>
      </c>
      <c r="F238" s="832">
        <v>11</v>
      </c>
      <c r="G238" s="832">
        <v>14148.090000000002</v>
      </c>
      <c r="H238" s="828">
        <v>1</v>
      </c>
      <c r="I238" s="832"/>
      <c r="J238" s="832"/>
      <c r="K238" s="828">
        <v>0</v>
      </c>
      <c r="L238" s="832">
        <v>11</v>
      </c>
      <c r="M238" s="833">
        <v>14148.090000000002</v>
      </c>
    </row>
    <row r="239" spans="1:13" ht="14.45" customHeight="1" x14ac:dyDescent="0.2">
      <c r="A239" s="822" t="s">
        <v>2256</v>
      </c>
      <c r="B239" s="823" t="s">
        <v>2174</v>
      </c>
      <c r="C239" s="823" t="s">
        <v>2937</v>
      </c>
      <c r="D239" s="823" t="s">
        <v>2938</v>
      </c>
      <c r="E239" s="823" t="s">
        <v>1587</v>
      </c>
      <c r="F239" s="832">
        <v>7</v>
      </c>
      <c r="G239" s="832">
        <v>12008.36</v>
      </c>
      <c r="H239" s="828">
        <v>1</v>
      </c>
      <c r="I239" s="832"/>
      <c r="J239" s="832"/>
      <c r="K239" s="828">
        <v>0</v>
      </c>
      <c r="L239" s="832">
        <v>7</v>
      </c>
      <c r="M239" s="833">
        <v>12008.36</v>
      </c>
    </row>
    <row r="240" spans="1:13" ht="14.45" customHeight="1" x14ac:dyDescent="0.2">
      <c r="A240" s="822" t="s">
        <v>2256</v>
      </c>
      <c r="B240" s="823" t="s">
        <v>2174</v>
      </c>
      <c r="C240" s="823" t="s">
        <v>3229</v>
      </c>
      <c r="D240" s="823" t="s">
        <v>3230</v>
      </c>
      <c r="E240" s="823" t="s">
        <v>3231</v>
      </c>
      <c r="F240" s="832">
        <v>3</v>
      </c>
      <c r="G240" s="832">
        <v>3859.8599999999997</v>
      </c>
      <c r="H240" s="828">
        <v>1</v>
      </c>
      <c r="I240" s="832"/>
      <c r="J240" s="832"/>
      <c r="K240" s="828">
        <v>0</v>
      </c>
      <c r="L240" s="832">
        <v>3</v>
      </c>
      <c r="M240" s="833">
        <v>3859.8599999999997</v>
      </c>
    </row>
    <row r="241" spans="1:13" ht="14.45" customHeight="1" x14ac:dyDescent="0.2">
      <c r="A241" s="822" t="s">
        <v>2256</v>
      </c>
      <c r="B241" s="823" t="s">
        <v>2054</v>
      </c>
      <c r="C241" s="823" t="s">
        <v>2055</v>
      </c>
      <c r="D241" s="823" t="s">
        <v>1208</v>
      </c>
      <c r="E241" s="823" t="s">
        <v>2056</v>
      </c>
      <c r="F241" s="832"/>
      <c r="G241" s="832"/>
      <c r="H241" s="828"/>
      <c r="I241" s="832">
        <v>8</v>
      </c>
      <c r="J241" s="832">
        <v>0</v>
      </c>
      <c r="K241" s="828"/>
      <c r="L241" s="832">
        <v>8</v>
      </c>
      <c r="M241" s="833">
        <v>0</v>
      </c>
    </row>
    <row r="242" spans="1:13" ht="14.45" customHeight="1" x14ac:dyDescent="0.2">
      <c r="A242" s="822" t="s">
        <v>2256</v>
      </c>
      <c r="B242" s="823" t="s">
        <v>3560</v>
      </c>
      <c r="C242" s="823" t="s">
        <v>2828</v>
      </c>
      <c r="D242" s="823" t="s">
        <v>1441</v>
      </c>
      <c r="E242" s="823" t="s">
        <v>799</v>
      </c>
      <c r="F242" s="832"/>
      <c r="G242" s="832"/>
      <c r="H242" s="828">
        <v>0</v>
      </c>
      <c r="I242" s="832">
        <v>2</v>
      </c>
      <c r="J242" s="832">
        <v>528</v>
      </c>
      <c r="K242" s="828">
        <v>1</v>
      </c>
      <c r="L242" s="832">
        <v>2</v>
      </c>
      <c r="M242" s="833">
        <v>528</v>
      </c>
    </row>
    <row r="243" spans="1:13" ht="14.45" customHeight="1" x14ac:dyDescent="0.2">
      <c r="A243" s="822" t="s">
        <v>2256</v>
      </c>
      <c r="B243" s="823" t="s">
        <v>2066</v>
      </c>
      <c r="C243" s="823" t="s">
        <v>3169</v>
      </c>
      <c r="D243" s="823" t="s">
        <v>2068</v>
      </c>
      <c r="E243" s="823" t="s">
        <v>3170</v>
      </c>
      <c r="F243" s="832"/>
      <c r="G243" s="832"/>
      <c r="H243" s="828">
        <v>0</v>
      </c>
      <c r="I243" s="832">
        <v>1</v>
      </c>
      <c r="J243" s="832">
        <v>431.18</v>
      </c>
      <c r="K243" s="828">
        <v>1</v>
      </c>
      <c r="L243" s="832">
        <v>1</v>
      </c>
      <c r="M243" s="833">
        <v>431.18</v>
      </c>
    </row>
    <row r="244" spans="1:13" ht="14.45" customHeight="1" x14ac:dyDescent="0.2">
      <c r="A244" s="822" t="s">
        <v>2256</v>
      </c>
      <c r="B244" s="823" t="s">
        <v>2198</v>
      </c>
      <c r="C244" s="823" t="s">
        <v>2980</v>
      </c>
      <c r="D244" s="823" t="s">
        <v>2200</v>
      </c>
      <c r="E244" s="823" t="s">
        <v>1644</v>
      </c>
      <c r="F244" s="832">
        <v>1</v>
      </c>
      <c r="G244" s="832">
        <v>400.17</v>
      </c>
      <c r="H244" s="828">
        <v>1</v>
      </c>
      <c r="I244" s="832"/>
      <c r="J244" s="832"/>
      <c r="K244" s="828">
        <v>0</v>
      </c>
      <c r="L244" s="832">
        <v>1</v>
      </c>
      <c r="M244" s="833">
        <v>400.17</v>
      </c>
    </row>
    <row r="245" spans="1:13" ht="14.45" customHeight="1" x14ac:dyDescent="0.2">
      <c r="A245" s="822" t="s">
        <v>2256</v>
      </c>
      <c r="B245" s="823" t="s">
        <v>2198</v>
      </c>
      <c r="C245" s="823" t="s">
        <v>2983</v>
      </c>
      <c r="D245" s="823" t="s">
        <v>2200</v>
      </c>
      <c r="E245" s="823" t="s">
        <v>2982</v>
      </c>
      <c r="F245" s="832"/>
      <c r="G245" s="832"/>
      <c r="H245" s="828">
        <v>0</v>
      </c>
      <c r="I245" s="832">
        <v>2</v>
      </c>
      <c r="J245" s="832">
        <v>1066.8599999999999</v>
      </c>
      <c r="K245" s="828">
        <v>1</v>
      </c>
      <c r="L245" s="832">
        <v>2</v>
      </c>
      <c r="M245" s="833">
        <v>1066.8599999999999</v>
      </c>
    </row>
    <row r="246" spans="1:13" ht="14.45" customHeight="1" x14ac:dyDescent="0.2">
      <c r="A246" s="822" t="s">
        <v>2256</v>
      </c>
      <c r="B246" s="823" t="s">
        <v>2198</v>
      </c>
      <c r="C246" s="823" t="s">
        <v>3102</v>
      </c>
      <c r="D246" s="823" t="s">
        <v>2200</v>
      </c>
      <c r="E246" s="823" t="s">
        <v>2979</v>
      </c>
      <c r="F246" s="832"/>
      <c r="G246" s="832"/>
      <c r="H246" s="828">
        <v>0</v>
      </c>
      <c r="I246" s="832">
        <v>1</v>
      </c>
      <c r="J246" s="832">
        <v>80.53</v>
      </c>
      <c r="K246" s="828">
        <v>1</v>
      </c>
      <c r="L246" s="832">
        <v>1</v>
      </c>
      <c r="M246" s="833">
        <v>80.53</v>
      </c>
    </row>
    <row r="247" spans="1:13" ht="14.45" customHeight="1" x14ac:dyDescent="0.2">
      <c r="A247" s="822" t="s">
        <v>2256</v>
      </c>
      <c r="B247" s="823" t="s">
        <v>2198</v>
      </c>
      <c r="C247" s="823" t="s">
        <v>2201</v>
      </c>
      <c r="D247" s="823" t="s">
        <v>2200</v>
      </c>
      <c r="E247" s="823" t="s">
        <v>1644</v>
      </c>
      <c r="F247" s="832"/>
      <c r="G247" s="832"/>
      <c r="H247" s="828">
        <v>0</v>
      </c>
      <c r="I247" s="832">
        <v>7</v>
      </c>
      <c r="J247" s="832">
        <v>2801.19</v>
      </c>
      <c r="K247" s="828">
        <v>1</v>
      </c>
      <c r="L247" s="832">
        <v>7</v>
      </c>
      <c r="M247" s="833">
        <v>2801.19</v>
      </c>
    </row>
    <row r="248" spans="1:13" ht="14.45" customHeight="1" x14ac:dyDescent="0.2">
      <c r="A248" s="822" t="s">
        <v>2256</v>
      </c>
      <c r="B248" s="823" t="s">
        <v>3573</v>
      </c>
      <c r="C248" s="823" t="s">
        <v>3452</v>
      </c>
      <c r="D248" s="823" t="s">
        <v>3453</v>
      </c>
      <c r="E248" s="823" t="s">
        <v>3454</v>
      </c>
      <c r="F248" s="832">
        <v>1</v>
      </c>
      <c r="G248" s="832">
        <v>155.69999999999999</v>
      </c>
      <c r="H248" s="828">
        <v>1</v>
      </c>
      <c r="I248" s="832"/>
      <c r="J248" s="832"/>
      <c r="K248" s="828">
        <v>0</v>
      </c>
      <c r="L248" s="832">
        <v>1</v>
      </c>
      <c r="M248" s="833">
        <v>155.69999999999999</v>
      </c>
    </row>
    <row r="249" spans="1:13" ht="14.45" customHeight="1" x14ac:dyDescent="0.2">
      <c r="A249" s="822" t="s">
        <v>2256</v>
      </c>
      <c r="B249" s="823" t="s">
        <v>3568</v>
      </c>
      <c r="C249" s="823" t="s">
        <v>2424</v>
      </c>
      <c r="D249" s="823" t="s">
        <v>2425</v>
      </c>
      <c r="E249" s="823" t="s">
        <v>2426</v>
      </c>
      <c r="F249" s="832"/>
      <c r="G249" s="832"/>
      <c r="H249" s="828">
        <v>0</v>
      </c>
      <c r="I249" s="832">
        <v>1</v>
      </c>
      <c r="J249" s="832">
        <v>141.25</v>
      </c>
      <c r="K249" s="828">
        <v>1</v>
      </c>
      <c r="L249" s="832">
        <v>1</v>
      </c>
      <c r="M249" s="833">
        <v>141.25</v>
      </c>
    </row>
    <row r="250" spans="1:13" ht="14.45" customHeight="1" x14ac:dyDescent="0.2">
      <c r="A250" s="822" t="s">
        <v>2256</v>
      </c>
      <c r="B250" s="823" t="s">
        <v>2098</v>
      </c>
      <c r="C250" s="823" t="s">
        <v>2449</v>
      </c>
      <c r="D250" s="823" t="s">
        <v>1512</v>
      </c>
      <c r="E250" s="823" t="s">
        <v>2450</v>
      </c>
      <c r="F250" s="832"/>
      <c r="G250" s="832"/>
      <c r="H250" s="828">
        <v>0</v>
      </c>
      <c r="I250" s="832">
        <v>2</v>
      </c>
      <c r="J250" s="832">
        <v>828.14</v>
      </c>
      <c r="K250" s="828">
        <v>1</v>
      </c>
      <c r="L250" s="832">
        <v>2</v>
      </c>
      <c r="M250" s="833">
        <v>828.14</v>
      </c>
    </row>
    <row r="251" spans="1:13" ht="14.45" customHeight="1" x14ac:dyDescent="0.2">
      <c r="A251" s="822" t="s">
        <v>2257</v>
      </c>
      <c r="B251" s="823" t="s">
        <v>1919</v>
      </c>
      <c r="C251" s="823" t="s">
        <v>2121</v>
      </c>
      <c r="D251" s="823" t="s">
        <v>1102</v>
      </c>
      <c r="E251" s="823" t="s">
        <v>2122</v>
      </c>
      <c r="F251" s="832"/>
      <c r="G251" s="832"/>
      <c r="H251" s="828">
        <v>0</v>
      </c>
      <c r="I251" s="832">
        <v>1</v>
      </c>
      <c r="J251" s="832">
        <v>34.47</v>
      </c>
      <c r="K251" s="828">
        <v>1</v>
      </c>
      <c r="L251" s="832">
        <v>1</v>
      </c>
      <c r="M251" s="833">
        <v>34.47</v>
      </c>
    </row>
    <row r="252" spans="1:13" ht="14.45" customHeight="1" x14ac:dyDescent="0.2">
      <c r="A252" s="822" t="s">
        <v>2257</v>
      </c>
      <c r="B252" s="823" t="s">
        <v>1950</v>
      </c>
      <c r="C252" s="823" t="s">
        <v>1954</v>
      </c>
      <c r="D252" s="823" t="s">
        <v>1295</v>
      </c>
      <c r="E252" s="823" t="s">
        <v>1955</v>
      </c>
      <c r="F252" s="832"/>
      <c r="G252" s="832"/>
      <c r="H252" s="828">
        <v>0</v>
      </c>
      <c r="I252" s="832">
        <v>1</v>
      </c>
      <c r="J252" s="832">
        <v>154.36000000000001</v>
      </c>
      <c r="K252" s="828">
        <v>1</v>
      </c>
      <c r="L252" s="832">
        <v>1</v>
      </c>
      <c r="M252" s="833">
        <v>154.36000000000001</v>
      </c>
    </row>
    <row r="253" spans="1:13" ht="14.45" customHeight="1" x14ac:dyDescent="0.2">
      <c r="A253" s="822" t="s">
        <v>2257</v>
      </c>
      <c r="B253" s="823" t="s">
        <v>3574</v>
      </c>
      <c r="C253" s="823" t="s">
        <v>2487</v>
      </c>
      <c r="D253" s="823" t="s">
        <v>2488</v>
      </c>
      <c r="E253" s="823" t="s">
        <v>2489</v>
      </c>
      <c r="F253" s="832">
        <v>2</v>
      </c>
      <c r="G253" s="832">
        <v>841.5</v>
      </c>
      <c r="H253" s="828">
        <v>1</v>
      </c>
      <c r="I253" s="832"/>
      <c r="J253" s="832"/>
      <c r="K253" s="828">
        <v>0</v>
      </c>
      <c r="L253" s="832">
        <v>2</v>
      </c>
      <c r="M253" s="833">
        <v>841.5</v>
      </c>
    </row>
    <row r="254" spans="1:13" ht="14.45" customHeight="1" x14ac:dyDescent="0.2">
      <c r="A254" s="822" t="s">
        <v>2257</v>
      </c>
      <c r="B254" s="823" t="s">
        <v>3563</v>
      </c>
      <c r="C254" s="823" t="s">
        <v>2466</v>
      </c>
      <c r="D254" s="823" t="s">
        <v>2467</v>
      </c>
      <c r="E254" s="823" t="s">
        <v>2293</v>
      </c>
      <c r="F254" s="832">
        <v>1</v>
      </c>
      <c r="G254" s="832">
        <v>176.32</v>
      </c>
      <c r="H254" s="828">
        <v>1</v>
      </c>
      <c r="I254" s="832"/>
      <c r="J254" s="832"/>
      <c r="K254" s="828">
        <v>0</v>
      </c>
      <c r="L254" s="832">
        <v>1</v>
      </c>
      <c r="M254" s="833">
        <v>176.32</v>
      </c>
    </row>
    <row r="255" spans="1:13" ht="14.45" customHeight="1" x14ac:dyDescent="0.2">
      <c r="A255" s="822" t="s">
        <v>2258</v>
      </c>
      <c r="B255" s="823" t="s">
        <v>1863</v>
      </c>
      <c r="C255" s="823" t="s">
        <v>1869</v>
      </c>
      <c r="D255" s="823" t="s">
        <v>1865</v>
      </c>
      <c r="E255" s="823" t="s">
        <v>1870</v>
      </c>
      <c r="F255" s="832"/>
      <c r="G255" s="832"/>
      <c r="H255" s="828">
        <v>0</v>
      </c>
      <c r="I255" s="832">
        <v>7</v>
      </c>
      <c r="J255" s="832">
        <v>558.3900000000001</v>
      </c>
      <c r="K255" s="828">
        <v>1</v>
      </c>
      <c r="L255" s="832">
        <v>7</v>
      </c>
      <c r="M255" s="833">
        <v>558.3900000000001</v>
      </c>
    </row>
    <row r="256" spans="1:13" ht="14.45" customHeight="1" x14ac:dyDescent="0.2">
      <c r="A256" s="822" t="s">
        <v>2258</v>
      </c>
      <c r="B256" s="823" t="s">
        <v>1905</v>
      </c>
      <c r="C256" s="823" t="s">
        <v>3206</v>
      </c>
      <c r="D256" s="823" t="s">
        <v>2891</v>
      </c>
      <c r="E256" s="823" t="s">
        <v>2892</v>
      </c>
      <c r="F256" s="832">
        <v>2</v>
      </c>
      <c r="G256" s="832">
        <v>54.98</v>
      </c>
      <c r="H256" s="828">
        <v>1</v>
      </c>
      <c r="I256" s="832"/>
      <c r="J256" s="832"/>
      <c r="K256" s="828">
        <v>0</v>
      </c>
      <c r="L256" s="832">
        <v>2</v>
      </c>
      <c r="M256" s="833">
        <v>54.98</v>
      </c>
    </row>
    <row r="257" spans="1:13" ht="14.45" customHeight="1" x14ac:dyDescent="0.2">
      <c r="A257" s="822" t="s">
        <v>2258</v>
      </c>
      <c r="B257" s="823" t="s">
        <v>1913</v>
      </c>
      <c r="C257" s="823" t="s">
        <v>3136</v>
      </c>
      <c r="D257" s="823" t="s">
        <v>1915</v>
      </c>
      <c r="E257" s="823" t="s">
        <v>1436</v>
      </c>
      <c r="F257" s="832"/>
      <c r="G257" s="832"/>
      <c r="H257" s="828">
        <v>0</v>
      </c>
      <c r="I257" s="832">
        <v>1</v>
      </c>
      <c r="J257" s="832">
        <v>186.55</v>
      </c>
      <c r="K257" s="828">
        <v>1</v>
      </c>
      <c r="L257" s="832">
        <v>1</v>
      </c>
      <c r="M257" s="833">
        <v>186.55</v>
      </c>
    </row>
    <row r="258" spans="1:13" ht="14.45" customHeight="1" x14ac:dyDescent="0.2">
      <c r="A258" s="822" t="s">
        <v>2258</v>
      </c>
      <c r="B258" s="823" t="s">
        <v>1913</v>
      </c>
      <c r="C258" s="823" t="s">
        <v>3137</v>
      </c>
      <c r="D258" s="823" t="s">
        <v>1915</v>
      </c>
      <c r="E258" s="823" t="s">
        <v>3138</v>
      </c>
      <c r="F258" s="832"/>
      <c r="G258" s="832"/>
      <c r="H258" s="828">
        <v>0</v>
      </c>
      <c r="I258" s="832">
        <v>3</v>
      </c>
      <c r="J258" s="832">
        <v>93.27</v>
      </c>
      <c r="K258" s="828">
        <v>1</v>
      </c>
      <c r="L258" s="832">
        <v>3</v>
      </c>
      <c r="M258" s="833">
        <v>93.27</v>
      </c>
    </row>
    <row r="259" spans="1:13" ht="14.45" customHeight="1" x14ac:dyDescent="0.2">
      <c r="A259" s="822" t="s">
        <v>2258</v>
      </c>
      <c r="B259" s="823" t="s">
        <v>1959</v>
      </c>
      <c r="C259" s="823" t="s">
        <v>3147</v>
      </c>
      <c r="D259" s="823" t="s">
        <v>2374</v>
      </c>
      <c r="E259" s="823" t="s">
        <v>3148</v>
      </c>
      <c r="F259" s="832"/>
      <c r="G259" s="832"/>
      <c r="H259" s="828">
        <v>0</v>
      </c>
      <c r="I259" s="832">
        <v>1</v>
      </c>
      <c r="J259" s="832">
        <v>48.01</v>
      </c>
      <c r="K259" s="828">
        <v>1</v>
      </c>
      <c r="L259" s="832">
        <v>1</v>
      </c>
      <c r="M259" s="833">
        <v>48.01</v>
      </c>
    </row>
    <row r="260" spans="1:13" ht="14.45" customHeight="1" x14ac:dyDescent="0.2">
      <c r="A260" s="822" t="s">
        <v>2258</v>
      </c>
      <c r="B260" s="823" t="s">
        <v>1968</v>
      </c>
      <c r="C260" s="823" t="s">
        <v>1969</v>
      </c>
      <c r="D260" s="823" t="s">
        <v>1970</v>
      </c>
      <c r="E260" s="823" t="s">
        <v>1971</v>
      </c>
      <c r="F260" s="832"/>
      <c r="G260" s="832"/>
      <c r="H260" s="828">
        <v>0</v>
      </c>
      <c r="I260" s="832">
        <v>2</v>
      </c>
      <c r="J260" s="832">
        <v>239.4</v>
      </c>
      <c r="K260" s="828">
        <v>1</v>
      </c>
      <c r="L260" s="832">
        <v>2</v>
      </c>
      <c r="M260" s="833">
        <v>239.4</v>
      </c>
    </row>
    <row r="261" spans="1:13" ht="14.45" customHeight="1" x14ac:dyDescent="0.2">
      <c r="A261" s="822" t="s">
        <v>2258</v>
      </c>
      <c r="B261" s="823" t="s">
        <v>1968</v>
      </c>
      <c r="C261" s="823" t="s">
        <v>2288</v>
      </c>
      <c r="D261" s="823" t="s">
        <v>1970</v>
      </c>
      <c r="E261" s="823" t="s">
        <v>2289</v>
      </c>
      <c r="F261" s="832"/>
      <c r="G261" s="832"/>
      <c r="H261" s="828">
        <v>0</v>
      </c>
      <c r="I261" s="832">
        <v>2</v>
      </c>
      <c r="J261" s="832">
        <v>239.4</v>
      </c>
      <c r="K261" s="828">
        <v>1</v>
      </c>
      <c r="L261" s="832">
        <v>2</v>
      </c>
      <c r="M261" s="833">
        <v>239.4</v>
      </c>
    </row>
    <row r="262" spans="1:13" ht="14.45" customHeight="1" x14ac:dyDescent="0.2">
      <c r="A262" s="822" t="s">
        <v>2258</v>
      </c>
      <c r="B262" s="823" t="s">
        <v>2135</v>
      </c>
      <c r="C262" s="823" t="s">
        <v>2136</v>
      </c>
      <c r="D262" s="823" t="s">
        <v>2137</v>
      </c>
      <c r="E262" s="823" t="s">
        <v>2138</v>
      </c>
      <c r="F262" s="832"/>
      <c r="G262" s="832"/>
      <c r="H262" s="828">
        <v>0</v>
      </c>
      <c r="I262" s="832">
        <v>11</v>
      </c>
      <c r="J262" s="832">
        <v>775.28</v>
      </c>
      <c r="K262" s="828">
        <v>1</v>
      </c>
      <c r="L262" s="832">
        <v>11</v>
      </c>
      <c r="M262" s="833">
        <v>775.28</v>
      </c>
    </row>
    <row r="263" spans="1:13" ht="14.45" customHeight="1" x14ac:dyDescent="0.2">
      <c r="A263" s="822" t="s">
        <v>2258</v>
      </c>
      <c r="B263" s="823" t="s">
        <v>2135</v>
      </c>
      <c r="C263" s="823" t="s">
        <v>2421</v>
      </c>
      <c r="D263" s="823" t="s">
        <v>2137</v>
      </c>
      <c r="E263" s="823" t="s">
        <v>2422</v>
      </c>
      <c r="F263" s="832"/>
      <c r="G263" s="832"/>
      <c r="H263" s="828">
        <v>0</v>
      </c>
      <c r="I263" s="832">
        <v>5</v>
      </c>
      <c r="J263" s="832">
        <v>704.8</v>
      </c>
      <c r="K263" s="828">
        <v>1</v>
      </c>
      <c r="L263" s="832">
        <v>5</v>
      </c>
      <c r="M263" s="833">
        <v>704.8</v>
      </c>
    </row>
    <row r="264" spans="1:13" ht="14.45" customHeight="1" x14ac:dyDescent="0.2">
      <c r="A264" s="822" t="s">
        <v>2258</v>
      </c>
      <c r="B264" s="823" t="s">
        <v>3558</v>
      </c>
      <c r="C264" s="823" t="s">
        <v>2906</v>
      </c>
      <c r="D264" s="823" t="s">
        <v>2904</v>
      </c>
      <c r="E264" s="823" t="s">
        <v>2907</v>
      </c>
      <c r="F264" s="832">
        <v>15</v>
      </c>
      <c r="G264" s="832">
        <v>8289.5999999999985</v>
      </c>
      <c r="H264" s="828">
        <v>1</v>
      </c>
      <c r="I264" s="832"/>
      <c r="J264" s="832"/>
      <c r="K264" s="828">
        <v>0</v>
      </c>
      <c r="L264" s="832">
        <v>15</v>
      </c>
      <c r="M264" s="833">
        <v>8289.5999999999985</v>
      </c>
    </row>
    <row r="265" spans="1:13" ht="14.45" customHeight="1" x14ac:dyDescent="0.2">
      <c r="A265" s="822" t="s">
        <v>2258</v>
      </c>
      <c r="B265" s="823" t="s">
        <v>3558</v>
      </c>
      <c r="C265" s="823" t="s">
        <v>2908</v>
      </c>
      <c r="D265" s="823" t="s">
        <v>2904</v>
      </c>
      <c r="E265" s="823" t="s">
        <v>2909</v>
      </c>
      <c r="F265" s="832">
        <v>3</v>
      </c>
      <c r="G265" s="832">
        <v>1067.3700000000001</v>
      </c>
      <c r="H265" s="828">
        <v>1</v>
      </c>
      <c r="I265" s="832"/>
      <c r="J265" s="832"/>
      <c r="K265" s="828">
        <v>0</v>
      </c>
      <c r="L265" s="832">
        <v>3</v>
      </c>
      <c r="M265" s="833">
        <v>1067.3700000000001</v>
      </c>
    </row>
    <row r="266" spans="1:13" ht="14.45" customHeight="1" x14ac:dyDescent="0.2">
      <c r="A266" s="822" t="s">
        <v>2258</v>
      </c>
      <c r="B266" s="823" t="s">
        <v>3558</v>
      </c>
      <c r="C266" s="823" t="s">
        <v>3208</v>
      </c>
      <c r="D266" s="823" t="s">
        <v>3209</v>
      </c>
      <c r="E266" s="823" t="s">
        <v>2911</v>
      </c>
      <c r="F266" s="832">
        <v>9</v>
      </c>
      <c r="G266" s="832">
        <v>9175.14</v>
      </c>
      <c r="H266" s="828">
        <v>1</v>
      </c>
      <c r="I266" s="832"/>
      <c r="J266" s="832"/>
      <c r="K266" s="828">
        <v>0</v>
      </c>
      <c r="L266" s="832">
        <v>9</v>
      </c>
      <c r="M266" s="833">
        <v>9175.14</v>
      </c>
    </row>
    <row r="267" spans="1:13" ht="14.45" customHeight="1" x14ac:dyDescent="0.2">
      <c r="A267" s="822" t="s">
        <v>2258</v>
      </c>
      <c r="B267" s="823" t="s">
        <v>3558</v>
      </c>
      <c r="C267" s="823" t="s">
        <v>3210</v>
      </c>
      <c r="D267" s="823" t="s">
        <v>3209</v>
      </c>
      <c r="E267" s="823" t="s">
        <v>2907</v>
      </c>
      <c r="F267" s="832">
        <v>6</v>
      </c>
      <c r="G267" s="832">
        <v>3315.84</v>
      </c>
      <c r="H267" s="828">
        <v>1</v>
      </c>
      <c r="I267" s="832"/>
      <c r="J267" s="832"/>
      <c r="K267" s="828">
        <v>0</v>
      </c>
      <c r="L267" s="832">
        <v>6</v>
      </c>
      <c r="M267" s="833">
        <v>3315.84</v>
      </c>
    </row>
    <row r="268" spans="1:13" ht="14.45" customHeight="1" x14ac:dyDescent="0.2">
      <c r="A268" s="822" t="s">
        <v>2258</v>
      </c>
      <c r="B268" s="823" t="s">
        <v>3558</v>
      </c>
      <c r="C268" s="823" t="s">
        <v>2912</v>
      </c>
      <c r="D268" s="823" t="s">
        <v>2913</v>
      </c>
      <c r="E268" s="823" t="s">
        <v>2905</v>
      </c>
      <c r="F268" s="832"/>
      <c r="G268" s="832"/>
      <c r="H268" s="828">
        <v>0</v>
      </c>
      <c r="I268" s="832">
        <v>15</v>
      </c>
      <c r="J268" s="832">
        <v>30583.95</v>
      </c>
      <c r="K268" s="828">
        <v>1</v>
      </c>
      <c r="L268" s="832">
        <v>15</v>
      </c>
      <c r="M268" s="833">
        <v>30583.95</v>
      </c>
    </row>
    <row r="269" spans="1:13" ht="14.45" customHeight="1" x14ac:dyDescent="0.2">
      <c r="A269" s="822" t="s">
        <v>2258</v>
      </c>
      <c r="B269" s="823" t="s">
        <v>3558</v>
      </c>
      <c r="C269" s="823" t="s">
        <v>2914</v>
      </c>
      <c r="D269" s="823" t="s">
        <v>2913</v>
      </c>
      <c r="E269" s="823" t="s">
        <v>2909</v>
      </c>
      <c r="F269" s="832"/>
      <c r="G269" s="832"/>
      <c r="H269" s="828">
        <v>0</v>
      </c>
      <c r="I269" s="832">
        <v>19</v>
      </c>
      <c r="J269" s="832">
        <v>6760.01</v>
      </c>
      <c r="K269" s="828">
        <v>1</v>
      </c>
      <c r="L269" s="832">
        <v>19</v>
      </c>
      <c r="M269" s="833">
        <v>6760.01</v>
      </c>
    </row>
    <row r="270" spans="1:13" ht="14.45" customHeight="1" x14ac:dyDescent="0.2">
      <c r="A270" s="822" t="s">
        <v>2258</v>
      </c>
      <c r="B270" s="823" t="s">
        <v>3558</v>
      </c>
      <c r="C270" s="823" t="s">
        <v>2915</v>
      </c>
      <c r="D270" s="823" t="s">
        <v>2913</v>
      </c>
      <c r="E270" s="823" t="s">
        <v>2907</v>
      </c>
      <c r="F270" s="832"/>
      <c r="G270" s="832"/>
      <c r="H270" s="828">
        <v>0</v>
      </c>
      <c r="I270" s="832">
        <v>51</v>
      </c>
      <c r="J270" s="832">
        <v>28184.640000000003</v>
      </c>
      <c r="K270" s="828">
        <v>1</v>
      </c>
      <c r="L270" s="832">
        <v>51</v>
      </c>
      <c r="M270" s="833">
        <v>28184.640000000003</v>
      </c>
    </row>
    <row r="271" spans="1:13" ht="14.45" customHeight="1" x14ac:dyDescent="0.2">
      <c r="A271" s="822" t="s">
        <v>2258</v>
      </c>
      <c r="B271" s="823" t="s">
        <v>3558</v>
      </c>
      <c r="C271" s="823" t="s">
        <v>2916</v>
      </c>
      <c r="D271" s="823" t="s">
        <v>2913</v>
      </c>
      <c r="E271" s="823" t="s">
        <v>2911</v>
      </c>
      <c r="F271" s="832"/>
      <c r="G271" s="832"/>
      <c r="H271" s="828">
        <v>0</v>
      </c>
      <c r="I271" s="832">
        <v>28</v>
      </c>
      <c r="J271" s="832">
        <v>28544.880000000001</v>
      </c>
      <c r="K271" s="828">
        <v>1</v>
      </c>
      <c r="L271" s="832">
        <v>28</v>
      </c>
      <c r="M271" s="833">
        <v>28544.880000000001</v>
      </c>
    </row>
    <row r="272" spans="1:13" ht="14.45" customHeight="1" x14ac:dyDescent="0.2">
      <c r="A272" s="822" t="s">
        <v>2258</v>
      </c>
      <c r="B272" s="823" t="s">
        <v>3558</v>
      </c>
      <c r="C272" s="823" t="s">
        <v>2917</v>
      </c>
      <c r="D272" s="823" t="s">
        <v>2918</v>
      </c>
      <c r="E272" s="823" t="s">
        <v>2919</v>
      </c>
      <c r="F272" s="832">
        <v>1</v>
      </c>
      <c r="G272" s="832">
        <v>0</v>
      </c>
      <c r="H272" s="828"/>
      <c r="I272" s="832"/>
      <c r="J272" s="832"/>
      <c r="K272" s="828"/>
      <c r="L272" s="832">
        <v>1</v>
      </c>
      <c r="M272" s="833">
        <v>0</v>
      </c>
    </row>
    <row r="273" spans="1:13" ht="14.45" customHeight="1" x14ac:dyDescent="0.2">
      <c r="A273" s="822" t="s">
        <v>2258</v>
      </c>
      <c r="B273" s="823" t="s">
        <v>2145</v>
      </c>
      <c r="C273" s="823" t="s">
        <v>3105</v>
      </c>
      <c r="D273" s="823" t="s">
        <v>2152</v>
      </c>
      <c r="E273" s="823" t="s">
        <v>3106</v>
      </c>
      <c r="F273" s="832"/>
      <c r="G273" s="832"/>
      <c r="H273" s="828">
        <v>0</v>
      </c>
      <c r="I273" s="832">
        <v>6</v>
      </c>
      <c r="J273" s="832">
        <v>1396.08</v>
      </c>
      <c r="K273" s="828">
        <v>1</v>
      </c>
      <c r="L273" s="832">
        <v>6</v>
      </c>
      <c r="M273" s="833">
        <v>1396.08</v>
      </c>
    </row>
    <row r="274" spans="1:13" ht="14.45" customHeight="1" x14ac:dyDescent="0.2">
      <c r="A274" s="822" t="s">
        <v>2258</v>
      </c>
      <c r="B274" s="823" t="s">
        <v>2145</v>
      </c>
      <c r="C274" s="823" t="s">
        <v>3171</v>
      </c>
      <c r="D274" s="823" t="s">
        <v>2839</v>
      </c>
      <c r="E274" s="823" t="s">
        <v>2150</v>
      </c>
      <c r="F274" s="832"/>
      <c r="G274" s="832"/>
      <c r="H274" s="828">
        <v>0</v>
      </c>
      <c r="I274" s="832">
        <v>6</v>
      </c>
      <c r="J274" s="832">
        <v>5816.88</v>
      </c>
      <c r="K274" s="828">
        <v>1</v>
      </c>
      <c r="L274" s="832">
        <v>6</v>
      </c>
      <c r="M274" s="833">
        <v>5816.88</v>
      </c>
    </row>
    <row r="275" spans="1:13" ht="14.45" customHeight="1" x14ac:dyDescent="0.2">
      <c r="A275" s="822" t="s">
        <v>2258</v>
      </c>
      <c r="B275" s="823" t="s">
        <v>2145</v>
      </c>
      <c r="C275" s="823" t="s">
        <v>2841</v>
      </c>
      <c r="D275" s="823" t="s">
        <v>2839</v>
      </c>
      <c r="E275" s="823" t="s">
        <v>2842</v>
      </c>
      <c r="F275" s="832"/>
      <c r="G275" s="832"/>
      <c r="H275" s="828">
        <v>0</v>
      </c>
      <c r="I275" s="832">
        <v>20</v>
      </c>
      <c r="J275" s="832">
        <v>38779.4</v>
      </c>
      <c r="K275" s="828">
        <v>1</v>
      </c>
      <c r="L275" s="832">
        <v>20</v>
      </c>
      <c r="M275" s="833">
        <v>38779.4</v>
      </c>
    </row>
    <row r="276" spans="1:13" ht="14.45" customHeight="1" x14ac:dyDescent="0.2">
      <c r="A276" s="822" t="s">
        <v>2258</v>
      </c>
      <c r="B276" s="823" t="s">
        <v>2145</v>
      </c>
      <c r="C276" s="823" t="s">
        <v>3107</v>
      </c>
      <c r="D276" s="823" t="s">
        <v>2844</v>
      </c>
      <c r="E276" s="823" t="s">
        <v>3108</v>
      </c>
      <c r="F276" s="832"/>
      <c r="G276" s="832"/>
      <c r="H276" s="828">
        <v>0</v>
      </c>
      <c r="I276" s="832">
        <v>7</v>
      </c>
      <c r="J276" s="832">
        <v>37254.559999999998</v>
      </c>
      <c r="K276" s="828">
        <v>1</v>
      </c>
      <c r="L276" s="832">
        <v>7</v>
      </c>
      <c r="M276" s="833">
        <v>37254.559999999998</v>
      </c>
    </row>
    <row r="277" spans="1:13" ht="14.45" customHeight="1" x14ac:dyDescent="0.2">
      <c r="A277" s="822" t="s">
        <v>2258</v>
      </c>
      <c r="B277" s="823" t="s">
        <v>2145</v>
      </c>
      <c r="C277" s="823" t="s">
        <v>2843</v>
      </c>
      <c r="D277" s="823" t="s">
        <v>2844</v>
      </c>
      <c r="E277" s="823" t="s">
        <v>2845</v>
      </c>
      <c r="F277" s="832"/>
      <c r="G277" s="832"/>
      <c r="H277" s="828">
        <v>0</v>
      </c>
      <c r="I277" s="832">
        <v>2</v>
      </c>
      <c r="J277" s="832">
        <v>10644.16</v>
      </c>
      <c r="K277" s="828">
        <v>1</v>
      </c>
      <c r="L277" s="832">
        <v>2</v>
      </c>
      <c r="M277" s="833">
        <v>10644.16</v>
      </c>
    </row>
    <row r="278" spans="1:13" ht="14.45" customHeight="1" x14ac:dyDescent="0.2">
      <c r="A278" s="822" t="s">
        <v>2258</v>
      </c>
      <c r="B278" s="823" t="s">
        <v>2145</v>
      </c>
      <c r="C278" s="823" t="s">
        <v>3109</v>
      </c>
      <c r="D278" s="823" t="s">
        <v>2152</v>
      </c>
      <c r="E278" s="823" t="s">
        <v>3110</v>
      </c>
      <c r="F278" s="832"/>
      <c r="G278" s="832"/>
      <c r="H278" s="828">
        <v>0</v>
      </c>
      <c r="I278" s="832">
        <v>11</v>
      </c>
      <c r="J278" s="832">
        <v>21328.670000000002</v>
      </c>
      <c r="K278" s="828">
        <v>1</v>
      </c>
      <c r="L278" s="832">
        <v>11</v>
      </c>
      <c r="M278" s="833">
        <v>21328.670000000002</v>
      </c>
    </row>
    <row r="279" spans="1:13" ht="14.45" customHeight="1" x14ac:dyDescent="0.2">
      <c r="A279" s="822" t="s">
        <v>2258</v>
      </c>
      <c r="B279" s="823" t="s">
        <v>2145</v>
      </c>
      <c r="C279" s="823" t="s">
        <v>2846</v>
      </c>
      <c r="D279" s="823" t="s">
        <v>2152</v>
      </c>
      <c r="E279" s="823" t="s">
        <v>2847</v>
      </c>
      <c r="F279" s="832"/>
      <c r="G279" s="832"/>
      <c r="H279" s="828">
        <v>0</v>
      </c>
      <c r="I279" s="832">
        <v>12</v>
      </c>
      <c r="J279" s="832">
        <v>17450.760000000002</v>
      </c>
      <c r="K279" s="828">
        <v>1</v>
      </c>
      <c r="L279" s="832">
        <v>12</v>
      </c>
      <c r="M279" s="833">
        <v>17450.760000000002</v>
      </c>
    </row>
    <row r="280" spans="1:13" ht="14.45" customHeight="1" x14ac:dyDescent="0.2">
      <c r="A280" s="822" t="s">
        <v>2258</v>
      </c>
      <c r="B280" s="823" t="s">
        <v>2145</v>
      </c>
      <c r="C280" s="823" t="s">
        <v>2151</v>
      </c>
      <c r="D280" s="823" t="s">
        <v>2152</v>
      </c>
      <c r="E280" s="823" t="s">
        <v>2153</v>
      </c>
      <c r="F280" s="832"/>
      <c r="G280" s="832"/>
      <c r="H280" s="828">
        <v>0</v>
      </c>
      <c r="I280" s="832">
        <v>6</v>
      </c>
      <c r="J280" s="832">
        <v>2908.5</v>
      </c>
      <c r="K280" s="828">
        <v>1</v>
      </c>
      <c r="L280" s="832">
        <v>6</v>
      </c>
      <c r="M280" s="833">
        <v>2908.5</v>
      </c>
    </row>
    <row r="281" spans="1:13" ht="14.45" customHeight="1" x14ac:dyDescent="0.2">
      <c r="A281" s="822" t="s">
        <v>2258</v>
      </c>
      <c r="B281" s="823" t="s">
        <v>2145</v>
      </c>
      <c r="C281" s="823" t="s">
        <v>2154</v>
      </c>
      <c r="D281" s="823" t="s">
        <v>2152</v>
      </c>
      <c r="E281" s="823" t="s">
        <v>2155</v>
      </c>
      <c r="F281" s="832"/>
      <c r="G281" s="832"/>
      <c r="H281" s="828">
        <v>0</v>
      </c>
      <c r="I281" s="832">
        <v>12</v>
      </c>
      <c r="J281" s="832">
        <v>11633.76</v>
      </c>
      <c r="K281" s="828">
        <v>1</v>
      </c>
      <c r="L281" s="832">
        <v>12</v>
      </c>
      <c r="M281" s="833">
        <v>11633.76</v>
      </c>
    </row>
    <row r="282" spans="1:13" ht="14.45" customHeight="1" x14ac:dyDescent="0.2">
      <c r="A282" s="822" t="s">
        <v>2258</v>
      </c>
      <c r="B282" s="823" t="s">
        <v>2145</v>
      </c>
      <c r="C282" s="823" t="s">
        <v>3111</v>
      </c>
      <c r="D282" s="823" t="s">
        <v>3112</v>
      </c>
      <c r="E282" s="823" t="s">
        <v>3113</v>
      </c>
      <c r="F282" s="832">
        <v>14</v>
      </c>
      <c r="G282" s="832">
        <v>27145.579999999998</v>
      </c>
      <c r="H282" s="828">
        <v>1</v>
      </c>
      <c r="I282" s="832"/>
      <c r="J282" s="832"/>
      <c r="K282" s="828">
        <v>0</v>
      </c>
      <c r="L282" s="832">
        <v>14</v>
      </c>
      <c r="M282" s="833">
        <v>27145.579999999998</v>
      </c>
    </row>
    <row r="283" spans="1:13" ht="14.45" customHeight="1" x14ac:dyDescent="0.2">
      <c r="A283" s="822" t="s">
        <v>2258</v>
      </c>
      <c r="B283" s="823" t="s">
        <v>2145</v>
      </c>
      <c r="C283" s="823" t="s">
        <v>3172</v>
      </c>
      <c r="D283" s="823" t="s">
        <v>3112</v>
      </c>
      <c r="E283" s="823" t="s">
        <v>3173</v>
      </c>
      <c r="F283" s="832">
        <v>18</v>
      </c>
      <c r="G283" s="832">
        <v>8725.5</v>
      </c>
      <c r="H283" s="828">
        <v>1</v>
      </c>
      <c r="I283" s="832"/>
      <c r="J283" s="832"/>
      <c r="K283" s="828">
        <v>0</v>
      </c>
      <c r="L283" s="832">
        <v>18</v>
      </c>
      <c r="M283" s="833">
        <v>8725.5</v>
      </c>
    </row>
    <row r="284" spans="1:13" ht="14.45" customHeight="1" x14ac:dyDescent="0.2">
      <c r="A284" s="822" t="s">
        <v>2258</v>
      </c>
      <c r="B284" s="823" t="s">
        <v>2145</v>
      </c>
      <c r="C284" s="823" t="s">
        <v>2848</v>
      </c>
      <c r="D284" s="823" t="s">
        <v>2839</v>
      </c>
      <c r="E284" s="823" t="s">
        <v>2148</v>
      </c>
      <c r="F284" s="832"/>
      <c r="G284" s="832"/>
      <c r="H284" s="828">
        <v>0</v>
      </c>
      <c r="I284" s="832">
        <v>6</v>
      </c>
      <c r="J284" s="832">
        <v>2908.5</v>
      </c>
      <c r="K284" s="828">
        <v>1</v>
      </c>
      <c r="L284" s="832">
        <v>6</v>
      </c>
      <c r="M284" s="833">
        <v>2908.5</v>
      </c>
    </row>
    <row r="285" spans="1:13" ht="14.45" customHeight="1" x14ac:dyDescent="0.2">
      <c r="A285" s="822" t="s">
        <v>2258</v>
      </c>
      <c r="B285" s="823" t="s">
        <v>2145</v>
      </c>
      <c r="C285" s="823" t="s">
        <v>3174</v>
      </c>
      <c r="D285" s="823" t="s">
        <v>3112</v>
      </c>
      <c r="E285" s="823" t="s">
        <v>3175</v>
      </c>
      <c r="F285" s="832">
        <v>12</v>
      </c>
      <c r="G285" s="832">
        <v>11633.76</v>
      </c>
      <c r="H285" s="828">
        <v>1</v>
      </c>
      <c r="I285" s="832"/>
      <c r="J285" s="832"/>
      <c r="K285" s="828">
        <v>0</v>
      </c>
      <c r="L285" s="832">
        <v>12</v>
      </c>
      <c r="M285" s="833">
        <v>11633.76</v>
      </c>
    </row>
    <row r="286" spans="1:13" ht="14.45" customHeight="1" x14ac:dyDescent="0.2">
      <c r="A286" s="822" t="s">
        <v>2258</v>
      </c>
      <c r="B286" s="823" t="s">
        <v>2145</v>
      </c>
      <c r="C286" s="823" t="s">
        <v>2146</v>
      </c>
      <c r="D286" s="823" t="s">
        <v>2147</v>
      </c>
      <c r="E286" s="823" t="s">
        <v>2148</v>
      </c>
      <c r="F286" s="832"/>
      <c r="G286" s="832"/>
      <c r="H286" s="828">
        <v>0</v>
      </c>
      <c r="I286" s="832">
        <v>36</v>
      </c>
      <c r="J286" s="832">
        <v>17451</v>
      </c>
      <c r="K286" s="828">
        <v>1</v>
      </c>
      <c r="L286" s="832">
        <v>36</v>
      </c>
      <c r="M286" s="833">
        <v>17451</v>
      </c>
    </row>
    <row r="287" spans="1:13" ht="14.45" customHeight="1" x14ac:dyDescent="0.2">
      <c r="A287" s="822" t="s">
        <v>2258</v>
      </c>
      <c r="B287" s="823" t="s">
        <v>2145</v>
      </c>
      <c r="C287" s="823" t="s">
        <v>2149</v>
      </c>
      <c r="D287" s="823" t="s">
        <v>2147</v>
      </c>
      <c r="E287" s="823" t="s">
        <v>2150</v>
      </c>
      <c r="F287" s="832"/>
      <c r="G287" s="832"/>
      <c r="H287" s="828">
        <v>0</v>
      </c>
      <c r="I287" s="832">
        <v>24</v>
      </c>
      <c r="J287" s="832">
        <v>23267.52</v>
      </c>
      <c r="K287" s="828">
        <v>1</v>
      </c>
      <c r="L287" s="832">
        <v>24</v>
      </c>
      <c r="M287" s="833">
        <v>23267.52</v>
      </c>
    </row>
    <row r="288" spans="1:13" ht="14.45" customHeight="1" x14ac:dyDescent="0.2">
      <c r="A288" s="822" t="s">
        <v>2258</v>
      </c>
      <c r="B288" s="823" t="s">
        <v>2145</v>
      </c>
      <c r="C288" s="823" t="s">
        <v>3176</v>
      </c>
      <c r="D288" s="823" t="s">
        <v>2147</v>
      </c>
      <c r="E288" s="823" t="s">
        <v>2842</v>
      </c>
      <c r="F288" s="832"/>
      <c r="G288" s="832"/>
      <c r="H288" s="828">
        <v>0</v>
      </c>
      <c r="I288" s="832">
        <v>25</v>
      </c>
      <c r="J288" s="832">
        <v>48474.25</v>
      </c>
      <c r="K288" s="828">
        <v>1</v>
      </c>
      <c r="L288" s="832">
        <v>25</v>
      </c>
      <c r="M288" s="833">
        <v>48474.25</v>
      </c>
    </row>
    <row r="289" spans="1:13" ht="14.45" customHeight="1" x14ac:dyDescent="0.2">
      <c r="A289" s="822" t="s">
        <v>2258</v>
      </c>
      <c r="B289" s="823" t="s">
        <v>2145</v>
      </c>
      <c r="C289" s="823" t="s">
        <v>2849</v>
      </c>
      <c r="D289" s="823" t="s">
        <v>2147</v>
      </c>
      <c r="E289" s="823" t="s">
        <v>2850</v>
      </c>
      <c r="F289" s="832"/>
      <c r="G289" s="832"/>
      <c r="H289" s="828">
        <v>0</v>
      </c>
      <c r="I289" s="832">
        <v>10</v>
      </c>
      <c r="J289" s="832">
        <v>2423.6999999999998</v>
      </c>
      <c r="K289" s="828">
        <v>1</v>
      </c>
      <c r="L289" s="832">
        <v>10</v>
      </c>
      <c r="M289" s="833">
        <v>2423.6999999999998</v>
      </c>
    </row>
    <row r="290" spans="1:13" ht="14.45" customHeight="1" x14ac:dyDescent="0.2">
      <c r="A290" s="822" t="s">
        <v>2258</v>
      </c>
      <c r="B290" s="823" t="s">
        <v>2145</v>
      </c>
      <c r="C290" s="823" t="s">
        <v>3177</v>
      </c>
      <c r="D290" s="823" t="s">
        <v>2147</v>
      </c>
      <c r="E290" s="823" t="s">
        <v>2840</v>
      </c>
      <c r="F290" s="832"/>
      <c r="G290" s="832"/>
      <c r="H290" s="828">
        <v>0</v>
      </c>
      <c r="I290" s="832">
        <v>8</v>
      </c>
      <c r="J290" s="832">
        <v>11633.84</v>
      </c>
      <c r="K290" s="828">
        <v>1</v>
      </c>
      <c r="L290" s="832">
        <v>8</v>
      </c>
      <c r="M290" s="833">
        <v>11633.84</v>
      </c>
    </row>
    <row r="291" spans="1:13" ht="14.45" customHeight="1" x14ac:dyDescent="0.2">
      <c r="A291" s="822" t="s">
        <v>2258</v>
      </c>
      <c r="B291" s="823" t="s">
        <v>2145</v>
      </c>
      <c r="C291" s="823" t="s">
        <v>3178</v>
      </c>
      <c r="D291" s="823" t="s">
        <v>3179</v>
      </c>
      <c r="E291" s="823" t="s">
        <v>3180</v>
      </c>
      <c r="F291" s="832">
        <v>5</v>
      </c>
      <c r="G291" s="832">
        <v>7096.1500000000005</v>
      </c>
      <c r="H291" s="828">
        <v>1</v>
      </c>
      <c r="I291" s="832"/>
      <c r="J291" s="832"/>
      <c r="K291" s="828">
        <v>0</v>
      </c>
      <c r="L291" s="832">
        <v>5</v>
      </c>
      <c r="M291" s="833">
        <v>7096.1500000000005</v>
      </c>
    </row>
    <row r="292" spans="1:13" ht="14.45" customHeight="1" x14ac:dyDescent="0.2">
      <c r="A292" s="822" t="s">
        <v>2258</v>
      </c>
      <c r="B292" s="823" t="s">
        <v>2156</v>
      </c>
      <c r="C292" s="823" t="s">
        <v>2157</v>
      </c>
      <c r="D292" s="823" t="s">
        <v>2158</v>
      </c>
      <c r="E292" s="823" t="s">
        <v>2159</v>
      </c>
      <c r="F292" s="832"/>
      <c r="G292" s="832"/>
      <c r="H292" s="828">
        <v>0</v>
      </c>
      <c r="I292" s="832">
        <v>37</v>
      </c>
      <c r="J292" s="832">
        <v>27899.479999999996</v>
      </c>
      <c r="K292" s="828">
        <v>1</v>
      </c>
      <c r="L292" s="832">
        <v>37</v>
      </c>
      <c r="M292" s="833">
        <v>27899.479999999996</v>
      </c>
    </row>
    <row r="293" spans="1:13" ht="14.45" customHeight="1" x14ac:dyDescent="0.2">
      <c r="A293" s="822" t="s">
        <v>2258</v>
      </c>
      <c r="B293" s="823" t="s">
        <v>2156</v>
      </c>
      <c r="C293" s="823" t="s">
        <v>2160</v>
      </c>
      <c r="D293" s="823" t="s">
        <v>2158</v>
      </c>
      <c r="E293" s="823" t="s">
        <v>2161</v>
      </c>
      <c r="F293" s="832"/>
      <c r="G293" s="832"/>
      <c r="H293" s="828">
        <v>0</v>
      </c>
      <c r="I293" s="832">
        <v>6</v>
      </c>
      <c r="J293" s="832">
        <v>6786.36</v>
      </c>
      <c r="K293" s="828">
        <v>1</v>
      </c>
      <c r="L293" s="832">
        <v>6</v>
      </c>
      <c r="M293" s="833">
        <v>6786.36</v>
      </c>
    </row>
    <row r="294" spans="1:13" ht="14.45" customHeight="1" x14ac:dyDescent="0.2">
      <c r="A294" s="822" t="s">
        <v>2258</v>
      </c>
      <c r="B294" s="823" t="s">
        <v>2156</v>
      </c>
      <c r="C294" s="823" t="s">
        <v>2826</v>
      </c>
      <c r="D294" s="823" t="s">
        <v>2158</v>
      </c>
      <c r="E294" s="823" t="s">
        <v>2827</v>
      </c>
      <c r="F294" s="832"/>
      <c r="G294" s="832"/>
      <c r="H294" s="828">
        <v>0</v>
      </c>
      <c r="I294" s="832">
        <v>24</v>
      </c>
      <c r="J294" s="832">
        <v>36193.919999999998</v>
      </c>
      <c r="K294" s="828">
        <v>1</v>
      </c>
      <c r="L294" s="832">
        <v>24</v>
      </c>
      <c r="M294" s="833">
        <v>36193.919999999998</v>
      </c>
    </row>
    <row r="295" spans="1:13" ht="14.45" customHeight="1" x14ac:dyDescent="0.2">
      <c r="A295" s="822" t="s">
        <v>2258</v>
      </c>
      <c r="B295" s="823" t="s">
        <v>2156</v>
      </c>
      <c r="C295" s="823" t="s">
        <v>3141</v>
      </c>
      <c r="D295" s="823" t="s">
        <v>3092</v>
      </c>
      <c r="E295" s="823" t="s">
        <v>2827</v>
      </c>
      <c r="F295" s="832">
        <v>6</v>
      </c>
      <c r="G295" s="832">
        <v>7755.9000000000005</v>
      </c>
      <c r="H295" s="828">
        <v>1</v>
      </c>
      <c r="I295" s="832"/>
      <c r="J295" s="832"/>
      <c r="K295" s="828">
        <v>0</v>
      </c>
      <c r="L295" s="832">
        <v>6</v>
      </c>
      <c r="M295" s="833">
        <v>7755.9000000000005</v>
      </c>
    </row>
    <row r="296" spans="1:13" ht="14.45" customHeight="1" x14ac:dyDescent="0.2">
      <c r="A296" s="822" t="s">
        <v>2258</v>
      </c>
      <c r="B296" s="823" t="s">
        <v>2156</v>
      </c>
      <c r="C296" s="823" t="s">
        <v>3142</v>
      </c>
      <c r="D296" s="823" t="s">
        <v>3026</v>
      </c>
      <c r="E296" s="823" t="s">
        <v>2161</v>
      </c>
      <c r="F296" s="832">
        <v>6</v>
      </c>
      <c r="G296" s="832">
        <v>6786.36</v>
      </c>
      <c r="H296" s="828">
        <v>1</v>
      </c>
      <c r="I296" s="832"/>
      <c r="J296" s="832"/>
      <c r="K296" s="828">
        <v>0</v>
      </c>
      <c r="L296" s="832">
        <v>6</v>
      </c>
      <c r="M296" s="833">
        <v>6786.36</v>
      </c>
    </row>
    <row r="297" spans="1:13" ht="14.45" customHeight="1" x14ac:dyDescent="0.2">
      <c r="A297" s="822" t="s">
        <v>2258</v>
      </c>
      <c r="B297" s="823" t="s">
        <v>1852</v>
      </c>
      <c r="C297" s="823" t="s">
        <v>2021</v>
      </c>
      <c r="D297" s="823" t="s">
        <v>695</v>
      </c>
      <c r="E297" s="823" t="s">
        <v>1057</v>
      </c>
      <c r="F297" s="832"/>
      <c r="G297" s="832"/>
      <c r="H297" s="828"/>
      <c r="I297" s="832">
        <v>48</v>
      </c>
      <c r="J297" s="832">
        <v>0</v>
      </c>
      <c r="K297" s="828"/>
      <c r="L297" s="832">
        <v>48</v>
      </c>
      <c r="M297" s="833">
        <v>0</v>
      </c>
    </row>
    <row r="298" spans="1:13" ht="14.45" customHeight="1" x14ac:dyDescent="0.2">
      <c r="A298" s="822" t="s">
        <v>2258</v>
      </c>
      <c r="B298" s="823" t="s">
        <v>3559</v>
      </c>
      <c r="C298" s="823" t="s">
        <v>2943</v>
      </c>
      <c r="D298" s="823" t="s">
        <v>2944</v>
      </c>
      <c r="E298" s="823" t="s">
        <v>2945</v>
      </c>
      <c r="F298" s="832">
        <v>2</v>
      </c>
      <c r="G298" s="832">
        <v>120.78</v>
      </c>
      <c r="H298" s="828">
        <v>1</v>
      </c>
      <c r="I298" s="832"/>
      <c r="J298" s="832"/>
      <c r="K298" s="828">
        <v>0</v>
      </c>
      <c r="L298" s="832">
        <v>2</v>
      </c>
      <c r="M298" s="833">
        <v>120.78</v>
      </c>
    </row>
    <row r="299" spans="1:13" ht="14.45" customHeight="1" x14ac:dyDescent="0.2">
      <c r="A299" s="822" t="s">
        <v>2258</v>
      </c>
      <c r="B299" s="823" t="s">
        <v>2027</v>
      </c>
      <c r="C299" s="823" t="s">
        <v>3197</v>
      </c>
      <c r="D299" s="823" t="s">
        <v>3198</v>
      </c>
      <c r="E299" s="823" t="s">
        <v>3199</v>
      </c>
      <c r="F299" s="832">
        <v>2</v>
      </c>
      <c r="G299" s="832">
        <v>659.34</v>
      </c>
      <c r="H299" s="828">
        <v>1</v>
      </c>
      <c r="I299" s="832"/>
      <c r="J299" s="832"/>
      <c r="K299" s="828">
        <v>0</v>
      </c>
      <c r="L299" s="832">
        <v>2</v>
      </c>
      <c r="M299" s="833">
        <v>659.34</v>
      </c>
    </row>
    <row r="300" spans="1:13" ht="14.45" customHeight="1" x14ac:dyDescent="0.2">
      <c r="A300" s="822" t="s">
        <v>2258</v>
      </c>
      <c r="B300" s="823" t="s">
        <v>2037</v>
      </c>
      <c r="C300" s="823" t="s">
        <v>3181</v>
      </c>
      <c r="D300" s="823" t="s">
        <v>3116</v>
      </c>
      <c r="E300" s="823" t="s">
        <v>2042</v>
      </c>
      <c r="F300" s="832">
        <v>3</v>
      </c>
      <c r="G300" s="832">
        <v>1018.4100000000001</v>
      </c>
      <c r="H300" s="828">
        <v>1</v>
      </c>
      <c r="I300" s="832"/>
      <c r="J300" s="832"/>
      <c r="K300" s="828">
        <v>0</v>
      </c>
      <c r="L300" s="832">
        <v>3</v>
      </c>
      <c r="M300" s="833">
        <v>1018.4100000000001</v>
      </c>
    </row>
    <row r="301" spans="1:13" ht="14.45" customHeight="1" x14ac:dyDescent="0.2">
      <c r="A301" s="822" t="s">
        <v>2258</v>
      </c>
      <c r="B301" s="823" t="s">
        <v>2037</v>
      </c>
      <c r="C301" s="823" t="s">
        <v>2851</v>
      </c>
      <c r="D301" s="823" t="s">
        <v>2039</v>
      </c>
      <c r="E301" s="823" t="s">
        <v>2852</v>
      </c>
      <c r="F301" s="832"/>
      <c r="G301" s="832"/>
      <c r="H301" s="828">
        <v>0</v>
      </c>
      <c r="I301" s="832">
        <v>11</v>
      </c>
      <c r="J301" s="832">
        <v>3734.17</v>
      </c>
      <c r="K301" s="828">
        <v>1</v>
      </c>
      <c r="L301" s="832">
        <v>11</v>
      </c>
      <c r="M301" s="833">
        <v>3734.17</v>
      </c>
    </row>
    <row r="302" spans="1:13" ht="14.45" customHeight="1" x14ac:dyDescent="0.2">
      <c r="A302" s="822" t="s">
        <v>2258</v>
      </c>
      <c r="B302" s="823" t="s">
        <v>2037</v>
      </c>
      <c r="C302" s="823" t="s">
        <v>2166</v>
      </c>
      <c r="D302" s="823" t="s">
        <v>2039</v>
      </c>
      <c r="E302" s="823" t="s">
        <v>2167</v>
      </c>
      <c r="F302" s="832"/>
      <c r="G302" s="832"/>
      <c r="H302" s="828">
        <v>0</v>
      </c>
      <c r="I302" s="832">
        <v>15</v>
      </c>
      <c r="J302" s="832">
        <v>1697.4</v>
      </c>
      <c r="K302" s="828">
        <v>1</v>
      </c>
      <c r="L302" s="832">
        <v>15</v>
      </c>
      <c r="M302" s="833">
        <v>1697.4</v>
      </c>
    </row>
    <row r="303" spans="1:13" ht="14.45" customHeight="1" x14ac:dyDescent="0.2">
      <c r="A303" s="822" t="s">
        <v>2258</v>
      </c>
      <c r="B303" s="823" t="s">
        <v>2037</v>
      </c>
      <c r="C303" s="823" t="s">
        <v>2041</v>
      </c>
      <c r="D303" s="823" t="s">
        <v>2039</v>
      </c>
      <c r="E303" s="823" t="s">
        <v>2042</v>
      </c>
      <c r="F303" s="832"/>
      <c r="G303" s="832"/>
      <c r="H303" s="828">
        <v>0</v>
      </c>
      <c r="I303" s="832">
        <v>99</v>
      </c>
      <c r="J303" s="832">
        <v>33607.53</v>
      </c>
      <c r="K303" s="828">
        <v>1</v>
      </c>
      <c r="L303" s="832">
        <v>99</v>
      </c>
      <c r="M303" s="833">
        <v>33607.53</v>
      </c>
    </row>
    <row r="304" spans="1:13" ht="14.45" customHeight="1" x14ac:dyDescent="0.2">
      <c r="A304" s="822" t="s">
        <v>2258</v>
      </c>
      <c r="B304" s="823" t="s">
        <v>2037</v>
      </c>
      <c r="C304" s="823" t="s">
        <v>2853</v>
      </c>
      <c r="D304" s="823" t="s">
        <v>2039</v>
      </c>
      <c r="E304" s="823" t="s">
        <v>2854</v>
      </c>
      <c r="F304" s="832"/>
      <c r="G304" s="832"/>
      <c r="H304" s="828">
        <v>0</v>
      </c>
      <c r="I304" s="832">
        <v>6</v>
      </c>
      <c r="J304" s="832">
        <v>1357.8600000000001</v>
      </c>
      <c r="K304" s="828">
        <v>1</v>
      </c>
      <c r="L304" s="832">
        <v>6</v>
      </c>
      <c r="M304" s="833">
        <v>1357.8600000000001</v>
      </c>
    </row>
    <row r="305" spans="1:13" ht="14.45" customHeight="1" x14ac:dyDescent="0.2">
      <c r="A305" s="822" t="s">
        <v>2258</v>
      </c>
      <c r="B305" s="823" t="s">
        <v>2037</v>
      </c>
      <c r="C305" s="823" t="s">
        <v>3182</v>
      </c>
      <c r="D305" s="823" t="s">
        <v>3031</v>
      </c>
      <c r="E305" s="823" t="s">
        <v>3183</v>
      </c>
      <c r="F305" s="832"/>
      <c r="G305" s="832"/>
      <c r="H305" s="828">
        <v>0</v>
      </c>
      <c r="I305" s="832">
        <v>1</v>
      </c>
      <c r="J305" s="832">
        <v>483.4</v>
      </c>
      <c r="K305" s="828">
        <v>1</v>
      </c>
      <c r="L305" s="832">
        <v>1</v>
      </c>
      <c r="M305" s="833">
        <v>483.4</v>
      </c>
    </row>
    <row r="306" spans="1:13" ht="14.45" customHeight="1" x14ac:dyDescent="0.2">
      <c r="A306" s="822" t="s">
        <v>2258</v>
      </c>
      <c r="B306" s="823" t="s">
        <v>2037</v>
      </c>
      <c r="C306" s="823" t="s">
        <v>3030</v>
      </c>
      <c r="D306" s="823" t="s">
        <v>3031</v>
      </c>
      <c r="E306" s="823" t="s">
        <v>3032</v>
      </c>
      <c r="F306" s="832"/>
      <c r="G306" s="832"/>
      <c r="H306" s="828">
        <v>0</v>
      </c>
      <c r="I306" s="832">
        <v>7</v>
      </c>
      <c r="J306" s="832">
        <v>5345.41</v>
      </c>
      <c r="K306" s="828">
        <v>1</v>
      </c>
      <c r="L306" s="832">
        <v>7</v>
      </c>
      <c r="M306" s="833">
        <v>5345.41</v>
      </c>
    </row>
    <row r="307" spans="1:13" ht="14.45" customHeight="1" x14ac:dyDescent="0.2">
      <c r="A307" s="822" t="s">
        <v>2258</v>
      </c>
      <c r="B307" s="823" t="s">
        <v>2037</v>
      </c>
      <c r="C307" s="823" t="s">
        <v>2855</v>
      </c>
      <c r="D307" s="823" t="s">
        <v>2856</v>
      </c>
      <c r="E307" s="823" t="s">
        <v>2852</v>
      </c>
      <c r="F307" s="832">
        <v>2</v>
      </c>
      <c r="G307" s="832">
        <v>678.94</v>
      </c>
      <c r="H307" s="828">
        <v>1</v>
      </c>
      <c r="I307" s="832"/>
      <c r="J307" s="832"/>
      <c r="K307" s="828">
        <v>0</v>
      </c>
      <c r="L307" s="832">
        <v>2</v>
      </c>
      <c r="M307" s="833">
        <v>678.94</v>
      </c>
    </row>
    <row r="308" spans="1:13" ht="14.45" customHeight="1" x14ac:dyDescent="0.2">
      <c r="A308" s="822" t="s">
        <v>2258</v>
      </c>
      <c r="B308" s="823" t="s">
        <v>2174</v>
      </c>
      <c r="C308" s="823" t="s">
        <v>3122</v>
      </c>
      <c r="D308" s="823" t="s">
        <v>2183</v>
      </c>
      <c r="E308" s="823" t="s">
        <v>2923</v>
      </c>
      <c r="F308" s="832">
        <v>2</v>
      </c>
      <c r="G308" s="832">
        <v>338.58</v>
      </c>
      <c r="H308" s="828">
        <v>1</v>
      </c>
      <c r="I308" s="832"/>
      <c r="J308" s="832"/>
      <c r="K308" s="828">
        <v>0</v>
      </c>
      <c r="L308" s="832">
        <v>2</v>
      </c>
      <c r="M308" s="833">
        <v>338.58</v>
      </c>
    </row>
    <row r="309" spans="1:13" ht="14.45" customHeight="1" x14ac:dyDescent="0.2">
      <c r="A309" s="822" t="s">
        <v>2258</v>
      </c>
      <c r="B309" s="823" t="s">
        <v>2174</v>
      </c>
      <c r="C309" s="823" t="s">
        <v>3123</v>
      </c>
      <c r="D309" s="823" t="s">
        <v>2183</v>
      </c>
      <c r="E309" s="823" t="s">
        <v>1587</v>
      </c>
      <c r="F309" s="832">
        <v>12</v>
      </c>
      <c r="G309" s="832">
        <v>4062.96</v>
      </c>
      <c r="H309" s="828">
        <v>1</v>
      </c>
      <c r="I309" s="832"/>
      <c r="J309" s="832"/>
      <c r="K309" s="828">
        <v>0</v>
      </c>
      <c r="L309" s="832">
        <v>12</v>
      </c>
      <c r="M309" s="833">
        <v>4062.96</v>
      </c>
    </row>
    <row r="310" spans="1:13" ht="14.45" customHeight="1" x14ac:dyDescent="0.2">
      <c r="A310" s="822" t="s">
        <v>2258</v>
      </c>
      <c r="B310" s="823" t="s">
        <v>2174</v>
      </c>
      <c r="C310" s="823" t="s">
        <v>2927</v>
      </c>
      <c r="D310" s="823" t="s">
        <v>2926</v>
      </c>
      <c r="E310" s="823" t="s">
        <v>1587</v>
      </c>
      <c r="F310" s="832">
        <v>6</v>
      </c>
      <c r="G310" s="832">
        <v>2031.48</v>
      </c>
      <c r="H310" s="828">
        <v>1</v>
      </c>
      <c r="I310" s="832"/>
      <c r="J310" s="832"/>
      <c r="K310" s="828">
        <v>0</v>
      </c>
      <c r="L310" s="832">
        <v>6</v>
      </c>
      <c r="M310" s="833">
        <v>2031.48</v>
      </c>
    </row>
    <row r="311" spans="1:13" ht="14.45" customHeight="1" x14ac:dyDescent="0.2">
      <c r="A311" s="822" t="s">
        <v>2258</v>
      </c>
      <c r="B311" s="823" t="s">
        <v>2174</v>
      </c>
      <c r="C311" s="823" t="s">
        <v>2182</v>
      </c>
      <c r="D311" s="823" t="s">
        <v>2183</v>
      </c>
      <c r="E311" s="823" t="s">
        <v>2179</v>
      </c>
      <c r="F311" s="832">
        <v>3</v>
      </c>
      <c r="G311" s="832">
        <v>2031.5099999999998</v>
      </c>
      <c r="H311" s="828">
        <v>1</v>
      </c>
      <c r="I311" s="832"/>
      <c r="J311" s="832"/>
      <c r="K311" s="828">
        <v>0</v>
      </c>
      <c r="L311" s="832">
        <v>3</v>
      </c>
      <c r="M311" s="833">
        <v>2031.5099999999998</v>
      </c>
    </row>
    <row r="312" spans="1:13" ht="14.45" customHeight="1" x14ac:dyDescent="0.2">
      <c r="A312" s="822" t="s">
        <v>2258</v>
      </c>
      <c r="B312" s="823" t="s">
        <v>2174</v>
      </c>
      <c r="C312" s="823" t="s">
        <v>3224</v>
      </c>
      <c r="D312" s="823" t="s">
        <v>2929</v>
      </c>
      <c r="E312" s="823" t="s">
        <v>2923</v>
      </c>
      <c r="F312" s="832">
        <v>10</v>
      </c>
      <c r="G312" s="832">
        <v>1692.9</v>
      </c>
      <c r="H312" s="828">
        <v>1</v>
      </c>
      <c r="I312" s="832"/>
      <c r="J312" s="832"/>
      <c r="K312" s="828">
        <v>0</v>
      </c>
      <c r="L312" s="832">
        <v>10</v>
      </c>
      <c r="M312" s="833">
        <v>1692.9</v>
      </c>
    </row>
    <row r="313" spans="1:13" ht="14.45" customHeight="1" x14ac:dyDescent="0.2">
      <c r="A313" s="822" t="s">
        <v>2258</v>
      </c>
      <c r="B313" s="823" t="s">
        <v>2174</v>
      </c>
      <c r="C313" s="823" t="s">
        <v>2928</v>
      </c>
      <c r="D313" s="823" t="s">
        <v>2929</v>
      </c>
      <c r="E313" s="823" t="s">
        <v>1587</v>
      </c>
      <c r="F313" s="832">
        <v>6</v>
      </c>
      <c r="G313" s="832">
        <v>2031.48</v>
      </c>
      <c r="H313" s="828">
        <v>1</v>
      </c>
      <c r="I313" s="832"/>
      <c r="J313" s="832"/>
      <c r="K313" s="828">
        <v>0</v>
      </c>
      <c r="L313" s="832">
        <v>6</v>
      </c>
      <c r="M313" s="833">
        <v>2031.48</v>
      </c>
    </row>
    <row r="314" spans="1:13" ht="14.45" customHeight="1" x14ac:dyDescent="0.2">
      <c r="A314" s="822" t="s">
        <v>2258</v>
      </c>
      <c r="B314" s="823" t="s">
        <v>2174</v>
      </c>
      <c r="C314" s="823" t="s">
        <v>2176</v>
      </c>
      <c r="D314" s="823" t="s">
        <v>1581</v>
      </c>
      <c r="E314" s="823" t="s">
        <v>1584</v>
      </c>
      <c r="F314" s="832"/>
      <c r="G314" s="832"/>
      <c r="H314" s="828">
        <v>0</v>
      </c>
      <c r="I314" s="832">
        <v>12</v>
      </c>
      <c r="J314" s="832">
        <v>15439.439999999999</v>
      </c>
      <c r="K314" s="828">
        <v>1</v>
      </c>
      <c r="L314" s="832">
        <v>12</v>
      </c>
      <c r="M314" s="833">
        <v>15439.439999999999</v>
      </c>
    </row>
    <row r="315" spans="1:13" ht="14.45" customHeight="1" x14ac:dyDescent="0.2">
      <c r="A315" s="822" t="s">
        <v>2258</v>
      </c>
      <c r="B315" s="823" t="s">
        <v>2174</v>
      </c>
      <c r="C315" s="823" t="s">
        <v>2177</v>
      </c>
      <c r="D315" s="823" t="s">
        <v>1581</v>
      </c>
      <c r="E315" s="823" t="s">
        <v>1583</v>
      </c>
      <c r="F315" s="832"/>
      <c r="G315" s="832"/>
      <c r="H315" s="828">
        <v>0</v>
      </c>
      <c r="I315" s="832">
        <v>53</v>
      </c>
      <c r="J315" s="832">
        <v>136380.66</v>
      </c>
      <c r="K315" s="828">
        <v>1</v>
      </c>
      <c r="L315" s="832">
        <v>53</v>
      </c>
      <c r="M315" s="833">
        <v>136380.66</v>
      </c>
    </row>
    <row r="316" spans="1:13" ht="14.45" customHeight="1" x14ac:dyDescent="0.2">
      <c r="A316" s="822" t="s">
        <v>2258</v>
      </c>
      <c r="B316" s="823" t="s">
        <v>2174</v>
      </c>
      <c r="C316" s="823" t="s">
        <v>2178</v>
      </c>
      <c r="D316" s="823" t="s">
        <v>1581</v>
      </c>
      <c r="E316" s="823" t="s">
        <v>2179</v>
      </c>
      <c r="F316" s="832"/>
      <c r="G316" s="832"/>
      <c r="H316" s="828">
        <v>0</v>
      </c>
      <c r="I316" s="832">
        <v>15</v>
      </c>
      <c r="J316" s="832">
        <v>10157.549999999999</v>
      </c>
      <c r="K316" s="828">
        <v>1</v>
      </c>
      <c r="L316" s="832">
        <v>15</v>
      </c>
      <c r="M316" s="833">
        <v>10157.549999999999</v>
      </c>
    </row>
    <row r="317" spans="1:13" ht="14.45" customHeight="1" x14ac:dyDescent="0.2">
      <c r="A317" s="822" t="s">
        <v>2258</v>
      </c>
      <c r="B317" s="823" t="s">
        <v>2174</v>
      </c>
      <c r="C317" s="823" t="s">
        <v>3226</v>
      </c>
      <c r="D317" s="823" t="s">
        <v>3227</v>
      </c>
      <c r="E317" s="823" t="s">
        <v>3228</v>
      </c>
      <c r="F317" s="832">
        <v>3</v>
      </c>
      <c r="G317" s="832">
        <v>1015.74</v>
      </c>
      <c r="H317" s="828">
        <v>1</v>
      </c>
      <c r="I317" s="832"/>
      <c r="J317" s="832"/>
      <c r="K317" s="828">
        <v>0</v>
      </c>
      <c r="L317" s="832">
        <v>3</v>
      </c>
      <c r="M317" s="833">
        <v>1015.74</v>
      </c>
    </row>
    <row r="318" spans="1:13" ht="14.45" customHeight="1" x14ac:dyDescent="0.2">
      <c r="A318" s="822" t="s">
        <v>2258</v>
      </c>
      <c r="B318" s="823" t="s">
        <v>2174</v>
      </c>
      <c r="C318" s="823" t="s">
        <v>2935</v>
      </c>
      <c r="D318" s="823" t="s">
        <v>2936</v>
      </c>
      <c r="E318" s="823" t="s">
        <v>2923</v>
      </c>
      <c r="F318" s="832">
        <v>25</v>
      </c>
      <c r="G318" s="832">
        <v>32154.75</v>
      </c>
      <c r="H318" s="828">
        <v>1</v>
      </c>
      <c r="I318" s="832"/>
      <c r="J318" s="832"/>
      <c r="K318" s="828">
        <v>0</v>
      </c>
      <c r="L318" s="832">
        <v>25</v>
      </c>
      <c r="M318" s="833">
        <v>32154.75</v>
      </c>
    </row>
    <row r="319" spans="1:13" ht="14.45" customHeight="1" x14ac:dyDescent="0.2">
      <c r="A319" s="822" t="s">
        <v>2258</v>
      </c>
      <c r="B319" s="823" t="s">
        <v>2174</v>
      </c>
      <c r="C319" s="823" t="s">
        <v>3229</v>
      </c>
      <c r="D319" s="823" t="s">
        <v>3230</v>
      </c>
      <c r="E319" s="823" t="s">
        <v>3231</v>
      </c>
      <c r="F319" s="832">
        <v>1</v>
      </c>
      <c r="G319" s="832">
        <v>1286.6199999999999</v>
      </c>
      <c r="H319" s="828">
        <v>1</v>
      </c>
      <c r="I319" s="832"/>
      <c r="J319" s="832"/>
      <c r="K319" s="828">
        <v>0</v>
      </c>
      <c r="L319" s="832">
        <v>1</v>
      </c>
      <c r="M319" s="833">
        <v>1286.6199999999999</v>
      </c>
    </row>
    <row r="320" spans="1:13" ht="14.45" customHeight="1" x14ac:dyDescent="0.2">
      <c r="A320" s="822" t="s">
        <v>2258</v>
      </c>
      <c r="B320" s="823" t="s">
        <v>2043</v>
      </c>
      <c r="C320" s="823" t="s">
        <v>2044</v>
      </c>
      <c r="D320" s="823" t="s">
        <v>2045</v>
      </c>
      <c r="E320" s="823" t="s">
        <v>2046</v>
      </c>
      <c r="F320" s="832"/>
      <c r="G320" s="832"/>
      <c r="H320" s="828">
        <v>0</v>
      </c>
      <c r="I320" s="832">
        <v>4</v>
      </c>
      <c r="J320" s="832">
        <v>93.6</v>
      </c>
      <c r="K320" s="828">
        <v>1</v>
      </c>
      <c r="L320" s="832">
        <v>4</v>
      </c>
      <c r="M320" s="833">
        <v>93.6</v>
      </c>
    </row>
    <row r="321" spans="1:13" ht="14.45" customHeight="1" x14ac:dyDescent="0.2">
      <c r="A321" s="822" t="s">
        <v>2258</v>
      </c>
      <c r="B321" s="823" t="s">
        <v>2043</v>
      </c>
      <c r="C321" s="823" t="s">
        <v>3135</v>
      </c>
      <c r="D321" s="823" t="s">
        <v>2816</v>
      </c>
      <c r="E321" s="823" t="s">
        <v>2046</v>
      </c>
      <c r="F321" s="832">
        <v>3</v>
      </c>
      <c r="G321" s="832">
        <v>70.199999999999989</v>
      </c>
      <c r="H321" s="828">
        <v>1</v>
      </c>
      <c r="I321" s="832"/>
      <c r="J321" s="832"/>
      <c r="K321" s="828">
        <v>0</v>
      </c>
      <c r="L321" s="832">
        <v>3</v>
      </c>
      <c r="M321" s="833">
        <v>70.199999999999989</v>
      </c>
    </row>
    <row r="322" spans="1:13" ht="14.45" customHeight="1" x14ac:dyDescent="0.2">
      <c r="A322" s="822" t="s">
        <v>2258</v>
      </c>
      <c r="B322" s="823" t="s">
        <v>2043</v>
      </c>
      <c r="C322" s="823" t="s">
        <v>2815</v>
      </c>
      <c r="D322" s="823" t="s">
        <v>2816</v>
      </c>
      <c r="E322" s="823" t="s">
        <v>2191</v>
      </c>
      <c r="F322" s="832">
        <v>3</v>
      </c>
      <c r="G322" s="832">
        <v>140.43</v>
      </c>
      <c r="H322" s="828">
        <v>1</v>
      </c>
      <c r="I322" s="832"/>
      <c r="J322" s="832"/>
      <c r="K322" s="828">
        <v>0</v>
      </c>
      <c r="L322" s="832">
        <v>3</v>
      </c>
      <c r="M322" s="833">
        <v>140.43</v>
      </c>
    </row>
    <row r="323" spans="1:13" ht="14.45" customHeight="1" x14ac:dyDescent="0.2">
      <c r="A323" s="822" t="s">
        <v>2258</v>
      </c>
      <c r="B323" s="823" t="s">
        <v>2054</v>
      </c>
      <c r="C323" s="823" t="s">
        <v>2055</v>
      </c>
      <c r="D323" s="823" t="s">
        <v>1208</v>
      </c>
      <c r="E323" s="823" t="s">
        <v>2056</v>
      </c>
      <c r="F323" s="832"/>
      <c r="G323" s="832"/>
      <c r="H323" s="828"/>
      <c r="I323" s="832">
        <v>15</v>
      </c>
      <c r="J323" s="832">
        <v>0</v>
      </c>
      <c r="K323" s="828"/>
      <c r="L323" s="832">
        <v>15</v>
      </c>
      <c r="M323" s="833">
        <v>0</v>
      </c>
    </row>
    <row r="324" spans="1:13" ht="14.45" customHeight="1" x14ac:dyDescent="0.2">
      <c r="A324" s="822" t="s">
        <v>2258</v>
      </c>
      <c r="B324" s="823" t="s">
        <v>3560</v>
      </c>
      <c r="C324" s="823" t="s">
        <v>3149</v>
      </c>
      <c r="D324" s="823" t="s">
        <v>1441</v>
      </c>
      <c r="E324" s="823" t="s">
        <v>1442</v>
      </c>
      <c r="F324" s="832"/>
      <c r="G324" s="832"/>
      <c r="H324" s="828">
        <v>0</v>
      </c>
      <c r="I324" s="832">
        <v>3</v>
      </c>
      <c r="J324" s="832">
        <v>396</v>
      </c>
      <c r="K324" s="828">
        <v>1</v>
      </c>
      <c r="L324" s="832">
        <v>3</v>
      </c>
      <c r="M324" s="833">
        <v>396</v>
      </c>
    </row>
    <row r="325" spans="1:13" ht="14.45" customHeight="1" x14ac:dyDescent="0.2">
      <c r="A325" s="822" t="s">
        <v>2258</v>
      </c>
      <c r="B325" s="823" t="s">
        <v>3575</v>
      </c>
      <c r="C325" s="823" t="s">
        <v>3218</v>
      </c>
      <c r="D325" s="823" t="s">
        <v>3219</v>
      </c>
      <c r="E325" s="823" t="s">
        <v>2638</v>
      </c>
      <c r="F325" s="832"/>
      <c r="G325" s="832"/>
      <c r="H325" s="828">
        <v>0</v>
      </c>
      <c r="I325" s="832">
        <v>2</v>
      </c>
      <c r="J325" s="832">
        <v>879.96</v>
      </c>
      <c r="K325" s="828">
        <v>1</v>
      </c>
      <c r="L325" s="832">
        <v>2</v>
      </c>
      <c r="M325" s="833">
        <v>879.96</v>
      </c>
    </row>
    <row r="326" spans="1:13" ht="14.45" customHeight="1" x14ac:dyDescent="0.2">
      <c r="A326" s="822" t="s">
        <v>2258</v>
      </c>
      <c r="B326" s="823" t="s">
        <v>2066</v>
      </c>
      <c r="C326" s="823" t="s">
        <v>2195</v>
      </c>
      <c r="D326" s="823" t="s">
        <v>2068</v>
      </c>
      <c r="E326" s="823" t="s">
        <v>2196</v>
      </c>
      <c r="F326" s="832"/>
      <c r="G326" s="832"/>
      <c r="H326" s="828">
        <v>0</v>
      </c>
      <c r="I326" s="832">
        <v>3</v>
      </c>
      <c r="J326" s="832">
        <v>369.6</v>
      </c>
      <c r="K326" s="828">
        <v>1</v>
      </c>
      <c r="L326" s="832">
        <v>3</v>
      </c>
      <c r="M326" s="833">
        <v>369.6</v>
      </c>
    </row>
    <row r="327" spans="1:13" ht="14.45" customHeight="1" x14ac:dyDescent="0.2">
      <c r="A327" s="822" t="s">
        <v>2258</v>
      </c>
      <c r="B327" s="823" t="s">
        <v>2066</v>
      </c>
      <c r="C327" s="823" t="s">
        <v>3169</v>
      </c>
      <c r="D327" s="823" t="s">
        <v>2068</v>
      </c>
      <c r="E327" s="823" t="s">
        <v>3170</v>
      </c>
      <c r="F327" s="832"/>
      <c r="G327" s="832"/>
      <c r="H327" s="828">
        <v>0</v>
      </c>
      <c r="I327" s="832">
        <v>1</v>
      </c>
      <c r="J327" s="832">
        <v>431.18</v>
      </c>
      <c r="K327" s="828">
        <v>1</v>
      </c>
      <c r="L327" s="832">
        <v>1</v>
      </c>
      <c r="M327" s="833">
        <v>431.18</v>
      </c>
    </row>
    <row r="328" spans="1:13" ht="14.45" customHeight="1" x14ac:dyDescent="0.2">
      <c r="A328" s="822" t="s">
        <v>2258</v>
      </c>
      <c r="B328" s="823" t="s">
        <v>2066</v>
      </c>
      <c r="C328" s="823" t="s">
        <v>2067</v>
      </c>
      <c r="D328" s="823" t="s">
        <v>2068</v>
      </c>
      <c r="E328" s="823" t="s">
        <v>2069</v>
      </c>
      <c r="F328" s="832"/>
      <c r="G328" s="832"/>
      <c r="H328" s="828">
        <v>0</v>
      </c>
      <c r="I328" s="832">
        <v>2</v>
      </c>
      <c r="J328" s="832">
        <v>492.78</v>
      </c>
      <c r="K328" s="828">
        <v>1</v>
      </c>
      <c r="L328" s="832">
        <v>2</v>
      </c>
      <c r="M328" s="833">
        <v>492.78</v>
      </c>
    </row>
    <row r="329" spans="1:13" ht="14.45" customHeight="1" x14ac:dyDescent="0.2">
      <c r="A329" s="822" t="s">
        <v>2258</v>
      </c>
      <c r="B329" s="823" t="s">
        <v>2198</v>
      </c>
      <c r="C329" s="823" t="s">
        <v>2978</v>
      </c>
      <c r="D329" s="823" t="s">
        <v>2200</v>
      </c>
      <c r="E329" s="823" t="s">
        <v>2979</v>
      </c>
      <c r="F329" s="832"/>
      <c r="G329" s="832"/>
      <c r="H329" s="828">
        <v>0</v>
      </c>
      <c r="I329" s="832">
        <v>6</v>
      </c>
      <c r="J329" s="832">
        <v>483.18</v>
      </c>
      <c r="K329" s="828">
        <v>1</v>
      </c>
      <c r="L329" s="832">
        <v>6</v>
      </c>
      <c r="M329" s="833">
        <v>483.18</v>
      </c>
    </row>
    <row r="330" spans="1:13" ht="14.45" customHeight="1" x14ac:dyDescent="0.2">
      <c r="A330" s="822" t="s">
        <v>2258</v>
      </c>
      <c r="B330" s="823" t="s">
        <v>2198</v>
      </c>
      <c r="C330" s="823" t="s">
        <v>2980</v>
      </c>
      <c r="D330" s="823" t="s">
        <v>2200</v>
      </c>
      <c r="E330" s="823" t="s">
        <v>1644</v>
      </c>
      <c r="F330" s="832">
        <v>3</v>
      </c>
      <c r="G330" s="832">
        <v>1200.51</v>
      </c>
      <c r="H330" s="828">
        <v>1</v>
      </c>
      <c r="I330" s="832"/>
      <c r="J330" s="832"/>
      <c r="K330" s="828">
        <v>0</v>
      </c>
      <c r="L330" s="832">
        <v>3</v>
      </c>
      <c r="M330" s="833">
        <v>1200.51</v>
      </c>
    </row>
    <row r="331" spans="1:13" ht="14.45" customHeight="1" x14ac:dyDescent="0.2">
      <c r="A331" s="822" t="s">
        <v>2258</v>
      </c>
      <c r="B331" s="823" t="s">
        <v>2198</v>
      </c>
      <c r="C331" s="823" t="s">
        <v>2981</v>
      </c>
      <c r="D331" s="823" t="s">
        <v>2200</v>
      </c>
      <c r="E331" s="823" t="s">
        <v>2982</v>
      </c>
      <c r="F331" s="832">
        <v>1</v>
      </c>
      <c r="G331" s="832">
        <v>533.42999999999995</v>
      </c>
      <c r="H331" s="828">
        <v>1</v>
      </c>
      <c r="I331" s="832"/>
      <c r="J331" s="832"/>
      <c r="K331" s="828">
        <v>0</v>
      </c>
      <c r="L331" s="832">
        <v>1</v>
      </c>
      <c r="M331" s="833">
        <v>533.42999999999995</v>
      </c>
    </row>
    <row r="332" spans="1:13" ht="14.45" customHeight="1" x14ac:dyDescent="0.2">
      <c r="A332" s="822" t="s">
        <v>2258</v>
      </c>
      <c r="B332" s="823" t="s">
        <v>2198</v>
      </c>
      <c r="C332" s="823" t="s">
        <v>2983</v>
      </c>
      <c r="D332" s="823" t="s">
        <v>2200</v>
      </c>
      <c r="E332" s="823" t="s">
        <v>2982</v>
      </c>
      <c r="F332" s="832"/>
      <c r="G332" s="832"/>
      <c r="H332" s="828">
        <v>0</v>
      </c>
      <c r="I332" s="832">
        <v>1</v>
      </c>
      <c r="J332" s="832">
        <v>533.42999999999995</v>
      </c>
      <c r="K332" s="828">
        <v>1</v>
      </c>
      <c r="L332" s="832">
        <v>1</v>
      </c>
      <c r="M332" s="833">
        <v>533.42999999999995</v>
      </c>
    </row>
    <row r="333" spans="1:13" ht="14.45" customHeight="1" x14ac:dyDescent="0.2">
      <c r="A333" s="822" t="s">
        <v>2258</v>
      </c>
      <c r="B333" s="823" t="s">
        <v>2198</v>
      </c>
      <c r="C333" s="823" t="s">
        <v>2201</v>
      </c>
      <c r="D333" s="823" t="s">
        <v>2200</v>
      </c>
      <c r="E333" s="823" t="s">
        <v>1644</v>
      </c>
      <c r="F333" s="832"/>
      <c r="G333" s="832"/>
      <c r="H333" s="828">
        <v>0</v>
      </c>
      <c r="I333" s="832">
        <v>3</v>
      </c>
      <c r="J333" s="832">
        <v>1200.51</v>
      </c>
      <c r="K333" s="828">
        <v>1</v>
      </c>
      <c r="L333" s="832">
        <v>3</v>
      </c>
      <c r="M333" s="833">
        <v>1200.51</v>
      </c>
    </row>
    <row r="334" spans="1:13" ht="14.45" customHeight="1" x14ac:dyDescent="0.2">
      <c r="A334" s="822" t="s">
        <v>2258</v>
      </c>
      <c r="B334" s="823" t="s">
        <v>2070</v>
      </c>
      <c r="C334" s="823" t="s">
        <v>2071</v>
      </c>
      <c r="D334" s="823" t="s">
        <v>1183</v>
      </c>
      <c r="E334" s="823" t="s">
        <v>1184</v>
      </c>
      <c r="F334" s="832"/>
      <c r="G334" s="832"/>
      <c r="H334" s="828">
        <v>0</v>
      </c>
      <c r="I334" s="832">
        <v>2</v>
      </c>
      <c r="J334" s="832">
        <v>51</v>
      </c>
      <c r="K334" s="828">
        <v>1</v>
      </c>
      <c r="L334" s="832">
        <v>2</v>
      </c>
      <c r="M334" s="833">
        <v>51</v>
      </c>
    </row>
    <row r="335" spans="1:13" ht="14.45" customHeight="1" x14ac:dyDescent="0.2">
      <c r="A335" s="822" t="s">
        <v>2258</v>
      </c>
      <c r="B335" s="823" t="s">
        <v>2072</v>
      </c>
      <c r="C335" s="823" t="s">
        <v>2076</v>
      </c>
      <c r="D335" s="823" t="s">
        <v>1202</v>
      </c>
      <c r="E335" s="823" t="s">
        <v>2077</v>
      </c>
      <c r="F335" s="832"/>
      <c r="G335" s="832"/>
      <c r="H335" s="828">
        <v>0</v>
      </c>
      <c r="I335" s="832">
        <v>5</v>
      </c>
      <c r="J335" s="832">
        <v>881.59999999999991</v>
      </c>
      <c r="K335" s="828">
        <v>1</v>
      </c>
      <c r="L335" s="832">
        <v>5</v>
      </c>
      <c r="M335" s="833">
        <v>881.59999999999991</v>
      </c>
    </row>
    <row r="336" spans="1:13" ht="14.45" customHeight="1" x14ac:dyDescent="0.2">
      <c r="A336" s="822" t="s">
        <v>2258</v>
      </c>
      <c r="B336" s="823" t="s">
        <v>3576</v>
      </c>
      <c r="C336" s="823" t="s">
        <v>3201</v>
      </c>
      <c r="D336" s="823" t="s">
        <v>3202</v>
      </c>
      <c r="E336" s="823" t="s">
        <v>1436</v>
      </c>
      <c r="F336" s="832"/>
      <c r="G336" s="832"/>
      <c r="H336" s="828">
        <v>0</v>
      </c>
      <c r="I336" s="832">
        <v>1</v>
      </c>
      <c r="J336" s="832">
        <v>176.32</v>
      </c>
      <c r="K336" s="828">
        <v>1</v>
      </c>
      <c r="L336" s="832">
        <v>1</v>
      </c>
      <c r="M336" s="833">
        <v>176.32</v>
      </c>
    </row>
    <row r="337" spans="1:13" ht="14.45" customHeight="1" x14ac:dyDescent="0.2">
      <c r="A337" s="822" t="s">
        <v>2258</v>
      </c>
      <c r="B337" s="823" t="s">
        <v>3562</v>
      </c>
      <c r="C337" s="823" t="s">
        <v>2987</v>
      </c>
      <c r="D337" s="823" t="s">
        <v>2988</v>
      </c>
      <c r="E337" s="823" t="s">
        <v>2989</v>
      </c>
      <c r="F337" s="832">
        <v>2</v>
      </c>
      <c r="G337" s="832">
        <v>100.64</v>
      </c>
      <c r="H337" s="828">
        <v>1</v>
      </c>
      <c r="I337" s="832"/>
      <c r="J337" s="832"/>
      <c r="K337" s="828">
        <v>0</v>
      </c>
      <c r="L337" s="832">
        <v>2</v>
      </c>
      <c r="M337" s="833">
        <v>100.64</v>
      </c>
    </row>
    <row r="338" spans="1:13" ht="14.45" customHeight="1" x14ac:dyDescent="0.2">
      <c r="A338" s="822" t="s">
        <v>2258</v>
      </c>
      <c r="B338" s="823" t="s">
        <v>3562</v>
      </c>
      <c r="C338" s="823" t="s">
        <v>3275</v>
      </c>
      <c r="D338" s="823" t="s">
        <v>2988</v>
      </c>
      <c r="E338" s="823" t="s">
        <v>2989</v>
      </c>
      <c r="F338" s="832">
        <v>9</v>
      </c>
      <c r="G338" s="832">
        <v>452.88</v>
      </c>
      <c r="H338" s="828">
        <v>1</v>
      </c>
      <c r="I338" s="832"/>
      <c r="J338" s="832"/>
      <c r="K338" s="828">
        <v>0</v>
      </c>
      <c r="L338" s="832">
        <v>9</v>
      </c>
      <c r="M338" s="833">
        <v>452.88</v>
      </c>
    </row>
    <row r="339" spans="1:13" ht="14.45" customHeight="1" x14ac:dyDescent="0.2">
      <c r="A339" s="822" t="s">
        <v>2258</v>
      </c>
      <c r="B339" s="823" t="s">
        <v>3567</v>
      </c>
      <c r="C339" s="823" t="s">
        <v>3276</v>
      </c>
      <c r="D339" s="823" t="s">
        <v>3277</v>
      </c>
      <c r="E339" s="823" t="s">
        <v>3278</v>
      </c>
      <c r="F339" s="832">
        <v>5</v>
      </c>
      <c r="G339" s="832">
        <v>0</v>
      </c>
      <c r="H339" s="828"/>
      <c r="I339" s="832"/>
      <c r="J339" s="832"/>
      <c r="K339" s="828"/>
      <c r="L339" s="832">
        <v>5</v>
      </c>
      <c r="M339" s="833">
        <v>0</v>
      </c>
    </row>
    <row r="340" spans="1:13" ht="14.45" customHeight="1" x14ac:dyDescent="0.2">
      <c r="A340" s="822" t="s">
        <v>2259</v>
      </c>
      <c r="B340" s="823" t="s">
        <v>1950</v>
      </c>
      <c r="C340" s="823" t="s">
        <v>1954</v>
      </c>
      <c r="D340" s="823" t="s">
        <v>1295</v>
      </c>
      <c r="E340" s="823" t="s">
        <v>1955</v>
      </c>
      <c r="F340" s="832"/>
      <c r="G340" s="832"/>
      <c r="H340" s="828">
        <v>0</v>
      </c>
      <c r="I340" s="832">
        <v>3</v>
      </c>
      <c r="J340" s="832">
        <v>463.08000000000004</v>
      </c>
      <c r="K340" s="828">
        <v>1</v>
      </c>
      <c r="L340" s="832">
        <v>3</v>
      </c>
      <c r="M340" s="833">
        <v>463.08000000000004</v>
      </c>
    </row>
    <row r="341" spans="1:13" ht="14.45" customHeight="1" x14ac:dyDescent="0.2">
      <c r="A341" s="822" t="s">
        <v>2259</v>
      </c>
      <c r="B341" s="823" t="s">
        <v>1950</v>
      </c>
      <c r="C341" s="823" t="s">
        <v>2573</v>
      </c>
      <c r="D341" s="823" t="s">
        <v>1295</v>
      </c>
      <c r="E341" s="823" t="s">
        <v>1955</v>
      </c>
      <c r="F341" s="832">
        <v>1</v>
      </c>
      <c r="G341" s="832">
        <v>154.36000000000001</v>
      </c>
      <c r="H341" s="828">
        <v>1</v>
      </c>
      <c r="I341" s="832"/>
      <c r="J341" s="832"/>
      <c r="K341" s="828">
        <v>0</v>
      </c>
      <c r="L341" s="832">
        <v>1</v>
      </c>
      <c r="M341" s="833">
        <v>154.36000000000001</v>
      </c>
    </row>
    <row r="342" spans="1:13" ht="14.45" customHeight="1" x14ac:dyDescent="0.2">
      <c r="A342" s="822" t="s">
        <v>2259</v>
      </c>
      <c r="B342" s="823" t="s">
        <v>1968</v>
      </c>
      <c r="C342" s="823" t="s">
        <v>1969</v>
      </c>
      <c r="D342" s="823" t="s">
        <v>1970</v>
      </c>
      <c r="E342" s="823" t="s">
        <v>1971</v>
      </c>
      <c r="F342" s="832"/>
      <c r="G342" s="832"/>
      <c r="H342" s="828">
        <v>0</v>
      </c>
      <c r="I342" s="832">
        <v>2</v>
      </c>
      <c r="J342" s="832">
        <v>239.4</v>
      </c>
      <c r="K342" s="828">
        <v>1</v>
      </c>
      <c r="L342" s="832">
        <v>2</v>
      </c>
      <c r="M342" s="833">
        <v>239.4</v>
      </c>
    </row>
    <row r="343" spans="1:13" ht="14.45" customHeight="1" x14ac:dyDescent="0.2">
      <c r="A343" s="822" t="s">
        <v>2259</v>
      </c>
      <c r="B343" s="823" t="s">
        <v>3568</v>
      </c>
      <c r="C343" s="823" t="s">
        <v>2424</v>
      </c>
      <c r="D343" s="823" t="s">
        <v>2425</v>
      </c>
      <c r="E343" s="823" t="s">
        <v>2426</v>
      </c>
      <c r="F343" s="832"/>
      <c r="G343" s="832"/>
      <c r="H343" s="828">
        <v>0</v>
      </c>
      <c r="I343" s="832">
        <v>1</v>
      </c>
      <c r="J343" s="832">
        <v>141.25</v>
      </c>
      <c r="K343" s="828">
        <v>1</v>
      </c>
      <c r="L343" s="832">
        <v>1</v>
      </c>
      <c r="M343" s="833">
        <v>141.25</v>
      </c>
    </row>
    <row r="344" spans="1:13" ht="14.45" customHeight="1" x14ac:dyDescent="0.2">
      <c r="A344" s="822" t="s">
        <v>2260</v>
      </c>
      <c r="B344" s="823" t="s">
        <v>2070</v>
      </c>
      <c r="C344" s="823" t="s">
        <v>2230</v>
      </c>
      <c r="D344" s="823" t="s">
        <v>1743</v>
      </c>
      <c r="E344" s="823" t="s">
        <v>1744</v>
      </c>
      <c r="F344" s="832"/>
      <c r="G344" s="832"/>
      <c r="H344" s="828">
        <v>0</v>
      </c>
      <c r="I344" s="832">
        <v>1</v>
      </c>
      <c r="J344" s="832">
        <v>63.75</v>
      </c>
      <c r="K344" s="828">
        <v>1</v>
      </c>
      <c r="L344" s="832">
        <v>1</v>
      </c>
      <c r="M344" s="833">
        <v>63.75</v>
      </c>
    </row>
    <row r="345" spans="1:13" ht="14.45" customHeight="1" x14ac:dyDescent="0.2">
      <c r="A345" s="822" t="s">
        <v>2260</v>
      </c>
      <c r="B345" s="823" t="s">
        <v>2070</v>
      </c>
      <c r="C345" s="823" t="s">
        <v>2071</v>
      </c>
      <c r="D345" s="823" t="s">
        <v>1183</v>
      </c>
      <c r="E345" s="823" t="s">
        <v>1184</v>
      </c>
      <c r="F345" s="832"/>
      <c r="G345" s="832"/>
      <c r="H345" s="828">
        <v>0</v>
      </c>
      <c r="I345" s="832">
        <v>1</v>
      </c>
      <c r="J345" s="832">
        <v>25.5</v>
      </c>
      <c r="K345" s="828">
        <v>1</v>
      </c>
      <c r="L345" s="832">
        <v>1</v>
      </c>
      <c r="M345" s="833">
        <v>25.5</v>
      </c>
    </row>
    <row r="346" spans="1:13" ht="14.45" customHeight="1" x14ac:dyDescent="0.2">
      <c r="A346" s="822" t="s">
        <v>2262</v>
      </c>
      <c r="B346" s="823" t="s">
        <v>2070</v>
      </c>
      <c r="C346" s="823" t="s">
        <v>2230</v>
      </c>
      <c r="D346" s="823" t="s">
        <v>1743</v>
      </c>
      <c r="E346" s="823" t="s">
        <v>1744</v>
      </c>
      <c r="F346" s="832"/>
      <c r="G346" s="832"/>
      <c r="H346" s="828">
        <v>0</v>
      </c>
      <c r="I346" s="832">
        <v>1</v>
      </c>
      <c r="J346" s="832">
        <v>63.75</v>
      </c>
      <c r="K346" s="828">
        <v>1</v>
      </c>
      <c r="L346" s="832">
        <v>1</v>
      </c>
      <c r="M346" s="833">
        <v>63.75</v>
      </c>
    </row>
    <row r="347" spans="1:13" ht="14.45" customHeight="1" x14ac:dyDescent="0.2">
      <c r="A347" s="822" t="s">
        <v>2263</v>
      </c>
      <c r="B347" s="823" t="s">
        <v>1919</v>
      </c>
      <c r="C347" s="823" t="s">
        <v>1920</v>
      </c>
      <c r="D347" s="823" t="s">
        <v>1102</v>
      </c>
      <c r="E347" s="823" t="s">
        <v>1921</v>
      </c>
      <c r="F347" s="832"/>
      <c r="G347" s="832"/>
      <c r="H347" s="828">
        <v>0</v>
      </c>
      <c r="I347" s="832">
        <v>1</v>
      </c>
      <c r="J347" s="832">
        <v>103.4</v>
      </c>
      <c r="K347" s="828">
        <v>1</v>
      </c>
      <c r="L347" s="832">
        <v>1</v>
      </c>
      <c r="M347" s="833">
        <v>103.4</v>
      </c>
    </row>
    <row r="348" spans="1:13" ht="14.45" customHeight="1" x14ac:dyDescent="0.2">
      <c r="A348" s="822" t="s">
        <v>2263</v>
      </c>
      <c r="B348" s="823" t="s">
        <v>3577</v>
      </c>
      <c r="C348" s="823" t="s">
        <v>3435</v>
      </c>
      <c r="D348" s="823" t="s">
        <v>3436</v>
      </c>
      <c r="E348" s="823" t="s">
        <v>3437</v>
      </c>
      <c r="F348" s="832">
        <v>2</v>
      </c>
      <c r="G348" s="832">
        <v>193.6</v>
      </c>
      <c r="H348" s="828">
        <v>1</v>
      </c>
      <c r="I348" s="832"/>
      <c r="J348" s="832"/>
      <c r="K348" s="828">
        <v>0</v>
      </c>
      <c r="L348" s="832">
        <v>2</v>
      </c>
      <c r="M348" s="833">
        <v>193.6</v>
      </c>
    </row>
    <row r="349" spans="1:13" ht="14.45" customHeight="1" x14ac:dyDescent="0.2">
      <c r="A349" s="822" t="s">
        <v>2263</v>
      </c>
      <c r="B349" s="823" t="s">
        <v>1933</v>
      </c>
      <c r="C349" s="823" t="s">
        <v>3369</v>
      </c>
      <c r="D349" s="823" t="s">
        <v>1935</v>
      </c>
      <c r="E349" s="823" t="s">
        <v>3370</v>
      </c>
      <c r="F349" s="832"/>
      <c r="G349" s="832"/>
      <c r="H349" s="828">
        <v>0</v>
      </c>
      <c r="I349" s="832">
        <v>7</v>
      </c>
      <c r="J349" s="832">
        <v>719.95</v>
      </c>
      <c r="K349" s="828">
        <v>1</v>
      </c>
      <c r="L349" s="832">
        <v>7</v>
      </c>
      <c r="M349" s="833">
        <v>719.95</v>
      </c>
    </row>
    <row r="350" spans="1:13" ht="14.45" customHeight="1" x14ac:dyDescent="0.2">
      <c r="A350" s="822" t="s">
        <v>2263</v>
      </c>
      <c r="B350" s="823" t="s">
        <v>2135</v>
      </c>
      <c r="C350" s="823" t="s">
        <v>2136</v>
      </c>
      <c r="D350" s="823" t="s">
        <v>2137</v>
      </c>
      <c r="E350" s="823" t="s">
        <v>2138</v>
      </c>
      <c r="F350" s="832"/>
      <c r="G350" s="832"/>
      <c r="H350" s="828">
        <v>0</v>
      </c>
      <c r="I350" s="832">
        <v>2</v>
      </c>
      <c r="J350" s="832">
        <v>140.96</v>
      </c>
      <c r="K350" s="828">
        <v>1</v>
      </c>
      <c r="L350" s="832">
        <v>2</v>
      </c>
      <c r="M350" s="833">
        <v>140.96</v>
      </c>
    </row>
    <row r="351" spans="1:13" ht="14.45" customHeight="1" x14ac:dyDescent="0.2">
      <c r="A351" s="822" t="s">
        <v>2263</v>
      </c>
      <c r="B351" s="823" t="s">
        <v>2135</v>
      </c>
      <c r="C351" s="823" t="s">
        <v>2421</v>
      </c>
      <c r="D351" s="823" t="s">
        <v>2137</v>
      </c>
      <c r="E351" s="823" t="s">
        <v>2422</v>
      </c>
      <c r="F351" s="832"/>
      <c r="G351" s="832"/>
      <c r="H351" s="828">
        <v>0</v>
      </c>
      <c r="I351" s="832">
        <v>2</v>
      </c>
      <c r="J351" s="832">
        <v>281.92</v>
      </c>
      <c r="K351" s="828">
        <v>1</v>
      </c>
      <c r="L351" s="832">
        <v>2</v>
      </c>
      <c r="M351" s="833">
        <v>281.92</v>
      </c>
    </row>
    <row r="352" spans="1:13" ht="14.45" customHeight="1" x14ac:dyDescent="0.2">
      <c r="A352" s="822" t="s">
        <v>2263</v>
      </c>
      <c r="B352" s="823" t="s">
        <v>2139</v>
      </c>
      <c r="C352" s="823" t="s">
        <v>3417</v>
      </c>
      <c r="D352" s="823" t="s">
        <v>3418</v>
      </c>
      <c r="E352" s="823" t="s">
        <v>3419</v>
      </c>
      <c r="F352" s="832">
        <v>1</v>
      </c>
      <c r="G352" s="832">
        <v>121.75</v>
      </c>
      <c r="H352" s="828">
        <v>1</v>
      </c>
      <c r="I352" s="832"/>
      <c r="J352" s="832"/>
      <c r="K352" s="828">
        <v>0</v>
      </c>
      <c r="L352" s="832">
        <v>1</v>
      </c>
      <c r="M352" s="833">
        <v>121.75</v>
      </c>
    </row>
    <row r="353" spans="1:13" ht="14.45" customHeight="1" x14ac:dyDescent="0.2">
      <c r="A353" s="822" t="s">
        <v>2263</v>
      </c>
      <c r="B353" s="823" t="s">
        <v>3558</v>
      </c>
      <c r="C353" s="823" t="s">
        <v>2903</v>
      </c>
      <c r="D353" s="823" t="s">
        <v>2904</v>
      </c>
      <c r="E353" s="823" t="s">
        <v>2905</v>
      </c>
      <c r="F353" s="832">
        <v>10</v>
      </c>
      <c r="G353" s="832">
        <v>20389.3</v>
      </c>
      <c r="H353" s="828">
        <v>1</v>
      </c>
      <c r="I353" s="832"/>
      <c r="J353" s="832"/>
      <c r="K353" s="828">
        <v>0</v>
      </c>
      <c r="L353" s="832">
        <v>10</v>
      </c>
      <c r="M353" s="833">
        <v>20389.3</v>
      </c>
    </row>
    <row r="354" spans="1:13" ht="14.45" customHeight="1" x14ac:dyDescent="0.2">
      <c r="A354" s="822" t="s">
        <v>2263</v>
      </c>
      <c r="B354" s="823" t="s">
        <v>3558</v>
      </c>
      <c r="C354" s="823" t="s">
        <v>2910</v>
      </c>
      <c r="D354" s="823" t="s">
        <v>2904</v>
      </c>
      <c r="E354" s="823" t="s">
        <v>2911</v>
      </c>
      <c r="F354" s="832">
        <v>2</v>
      </c>
      <c r="G354" s="832">
        <v>2038.92</v>
      </c>
      <c r="H354" s="828">
        <v>1</v>
      </c>
      <c r="I354" s="832"/>
      <c r="J354" s="832"/>
      <c r="K354" s="828">
        <v>0</v>
      </c>
      <c r="L354" s="832">
        <v>2</v>
      </c>
      <c r="M354" s="833">
        <v>2038.92</v>
      </c>
    </row>
    <row r="355" spans="1:13" ht="14.45" customHeight="1" x14ac:dyDescent="0.2">
      <c r="A355" s="822" t="s">
        <v>2263</v>
      </c>
      <c r="B355" s="823" t="s">
        <v>3558</v>
      </c>
      <c r="C355" s="823" t="s">
        <v>2912</v>
      </c>
      <c r="D355" s="823" t="s">
        <v>2913</v>
      </c>
      <c r="E355" s="823" t="s">
        <v>2905</v>
      </c>
      <c r="F355" s="832"/>
      <c r="G355" s="832"/>
      <c r="H355" s="828">
        <v>0</v>
      </c>
      <c r="I355" s="832">
        <v>7</v>
      </c>
      <c r="J355" s="832">
        <v>14272.51</v>
      </c>
      <c r="K355" s="828">
        <v>1</v>
      </c>
      <c r="L355" s="832">
        <v>7</v>
      </c>
      <c r="M355" s="833">
        <v>14272.51</v>
      </c>
    </row>
    <row r="356" spans="1:13" ht="14.45" customHeight="1" x14ac:dyDescent="0.2">
      <c r="A356" s="822" t="s">
        <v>2263</v>
      </c>
      <c r="B356" s="823" t="s">
        <v>3558</v>
      </c>
      <c r="C356" s="823" t="s">
        <v>2914</v>
      </c>
      <c r="D356" s="823" t="s">
        <v>2913</v>
      </c>
      <c r="E356" s="823" t="s">
        <v>2909</v>
      </c>
      <c r="F356" s="832"/>
      <c r="G356" s="832"/>
      <c r="H356" s="828">
        <v>0</v>
      </c>
      <c r="I356" s="832">
        <v>3</v>
      </c>
      <c r="J356" s="832">
        <v>1067.3700000000001</v>
      </c>
      <c r="K356" s="828">
        <v>1</v>
      </c>
      <c r="L356" s="832">
        <v>3</v>
      </c>
      <c r="M356" s="833">
        <v>1067.3700000000001</v>
      </c>
    </row>
    <row r="357" spans="1:13" ht="14.45" customHeight="1" x14ac:dyDescent="0.2">
      <c r="A357" s="822" t="s">
        <v>2263</v>
      </c>
      <c r="B357" s="823" t="s">
        <v>3558</v>
      </c>
      <c r="C357" s="823" t="s">
        <v>2915</v>
      </c>
      <c r="D357" s="823" t="s">
        <v>2913</v>
      </c>
      <c r="E357" s="823" t="s">
        <v>2907</v>
      </c>
      <c r="F357" s="832"/>
      <c r="G357" s="832"/>
      <c r="H357" s="828">
        <v>0</v>
      </c>
      <c r="I357" s="832">
        <v>13</v>
      </c>
      <c r="J357" s="832">
        <v>7184.32</v>
      </c>
      <c r="K357" s="828">
        <v>1</v>
      </c>
      <c r="L357" s="832">
        <v>13</v>
      </c>
      <c r="M357" s="833">
        <v>7184.32</v>
      </c>
    </row>
    <row r="358" spans="1:13" ht="14.45" customHeight="1" x14ac:dyDescent="0.2">
      <c r="A358" s="822" t="s">
        <v>2263</v>
      </c>
      <c r="B358" s="823" t="s">
        <v>3558</v>
      </c>
      <c r="C358" s="823" t="s">
        <v>3046</v>
      </c>
      <c r="D358" s="823" t="s">
        <v>2918</v>
      </c>
      <c r="E358" s="823" t="s">
        <v>3047</v>
      </c>
      <c r="F358" s="832">
        <v>1</v>
      </c>
      <c r="G358" s="832">
        <v>88.95</v>
      </c>
      <c r="H358" s="828">
        <v>1</v>
      </c>
      <c r="I358" s="832"/>
      <c r="J358" s="832"/>
      <c r="K358" s="828">
        <v>0</v>
      </c>
      <c r="L358" s="832">
        <v>1</v>
      </c>
      <c r="M358" s="833">
        <v>88.95</v>
      </c>
    </row>
    <row r="359" spans="1:13" ht="14.45" customHeight="1" x14ac:dyDescent="0.2">
      <c r="A359" s="822" t="s">
        <v>2263</v>
      </c>
      <c r="B359" s="823" t="s">
        <v>2145</v>
      </c>
      <c r="C359" s="823" t="s">
        <v>3171</v>
      </c>
      <c r="D359" s="823" t="s">
        <v>2839</v>
      </c>
      <c r="E359" s="823" t="s">
        <v>2150</v>
      </c>
      <c r="F359" s="832"/>
      <c r="G359" s="832"/>
      <c r="H359" s="828">
        <v>0</v>
      </c>
      <c r="I359" s="832">
        <v>2</v>
      </c>
      <c r="J359" s="832">
        <v>1938.96</v>
      </c>
      <c r="K359" s="828">
        <v>1</v>
      </c>
      <c r="L359" s="832">
        <v>2</v>
      </c>
      <c r="M359" s="833">
        <v>1938.96</v>
      </c>
    </row>
    <row r="360" spans="1:13" ht="14.45" customHeight="1" x14ac:dyDescent="0.2">
      <c r="A360" s="822" t="s">
        <v>2263</v>
      </c>
      <c r="B360" s="823" t="s">
        <v>2145</v>
      </c>
      <c r="C360" s="823" t="s">
        <v>2841</v>
      </c>
      <c r="D360" s="823" t="s">
        <v>2839</v>
      </c>
      <c r="E360" s="823" t="s">
        <v>2842</v>
      </c>
      <c r="F360" s="832"/>
      <c r="G360" s="832"/>
      <c r="H360" s="828">
        <v>0</v>
      </c>
      <c r="I360" s="832">
        <v>12</v>
      </c>
      <c r="J360" s="832">
        <v>23267.64</v>
      </c>
      <c r="K360" s="828">
        <v>1</v>
      </c>
      <c r="L360" s="832">
        <v>12</v>
      </c>
      <c r="M360" s="833">
        <v>23267.64</v>
      </c>
    </row>
    <row r="361" spans="1:13" ht="14.45" customHeight="1" x14ac:dyDescent="0.2">
      <c r="A361" s="822" t="s">
        <v>2263</v>
      </c>
      <c r="B361" s="823" t="s">
        <v>2145</v>
      </c>
      <c r="C361" s="823" t="s">
        <v>3107</v>
      </c>
      <c r="D361" s="823" t="s">
        <v>2844</v>
      </c>
      <c r="E361" s="823" t="s">
        <v>3108</v>
      </c>
      <c r="F361" s="832"/>
      <c r="G361" s="832"/>
      <c r="H361" s="828">
        <v>0</v>
      </c>
      <c r="I361" s="832">
        <v>1</v>
      </c>
      <c r="J361" s="832">
        <v>5322.08</v>
      </c>
      <c r="K361" s="828">
        <v>1</v>
      </c>
      <c r="L361" s="832">
        <v>1</v>
      </c>
      <c r="M361" s="833">
        <v>5322.08</v>
      </c>
    </row>
    <row r="362" spans="1:13" ht="14.45" customHeight="1" x14ac:dyDescent="0.2">
      <c r="A362" s="822" t="s">
        <v>2263</v>
      </c>
      <c r="B362" s="823" t="s">
        <v>2145</v>
      </c>
      <c r="C362" s="823" t="s">
        <v>2846</v>
      </c>
      <c r="D362" s="823" t="s">
        <v>2152</v>
      </c>
      <c r="E362" s="823" t="s">
        <v>2847</v>
      </c>
      <c r="F362" s="832"/>
      <c r="G362" s="832"/>
      <c r="H362" s="828">
        <v>0</v>
      </c>
      <c r="I362" s="832">
        <v>6</v>
      </c>
      <c r="J362" s="832">
        <v>8725.380000000001</v>
      </c>
      <c r="K362" s="828">
        <v>1</v>
      </c>
      <c r="L362" s="832">
        <v>6</v>
      </c>
      <c r="M362" s="833">
        <v>8725.380000000001</v>
      </c>
    </row>
    <row r="363" spans="1:13" ht="14.45" customHeight="1" x14ac:dyDescent="0.2">
      <c r="A363" s="822" t="s">
        <v>2263</v>
      </c>
      <c r="B363" s="823" t="s">
        <v>2145</v>
      </c>
      <c r="C363" s="823" t="s">
        <v>2146</v>
      </c>
      <c r="D363" s="823" t="s">
        <v>2147</v>
      </c>
      <c r="E363" s="823" t="s">
        <v>2148</v>
      </c>
      <c r="F363" s="832"/>
      <c r="G363" s="832"/>
      <c r="H363" s="828">
        <v>0</v>
      </c>
      <c r="I363" s="832">
        <v>12</v>
      </c>
      <c r="J363" s="832">
        <v>5817</v>
      </c>
      <c r="K363" s="828">
        <v>1</v>
      </c>
      <c r="L363" s="832">
        <v>12</v>
      </c>
      <c r="M363" s="833">
        <v>5817</v>
      </c>
    </row>
    <row r="364" spans="1:13" ht="14.45" customHeight="1" x14ac:dyDescent="0.2">
      <c r="A364" s="822" t="s">
        <v>2263</v>
      </c>
      <c r="B364" s="823" t="s">
        <v>2145</v>
      </c>
      <c r="C364" s="823" t="s">
        <v>2849</v>
      </c>
      <c r="D364" s="823" t="s">
        <v>2147</v>
      </c>
      <c r="E364" s="823" t="s">
        <v>2850</v>
      </c>
      <c r="F364" s="832"/>
      <c r="G364" s="832"/>
      <c r="H364" s="828">
        <v>0</v>
      </c>
      <c r="I364" s="832">
        <v>6</v>
      </c>
      <c r="J364" s="832">
        <v>1454.22</v>
      </c>
      <c r="K364" s="828">
        <v>1</v>
      </c>
      <c r="L364" s="832">
        <v>6</v>
      </c>
      <c r="M364" s="833">
        <v>1454.22</v>
      </c>
    </row>
    <row r="365" spans="1:13" ht="14.45" customHeight="1" x14ac:dyDescent="0.2">
      <c r="A365" s="822" t="s">
        <v>2263</v>
      </c>
      <c r="B365" s="823" t="s">
        <v>2156</v>
      </c>
      <c r="C365" s="823" t="s">
        <v>2157</v>
      </c>
      <c r="D365" s="823" t="s">
        <v>2158</v>
      </c>
      <c r="E365" s="823" t="s">
        <v>2159</v>
      </c>
      <c r="F365" s="832"/>
      <c r="G365" s="832"/>
      <c r="H365" s="828">
        <v>0</v>
      </c>
      <c r="I365" s="832">
        <v>2</v>
      </c>
      <c r="J365" s="832">
        <v>1508.08</v>
      </c>
      <c r="K365" s="828">
        <v>1</v>
      </c>
      <c r="L365" s="832">
        <v>2</v>
      </c>
      <c r="M365" s="833">
        <v>1508.08</v>
      </c>
    </row>
    <row r="366" spans="1:13" ht="14.45" customHeight="1" x14ac:dyDescent="0.2">
      <c r="A366" s="822" t="s">
        <v>2263</v>
      </c>
      <c r="B366" s="823" t="s">
        <v>2156</v>
      </c>
      <c r="C366" s="823" t="s">
        <v>2160</v>
      </c>
      <c r="D366" s="823" t="s">
        <v>2158</v>
      </c>
      <c r="E366" s="823" t="s">
        <v>2161</v>
      </c>
      <c r="F366" s="832"/>
      <c r="G366" s="832"/>
      <c r="H366" s="828">
        <v>0</v>
      </c>
      <c r="I366" s="832">
        <v>8</v>
      </c>
      <c r="J366" s="832">
        <v>9048.48</v>
      </c>
      <c r="K366" s="828">
        <v>1</v>
      </c>
      <c r="L366" s="832">
        <v>8</v>
      </c>
      <c r="M366" s="833">
        <v>9048.48</v>
      </c>
    </row>
    <row r="367" spans="1:13" ht="14.45" customHeight="1" x14ac:dyDescent="0.2">
      <c r="A367" s="822" t="s">
        <v>2263</v>
      </c>
      <c r="B367" s="823" t="s">
        <v>2156</v>
      </c>
      <c r="C367" s="823" t="s">
        <v>3025</v>
      </c>
      <c r="D367" s="823" t="s">
        <v>3026</v>
      </c>
      <c r="E367" s="823" t="s">
        <v>2159</v>
      </c>
      <c r="F367" s="832">
        <v>7</v>
      </c>
      <c r="G367" s="832">
        <v>5278.28</v>
      </c>
      <c r="H367" s="828">
        <v>1</v>
      </c>
      <c r="I367" s="832"/>
      <c r="J367" s="832"/>
      <c r="K367" s="828">
        <v>0</v>
      </c>
      <c r="L367" s="832">
        <v>7</v>
      </c>
      <c r="M367" s="833">
        <v>5278.28</v>
      </c>
    </row>
    <row r="368" spans="1:13" ht="14.45" customHeight="1" x14ac:dyDescent="0.2">
      <c r="A368" s="822" t="s">
        <v>2263</v>
      </c>
      <c r="B368" s="823" t="s">
        <v>1852</v>
      </c>
      <c r="C368" s="823" t="s">
        <v>2021</v>
      </c>
      <c r="D368" s="823" t="s">
        <v>695</v>
      </c>
      <c r="E368" s="823" t="s">
        <v>1057</v>
      </c>
      <c r="F368" s="832"/>
      <c r="G368" s="832"/>
      <c r="H368" s="828"/>
      <c r="I368" s="832">
        <v>2</v>
      </c>
      <c r="J368" s="832">
        <v>0</v>
      </c>
      <c r="K368" s="828"/>
      <c r="L368" s="832">
        <v>2</v>
      </c>
      <c r="M368" s="833">
        <v>0</v>
      </c>
    </row>
    <row r="369" spans="1:13" ht="14.45" customHeight="1" x14ac:dyDescent="0.2">
      <c r="A369" s="822" t="s">
        <v>2263</v>
      </c>
      <c r="B369" s="823" t="s">
        <v>2037</v>
      </c>
      <c r="C369" s="823" t="s">
        <v>2851</v>
      </c>
      <c r="D369" s="823" t="s">
        <v>2039</v>
      </c>
      <c r="E369" s="823" t="s">
        <v>2852</v>
      </c>
      <c r="F369" s="832"/>
      <c r="G369" s="832"/>
      <c r="H369" s="828">
        <v>0</v>
      </c>
      <c r="I369" s="832">
        <v>12</v>
      </c>
      <c r="J369" s="832">
        <v>4073.6400000000003</v>
      </c>
      <c r="K369" s="828">
        <v>1</v>
      </c>
      <c r="L369" s="832">
        <v>12</v>
      </c>
      <c r="M369" s="833">
        <v>4073.6400000000003</v>
      </c>
    </row>
    <row r="370" spans="1:13" ht="14.45" customHeight="1" x14ac:dyDescent="0.2">
      <c r="A370" s="822" t="s">
        <v>2263</v>
      </c>
      <c r="B370" s="823" t="s">
        <v>2037</v>
      </c>
      <c r="C370" s="823" t="s">
        <v>2166</v>
      </c>
      <c r="D370" s="823" t="s">
        <v>2039</v>
      </c>
      <c r="E370" s="823" t="s">
        <v>2167</v>
      </c>
      <c r="F370" s="832"/>
      <c r="G370" s="832"/>
      <c r="H370" s="828">
        <v>0</v>
      </c>
      <c r="I370" s="832">
        <v>6</v>
      </c>
      <c r="J370" s="832">
        <v>678.96</v>
      </c>
      <c r="K370" s="828">
        <v>1</v>
      </c>
      <c r="L370" s="832">
        <v>6</v>
      </c>
      <c r="M370" s="833">
        <v>678.96</v>
      </c>
    </row>
    <row r="371" spans="1:13" ht="14.45" customHeight="1" x14ac:dyDescent="0.2">
      <c r="A371" s="822" t="s">
        <v>2263</v>
      </c>
      <c r="B371" s="823" t="s">
        <v>2037</v>
      </c>
      <c r="C371" s="823" t="s">
        <v>2038</v>
      </c>
      <c r="D371" s="823" t="s">
        <v>2039</v>
      </c>
      <c r="E371" s="823" t="s">
        <v>2040</v>
      </c>
      <c r="F371" s="832"/>
      <c r="G371" s="832"/>
      <c r="H371" s="828">
        <v>0</v>
      </c>
      <c r="I371" s="832">
        <v>1</v>
      </c>
      <c r="J371" s="832">
        <v>169.73</v>
      </c>
      <c r="K371" s="828">
        <v>1</v>
      </c>
      <c r="L371" s="832">
        <v>1</v>
      </c>
      <c r="M371" s="833">
        <v>169.73</v>
      </c>
    </row>
    <row r="372" spans="1:13" ht="14.45" customHeight="1" x14ac:dyDescent="0.2">
      <c r="A372" s="822" t="s">
        <v>2263</v>
      </c>
      <c r="B372" s="823" t="s">
        <v>2037</v>
      </c>
      <c r="C372" s="823" t="s">
        <v>2041</v>
      </c>
      <c r="D372" s="823" t="s">
        <v>2039</v>
      </c>
      <c r="E372" s="823" t="s">
        <v>2042</v>
      </c>
      <c r="F372" s="832"/>
      <c r="G372" s="832"/>
      <c r="H372" s="828">
        <v>0</v>
      </c>
      <c r="I372" s="832">
        <v>41</v>
      </c>
      <c r="J372" s="832">
        <v>13918.270000000002</v>
      </c>
      <c r="K372" s="828">
        <v>1</v>
      </c>
      <c r="L372" s="832">
        <v>41</v>
      </c>
      <c r="M372" s="833">
        <v>13918.270000000002</v>
      </c>
    </row>
    <row r="373" spans="1:13" ht="14.45" customHeight="1" x14ac:dyDescent="0.2">
      <c r="A373" s="822" t="s">
        <v>2263</v>
      </c>
      <c r="B373" s="823" t="s">
        <v>2174</v>
      </c>
      <c r="C373" s="823" t="s">
        <v>2182</v>
      </c>
      <c r="D373" s="823" t="s">
        <v>2183</v>
      </c>
      <c r="E373" s="823" t="s">
        <v>2179</v>
      </c>
      <c r="F373" s="832">
        <v>3</v>
      </c>
      <c r="G373" s="832">
        <v>2031.5099999999998</v>
      </c>
      <c r="H373" s="828">
        <v>1</v>
      </c>
      <c r="I373" s="832"/>
      <c r="J373" s="832"/>
      <c r="K373" s="828">
        <v>0</v>
      </c>
      <c r="L373" s="832">
        <v>3</v>
      </c>
      <c r="M373" s="833">
        <v>2031.5099999999998</v>
      </c>
    </row>
    <row r="374" spans="1:13" ht="14.45" customHeight="1" x14ac:dyDescent="0.2">
      <c r="A374" s="822" t="s">
        <v>2263</v>
      </c>
      <c r="B374" s="823" t="s">
        <v>2174</v>
      </c>
      <c r="C374" s="823" t="s">
        <v>2176</v>
      </c>
      <c r="D374" s="823" t="s">
        <v>1581</v>
      </c>
      <c r="E374" s="823" t="s">
        <v>1584</v>
      </c>
      <c r="F374" s="832"/>
      <c r="G374" s="832"/>
      <c r="H374" s="828">
        <v>0</v>
      </c>
      <c r="I374" s="832">
        <v>1</v>
      </c>
      <c r="J374" s="832">
        <v>1286.6199999999999</v>
      </c>
      <c r="K374" s="828">
        <v>1</v>
      </c>
      <c r="L374" s="832">
        <v>1</v>
      </c>
      <c r="M374" s="833">
        <v>1286.6199999999999</v>
      </c>
    </row>
    <row r="375" spans="1:13" ht="14.45" customHeight="1" x14ac:dyDescent="0.2">
      <c r="A375" s="822" t="s">
        <v>2263</v>
      </c>
      <c r="B375" s="823" t="s">
        <v>2174</v>
      </c>
      <c r="C375" s="823" t="s">
        <v>2177</v>
      </c>
      <c r="D375" s="823" t="s">
        <v>1581</v>
      </c>
      <c r="E375" s="823" t="s">
        <v>1583</v>
      </c>
      <c r="F375" s="832"/>
      <c r="G375" s="832"/>
      <c r="H375" s="828">
        <v>0</v>
      </c>
      <c r="I375" s="832">
        <v>12</v>
      </c>
      <c r="J375" s="832">
        <v>30878.639999999999</v>
      </c>
      <c r="K375" s="828">
        <v>1</v>
      </c>
      <c r="L375" s="832">
        <v>12</v>
      </c>
      <c r="M375" s="833">
        <v>30878.639999999999</v>
      </c>
    </row>
    <row r="376" spans="1:13" ht="14.45" customHeight="1" x14ac:dyDescent="0.2">
      <c r="A376" s="822" t="s">
        <v>2263</v>
      </c>
      <c r="B376" s="823" t="s">
        <v>2174</v>
      </c>
      <c r="C376" s="823" t="s">
        <v>2178</v>
      </c>
      <c r="D376" s="823" t="s">
        <v>1581</v>
      </c>
      <c r="E376" s="823" t="s">
        <v>2179</v>
      </c>
      <c r="F376" s="832"/>
      <c r="G376" s="832"/>
      <c r="H376" s="828">
        <v>0</v>
      </c>
      <c r="I376" s="832">
        <v>9</v>
      </c>
      <c r="J376" s="832">
        <v>6094.5299999999988</v>
      </c>
      <c r="K376" s="828">
        <v>1</v>
      </c>
      <c r="L376" s="832">
        <v>9</v>
      </c>
      <c r="M376" s="833">
        <v>6094.5299999999988</v>
      </c>
    </row>
    <row r="377" spans="1:13" ht="14.45" customHeight="1" x14ac:dyDescent="0.2">
      <c r="A377" s="822" t="s">
        <v>2263</v>
      </c>
      <c r="B377" s="823" t="s">
        <v>2174</v>
      </c>
      <c r="C377" s="823" t="s">
        <v>2937</v>
      </c>
      <c r="D377" s="823" t="s">
        <v>2938</v>
      </c>
      <c r="E377" s="823" t="s">
        <v>1587</v>
      </c>
      <c r="F377" s="832">
        <v>7</v>
      </c>
      <c r="G377" s="832">
        <v>2370.06</v>
      </c>
      <c r="H377" s="828">
        <v>1</v>
      </c>
      <c r="I377" s="832"/>
      <c r="J377" s="832"/>
      <c r="K377" s="828">
        <v>0</v>
      </c>
      <c r="L377" s="832">
        <v>7</v>
      </c>
      <c r="M377" s="833">
        <v>2370.06</v>
      </c>
    </row>
    <row r="378" spans="1:13" ht="14.45" customHeight="1" x14ac:dyDescent="0.2">
      <c r="A378" s="822" t="s">
        <v>2263</v>
      </c>
      <c r="B378" s="823" t="s">
        <v>2043</v>
      </c>
      <c r="C378" s="823" t="s">
        <v>2047</v>
      </c>
      <c r="D378" s="823" t="s">
        <v>2045</v>
      </c>
      <c r="E378" s="823" t="s">
        <v>2048</v>
      </c>
      <c r="F378" s="832"/>
      <c r="G378" s="832"/>
      <c r="H378" s="828">
        <v>0</v>
      </c>
      <c r="I378" s="832">
        <v>2</v>
      </c>
      <c r="J378" s="832">
        <v>23.42</v>
      </c>
      <c r="K378" s="828">
        <v>1</v>
      </c>
      <c r="L378" s="832">
        <v>2</v>
      </c>
      <c r="M378" s="833">
        <v>23.42</v>
      </c>
    </row>
    <row r="379" spans="1:13" ht="14.45" customHeight="1" x14ac:dyDescent="0.2">
      <c r="A379" s="822" t="s">
        <v>2263</v>
      </c>
      <c r="B379" s="823" t="s">
        <v>2054</v>
      </c>
      <c r="C379" s="823" t="s">
        <v>3450</v>
      </c>
      <c r="D379" s="823" t="s">
        <v>3451</v>
      </c>
      <c r="E379" s="823" t="s">
        <v>2810</v>
      </c>
      <c r="F379" s="832">
        <v>1</v>
      </c>
      <c r="G379" s="832">
        <v>0</v>
      </c>
      <c r="H379" s="828"/>
      <c r="I379" s="832"/>
      <c r="J379" s="832"/>
      <c r="K379" s="828"/>
      <c r="L379" s="832">
        <v>1</v>
      </c>
      <c r="M379" s="833">
        <v>0</v>
      </c>
    </row>
    <row r="380" spans="1:13" ht="14.45" customHeight="1" x14ac:dyDescent="0.2">
      <c r="A380" s="822" t="s">
        <v>2263</v>
      </c>
      <c r="B380" s="823" t="s">
        <v>2198</v>
      </c>
      <c r="C380" s="823" t="s">
        <v>2981</v>
      </c>
      <c r="D380" s="823" t="s">
        <v>2200</v>
      </c>
      <c r="E380" s="823" t="s">
        <v>2982</v>
      </c>
      <c r="F380" s="832">
        <v>2</v>
      </c>
      <c r="G380" s="832">
        <v>1066.8599999999999</v>
      </c>
      <c r="H380" s="828">
        <v>1</v>
      </c>
      <c r="I380" s="832"/>
      <c r="J380" s="832"/>
      <c r="K380" s="828">
        <v>0</v>
      </c>
      <c r="L380" s="832">
        <v>2</v>
      </c>
      <c r="M380" s="833">
        <v>1066.8599999999999</v>
      </c>
    </row>
    <row r="381" spans="1:13" ht="14.45" customHeight="1" x14ac:dyDescent="0.2">
      <c r="A381" s="822" t="s">
        <v>2263</v>
      </c>
      <c r="B381" s="823" t="s">
        <v>2198</v>
      </c>
      <c r="C381" s="823" t="s">
        <v>2201</v>
      </c>
      <c r="D381" s="823" t="s">
        <v>2200</v>
      </c>
      <c r="E381" s="823" t="s">
        <v>1644</v>
      </c>
      <c r="F381" s="832"/>
      <c r="G381" s="832"/>
      <c r="H381" s="828">
        <v>0</v>
      </c>
      <c r="I381" s="832">
        <v>1</v>
      </c>
      <c r="J381" s="832">
        <v>400.17</v>
      </c>
      <c r="K381" s="828">
        <v>1</v>
      </c>
      <c r="L381" s="832">
        <v>1</v>
      </c>
      <c r="M381" s="833">
        <v>400.17</v>
      </c>
    </row>
    <row r="382" spans="1:13" ht="14.45" customHeight="1" x14ac:dyDescent="0.2">
      <c r="A382" s="822" t="s">
        <v>2263</v>
      </c>
      <c r="B382" s="823" t="s">
        <v>2072</v>
      </c>
      <c r="C382" s="823" t="s">
        <v>2073</v>
      </c>
      <c r="D382" s="823" t="s">
        <v>1202</v>
      </c>
      <c r="E382" s="823" t="s">
        <v>2074</v>
      </c>
      <c r="F382" s="832"/>
      <c r="G382" s="832"/>
      <c r="H382" s="828">
        <v>0</v>
      </c>
      <c r="I382" s="832">
        <v>1</v>
      </c>
      <c r="J382" s="832">
        <v>117.55</v>
      </c>
      <c r="K382" s="828">
        <v>1</v>
      </c>
      <c r="L382" s="832">
        <v>1</v>
      </c>
      <c r="M382" s="833">
        <v>117.55</v>
      </c>
    </row>
    <row r="383" spans="1:13" ht="14.45" customHeight="1" x14ac:dyDescent="0.2">
      <c r="A383" s="822" t="s">
        <v>2265</v>
      </c>
      <c r="B383" s="823" t="s">
        <v>1863</v>
      </c>
      <c r="C383" s="823" t="s">
        <v>1869</v>
      </c>
      <c r="D383" s="823" t="s">
        <v>1865</v>
      </c>
      <c r="E383" s="823" t="s">
        <v>1870</v>
      </c>
      <c r="F383" s="832"/>
      <c r="G383" s="832"/>
      <c r="H383" s="828">
        <v>0</v>
      </c>
      <c r="I383" s="832">
        <v>1</v>
      </c>
      <c r="J383" s="832">
        <v>102.93</v>
      </c>
      <c r="K383" s="828">
        <v>1</v>
      </c>
      <c r="L383" s="832">
        <v>1</v>
      </c>
      <c r="M383" s="833">
        <v>102.93</v>
      </c>
    </row>
    <row r="384" spans="1:13" ht="14.45" customHeight="1" x14ac:dyDescent="0.2">
      <c r="A384" s="822" t="s">
        <v>2265</v>
      </c>
      <c r="B384" s="823" t="s">
        <v>1911</v>
      </c>
      <c r="C384" s="823" t="s">
        <v>3387</v>
      </c>
      <c r="D384" s="823" t="s">
        <v>762</v>
      </c>
      <c r="E384" s="823" t="s">
        <v>3388</v>
      </c>
      <c r="F384" s="832"/>
      <c r="G384" s="832"/>
      <c r="H384" s="828">
        <v>0</v>
      </c>
      <c r="I384" s="832">
        <v>1</v>
      </c>
      <c r="J384" s="832">
        <v>17.559999999999999</v>
      </c>
      <c r="K384" s="828">
        <v>1</v>
      </c>
      <c r="L384" s="832">
        <v>1</v>
      </c>
      <c r="M384" s="833">
        <v>17.559999999999999</v>
      </c>
    </row>
    <row r="385" spans="1:13" ht="14.45" customHeight="1" x14ac:dyDescent="0.2">
      <c r="A385" s="822" t="s">
        <v>2265</v>
      </c>
      <c r="B385" s="823" t="s">
        <v>3578</v>
      </c>
      <c r="C385" s="823" t="s">
        <v>3396</v>
      </c>
      <c r="D385" s="823" t="s">
        <v>3397</v>
      </c>
      <c r="E385" s="823" t="s">
        <v>3398</v>
      </c>
      <c r="F385" s="832"/>
      <c r="G385" s="832"/>
      <c r="H385" s="828">
        <v>0</v>
      </c>
      <c r="I385" s="832">
        <v>1</v>
      </c>
      <c r="J385" s="832">
        <v>39.549999999999997</v>
      </c>
      <c r="K385" s="828">
        <v>1</v>
      </c>
      <c r="L385" s="832">
        <v>1</v>
      </c>
      <c r="M385" s="833">
        <v>39.549999999999997</v>
      </c>
    </row>
    <row r="386" spans="1:13" ht="14.45" customHeight="1" x14ac:dyDescent="0.2">
      <c r="A386" s="822" t="s">
        <v>2265</v>
      </c>
      <c r="B386" s="823" t="s">
        <v>2135</v>
      </c>
      <c r="C386" s="823" t="s">
        <v>2136</v>
      </c>
      <c r="D386" s="823" t="s">
        <v>2137</v>
      </c>
      <c r="E386" s="823" t="s">
        <v>2138</v>
      </c>
      <c r="F386" s="832"/>
      <c r="G386" s="832"/>
      <c r="H386" s="828">
        <v>0</v>
      </c>
      <c r="I386" s="832">
        <v>5</v>
      </c>
      <c r="J386" s="832">
        <v>352.40000000000003</v>
      </c>
      <c r="K386" s="828">
        <v>1</v>
      </c>
      <c r="L386" s="832">
        <v>5</v>
      </c>
      <c r="M386" s="833">
        <v>352.40000000000003</v>
      </c>
    </row>
    <row r="387" spans="1:13" ht="14.45" customHeight="1" x14ac:dyDescent="0.2">
      <c r="A387" s="822" t="s">
        <v>2265</v>
      </c>
      <c r="B387" s="823" t="s">
        <v>2135</v>
      </c>
      <c r="C387" s="823" t="s">
        <v>2421</v>
      </c>
      <c r="D387" s="823" t="s">
        <v>2137</v>
      </c>
      <c r="E387" s="823" t="s">
        <v>2422</v>
      </c>
      <c r="F387" s="832"/>
      <c r="G387" s="832"/>
      <c r="H387" s="828">
        <v>0</v>
      </c>
      <c r="I387" s="832">
        <v>6</v>
      </c>
      <c r="J387" s="832">
        <v>845.76</v>
      </c>
      <c r="K387" s="828">
        <v>1</v>
      </c>
      <c r="L387" s="832">
        <v>6</v>
      </c>
      <c r="M387" s="833">
        <v>845.76</v>
      </c>
    </row>
    <row r="388" spans="1:13" ht="14.45" customHeight="1" x14ac:dyDescent="0.2">
      <c r="A388" s="822" t="s">
        <v>2265</v>
      </c>
      <c r="B388" s="823" t="s">
        <v>3558</v>
      </c>
      <c r="C388" s="823" t="s">
        <v>2906</v>
      </c>
      <c r="D388" s="823" t="s">
        <v>2904</v>
      </c>
      <c r="E388" s="823" t="s">
        <v>2907</v>
      </c>
      <c r="F388" s="832">
        <v>11</v>
      </c>
      <c r="G388" s="832">
        <v>6079.04</v>
      </c>
      <c r="H388" s="828">
        <v>1</v>
      </c>
      <c r="I388" s="832"/>
      <c r="J388" s="832"/>
      <c r="K388" s="828">
        <v>0</v>
      </c>
      <c r="L388" s="832">
        <v>11</v>
      </c>
      <c r="M388" s="833">
        <v>6079.04</v>
      </c>
    </row>
    <row r="389" spans="1:13" ht="14.45" customHeight="1" x14ac:dyDescent="0.2">
      <c r="A389" s="822" t="s">
        <v>2265</v>
      </c>
      <c r="B389" s="823" t="s">
        <v>3558</v>
      </c>
      <c r="C389" s="823" t="s">
        <v>3210</v>
      </c>
      <c r="D389" s="823" t="s">
        <v>3209</v>
      </c>
      <c r="E389" s="823" t="s">
        <v>2907</v>
      </c>
      <c r="F389" s="832">
        <v>3</v>
      </c>
      <c r="G389" s="832">
        <v>1657.92</v>
      </c>
      <c r="H389" s="828">
        <v>1</v>
      </c>
      <c r="I389" s="832"/>
      <c r="J389" s="832"/>
      <c r="K389" s="828">
        <v>0</v>
      </c>
      <c r="L389" s="832">
        <v>3</v>
      </c>
      <c r="M389" s="833">
        <v>1657.92</v>
      </c>
    </row>
    <row r="390" spans="1:13" ht="14.45" customHeight="1" x14ac:dyDescent="0.2">
      <c r="A390" s="822" t="s">
        <v>2265</v>
      </c>
      <c r="B390" s="823" t="s">
        <v>3558</v>
      </c>
      <c r="C390" s="823" t="s">
        <v>2912</v>
      </c>
      <c r="D390" s="823" t="s">
        <v>2913</v>
      </c>
      <c r="E390" s="823" t="s">
        <v>2905</v>
      </c>
      <c r="F390" s="832"/>
      <c r="G390" s="832"/>
      <c r="H390" s="828">
        <v>0</v>
      </c>
      <c r="I390" s="832">
        <v>22</v>
      </c>
      <c r="J390" s="832">
        <v>44856.46</v>
      </c>
      <c r="K390" s="828">
        <v>1</v>
      </c>
      <c r="L390" s="832">
        <v>22</v>
      </c>
      <c r="M390" s="833">
        <v>44856.46</v>
      </c>
    </row>
    <row r="391" spans="1:13" ht="14.45" customHeight="1" x14ac:dyDescent="0.2">
      <c r="A391" s="822" t="s">
        <v>2265</v>
      </c>
      <c r="B391" s="823" t="s">
        <v>3558</v>
      </c>
      <c r="C391" s="823" t="s">
        <v>2914</v>
      </c>
      <c r="D391" s="823" t="s">
        <v>2913</v>
      </c>
      <c r="E391" s="823" t="s">
        <v>2909</v>
      </c>
      <c r="F391" s="832"/>
      <c r="G391" s="832"/>
      <c r="H391" s="828">
        <v>0</v>
      </c>
      <c r="I391" s="832">
        <v>9</v>
      </c>
      <c r="J391" s="832">
        <v>3202.1100000000006</v>
      </c>
      <c r="K391" s="828">
        <v>1</v>
      </c>
      <c r="L391" s="832">
        <v>9</v>
      </c>
      <c r="M391" s="833">
        <v>3202.1100000000006</v>
      </c>
    </row>
    <row r="392" spans="1:13" ht="14.45" customHeight="1" x14ac:dyDescent="0.2">
      <c r="A392" s="822" t="s">
        <v>2265</v>
      </c>
      <c r="B392" s="823" t="s">
        <v>3558</v>
      </c>
      <c r="C392" s="823" t="s">
        <v>2915</v>
      </c>
      <c r="D392" s="823" t="s">
        <v>2913</v>
      </c>
      <c r="E392" s="823" t="s">
        <v>2907</v>
      </c>
      <c r="F392" s="832"/>
      <c r="G392" s="832"/>
      <c r="H392" s="828">
        <v>0</v>
      </c>
      <c r="I392" s="832">
        <v>23</v>
      </c>
      <c r="J392" s="832">
        <v>12710.720000000001</v>
      </c>
      <c r="K392" s="828">
        <v>1</v>
      </c>
      <c r="L392" s="832">
        <v>23</v>
      </c>
      <c r="M392" s="833">
        <v>12710.720000000001</v>
      </c>
    </row>
    <row r="393" spans="1:13" ht="14.45" customHeight="1" x14ac:dyDescent="0.2">
      <c r="A393" s="822" t="s">
        <v>2265</v>
      </c>
      <c r="B393" s="823" t="s">
        <v>3558</v>
      </c>
      <c r="C393" s="823" t="s">
        <v>2916</v>
      </c>
      <c r="D393" s="823" t="s">
        <v>2913</v>
      </c>
      <c r="E393" s="823" t="s">
        <v>2911</v>
      </c>
      <c r="F393" s="832"/>
      <c r="G393" s="832"/>
      <c r="H393" s="828">
        <v>0</v>
      </c>
      <c r="I393" s="832">
        <v>31</v>
      </c>
      <c r="J393" s="832">
        <v>31603.260000000002</v>
      </c>
      <c r="K393" s="828">
        <v>1</v>
      </c>
      <c r="L393" s="832">
        <v>31</v>
      </c>
      <c r="M393" s="833">
        <v>31603.260000000002</v>
      </c>
    </row>
    <row r="394" spans="1:13" ht="14.45" customHeight="1" x14ac:dyDescent="0.2">
      <c r="A394" s="822" t="s">
        <v>2265</v>
      </c>
      <c r="B394" s="823" t="s">
        <v>2145</v>
      </c>
      <c r="C394" s="823" t="s">
        <v>3105</v>
      </c>
      <c r="D394" s="823" t="s">
        <v>2152</v>
      </c>
      <c r="E394" s="823" t="s">
        <v>3106</v>
      </c>
      <c r="F394" s="832"/>
      <c r="G394" s="832"/>
      <c r="H394" s="828">
        <v>0</v>
      </c>
      <c r="I394" s="832">
        <v>12</v>
      </c>
      <c r="J394" s="832">
        <v>2792.16</v>
      </c>
      <c r="K394" s="828">
        <v>1</v>
      </c>
      <c r="L394" s="832">
        <v>12</v>
      </c>
      <c r="M394" s="833">
        <v>2792.16</v>
      </c>
    </row>
    <row r="395" spans="1:13" ht="14.45" customHeight="1" x14ac:dyDescent="0.2">
      <c r="A395" s="822" t="s">
        <v>2265</v>
      </c>
      <c r="B395" s="823" t="s">
        <v>2145</v>
      </c>
      <c r="C395" s="823" t="s">
        <v>2841</v>
      </c>
      <c r="D395" s="823" t="s">
        <v>2839</v>
      </c>
      <c r="E395" s="823" t="s">
        <v>2842</v>
      </c>
      <c r="F395" s="832"/>
      <c r="G395" s="832"/>
      <c r="H395" s="828">
        <v>0</v>
      </c>
      <c r="I395" s="832">
        <v>18</v>
      </c>
      <c r="J395" s="832">
        <v>34901.46</v>
      </c>
      <c r="K395" s="828">
        <v>1</v>
      </c>
      <c r="L395" s="832">
        <v>18</v>
      </c>
      <c r="M395" s="833">
        <v>34901.46</v>
      </c>
    </row>
    <row r="396" spans="1:13" ht="14.45" customHeight="1" x14ac:dyDescent="0.2">
      <c r="A396" s="822" t="s">
        <v>2265</v>
      </c>
      <c r="B396" s="823" t="s">
        <v>2145</v>
      </c>
      <c r="C396" s="823" t="s">
        <v>3107</v>
      </c>
      <c r="D396" s="823" t="s">
        <v>2844</v>
      </c>
      <c r="E396" s="823" t="s">
        <v>3108</v>
      </c>
      <c r="F396" s="832"/>
      <c r="G396" s="832"/>
      <c r="H396" s="828">
        <v>0</v>
      </c>
      <c r="I396" s="832">
        <v>5</v>
      </c>
      <c r="J396" s="832">
        <v>26610.400000000001</v>
      </c>
      <c r="K396" s="828">
        <v>1</v>
      </c>
      <c r="L396" s="832">
        <v>5</v>
      </c>
      <c r="M396" s="833">
        <v>26610.400000000001</v>
      </c>
    </row>
    <row r="397" spans="1:13" ht="14.45" customHeight="1" x14ac:dyDescent="0.2">
      <c r="A397" s="822" t="s">
        <v>2265</v>
      </c>
      <c r="B397" s="823" t="s">
        <v>2145</v>
      </c>
      <c r="C397" s="823" t="s">
        <v>2843</v>
      </c>
      <c r="D397" s="823" t="s">
        <v>2844</v>
      </c>
      <c r="E397" s="823" t="s">
        <v>2845</v>
      </c>
      <c r="F397" s="832"/>
      <c r="G397" s="832"/>
      <c r="H397" s="828">
        <v>0</v>
      </c>
      <c r="I397" s="832">
        <v>1</v>
      </c>
      <c r="J397" s="832">
        <v>5322.08</v>
      </c>
      <c r="K397" s="828">
        <v>1</v>
      </c>
      <c r="L397" s="832">
        <v>1</v>
      </c>
      <c r="M397" s="833">
        <v>5322.08</v>
      </c>
    </row>
    <row r="398" spans="1:13" ht="14.45" customHeight="1" x14ac:dyDescent="0.2">
      <c r="A398" s="822" t="s">
        <v>2265</v>
      </c>
      <c r="B398" s="823" t="s">
        <v>2145</v>
      </c>
      <c r="C398" s="823" t="s">
        <v>3109</v>
      </c>
      <c r="D398" s="823" t="s">
        <v>2152</v>
      </c>
      <c r="E398" s="823" t="s">
        <v>3110</v>
      </c>
      <c r="F398" s="832"/>
      <c r="G398" s="832"/>
      <c r="H398" s="828">
        <v>0</v>
      </c>
      <c r="I398" s="832">
        <v>4</v>
      </c>
      <c r="J398" s="832">
        <v>7755.88</v>
      </c>
      <c r="K398" s="828">
        <v>1</v>
      </c>
      <c r="L398" s="832">
        <v>4</v>
      </c>
      <c r="M398" s="833">
        <v>7755.88</v>
      </c>
    </row>
    <row r="399" spans="1:13" ht="14.45" customHeight="1" x14ac:dyDescent="0.2">
      <c r="A399" s="822" t="s">
        <v>2265</v>
      </c>
      <c r="B399" s="823" t="s">
        <v>2145</v>
      </c>
      <c r="C399" s="823" t="s">
        <v>2151</v>
      </c>
      <c r="D399" s="823" t="s">
        <v>2152</v>
      </c>
      <c r="E399" s="823" t="s">
        <v>2153</v>
      </c>
      <c r="F399" s="832"/>
      <c r="G399" s="832"/>
      <c r="H399" s="828">
        <v>0</v>
      </c>
      <c r="I399" s="832">
        <v>35</v>
      </c>
      <c r="J399" s="832">
        <v>16966.25</v>
      </c>
      <c r="K399" s="828">
        <v>1</v>
      </c>
      <c r="L399" s="832">
        <v>35</v>
      </c>
      <c r="M399" s="833">
        <v>16966.25</v>
      </c>
    </row>
    <row r="400" spans="1:13" ht="14.45" customHeight="1" x14ac:dyDescent="0.2">
      <c r="A400" s="822" t="s">
        <v>2265</v>
      </c>
      <c r="B400" s="823" t="s">
        <v>2145</v>
      </c>
      <c r="C400" s="823" t="s">
        <v>2154</v>
      </c>
      <c r="D400" s="823" t="s">
        <v>2152</v>
      </c>
      <c r="E400" s="823" t="s">
        <v>2155</v>
      </c>
      <c r="F400" s="832"/>
      <c r="G400" s="832"/>
      <c r="H400" s="828">
        <v>0</v>
      </c>
      <c r="I400" s="832">
        <v>4</v>
      </c>
      <c r="J400" s="832">
        <v>3877.92</v>
      </c>
      <c r="K400" s="828">
        <v>1</v>
      </c>
      <c r="L400" s="832">
        <v>4</v>
      </c>
      <c r="M400" s="833">
        <v>3877.92</v>
      </c>
    </row>
    <row r="401" spans="1:13" ht="14.45" customHeight="1" x14ac:dyDescent="0.2">
      <c r="A401" s="822" t="s">
        <v>2265</v>
      </c>
      <c r="B401" s="823" t="s">
        <v>2145</v>
      </c>
      <c r="C401" s="823" t="s">
        <v>3111</v>
      </c>
      <c r="D401" s="823" t="s">
        <v>3112</v>
      </c>
      <c r="E401" s="823" t="s">
        <v>3113</v>
      </c>
      <c r="F401" s="832">
        <v>23</v>
      </c>
      <c r="G401" s="832">
        <v>44596.31</v>
      </c>
      <c r="H401" s="828">
        <v>1</v>
      </c>
      <c r="I401" s="832"/>
      <c r="J401" s="832"/>
      <c r="K401" s="828">
        <v>0</v>
      </c>
      <c r="L401" s="832">
        <v>23</v>
      </c>
      <c r="M401" s="833">
        <v>44596.31</v>
      </c>
    </row>
    <row r="402" spans="1:13" ht="14.45" customHeight="1" x14ac:dyDescent="0.2">
      <c r="A402" s="822" t="s">
        <v>2265</v>
      </c>
      <c r="B402" s="823" t="s">
        <v>2145</v>
      </c>
      <c r="C402" s="823" t="s">
        <v>3172</v>
      </c>
      <c r="D402" s="823" t="s">
        <v>3112</v>
      </c>
      <c r="E402" s="823" t="s">
        <v>3173</v>
      </c>
      <c r="F402" s="832">
        <v>6</v>
      </c>
      <c r="G402" s="832">
        <v>2908.5</v>
      </c>
      <c r="H402" s="828">
        <v>1</v>
      </c>
      <c r="I402" s="832"/>
      <c r="J402" s="832"/>
      <c r="K402" s="828">
        <v>0</v>
      </c>
      <c r="L402" s="832">
        <v>6</v>
      </c>
      <c r="M402" s="833">
        <v>2908.5</v>
      </c>
    </row>
    <row r="403" spans="1:13" ht="14.45" customHeight="1" x14ac:dyDescent="0.2">
      <c r="A403" s="822" t="s">
        <v>2265</v>
      </c>
      <c r="B403" s="823" t="s">
        <v>2145</v>
      </c>
      <c r="C403" s="823" t="s">
        <v>2848</v>
      </c>
      <c r="D403" s="823" t="s">
        <v>2839</v>
      </c>
      <c r="E403" s="823" t="s">
        <v>2148</v>
      </c>
      <c r="F403" s="832"/>
      <c r="G403" s="832"/>
      <c r="H403" s="828">
        <v>0</v>
      </c>
      <c r="I403" s="832">
        <v>8</v>
      </c>
      <c r="J403" s="832">
        <v>3878</v>
      </c>
      <c r="K403" s="828">
        <v>1</v>
      </c>
      <c r="L403" s="832">
        <v>8</v>
      </c>
      <c r="M403" s="833">
        <v>3878</v>
      </c>
    </row>
    <row r="404" spans="1:13" ht="14.45" customHeight="1" x14ac:dyDescent="0.2">
      <c r="A404" s="822" t="s">
        <v>2265</v>
      </c>
      <c r="B404" s="823" t="s">
        <v>2145</v>
      </c>
      <c r="C404" s="823" t="s">
        <v>3174</v>
      </c>
      <c r="D404" s="823" t="s">
        <v>3112</v>
      </c>
      <c r="E404" s="823" t="s">
        <v>3175</v>
      </c>
      <c r="F404" s="832">
        <v>6</v>
      </c>
      <c r="G404" s="832">
        <v>5816.88</v>
      </c>
      <c r="H404" s="828">
        <v>1</v>
      </c>
      <c r="I404" s="832"/>
      <c r="J404" s="832"/>
      <c r="K404" s="828">
        <v>0</v>
      </c>
      <c r="L404" s="832">
        <v>6</v>
      </c>
      <c r="M404" s="833">
        <v>5816.88</v>
      </c>
    </row>
    <row r="405" spans="1:13" ht="14.45" customHeight="1" x14ac:dyDescent="0.2">
      <c r="A405" s="822" t="s">
        <v>2265</v>
      </c>
      <c r="B405" s="823" t="s">
        <v>2145</v>
      </c>
      <c r="C405" s="823" t="s">
        <v>2146</v>
      </c>
      <c r="D405" s="823" t="s">
        <v>2147</v>
      </c>
      <c r="E405" s="823" t="s">
        <v>2148</v>
      </c>
      <c r="F405" s="832"/>
      <c r="G405" s="832"/>
      <c r="H405" s="828">
        <v>0</v>
      </c>
      <c r="I405" s="832">
        <v>6</v>
      </c>
      <c r="J405" s="832">
        <v>2908.5</v>
      </c>
      <c r="K405" s="828">
        <v>1</v>
      </c>
      <c r="L405" s="832">
        <v>6</v>
      </c>
      <c r="M405" s="833">
        <v>2908.5</v>
      </c>
    </row>
    <row r="406" spans="1:13" ht="14.45" customHeight="1" x14ac:dyDescent="0.2">
      <c r="A406" s="822" t="s">
        <v>2265</v>
      </c>
      <c r="B406" s="823" t="s">
        <v>2145</v>
      </c>
      <c r="C406" s="823" t="s">
        <v>2149</v>
      </c>
      <c r="D406" s="823" t="s">
        <v>2147</v>
      </c>
      <c r="E406" s="823" t="s">
        <v>2150</v>
      </c>
      <c r="F406" s="832"/>
      <c r="G406" s="832"/>
      <c r="H406" s="828">
        <v>0</v>
      </c>
      <c r="I406" s="832">
        <v>9</v>
      </c>
      <c r="J406" s="832">
        <v>8725.32</v>
      </c>
      <c r="K406" s="828">
        <v>1</v>
      </c>
      <c r="L406" s="832">
        <v>9</v>
      </c>
      <c r="M406" s="833">
        <v>8725.32</v>
      </c>
    </row>
    <row r="407" spans="1:13" ht="14.45" customHeight="1" x14ac:dyDescent="0.2">
      <c r="A407" s="822" t="s">
        <v>2265</v>
      </c>
      <c r="B407" s="823" t="s">
        <v>2145</v>
      </c>
      <c r="C407" s="823" t="s">
        <v>3176</v>
      </c>
      <c r="D407" s="823" t="s">
        <v>2147</v>
      </c>
      <c r="E407" s="823" t="s">
        <v>2842</v>
      </c>
      <c r="F407" s="832"/>
      <c r="G407" s="832"/>
      <c r="H407" s="828">
        <v>0</v>
      </c>
      <c r="I407" s="832">
        <v>6</v>
      </c>
      <c r="J407" s="832">
        <v>11633.82</v>
      </c>
      <c r="K407" s="828">
        <v>1</v>
      </c>
      <c r="L407" s="832">
        <v>6</v>
      </c>
      <c r="M407" s="833">
        <v>11633.82</v>
      </c>
    </row>
    <row r="408" spans="1:13" ht="14.45" customHeight="1" x14ac:dyDescent="0.2">
      <c r="A408" s="822" t="s">
        <v>2265</v>
      </c>
      <c r="B408" s="823" t="s">
        <v>2145</v>
      </c>
      <c r="C408" s="823" t="s">
        <v>2849</v>
      </c>
      <c r="D408" s="823" t="s">
        <v>2147</v>
      </c>
      <c r="E408" s="823" t="s">
        <v>2850</v>
      </c>
      <c r="F408" s="832"/>
      <c r="G408" s="832"/>
      <c r="H408" s="828">
        <v>0</v>
      </c>
      <c r="I408" s="832">
        <v>8</v>
      </c>
      <c r="J408" s="832">
        <v>1938.96</v>
      </c>
      <c r="K408" s="828">
        <v>1</v>
      </c>
      <c r="L408" s="832">
        <v>8</v>
      </c>
      <c r="M408" s="833">
        <v>1938.96</v>
      </c>
    </row>
    <row r="409" spans="1:13" ht="14.45" customHeight="1" x14ac:dyDescent="0.2">
      <c r="A409" s="822" t="s">
        <v>2265</v>
      </c>
      <c r="B409" s="823" t="s">
        <v>2145</v>
      </c>
      <c r="C409" s="823" t="s">
        <v>3177</v>
      </c>
      <c r="D409" s="823" t="s">
        <v>2147</v>
      </c>
      <c r="E409" s="823" t="s">
        <v>2840</v>
      </c>
      <c r="F409" s="832"/>
      <c r="G409" s="832"/>
      <c r="H409" s="828">
        <v>0</v>
      </c>
      <c r="I409" s="832">
        <v>6</v>
      </c>
      <c r="J409" s="832">
        <v>8725.380000000001</v>
      </c>
      <c r="K409" s="828">
        <v>1</v>
      </c>
      <c r="L409" s="832">
        <v>6</v>
      </c>
      <c r="M409" s="833">
        <v>8725.380000000001</v>
      </c>
    </row>
    <row r="410" spans="1:13" ht="14.45" customHeight="1" x14ac:dyDescent="0.2">
      <c r="A410" s="822" t="s">
        <v>2265</v>
      </c>
      <c r="B410" s="823" t="s">
        <v>2156</v>
      </c>
      <c r="C410" s="823" t="s">
        <v>2157</v>
      </c>
      <c r="D410" s="823" t="s">
        <v>2158</v>
      </c>
      <c r="E410" s="823" t="s">
        <v>2159</v>
      </c>
      <c r="F410" s="832"/>
      <c r="G410" s="832"/>
      <c r="H410" s="828">
        <v>0</v>
      </c>
      <c r="I410" s="832">
        <v>42</v>
      </c>
      <c r="J410" s="832">
        <v>31669.68</v>
      </c>
      <c r="K410" s="828">
        <v>1</v>
      </c>
      <c r="L410" s="832">
        <v>42</v>
      </c>
      <c r="M410" s="833">
        <v>31669.68</v>
      </c>
    </row>
    <row r="411" spans="1:13" ht="14.45" customHeight="1" x14ac:dyDescent="0.2">
      <c r="A411" s="822" t="s">
        <v>2265</v>
      </c>
      <c r="B411" s="823" t="s">
        <v>2156</v>
      </c>
      <c r="C411" s="823" t="s">
        <v>2160</v>
      </c>
      <c r="D411" s="823" t="s">
        <v>2158</v>
      </c>
      <c r="E411" s="823" t="s">
        <v>2161</v>
      </c>
      <c r="F411" s="832"/>
      <c r="G411" s="832"/>
      <c r="H411" s="828">
        <v>0</v>
      </c>
      <c r="I411" s="832">
        <v>30</v>
      </c>
      <c r="J411" s="832">
        <v>33931.799999999996</v>
      </c>
      <c r="K411" s="828">
        <v>1</v>
      </c>
      <c r="L411" s="832">
        <v>30</v>
      </c>
      <c r="M411" s="833">
        <v>33931.799999999996</v>
      </c>
    </row>
    <row r="412" spans="1:13" ht="14.45" customHeight="1" x14ac:dyDescent="0.2">
      <c r="A412" s="822" t="s">
        <v>2265</v>
      </c>
      <c r="B412" s="823" t="s">
        <v>2156</v>
      </c>
      <c r="C412" s="823" t="s">
        <v>2826</v>
      </c>
      <c r="D412" s="823" t="s">
        <v>2158</v>
      </c>
      <c r="E412" s="823" t="s">
        <v>2827</v>
      </c>
      <c r="F412" s="832"/>
      <c r="G412" s="832"/>
      <c r="H412" s="828">
        <v>0</v>
      </c>
      <c r="I412" s="832">
        <v>29</v>
      </c>
      <c r="J412" s="832">
        <v>43734.319999999992</v>
      </c>
      <c r="K412" s="828">
        <v>1</v>
      </c>
      <c r="L412" s="832">
        <v>29</v>
      </c>
      <c r="M412" s="833">
        <v>43734.319999999992</v>
      </c>
    </row>
    <row r="413" spans="1:13" ht="14.45" customHeight="1" x14ac:dyDescent="0.2">
      <c r="A413" s="822" t="s">
        <v>2265</v>
      </c>
      <c r="B413" s="823" t="s">
        <v>2156</v>
      </c>
      <c r="C413" s="823" t="s">
        <v>3025</v>
      </c>
      <c r="D413" s="823" t="s">
        <v>3026</v>
      </c>
      <c r="E413" s="823" t="s">
        <v>2159</v>
      </c>
      <c r="F413" s="832">
        <v>13</v>
      </c>
      <c r="G413" s="832">
        <v>9802.52</v>
      </c>
      <c r="H413" s="828">
        <v>1</v>
      </c>
      <c r="I413" s="832"/>
      <c r="J413" s="832"/>
      <c r="K413" s="828">
        <v>0</v>
      </c>
      <c r="L413" s="832">
        <v>13</v>
      </c>
      <c r="M413" s="833">
        <v>9802.52</v>
      </c>
    </row>
    <row r="414" spans="1:13" ht="14.45" customHeight="1" x14ac:dyDescent="0.2">
      <c r="A414" s="822" t="s">
        <v>2265</v>
      </c>
      <c r="B414" s="823" t="s">
        <v>1852</v>
      </c>
      <c r="C414" s="823" t="s">
        <v>2021</v>
      </c>
      <c r="D414" s="823" t="s">
        <v>695</v>
      </c>
      <c r="E414" s="823" t="s">
        <v>1057</v>
      </c>
      <c r="F414" s="832"/>
      <c r="G414" s="832"/>
      <c r="H414" s="828"/>
      <c r="I414" s="832">
        <v>42</v>
      </c>
      <c r="J414" s="832">
        <v>0</v>
      </c>
      <c r="K414" s="828"/>
      <c r="L414" s="832">
        <v>42</v>
      </c>
      <c r="M414" s="833">
        <v>0</v>
      </c>
    </row>
    <row r="415" spans="1:13" ht="14.45" customHeight="1" x14ac:dyDescent="0.2">
      <c r="A415" s="822" t="s">
        <v>2265</v>
      </c>
      <c r="B415" s="823" t="s">
        <v>2037</v>
      </c>
      <c r="C415" s="823" t="s">
        <v>3028</v>
      </c>
      <c r="D415" s="823" t="s">
        <v>3029</v>
      </c>
      <c r="E415" s="823" t="s">
        <v>2042</v>
      </c>
      <c r="F415" s="832">
        <v>6</v>
      </c>
      <c r="G415" s="832">
        <v>2036.8200000000002</v>
      </c>
      <c r="H415" s="828">
        <v>1</v>
      </c>
      <c r="I415" s="832"/>
      <c r="J415" s="832"/>
      <c r="K415" s="828">
        <v>0</v>
      </c>
      <c r="L415" s="832">
        <v>6</v>
      </c>
      <c r="M415" s="833">
        <v>2036.8200000000002</v>
      </c>
    </row>
    <row r="416" spans="1:13" ht="14.45" customHeight="1" x14ac:dyDescent="0.2">
      <c r="A416" s="822" t="s">
        <v>2265</v>
      </c>
      <c r="B416" s="823" t="s">
        <v>2037</v>
      </c>
      <c r="C416" s="823" t="s">
        <v>2851</v>
      </c>
      <c r="D416" s="823" t="s">
        <v>2039</v>
      </c>
      <c r="E416" s="823" t="s">
        <v>2852</v>
      </c>
      <c r="F416" s="832"/>
      <c r="G416" s="832"/>
      <c r="H416" s="828">
        <v>0</v>
      </c>
      <c r="I416" s="832">
        <v>5</v>
      </c>
      <c r="J416" s="832">
        <v>1697.3500000000001</v>
      </c>
      <c r="K416" s="828">
        <v>1</v>
      </c>
      <c r="L416" s="832">
        <v>5</v>
      </c>
      <c r="M416" s="833">
        <v>1697.3500000000001</v>
      </c>
    </row>
    <row r="417" spans="1:13" ht="14.45" customHeight="1" x14ac:dyDescent="0.2">
      <c r="A417" s="822" t="s">
        <v>2265</v>
      </c>
      <c r="B417" s="823" t="s">
        <v>2037</v>
      </c>
      <c r="C417" s="823" t="s">
        <v>2166</v>
      </c>
      <c r="D417" s="823" t="s">
        <v>2039</v>
      </c>
      <c r="E417" s="823" t="s">
        <v>2167</v>
      </c>
      <c r="F417" s="832"/>
      <c r="G417" s="832"/>
      <c r="H417" s="828">
        <v>0</v>
      </c>
      <c r="I417" s="832">
        <v>17</v>
      </c>
      <c r="J417" s="832">
        <v>1923.72</v>
      </c>
      <c r="K417" s="828">
        <v>1</v>
      </c>
      <c r="L417" s="832">
        <v>17</v>
      </c>
      <c r="M417" s="833">
        <v>1923.72</v>
      </c>
    </row>
    <row r="418" spans="1:13" ht="14.45" customHeight="1" x14ac:dyDescent="0.2">
      <c r="A418" s="822" t="s">
        <v>2265</v>
      </c>
      <c r="B418" s="823" t="s">
        <v>2037</v>
      </c>
      <c r="C418" s="823" t="s">
        <v>2038</v>
      </c>
      <c r="D418" s="823" t="s">
        <v>2039</v>
      </c>
      <c r="E418" s="823" t="s">
        <v>2040</v>
      </c>
      <c r="F418" s="832"/>
      <c r="G418" s="832"/>
      <c r="H418" s="828">
        <v>0</v>
      </c>
      <c r="I418" s="832">
        <v>1</v>
      </c>
      <c r="J418" s="832">
        <v>169.73</v>
      </c>
      <c r="K418" s="828">
        <v>1</v>
      </c>
      <c r="L418" s="832">
        <v>1</v>
      </c>
      <c r="M418" s="833">
        <v>169.73</v>
      </c>
    </row>
    <row r="419" spans="1:13" ht="14.45" customHeight="1" x14ac:dyDescent="0.2">
      <c r="A419" s="822" t="s">
        <v>2265</v>
      </c>
      <c r="B419" s="823" t="s">
        <v>2037</v>
      </c>
      <c r="C419" s="823" t="s">
        <v>2041</v>
      </c>
      <c r="D419" s="823" t="s">
        <v>2039</v>
      </c>
      <c r="E419" s="823" t="s">
        <v>2042</v>
      </c>
      <c r="F419" s="832"/>
      <c r="G419" s="832"/>
      <c r="H419" s="828">
        <v>0</v>
      </c>
      <c r="I419" s="832">
        <v>121</v>
      </c>
      <c r="J419" s="832">
        <v>41075.869999999995</v>
      </c>
      <c r="K419" s="828">
        <v>1</v>
      </c>
      <c r="L419" s="832">
        <v>121</v>
      </c>
      <c r="M419" s="833">
        <v>41075.869999999995</v>
      </c>
    </row>
    <row r="420" spans="1:13" ht="14.45" customHeight="1" x14ac:dyDescent="0.2">
      <c r="A420" s="822" t="s">
        <v>2265</v>
      </c>
      <c r="B420" s="823" t="s">
        <v>2037</v>
      </c>
      <c r="C420" s="823" t="s">
        <v>2853</v>
      </c>
      <c r="D420" s="823" t="s">
        <v>2039</v>
      </c>
      <c r="E420" s="823" t="s">
        <v>2854</v>
      </c>
      <c r="F420" s="832"/>
      <c r="G420" s="832"/>
      <c r="H420" s="828">
        <v>0</v>
      </c>
      <c r="I420" s="832">
        <v>3</v>
      </c>
      <c r="J420" s="832">
        <v>678.93000000000006</v>
      </c>
      <c r="K420" s="828">
        <v>1</v>
      </c>
      <c r="L420" s="832">
        <v>3</v>
      </c>
      <c r="M420" s="833">
        <v>678.93000000000006</v>
      </c>
    </row>
    <row r="421" spans="1:13" ht="14.45" customHeight="1" x14ac:dyDescent="0.2">
      <c r="A421" s="822" t="s">
        <v>2265</v>
      </c>
      <c r="B421" s="823" t="s">
        <v>2037</v>
      </c>
      <c r="C421" s="823" t="s">
        <v>3030</v>
      </c>
      <c r="D421" s="823" t="s">
        <v>3031</v>
      </c>
      <c r="E421" s="823" t="s">
        <v>3032</v>
      </c>
      <c r="F421" s="832"/>
      <c r="G421" s="832"/>
      <c r="H421" s="828">
        <v>0</v>
      </c>
      <c r="I421" s="832">
        <v>7</v>
      </c>
      <c r="J421" s="832">
        <v>5345.41</v>
      </c>
      <c r="K421" s="828">
        <v>1</v>
      </c>
      <c r="L421" s="832">
        <v>7</v>
      </c>
      <c r="M421" s="833">
        <v>5345.41</v>
      </c>
    </row>
    <row r="422" spans="1:13" ht="14.45" customHeight="1" x14ac:dyDescent="0.2">
      <c r="A422" s="822" t="s">
        <v>2265</v>
      </c>
      <c r="B422" s="823" t="s">
        <v>2037</v>
      </c>
      <c r="C422" s="823" t="s">
        <v>3394</v>
      </c>
      <c r="D422" s="823" t="s">
        <v>2039</v>
      </c>
      <c r="E422" s="823" t="s">
        <v>2042</v>
      </c>
      <c r="F422" s="832">
        <v>5</v>
      </c>
      <c r="G422" s="832">
        <v>1697.3500000000001</v>
      </c>
      <c r="H422" s="828">
        <v>1</v>
      </c>
      <c r="I422" s="832"/>
      <c r="J422" s="832"/>
      <c r="K422" s="828">
        <v>0</v>
      </c>
      <c r="L422" s="832">
        <v>5</v>
      </c>
      <c r="M422" s="833">
        <v>1697.3500000000001</v>
      </c>
    </row>
    <row r="423" spans="1:13" ht="14.45" customHeight="1" x14ac:dyDescent="0.2">
      <c r="A423" s="822" t="s">
        <v>2265</v>
      </c>
      <c r="B423" s="823" t="s">
        <v>2037</v>
      </c>
      <c r="C423" s="823" t="s">
        <v>3114</v>
      </c>
      <c r="D423" s="823" t="s">
        <v>2039</v>
      </c>
      <c r="E423" s="823" t="s">
        <v>2042</v>
      </c>
      <c r="F423" s="832">
        <v>1</v>
      </c>
      <c r="G423" s="832">
        <v>339.47</v>
      </c>
      <c r="H423" s="828">
        <v>1</v>
      </c>
      <c r="I423" s="832"/>
      <c r="J423" s="832"/>
      <c r="K423" s="828">
        <v>0</v>
      </c>
      <c r="L423" s="832">
        <v>1</v>
      </c>
      <c r="M423" s="833">
        <v>339.47</v>
      </c>
    </row>
    <row r="424" spans="1:13" ht="14.45" customHeight="1" x14ac:dyDescent="0.2">
      <c r="A424" s="822" t="s">
        <v>2265</v>
      </c>
      <c r="B424" s="823" t="s">
        <v>2174</v>
      </c>
      <c r="C424" s="823" t="s">
        <v>3122</v>
      </c>
      <c r="D424" s="823" t="s">
        <v>2183</v>
      </c>
      <c r="E424" s="823" t="s">
        <v>2923</v>
      </c>
      <c r="F424" s="832">
        <v>3</v>
      </c>
      <c r="G424" s="832">
        <v>507.87</v>
      </c>
      <c r="H424" s="828">
        <v>1</v>
      </c>
      <c r="I424" s="832"/>
      <c r="J424" s="832"/>
      <c r="K424" s="828">
        <v>0</v>
      </c>
      <c r="L424" s="832">
        <v>3</v>
      </c>
      <c r="M424" s="833">
        <v>507.87</v>
      </c>
    </row>
    <row r="425" spans="1:13" ht="14.45" customHeight="1" x14ac:dyDescent="0.2">
      <c r="A425" s="822" t="s">
        <v>2265</v>
      </c>
      <c r="B425" s="823" t="s">
        <v>2174</v>
      </c>
      <c r="C425" s="823" t="s">
        <v>3123</v>
      </c>
      <c r="D425" s="823" t="s">
        <v>2183</v>
      </c>
      <c r="E425" s="823" t="s">
        <v>1587</v>
      </c>
      <c r="F425" s="832">
        <v>8</v>
      </c>
      <c r="G425" s="832">
        <v>2708.64</v>
      </c>
      <c r="H425" s="828">
        <v>1</v>
      </c>
      <c r="I425" s="832"/>
      <c r="J425" s="832"/>
      <c r="K425" s="828">
        <v>0</v>
      </c>
      <c r="L425" s="832">
        <v>8</v>
      </c>
      <c r="M425" s="833">
        <v>2708.64</v>
      </c>
    </row>
    <row r="426" spans="1:13" ht="14.45" customHeight="1" x14ac:dyDescent="0.2">
      <c r="A426" s="822" t="s">
        <v>2265</v>
      </c>
      <c r="B426" s="823" t="s">
        <v>2174</v>
      </c>
      <c r="C426" s="823" t="s">
        <v>2182</v>
      </c>
      <c r="D426" s="823" t="s">
        <v>2183</v>
      </c>
      <c r="E426" s="823" t="s">
        <v>2179</v>
      </c>
      <c r="F426" s="832">
        <v>3</v>
      </c>
      <c r="G426" s="832">
        <v>2031.5099999999998</v>
      </c>
      <c r="H426" s="828">
        <v>1</v>
      </c>
      <c r="I426" s="832"/>
      <c r="J426" s="832"/>
      <c r="K426" s="828">
        <v>0</v>
      </c>
      <c r="L426" s="832">
        <v>3</v>
      </c>
      <c r="M426" s="833">
        <v>2031.5099999999998</v>
      </c>
    </row>
    <row r="427" spans="1:13" ht="14.45" customHeight="1" x14ac:dyDescent="0.2">
      <c r="A427" s="822" t="s">
        <v>2265</v>
      </c>
      <c r="B427" s="823" t="s">
        <v>2174</v>
      </c>
      <c r="C427" s="823" t="s">
        <v>3224</v>
      </c>
      <c r="D427" s="823" t="s">
        <v>2929</v>
      </c>
      <c r="E427" s="823" t="s">
        <v>2923</v>
      </c>
      <c r="F427" s="832">
        <v>3</v>
      </c>
      <c r="G427" s="832">
        <v>507.87</v>
      </c>
      <c r="H427" s="828">
        <v>1</v>
      </c>
      <c r="I427" s="832"/>
      <c r="J427" s="832"/>
      <c r="K427" s="828">
        <v>0</v>
      </c>
      <c r="L427" s="832">
        <v>3</v>
      </c>
      <c r="M427" s="833">
        <v>507.87</v>
      </c>
    </row>
    <row r="428" spans="1:13" ht="14.45" customHeight="1" x14ac:dyDescent="0.2">
      <c r="A428" s="822" t="s">
        <v>2265</v>
      </c>
      <c r="B428" s="823" t="s">
        <v>2174</v>
      </c>
      <c r="C428" s="823" t="s">
        <v>2930</v>
      </c>
      <c r="D428" s="823" t="s">
        <v>2926</v>
      </c>
      <c r="E428" s="823" t="s">
        <v>2179</v>
      </c>
      <c r="F428" s="832">
        <v>5</v>
      </c>
      <c r="G428" s="832">
        <v>3385.85</v>
      </c>
      <c r="H428" s="828">
        <v>1</v>
      </c>
      <c r="I428" s="832"/>
      <c r="J428" s="832"/>
      <c r="K428" s="828">
        <v>0</v>
      </c>
      <c r="L428" s="832">
        <v>5</v>
      </c>
      <c r="M428" s="833">
        <v>3385.85</v>
      </c>
    </row>
    <row r="429" spans="1:13" ht="14.45" customHeight="1" x14ac:dyDescent="0.2">
      <c r="A429" s="822" t="s">
        <v>2265</v>
      </c>
      <c r="B429" s="823" t="s">
        <v>2174</v>
      </c>
      <c r="C429" s="823" t="s">
        <v>2176</v>
      </c>
      <c r="D429" s="823" t="s">
        <v>1581</v>
      </c>
      <c r="E429" s="823" t="s">
        <v>1584</v>
      </c>
      <c r="F429" s="832"/>
      <c r="G429" s="832"/>
      <c r="H429" s="828">
        <v>0</v>
      </c>
      <c r="I429" s="832">
        <v>21</v>
      </c>
      <c r="J429" s="832">
        <v>27019.019999999997</v>
      </c>
      <c r="K429" s="828">
        <v>1</v>
      </c>
      <c r="L429" s="832">
        <v>21</v>
      </c>
      <c r="M429" s="833">
        <v>27019.019999999997</v>
      </c>
    </row>
    <row r="430" spans="1:13" ht="14.45" customHeight="1" x14ac:dyDescent="0.2">
      <c r="A430" s="822" t="s">
        <v>2265</v>
      </c>
      <c r="B430" s="823" t="s">
        <v>2174</v>
      </c>
      <c r="C430" s="823" t="s">
        <v>2177</v>
      </c>
      <c r="D430" s="823" t="s">
        <v>1581</v>
      </c>
      <c r="E430" s="823" t="s">
        <v>1583</v>
      </c>
      <c r="F430" s="832"/>
      <c r="G430" s="832"/>
      <c r="H430" s="828">
        <v>0</v>
      </c>
      <c r="I430" s="832">
        <v>25</v>
      </c>
      <c r="J430" s="832">
        <v>64330.5</v>
      </c>
      <c r="K430" s="828">
        <v>1</v>
      </c>
      <c r="L430" s="832">
        <v>25</v>
      </c>
      <c r="M430" s="833">
        <v>64330.5</v>
      </c>
    </row>
    <row r="431" spans="1:13" ht="14.45" customHeight="1" x14ac:dyDescent="0.2">
      <c r="A431" s="822" t="s">
        <v>2265</v>
      </c>
      <c r="B431" s="823" t="s">
        <v>2174</v>
      </c>
      <c r="C431" s="823" t="s">
        <v>2178</v>
      </c>
      <c r="D431" s="823" t="s">
        <v>1581</v>
      </c>
      <c r="E431" s="823" t="s">
        <v>2179</v>
      </c>
      <c r="F431" s="832"/>
      <c r="G431" s="832"/>
      <c r="H431" s="828">
        <v>0</v>
      </c>
      <c r="I431" s="832">
        <v>17</v>
      </c>
      <c r="J431" s="832">
        <v>11511.89</v>
      </c>
      <c r="K431" s="828">
        <v>1</v>
      </c>
      <c r="L431" s="832">
        <v>17</v>
      </c>
      <c r="M431" s="833">
        <v>11511.89</v>
      </c>
    </row>
    <row r="432" spans="1:13" ht="14.45" customHeight="1" x14ac:dyDescent="0.2">
      <c r="A432" s="822" t="s">
        <v>2265</v>
      </c>
      <c r="B432" s="823" t="s">
        <v>2174</v>
      </c>
      <c r="C432" s="823" t="s">
        <v>2935</v>
      </c>
      <c r="D432" s="823" t="s">
        <v>2936</v>
      </c>
      <c r="E432" s="823" t="s">
        <v>2923</v>
      </c>
      <c r="F432" s="832">
        <v>11</v>
      </c>
      <c r="G432" s="832">
        <v>14148.09</v>
      </c>
      <c r="H432" s="828">
        <v>1</v>
      </c>
      <c r="I432" s="832"/>
      <c r="J432" s="832"/>
      <c r="K432" s="828">
        <v>0</v>
      </c>
      <c r="L432" s="832">
        <v>11</v>
      </c>
      <c r="M432" s="833">
        <v>14148.09</v>
      </c>
    </row>
    <row r="433" spans="1:13" ht="14.45" customHeight="1" x14ac:dyDescent="0.2">
      <c r="A433" s="822" t="s">
        <v>2265</v>
      </c>
      <c r="B433" s="823" t="s">
        <v>2174</v>
      </c>
      <c r="C433" s="823" t="s">
        <v>2937</v>
      </c>
      <c r="D433" s="823" t="s">
        <v>2938</v>
      </c>
      <c r="E433" s="823" t="s">
        <v>1587</v>
      </c>
      <c r="F433" s="832">
        <v>7</v>
      </c>
      <c r="G433" s="832">
        <v>12008.36</v>
      </c>
      <c r="H433" s="828">
        <v>1</v>
      </c>
      <c r="I433" s="832"/>
      <c r="J433" s="832"/>
      <c r="K433" s="828">
        <v>0</v>
      </c>
      <c r="L433" s="832">
        <v>7</v>
      </c>
      <c r="M433" s="833">
        <v>12008.36</v>
      </c>
    </row>
    <row r="434" spans="1:13" ht="14.45" customHeight="1" x14ac:dyDescent="0.2">
      <c r="A434" s="822" t="s">
        <v>2265</v>
      </c>
      <c r="B434" s="823" t="s">
        <v>2054</v>
      </c>
      <c r="C434" s="823" t="s">
        <v>3407</v>
      </c>
      <c r="D434" s="823" t="s">
        <v>3408</v>
      </c>
      <c r="E434" s="823" t="s">
        <v>2196</v>
      </c>
      <c r="F434" s="832">
        <v>1</v>
      </c>
      <c r="G434" s="832">
        <v>0</v>
      </c>
      <c r="H434" s="828"/>
      <c r="I434" s="832"/>
      <c r="J434" s="832"/>
      <c r="K434" s="828"/>
      <c r="L434" s="832">
        <v>1</v>
      </c>
      <c r="M434" s="833">
        <v>0</v>
      </c>
    </row>
    <row r="435" spans="1:13" ht="14.45" customHeight="1" x14ac:dyDescent="0.2">
      <c r="A435" s="822" t="s">
        <v>2265</v>
      </c>
      <c r="B435" s="823" t="s">
        <v>2054</v>
      </c>
      <c r="C435" s="823" t="s">
        <v>2055</v>
      </c>
      <c r="D435" s="823" t="s">
        <v>1208</v>
      </c>
      <c r="E435" s="823" t="s">
        <v>2056</v>
      </c>
      <c r="F435" s="832"/>
      <c r="G435" s="832"/>
      <c r="H435" s="828"/>
      <c r="I435" s="832">
        <v>2</v>
      </c>
      <c r="J435" s="832">
        <v>0</v>
      </c>
      <c r="K435" s="828"/>
      <c r="L435" s="832">
        <v>2</v>
      </c>
      <c r="M435" s="833">
        <v>0</v>
      </c>
    </row>
    <row r="436" spans="1:13" ht="14.45" customHeight="1" x14ac:dyDescent="0.2">
      <c r="A436" s="822" t="s">
        <v>2265</v>
      </c>
      <c r="B436" s="823" t="s">
        <v>2054</v>
      </c>
      <c r="C436" s="823" t="s">
        <v>3053</v>
      </c>
      <c r="D436" s="823" t="s">
        <v>1208</v>
      </c>
      <c r="E436" s="823" t="s">
        <v>2810</v>
      </c>
      <c r="F436" s="832"/>
      <c r="G436" s="832"/>
      <c r="H436" s="828"/>
      <c r="I436" s="832">
        <v>3</v>
      </c>
      <c r="J436" s="832">
        <v>0</v>
      </c>
      <c r="K436" s="828"/>
      <c r="L436" s="832">
        <v>3</v>
      </c>
      <c r="M436" s="833">
        <v>0</v>
      </c>
    </row>
    <row r="437" spans="1:13" ht="14.45" customHeight="1" x14ac:dyDescent="0.2">
      <c r="A437" s="822" t="s">
        <v>2265</v>
      </c>
      <c r="B437" s="823" t="s">
        <v>3560</v>
      </c>
      <c r="C437" s="823" t="s">
        <v>3389</v>
      </c>
      <c r="D437" s="823" t="s">
        <v>800</v>
      </c>
      <c r="E437" s="823" t="s">
        <v>763</v>
      </c>
      <c r="F437" s="832"/>
      <c r="G437" s="832"/>
      <c r="H437" s="828">
        <v>0</v>
      </c>
      <c r="I437" s="832">
        <v>3</v>
      </c>
      <c r="J437" s="832">
        <v>197.96999999999997</v>
      </c>
      <c r="K437" s="828">
        <v>1</v>
      </c>
      <c r="L437" s="832">
        <v>3</v>
      </c>
      <c r="M437" s="833">
        <v>197.96999999999997</v>
      </c>
    </row>
    <row r="438" spans="1:13" ht="14.45" customHeight="1" x14ac:dyDescent="0.2">
      <c r="A438" s="822" t="s">
        <v>2265</v>
      </c>
      <c r="B438" s="823" t="s">
        <v>2066</v>
      </c>
      <c r="C438" s="823" t="s">
        <v>3307</v>
      </c>
      <c r="D438" s="823" t="s">
        <v>3308</v>
      </c>
      <c r="E438" s="823" t="s">
        <v>763</v>
      </c>
      <c r="F438" s="832">
        <v>6</v>
      </c>
      <c r="G438" s="832">
        <v>792</v>
      </c>
      <c r="H438" s="828">
        <v>1</v>
      </c>
      <c r="I438" s="832"/>
      <c r="J438" s="832"/>
      <c r="K438" s="828">
        <v>0</v>
      </c>
      <c r="L438" s="832">
        <v>6</v>
      </c>
      <c r="M438" s="833">
        <v>792</v>
      </c>
    </row>
    <row r="439" spans="1:13" ht="14.45" customHeight="1" x14ac:dyDescent="0.2">
      <c r="A439" s="822" t="s">
        <v>2265</v>
      </c>
      <c r="B439" s="823" t="s">
        <v>2198</v>
      </c>
      <c r="C439" s="823" t="s">
        <v>2980</v>
      </c>
      <c r="D439" s="823" t="s">
        <v>2200</v>
      </c>
      <c r="E439" s="823" t="s">
        <v>1644</v>
      </c>
      <c r="F439" s="832">
        <v>1</v>
      </c>
      <c r="G439" s="832">
        <v>400.17</v>
      </c>
      <c r="H439" s="828">
        <v>1</v>
      </c>
      <c r="I439" s="832"/>
      <c r="J439" s="832"/>
      <c r="K439" s="828">
        <v>0</v>
      </c>
      <c r="L439" s="832">
        <v>1</v>
      </c>
      <c r="M439" s="833">
        <v>400.17</v>
      </c>
    </row>
    <row r="440" spans="1:13" ht="14.45" customHeight="1" x14ac:dyDescent="0.2">
      <c r="A440" s="822" t="s">
        <v>2265</v>
      </c>
      <c r="B440" s="823" t="s">
        <v>2198</v>
      </c>
      <c r="C440" s="823" t="s">
        <v>2983</v>
      </c>
      <c r="D440" s="823" t="s">
        <v>2200</v>
      </c>
      <c r="E440" s="823" t="s">
        <v>2982</v>
      </c>
      <c r="F440" s="832"/>
      <c r="G440" s="832"/>
      <c r="H440" s="828">
        <v>0</v>
      </c>
      <c r="I440" s="832">
        <v>1</v>
      </c>
      <c r="J440" s="832">
        <v>533.42999999999995</v>
      </c>
      <c r="K440" s="828">
        <v>1</v>
      </c>
      <c r="L440" s="832">
        <v>1</v>
      </c>
      <c r="M440" s="833">
        <v>533.42999999999995</v>
      </c>
    </row>
    <row r="441" spans="1:13" ht="14.45" customHeight="1" x14ac:dyDescent="0.2">
      <c r="A441" s="822" t="s">
        <v>2265</v>
      </c>
      <c r="B441" s="823" t="s">
        <v>2198</v>
      </c>
      <c r="C441" s="823" t="s">
        <v>3102</v>
      </c>
      <c r="D441" s="823" t="s">
        <v>2200</v>
      </c>
      <c r="E441" s="823" t="s">
        <v>2979</v>
      </c>
      <c r="F441" s="832"/>
      <c r="G441" s="832"/>
      <c r="H441" s="828">
        <v>0</v>
      </c>
      <c r="I441" s="832">
        <v>1</v>
      </c>
      <c r="J441" s="832">
        <v>80.53</v>
      </c>
      <c r="K441" s="828">
        <v>1</v>
      </c>
      <c r="L441" s="832">
        <v>1</v>
      </c>
      <c r="M441" s="833">
        <v>80.53</v>
      </c>
    </row>
    <row r="442" spans="1:13" ht="14.45" customHeight="1" x14ac:dyDescent="0.2">
      <c r="A442" s="822" t="s">
        <v>2265</v>
      </c>
      <c r="B442" s="823" t="s">
        <v>2198</v>
      </c>
      <c r="C442" s="823" t="s">
        <v>2201</v>
      </c>
      <c r="D442" s="823" t="s">
        <v>2200</v>
      </c>
      <c r="E442" s="823" t="s">
        <v>1644</v>
      </c>
      <c r="F442" s="832"/>
      <c r="G442" s="832"/>
      <c r="H442" s="828">
        <v>0</v>
      </c>
      <c r="I442" s="832">
        <v>6</v>
      </c>
      <c r="J442" s="832">
        <v>2401.02</v>
      </c>
      <c r="K442" s="828">
        <v>1</v>
      </c>
      <c r="L442" s="832">
        <v>6</v>
      </c>
      <c r="M442" s="833">
        <v>2401.02</v>
      </c>
    </row>
    <row r="443" spans="1:13" ht="14.45" customHeight="1" x14ac:dyDescent="0.2">
      <c r="A443" s="822" t="s">
        <v>2265</v>
      </c>
      <c r="B443" s="823" t="s">
        <v>3576</v>
      </c>
      <c r="C443" s="823" t="s">
        <v>3201</v>
      </c>
      <c r="D443" s="823" t="s">
        <v>3202</v>
      </c>
      <c r="E443" s="823" t="s">
        <v>1436</v>
      </c>
      <c r="F443" s="832"/>
      <c r="G443" s="832"/>
      <c r="H443" s="828">
        <v>0</v>
      </c>
      <c r="I443" s="832">
        <v>1</v>
      </c>
      <c r="J443" s="832">
        <v>176.32</v>
      </c>
      <c r="K443" s="828">
        <v>1</v>
      </c>
      <c r="L443" s="832">
        <v>1</v>
      </c>
      <c r="M443" s="833">
        <v>176.32</v>
      </c>
    </row>
    <row r="444" spans="1:13" ht="14.45" customHeight="1" x14ac:dyDescent="0.2">
      <c r="A444" s="822" t="s">
        <v>2265</v>
      </c>
      <c r="B444" s="823" t="s">
        <v>3562</v>
      </c>
      <c r="C444" s="823" t="s">
        <v>3409</v>
      </c>
      <c r="D444" s="823" t="s">
        <v>2459</v>
      </c>
      <c r="E444" s="823" t="s">
        <v>2989</v>
      </c>
      <c r="F444" s="832">
        <v>3</v>
      </c>
      <c r="G444" s="832">
        <v>150.96</v>
      </c>
      <c r="H444" s="828">
        <v>1</v>
      </c>
      <c r="I444" s="832"/>
      <c r="J444" s="832"/>
      <c r="K444" s="828">
        <v>0</v>
      </c>
      <c r="L444" s="832">
        <v>3</v>
      </c>
      <c r="M444" s="833">
        <v>150.96</v>
      </c>
    </row>
    <row r="445" spans="1:13" ht="14.45" customHeight="1" x14ac:dyDescent="0.2">
      <c r="A445" s="822" t="s">
        <v>2265</v>
      </c>
      <c r="B445" s="823" t="s">
        <v>3562</v>
      </c>
      <c r="C445" s="823" t="s">
        <v>2987</v>
      </c>
      <c r="D445" s="823" t="s">
        <v>2988</v>
      </c>
      <c r="E445" s="823" t="s">
        <v>2989</v>
      </c>
      <c r="F445" s="832">
        <v>1</v>
      </c>
      <c r="G445" s="832">
        <v>50.32</v>
      </c>
      <c r="H445" s="828">
        <v>1</v>
      </c>
      <c r="I445" s="832"/>
      <c r="J445" s="832"/>
      <c r="K445" s="828">
        <v>0</v>
      </c>
      <c r="L445" s="832">
        <v>1</v>
      </c>
      <c r="M445" s="833">
        <v>50.32</v>
      </c>
    </row>
    <row r="446" spans="1:13" ht="14.45" customHeight="1" x14ac:dyDescent="0.2">
      <c r="A446" s="822" t="s">
        <v>2266</v>
      </c>
      <c r="B446" s="823" t="s">
        <v>3566</v>
      </c>
      <c r="C446" s="823" t="s">
        <v>2719</v>
      </c>
      <c r="D446" s="823" t="s">
        <v>2368</v>
      </c>
      <c r="E446" s="823" t="s">
        <v>2638</v>
      </c>
      <c r="F446" s="832">
        <v>1</v>
      </c>
      <c r="G446" s="832">
        <v>310.58999999999997</v>
      </c>
      <c r="H446" s="828">
        <v>1</v>
      </c>
      <c r="I446" s="832"/>
      <c r="J446" s="832"/>
      <c r="K446" s="828">
        <v>0</v>
      </c>
      <c r="L446" s="832">
        <v>1</v>
      </c>
      <c r="M446" s="833">
        <v>310.58999999999997</v>
      </c>
    </row>
    <row r="447" spans="1:13" ht="14.45" customHeight="1" x14ac:dyDescent="0.2">
      <c r="A447" s="822" t="s">
        <v>2266</v>
      </c>
      <c r="B447" s="823" t="s">
        <v>1941</v>
      </c>
      <c r="C447" s="823" t="s">
        <v>2730</v>
      </c>
      <c r="D447" s="823" t="s">
        <v>885</v>
      </c>
      <c r="E447" s="823" t="s">
        <v>2731</v>
      </c>
      <c r="F447" s="832">
        <v>1</v>
      </c>
      <c r="G447" s="832">
        <v>94.28</v>
      </c>
      <c r="H447" s="828">
        <v>1</v>
      </c>
      <c r="I447" s="832"/>
      <c r="J447" s="832"/>
      <c r="K447" s="828">
        <v>0</v>
      </c>
      <c r="L447" s="832">
        <v>1</v>
      </c>
      <c r="M447" s="833">
        <v>94.28</v>
      </c>
    </row>
    <row r="448" spans="1:13" ht="14.45" customHeight="1" x14ac:dyDescent="0.2">
      <c r="A448" s="822" t="s">
        <v>2266</v>
      </c>
      <c r="B448" s="823" t="s">
        <v>1941</v>
      </c>
      <c r="C448" s="823" t="s">
        <v>2654</v>
      </c>
      <c r="D448" s="823" t="s">
        <v>885</v>
      </c>
      <c r="E448" s="823" t="s">
        <v>2128</v>
      </c>
      <c r="F448" s="832">
        <v>1</v>
      </c>
      <c r="G448" s="832">
        <v>49.08</v>
      </c>
      <c r="H448" s="828">
        <v>1</v>
      </c>
      <c r="I448" s="832"/>
      <c r="J448" s="832"/>
      <c r="K448" s="828">
        <v>0</v>
      </c>
      <c r="L448" s="832">
        <v>1</v>
      </c>
      <c r="M448" s="833">
        <v>49.08</v>
      </c>
    </row>
    <row r="449" spans="1:13" ht="14.45" customHeight="1" x14ac:dyDescent="0.2">
      <c r="A449" s="822" t="s">
        <v>2266</v>
      </c>
      <c r="B449" s="823" t="s">
        <v>1998</v>
      </c>
      <c r="C449" s="823" t="s">
        <v>2720</v>
      </c>
      <c r="D449" s="823" t="s">
        <v>2628</v>
      </c>
      <c r="E449" s="823" t="s">
        <v>2721</v>
      </c>
      <c r="F449" s="832"/>
      <c r="G449" s="832"/>
      <c r="H449" s="828">
        <v>0</v>
      </c>
      <c r="I449" s="832">
        <v>2</v>
      </c>
      <c r="J449" s="832">
        <v>4078.2799999999997</v>
      </c>
      <c r="K449" s="828">
        <v>1</v>
      </c>
      <c r="L449" s="832">
        <v>2</v>
      </c>
      <c r="M449" s="833">
        <v>4078.2799999999997</v>
      </c>
    </row>
    <row r="450" spans="1:13" ht="14.45" customHeight="1" x14ac:dyDescent="0.2">
      <c r="A450" s="822" t="s">
        <v>2266</v>
      </c>
      <c r="B450" s="823" t="s">
        <v>1852</v>
      </c>
      <c r="C450" s="823" t="s">
        <v>2021</v>
      </c>
      <c r="D450" s="823" t="s">
        <v>695</v>
      </c>
      <c r="E450" s="823" t="s">
        <v>1057</v>
      </c>
      <c r="F450" s="832"/>
      <c r="G450" s="832"/>
      <c r="H450" s="828"/>
      <c r="I450" s="832">
        <v>1</v>
      </c>
      <c r="J450" s="832">
        <v>0</v>
      </c>
      <c r="K450" s="828"/>
      <c r="L450" s="832">
        <v>1</v>
      </c>
      <c r="M450" s="833">
        <v>0</v>
      </c>
    </row>
    <row r="451" spans="1:13" ht="14.45" customHeight="1" x14ac:dyDescent="0.2">
      <c r="A451" s="822" t="s">
        <v>2267</v>
      </c>
      <c r="B451" s="823" t="s">
        <v>3578</v>
      </c>
      <c r="C451" s="823" t="s">
        <v>3493</v>
      </c>
      <c r="D451" s="823" t="s">
        <v>3494</v>
      </c>
      <c r="E451" s="823" t="s">
        <v>3495</v>
      </c>
      <c r="F451" s="832"/>
      <c r="G451" s="832"/>
      <c r="H451" s="828">
        <v>0</v>
      </c>
      <c r="I451" s="832">
        <v>2</v>
      </c>
      <c r="J451" s="832">
        <v>25.58</v>
      </c>
      <c r="K451" s="828">
        <v>1</v>
      </c>
      <c r="L451" s="832">
        <v>2</v>
      </c>
      <c r="M451" s="833">
        <v>25.58</v>
      </c>
    </row>
    <row r="452" spans="1:13" ht="14.45" customHeight="1" x14ac:dyDescent="0.2">
      <c r="A452" s="822" t="s">
        <v>2267</v>
      </c>
      <c r="B452" s="823" t="s">
        <v>2135</v>
      </c>
      <c r="C452" s="823" t="s">
        <v>2136</v>
      </c>
      <c r="D452" s="823" t="s">
        <v>2137</v>
      </c>
      <c r="E452" s="823" t="s">
        <v>2138</v>
      </c>
      <c r="F452" s="832"/>
      <c r="G452" s="832"/>
      <c r="H452" s="828">
        <v>0</v>
      </c>
      <c r="I452" s="832">
        <v>3</v>
      </c>
      <c r="J452" s="832">
        <v>211.44</v>
      </c>
      <c r="K452" s="828">
        <v>1</v>
      </c>
      <c r="L452" s="832">
        <v>3</v>
      </c>
      <c r="M452" s="833">
        <v>211.44</v>
      </c>
    </row>
    <row r="453" spans="1:13" ht="14.45" customHeight="1" x14ac:dyDescent="0.2">
      <c r="A453" s="822" t="s">
        <v>2267</v>
      </c>
      <c r="B453" s="823" t="s">
        <v>2135</v>
      </c>
      <c r="C453" s="823" t="s">
        <v>2421</v>
      </c>
      <c r="D453" s="823" t="s">
        <v>2137</v>
      </c>
      <c r="E453" s="823" t="s">
        <v>2422</v>
      </c>
      <c r="F453" s="832"/>
      <c r="G453" s="832"/>
      <c r="H453" s="828">
        <v>0</v>
      </c>
      <c r="I453" s="832">
        <v>1</v>
      </c>
      <c r="J453" s="832">
        <v>140.96</v>
      </c>
      <c r="K453" s="828">
        <v>1</v>
      </c>
      <c r="L453" s="832">
        <v>1</v>
      </c>
      <c r="M453" s="833">
        <v>140.96</v>
      </c>
    </row>
    <row r="454" spans="1:13" ht="14.45" customHeight="1" x14ac:dyDescent="0.2">
      <c r="A454" s="822" t="s">
        <v>2267</v>
      </c>
      <c r="B454" s="823" t="s">
        <v>3558</v>
      </c>
      <c r="C454" s="823" t="s">
        <v>2903</v>
      </c>
      <c r="D454" s="823" t="s">
        <v>2904</v>
      </c>
      <c r="E454" s="823" t="s">
        <v>2905</v>
      </c>
      <c r="F454" s="832">
        <v>8</v>
      </c>
      <c r="G454" s="832">
        <v>16311.439999999999</v>
      </c>
      <c r="H454" s="828">
        <v>1</v>
      </c>
      <c r="I454" s="832"/>
      <c r="J454" s="832"/>
      <c r="K454" s="828">
        <v>0</v>
      </c>
      <c r="L454" s="832">
        <v>8</v>
      </c>
      <c r="M454" s="833">
        <v>16311.439999999999</v>
      </c>
    </row>
    <row r="455" spans="1:13" ht="14.45" customHeight="1" x14ac:dyDescent="0.2">
      <c r="A455" s="822" t="s">
        <v>2267</v>
      </c>
      <c r="B455" s="823" t="s">
        <v>3558</v>
      </c>
      <c r="C455" s="823" t="s">
        <v>2912</v>
      </c>
      <c r="D455" s="823" t="s">
        <v>2913</v>
      </c>
      <c r="E455" s="823" t="s">
        <v>2905</v>
      </c>
      <c r="F455" s="832"/>
      <c r="G455" s="832"/>
      <c r="H455" s="828">
        <v>0</v>
      </c>
      <c r="I455" s="832">
        <v>8</v>
      </c>
      <c r="J455" s="832">
        <v>16311.44</v>
      </c>
      <c r="K455" s="828">
        <v>1</v>
      </c>
      <c r="L455" s="832">
        <v>8</v>
      </c>
      <c r="M455" s="833">
        <v>16311.44</v>
      </c>
    </row>
    <row r="456" spans="1:13" ht="14.45" customHeight="1" x14ac:dyDescent="0.2">
      <c r="A456" s="822" t="s">
        <v>2267</v>
      </c>
      <c r="B456" s="823" t="s">
        <v>3558</v>
      </c>
      <c r="C456" s="823" t="s">
        <v>2914</v>
      </c>
      <c r="D456" s="823" t="s">
        <v>2913</v>
      </c>
      <c r="E456" s="823" t="s">
        <v>2909</v>
      </c>
      <c r="F456" s="832"/>
      <c r="G456" s="832"/>
      <c r="H456" s="828">
        <v>0</v>
      </c>
      <c r="I456" s="832">
        <v>11</v>
      </c>
      <c r="J456" s="832">
        <v>3913.6900000000005</v>
      </c>
      <c r="K456" s="828">
        <v>1</v>
      </c>
      <c r="L456" s="832">
        <v>11</v>
      </c>
      <c r="M456" s="833">
        <v>3913.6900000000005</v>
      </c>
    </row>
    <row r="457" spans="1:13" ht="14.45" customHeight="1" x14ac:dyDescent="0.2">
      <c r="A457" s="822" t="s">
        <v>2267</v>
      </c>
      <c r="B457" s="823" t="s">
        <v>3558</v>
      </c>
      <c r="C457" s="823" t="s">
        <v>2915</v>
      </c>
      <c r="D457" s="823" t="s">
        <v>2913</v>
      </c>
      <c r="E457" s="823" t="s">
        <v>2907</v>
      </c>
      <c r="F457" s="832"/>
      <c r="G457" s="832"/>
      <c r="H457" s="828">
        <v>0</v>
      </c>
      <c r="I457" s="832">
        <v>31</v>
      </c>
      <c r="J457" s="832">
        <v>17131.84</v>
      </c>
      <c r="K457" s="828">
        <v>1</v>
      </c>
      <c r="L457" s="832">
        <v>31</v>
      </c>
      <c r="M457" s="833">
        <v>17131.84</v>
      </c>
    </row>
    <row r="458" spans="1:13" ht="14.45" customHeight="1" x14ac:dyDescent="0.2">
      <c r="A458" s="822" t="s">
        <v>2267</v>
      </c>
      <c r="B458" s="823" t="s">
        <v>3558</v>
      </c>
      <c r="C458" s="823" t="s">
        <v>2916</v>
      </c>
      <c r="D458" s="823" t="s">
        <v>2913</v>
      </c>
      <c r="E458" s="823" t="s">
        <v>2911</v>
      </c>
      <c r="F458" s="832"/>
      <c r="G458" s="832"/>
      <c r="H458" s="828">
        <v>0</v>
      </c>
      <c r="I458" s="832">
        <v>23</v>
      </c>
      <c r="J458" s="832">
        <v>23447.58</v>
      </c>
      <c r="K458" s="828">
        <v>1</v>
      </c>
      <c r="L458" s="832">
        <v>23</v>
      </c>
      <c r="M458" s="833">
        <v>23447.58</v>
      </c>
    </row>
    <row r="459" spans="1:13" ht="14.45" customHeight="1" x14ac:dyDescent="0.2">
      <c r="A459" s="822" t="s">
        <v>2267</v>
      </c>
      <c r="B459" s="823" t="s">
        <v>3558</v>
      </c>
      <c r="C459" s="823" t="s">
        <v>3504</v>
      </c>
      <c r="D459" s="823" t="s">
        <v>3209</v>
      </c>
      <c r="E459" s="823" t="s">
        <v>2905</v>
      </c>
      <c r="F459" s="832">
        <v>5</v>
      </c>
      <c r="G459" s="832">
        <v>10194.65</v>
      </c>
      <c r="H459" s="828">
        <v>1</v>
      </c>
      <c r="I459" s="832"/>
      <c r="J459" s="832"/>
      <c r="K459" s="828">
        <v>0</v>
      </c>
      <c r="L459" s="832">
        <v>5</v>
      </c>
      <c r="M459" s="833">
        <v>10194.65</v>
      </c>
    </row>
    <row r="460" spans="1:13" ht="14.45" customHeight="1" x14ac:dyDescent="0.2">
      <c r="A460" s="822" t="s">
        <v>2267</v>
      </c>
      <c r="B460" s="823" t="s">
        <v>3558</v>
      </c>
      <c r="C460" s="823" t="s">
        <v>3319</v>
      </c>
      <c r="D460" s="823" t="s">
        <v>2918</v>
      </c>
      <c r="E460" s="823" t="s">
        <v>3320</v>
      </c>
      <c r="F460" s="832">
        <v>3</v>
      </c>
      <c r="G460" s="832">
        <v>764.58</v>
      </c>
      <c r="H460" s="828">
        <v>1</v>
      </c>
      <c r="I460" s="832"/>
      <c r="J460" s="832"/>
      <c r="K460" s="828">
        <v>0</v>
      </c>
      <c r="L460" s="832">
        <v>3</v>
      </c>
      <c r="M460" s="833">
        <v>764.58</v>
      </c>
    </row>
    <row r="461" spans="1:13" ht="14.45" customHeight="1" x14ac:dyDescent="0.2">
      <c r="A461" s="822" t="s">
        <v>2267</v>
      </c>
      <c r="B461" s="823" t="s">
        <v>3558</v>
      </c>
      <c r="C461" s="823" t="s">
        <v>2917</v>
      </c>
      <c r="D461" s="823" t="s">
        <v>2918</v>
      </c>
      <c r="E461" s="823" t="s">
        <v>2919</v>
      </c>
      <c r="F461" s="832">
        <v>3</v>
      </c>
      <c r="G461" s="832">
        <v>0</v>
      </c>
      <c r="H461" s="828"/>
      <c r="I461" s="832"/>
      <c r="J461" s="832"/>
      <c r="K461" s="828"/>
      <c r="L461" s="832">
        <v>3</v>
      </c>
      <c r="M461" s="833">
        <v>0</v>
      </c>
    </row>
    <row r="462" spans="1:13" ht="14.45" customHeight="1" x14ac:dyDescent="0.2">
      <c r="A462" s="822" t="s">
        <v>2267</v>
      </c>
      <c r="B462" s="823" t="s">
        <v>2145</v>
      </c>
      <c r="C462" s="823" t="s">
        <v>3105</v>
      </c>
      <c r="D462" s="823" t="s">
        <v>2152</v>
      </c>
      <c r="E462" s="823" t="s">
        <v>3106</v>
      </c>
      <c r="F462" s="832"/>
      <c r="G462" s="832"/>
      <c r="H462" s="828">
        <v>0</v>
      </c>
      <c r="I462" s="832">
        <v>12</v>
      </c>
      <c r="J462" s="832">
        <v>2792.16</v>
      </c>
      <c r="K462" s="828">
        <v>1</v>
      </c>
      <c r="L462" s="832">
        <v>12</v>
      </c>
      <c r="M462" s="833">
        <v>2792.16</v>
      </c>
    </row>
    <row r="463" spans="1:13" ht="14.45" customHeight="1" x14ac:dyDescent="0.2">
      <c r="A463" s="822" t="s">
        <v>2267</v>
      </c>
      <c r="B463" s="823" t="s">
        <v>2145</v>
      </c>
      <c r="C463" s="823" t="s">
        <v>2846</v>
      </c>
      <c r="D463" s="823" t="s">
        <v>2152</v>
      </c>
      <c r="E463" s="823" t="s">
        <v>2847</v>
      </c>
      <c r="F463" s="832"/>
      <c r="G463" s="832"/>
      <c r="H463" s="828">
        <v>0</v>
      </c>
      <c r="I463" s="832">
        <v>18</v>
      </c>
      <c r="J463" s="832">
        <v>26176.140000000003</v>
      </c>
      <c r="K463" s="828">
        <v>1</v>
      </c>
      <c r="L463" s="832">
        <v>18</v>
      </c>
      <c r="M463" s="833">
        <v>26176.140000000003</v>
      </c>
    </row>
    <row r="464" spans="1:13" ht="14.45" customHeight="1" x14ac:dyDescent="0.2">
      <c r="A464" s="822" t="s">
        <v>2267</v>
      </c>
      <c r="B464" s="823" t="s">
        <v>2145</v>
      </c>
      <c r="C464" s="823" t="s">
        <v>2151</v>
      </c>
      <c r="D464" s="823" t="s">
        <v>2152</v>
      </c>
      <c r="E464" s="823" t="s">
        <v>2153</v>
      </c>
      <c r="F464" s="832"/>
      <c r="G464" s="832"/>
      <c r="H464" s="828">
        <v>0</v>
      </c>
      <c r="I464" s="832">
        <v>18</v>
      </c>
      <c r="J464" s="832">
        <v>8725.5</v>
      </c>
      <c r="K464" s="828">
        <v>1</v>
      </c>
      <c r="L464" s="832">
        <v>18</v>
      </c>
      <c r="M464" s="833">
        <v>8725.5</v>
      </c>
    </row>
    <row r="465" spans="1:13" ht="14.45" customHeight="1" x14ac:dyDescent="0.2">
      <c r="A465" s="822" t="s">
        <v>2267</v>
      </c>
      <c r="B465" s="823" t="s">
        <v>2145</v>
      </c>
      <c r="C465" s="823" t="s">
        <v>2154</v>
      </c>
      <c r="D465" s="823" t="s">
        <v>2152</v>
      </c>
      <c r="E465" s="823" t="s">
        <v>2155</v>
      </c>
      <c r="F465" s="832"/>
      <c r="G465" s="832"/>
      <c r="H465" s="828">
        <v>0</v>
      </c>
      <c r="I465" s="832">
        <v>13</v>
      </c>
      <c r="J465" s="832">
        <v>12603.240000000002</v>
      </c>
      <c r="K465" s="828">
        <v>1</v>
      </c>
      <c r="L465" s="832">
        <v>13</v>
      </c>
      <c r="M465" s="833">
        <v>12603.240000000002</v>
      </c>
    </row>
    <row r="466" spans="1:13" ht="14.45" customHeight="1" x14ac:dyDescent="0.2">
      <c r="A466" s="822" t="s">
        <v>2267</v>
      </c>
      <c r="B466" s="823" t="s">
        <v>2145</v>
      </c>
      <c r="C466" s="823" t="s">
        <v>2146</v>
      </c>
      <c r="D466" s="823" t="s">
        <v>2147</v>
      </c>
      <c r="E466" s="823" t="s">
        <v>2148</v>
      </c>
      <c r="F466" s="832"/>
      <c r="G466" s="832"/>
      <c r="H466" s="828">
        <v>0</v>
      </c>
      <c r="I466" s="832">
        <v>18</v>
      </c>
      <c r="J466" s="832">
        <v>8725.5</v>
      </c>
      <c r="K466" s="828">
        <v>1</v>
      </c>
      <c r="L466" s="832">
        <v>18</v>
      </c>
      <c r="M466" s="833">
        <v>8725.5</v>
      </c>
    </row>
    <row r="467" spans="1:13" ht="14.45" customHeight="1" x14ac:dyDescent="0.2">
      <c r="A467" s="822" t="s">
        <v>2267</v>
      </c>
      <c r="B467" s="823" t="s">
        <v>2145</v>
      </c>
      <c r="C467" s="823" t="s">
        <v>2149</v>
      </c>
      <c r="D467" s="823" t="s">
        <v>2147</v>
      </c>
      <c r="E467" s="823" t="s">
        <v>2150</v>
      </c>
      <c r="F467" s="832"/>
      <c r="G467" s="832"/>
      <c r="H467" s="828">
        <v>0</v>
      </c>
      <c r="I467" s="832">
        <v>6</v>
      </c>
      <c r="J467" s="832">
        <v>5816.88</v>
      </c>
      <c r="K467" s="828">
        <v>1</v>
      </c>
      <c r="L467" s="832">
        <v>6</v>
      </c>
      <c r="M467" s="833">
        <v>5816.88</v>
      </c>
    </row>
    <row r="468" spans="1:13" ht="14.45" customHeight="1" x14ac:dyDescent="0.2">
      <c r="A468" s="822" t="s">
        <v>2267</v>
      </c>
      <c r="B468" s="823" t="s">
        <v>2145</v>
      </c>
      <c r="C468" s="823" t="s">
        <v>2849</v>
      </c>
      <c r="D468" s="823" t="s">
        <v>2147</v>
      </c>
      <c r="E468" s="823" t="s">
        <v>2850</v>
      </c>
      <c r="F468" s="832"/>
      <c r="G468" s="832"/>
      <c r="H468" s="828">
        <v>0</v>
      </c>
      <c r="I468" s="832">
        <v>6</v>
      </c>
      <c r="J468" s="832">
        <v>1454.22</v>
      </c>
      <c r="K468" s="828">
        <v>1</v>
      </c>
      <c r="L468" s="832">
        <v>6</v>
      </c>
      <c r="M468" s="833">
        <v>1454.22</v>
      </c>
    </row>
    <row r="469" spans="1:13" ht="14.45" customHeight="1" x14ac:dyDescent="0.2">
      <c r="A469" s="822" t="s">
        <v>2267</v>
      </c>
      <c r="B469" s="823" t="s">
        <v>2145</v>
      </c>
      <c r="C469" s="823" t="s">
        <v>3491</v>
      </c>
      <c r="D469" s="823" t="s">
        <v>3492</v>
      </c>
      <c r="E469" s="823" t="s">
        <v>2148</v>
      </c>
      <c r="F469" s="832">
        <v>6</v>
      </c>
      <c r="G469" s="832">
        <v>2908.5</v>
      </c>
      <c r="H469" s="828">
        <v>1</v>
      </c>
      <c r="I469" s="832"/>
      <c r="J469" s="832"/>
      <c r="K469" s="828">
        <v>0</v>
      </c>
      <c r="L469" s="832">
        <v>6</v>
      </c>
      <c r="M469" s="833">
        <v>2908.5</v>
      </c>
    </row>
    <row r="470" spans="1:13" ht="14.45" customHeight="1" x14ac:dyDescent="0.2">
      <c r="A470" s="822" t="s">
        <v>2267</v>
      </c>
      <c r="B470" s="823" t="s">
        <v>2156</v>
      </c>
      <c r="C470" s="823" t="s">
        <v>2157</v>
      </c>
      <c r="D470" s="823" t="s">
        <v>2158</v>
      </c>
      <c r="E470" s="823" t="s">
        <v>2159</v>
      </c>
      <c r="F470" s="832"/>
      <c r="G470" s="832"/>
      <c r="H470" s="828">
        <v>0</v>
      </c>
      <c r="I470" s="832">
        <v>26</v>
      </c>
      <c r="J470" s="832">
        <v>19605.04</v>
      </c>
      <c r="K470" s="828">
        <v>1</v>
      </c>
      <c r="L470" s="832">
        <v>26</v>
      </c>
      <c r="M470" s="833">
        <v>19605.04</v>
      </c>
    </row>
    <row r="471" spans="1:13" ht="14.45" customHeight="1" x14ac:dyDescent="0.2">
      <c r="A471" s="822" t="s">
        <v>2267</v>
      </c>
      <c r="B471" s="823" t="s">
        <v>2156</v>
      </c>
      <c r="C471" s="823" t="s">
        <v>2160</v>
      </c>
      <c r="D471" s="823" t="s">
        <v>2158</v>
      </c>
      <c r="E471" s="823" t="s">
        <v>2161</v>
      </c>
      <c r="F471" s="832"/>
      <c r="G471" s="832"/>
      <c r="H471" s="828">
        <v>0</v>
      </c>
      <c r="I471" s="832">
        <v>18</v>
      </c>
      <c r="J471" s="832">
        <v>20359.079999999998</v>
      </c>
      <c r="K471" s="828">
        <v>1</v>
      </c>
      <c r="L471" s="832">
        <v>18</v>
      </c>
      <c r="M471" s="833">
        <v>20359.079999999998</v>
      </c>
    </row>
    <row r="472" spans="1:13" ht="14.45" customHeight="1" x14ac:dyDescent="0.2">
      <c r="A472" s="822" t="s">
        <v>2267</v>
      </c>
      <c r="B472" s="823" t="s">
        <v>2156</v>
      </c>
      <c r="C472" s="823" t="s">
        <v>2826</v>
      </c>
      <c r="D472" s="823" t="s">
        <v>2158</v>
      </c>
      <c r="E472" s="823" t="s">
        <v>2827</v>
      </c>
      <c r="F472" s="832"/>
      <c r="G472" s="832"/>
      <c r="H472" s="828">
        <v>0</v>
      </c>
      <c r="I472" s="832">
        <v>20</v>
      </c>
      <c r="J472" s="832">
        <v>30161.599999999999</v>
      </c>
      <c r="K472" s="828">
        <v>1</v>
      </c>
      <c r="L472" s="832">
        <v>20</v>
      </c>
      <c r="M472" s="833">
        <v>30161.599999999999</v>
      </c>
    </row>
    <row r="473" spans="1:13" ht="14.45" customHeight="1" x14ac:dyDescent="0.2">
      <c r="A473" s="822" t="s">
        <v>2267</v>
      </c>
      <c r="B473" s="823" t="s">
        <v>2156</v>
      </c>
      <c r="C473" s="823" t="s">
        <v>3482</v>
      </c>
      <c r="D473" s="823" t="s">
        <v>3026</v>
      </c>
      <c r="E473" s="823" t="s">
        <v>2159</v>
      </c>
      <c r="F473" s="832">
        <v>6</v>
      </c>
      <c r="G473" s="832">
        <v>4524.24</v>
      </c>
      <c r="H473" s="828">
        <v>1</v>
      </c>
      <c r="I473" s="832"/>
      <c r="J473" s="832"/>
      <c r="K473" s="828">
        <v>0</v>
      </c>
      <c r="L473" s="832">
        <v>6</v>
      </c>
      <c r="M473" s="833">
        <v>4524.24</v>
      </c>
    </row>
    <row r="474" spans="1:13" ht="14.45" customHeight="1" x14ac:dyDescent="0.2">
      <c r="A474" s="822" t="s">
        <v>2267</v>
      </c>
      <c r="B474" s="823" t="s">
        <v>2156</v>
      </c>
      <c r="C474" s="823" t="s">
        <v>3025</v>
      </c>
      <c r="D474" s="823" t="s">
        <v>3026</v>
      </c>
      <c r="E474" s="823" t="s">
        <v>2159</v>
      </c>
      <c r="F474" s="832">
        <v>12</v>
      </c>
      <c r="G474" s="832">
        <v>9048.48</v>
      </c>
      <c r="H474" s="828">
        <v>1</v>
      </c>
      <c r="I474" s="832"/>
      <c r="J474" s="832"/>
      <c r="K474" s="828">
        <v>0</v>
      </c>
      <c r="L474" s="832">
        <v>12</v>
      </c>
      <c r="M474" s="833">
        <v>9048.48</v>
      </c>
    </row>
    <row r="475" spans="1:13" ht="14.45" customHeight="1" x14ac:dyDescent="0.2">
      <c r="A475" s="822" t="s">
        <v>2267</v>
      </c>
      <c r="B475" s="823" t="s">
        <v>1852</v>
      </c>
      <c r="C475" s="823" t="s">
        <v>2021</v>
      </c>
      <c r="D475" s="823" t="s">
        <v>695</v>
      </c>
      <c r="E475" s="823" t="s">
        <v>1057</v>
      </c>
      <c r="F475" s="832"/>
      <c r="G475" s="832"/>
      <c r="H475" s="828"/>
      <c r="I475" s="832">
        <v>16</v>
      </c>
      <c r="J475" s="832">
        <v>0</v>
      </c>
      <c r="K475" s="828"/>
      <c r="L475" s="832">
        <v>16</v>
      </c>
      <c r="M475" s="833">
        <v>0</v>
      </c>
    </row>
    <row r="476" spans="1:13" ht="14.45" customHeight="1" x14ac:dyDescent="0.2">
      <c r="A476" s="822" t="s">
        <v>2267</v>
      </c>
      <c r="B476" s="823" t="s">
        <v>2037</v>
      </c>
      <c r="C476" s="823" t="s">
        <v>2851</v>
      </c>
      <c r="D476" s="823" t="s">
        <v>2039</v>
      </c>
      <c r="E476" s="823" t="s">
        <v>2852</v>
      </c>
      <c r="F476" s="832"/>
      <c r="G476" s="832"/>
      <c r="H476" s="828">
        <v>0</v>
      </c>
      <c r="I476" s="832">
        <v>4</v>
      </c>
      <c r="J476" s="832">
        <v>1357.88</v>
      </c>
      <c r="K476" s="828">
        <v>1</v>
      </c>
      <c r="L476" s="832">
        <v>4</v>
      </c>
      <c r="M476" s="833">
        <v>1357.88</v>
      </c>
    </row>
    <row r="477" spans="1:13" ht="14.45" customHeight="1" x14ac:dyDescent="0.2">
      <c r="A477" s="822" t="s">
        <v>2267</v>
      </c>
      <c r="B477" s="823" t="s">
        <v>2037</v>
      </c>
      <c r="C477" s="823" t="s">
        <v>2166</v>
      </c>
      <c r="D477" s="823" t="s">
        <v>2039</v>
      </c>
      <c r="E477" s="823" t="s">
        <v>2167</v>
      </c>
      <c r="F477" s="832"/>
      <c r="G477" s="832"/>
      <c r="H477" s="828">
        <v>0</v>
      </c>
      <c r="I477" s="832">
        <v>6</v>
      </c>
      <c r="J477" s="832">
        <v>678.95999999999992</v>
      </c>
      <c r="K477" s="828">
        <v>1</v>
      </c>
      <c r="L477" s="832">
        <v>6</v>
      </c>
      <c r="M477" s="833">
        <v>678.95999999999992</v>
      </c>
    </row>
    <row r="478" spans="1:13" ht="14.45" customHeight="1" x14ac:dyDescent="0.2">
      <c r="A478" s="822" t="s">
        <v>2267</v>
      </c>
      <c r="B478" s="823" t="s">
        <v>2037</v>
      </c>
      <c r="C478" s="823" t="s">
        <v>2041</v>
      </c>
      <c r="D478" s="823" t="s">
        <v>2039</v>
      </c>
      <c r="E478" s="823" t="s">
        <v>2042</v>
      </c>
      <c r="F478" s="832"/>
      <c r="G478" s="832"/>
      <c r="H478" s="828">
        <v>0</v>
      </c>
      <c r="I478" s="832">
        <v>49</v>
      </c>
      <c r="J478" s="832">
        <v>16634.030000000002</v>
      </c>
      <c r="K478" s="828">
        <v>1</v>
      </c>
      <c r="L478" s="832">
        <v>49</v>
      </c>
      <c r="M478" s="833">
        <v>16634.030000000002</v>
      </c>
    </row>
    <row r="479" spans="1:13" ht="14.45" customHeight="1" x14ac:dyDescent="0.2">
      <c r="A479" s="822" t="s">
        <v>2267</v>
      </c>
      <c r="B479" s="823" t="s">
        <v>2037</v>
      </c>
      <c r="C479" s="823" t="s">
        <v>3030</v>
      </c>
      <c r="D479" s="823" t="s">
        <v>3031</v>
      </c>
      <c r="E479" s="823" t="s">
        <v>3032</v>
      </c>
      <c r="F479" s="832"/>
      <c r="G479" s="832"/>
      <c r="H479" s="828">
        <v>0</v>
      </c>
      <c r="I479" s="832">
        <v>3</v>
      </c>
      <c r="J479" s="832">
        <v>2290.89</v>
      </c>
      <c r="K479" s="828">
        <v>1</v>
      </c>
      <c r="L479" s="832">
        <v>3</v>
      </c>
      <c r="M479" s="833">
        <v>2290.89</v>
      </c>
    </row>
    <row r="480" spans="1:13" ht="14.45" customHeight="1" x14ac:dyDescent="0.2">
      <c r="A480" s="822" t="s">
        <v>2267</v>
      </c>
      <c r="B480" s="823" t="s">
        <v>2174</v>
      </c>
      <c r="C480" s="823" t="s">
        <v>3122</v>
      </c>
      <c r="D480" s="823" t="s">
        <v>2183</v>
      </c>
      <c r="E480" s="823" t="s">
        <v>2923</v>
      </c>
      <c r="F480" s="832">
        <v>2</v>
      </c>
      <c r="G480" s="832">
        <v>338.58</v>
      </c>
      <c r="H480" s="828">
        <v>1</v>
      </c>
      <c r="I480" s="832"/>
      <c r="J480" s="832"/>
      <c r="K480" s="828">
        <v>0</v>
      </c>
      <c r="L480" s="832">
        <v>2</v>
      </c>
      <c r="M480" s="833">
        <v>338.58</v>
      </c>
    </row>
    <row r="481" spans="1:13" ht="14.45" customHeight="1" x14ac:dyDescent="0.2">
      <c r="A481" s="822" t="s">
        <v>2267</v>
      </c>
      <c r="B481" s="823" t="s">
        <v>2174</v>
      </c>
      <c r="C481" s="823" t="s">
        <v>2182</v>
      </c>
      <c r="D481" s="823" t="s">
        <v>2183</v>
      </c>
      <c r="E481" s="823" t="s">
        <v>2179</v>
      </c>
      <c r="F481" s="832">
        <v>6</v>
      </c>
      <c r="G481" s="832">
        <v>4063.0199999999995</v>
      </c>
      <c r="H481" s="828">
        <v>1</v>
      </c>
      <c r="I481" s="832"/>
      <c r="J481" s="832"/>
      <c r="K481" s="828">
        <v>0</v>
      </c>
      <c r="L481" s="832">
        <v>6</v>
      </c>
      <c r="M481" s="833">
        <v>4063.0199999999995</v>
      </c>
    </row>
    <row r="482" spans="1:13" ht="14.45" customHeight="1" x14ac:dyDescent="0.2">
      <c r="A482" s="822" t="s">
        <v>2267</v>
      </c>
      <c r="B482" s="823" t="s">
        <v>2174</v>
      </c>
      <c r="C482" s="823" t="s">
        <v>2176</v>
      </c>
      <c r="D482" s="823" t="s">
        <v>1581</v>
      </c>
      <c r="E482" s="823" t="s">
        <v>1584</v>
      </c>
      <c r="F482" s="832"/>
      <c r="G482" s="832"/>
      <c r="H482" s="828">
        <v>0</v>
      </c>
      <c r="I482" s="832">
        <v>2</v>
      </c>
      <c r="J482" s="832">
        <v>2573.2399999999998</v>
      </c>
      <c r="K482" s="828">
        <v>1</v>
      </c>
      <c r="L482" s="832">
        <v>2</v>
      </c>
      <c r="M482" s="833">
        <v>2573.2399999999998</v>
      </c>
    </row>
    <row r="483" spans="1:13" ht="14.45" customHeight="1" x14ac:dyDescent="0.2">
      <c r="A483" s="822" t="s">
        <v>2267</v>
      </c>
      <c r="B483" s="823" t="s">
        <v>2174</v>
      </c>
      <c r="C483" s="823" t="s">
        <v>2177</v>
      </c>
      <c r="D483" s="823" t="s">
        <v>1581</v>
      </c>
      <c r="E483" s="823" t="s">
        <v>1583</v>
      </c>
      <c r="F483" s="832"/>
      <c r="G483" s="832"/>
      <c r="H483" s="828">
        <v>0</v>
      </c>
      <c r="I483" s="832">
        <v>14</v>
      </c>
      <c r="J483" s="832">
        <v>36025.079999999994</v>
      </c>
      <c r="K483" s="828">
        <v>1</v>
      </c>
      <c r="L483" s="832">
        <v>14</v>
      </c>
      <c r="M483" s="833">
        <v>36025.079999999994</v>
      </c>
    </row>
    <row r="484" spans="1:13" ht="14.45" customHeight="1" x14ac:dyDescent="0.2">
      <c r="A484" s="822" t="s">
        <v>2267</v>
      </c>
      <c r="B484" s="823" t="s">
        <v>2174</v>
      </c>
      <c r="C484" s="823" t="s">
        <v>2178</v>
      </c>
      <c r="D484" s="823" t="s">
        <v>1581</v>
      </c>
      <c r="E484" s="823" t="s">
        <v>2179</v>
      </c>
      <c r="F484" s="832"/>
      <c r="G484" s="832"/>
      <c r="H484" s="828">
        <v>0</v>
      </c>
      <c r="I484" s="832">
        <v>3</v>
      </c>
      <c r="J484" s="832">
        <v>2031.5099999999998</v>
      </c>
      <c r="K484" s="828">
        <v>1</v>
      </c>
      <c r="L484" s="832">
        <v>3</v>
      </c>
      <c r="M484" s="833">
        <v>2031.5099999999998</v>
      </c>
    </row>
    <row r="485" spans="1:13" ht="14.45" customHeight="1" x14ac:dyDescent="0.2">
      <c r="A485" s="822" t="s">
        <v>2267</v>
      </c>
      <c r="B485" s="823" t="s">
        <v>2174</v>
      </c>
      <c r="C485" s="823" t="s">
        <v>3505</v>
      </c>
      <c r="D485" s="823" t="s">
        <v>1577</v>
      </c>
      <c r="E485" s="823" t="s">
        <v>1584</v>
      </c>
      <c r="F485" s="832">
        <v>1</v>
      </c>
      <c r="G485" s="832">
        <v>1286.6199999999999</v>
      </c>
      <c r="H485" s="828">
        <v>1</v>
      </c>
      <c r="I485" s="832"/>
      <c r="J485" s="832"/>
      <c r="K485" s="828">
        <v>0</v>
      </c>
      <c r="L485" s="832">
        <v>1</v>
      </c>
      <c r="M485" s="833">
        <v>1286.6199999999999</v>
      </c>
    </row>
    <row r="486" spans="1:13" ht="14.45" customHeight="1" x14ac:dyDescent="0.2">
      <c r="A486" s="822" t="s">
        <v>2267</v>
      </c>
      <c r="B486" s="823" t="s">
        <v>2174</v>
      </c>
      <c r="C486" s="823" t="s">
        <v>2935</v>
      </c>
      <c r="D486" s="823" t="s">
        <v>2936</v>
      </c>
      <c r="E486" s="823" t="s">
        <v>2923</v>
      </c>
      <c r="F486" s="832">
        <v>7</v>
      </c>
      <c r="G486" s="832">
        <v>9003.33</v>
      </c>
      <c r="H486" s="828">
        <v>1</v>
      </c>
      <c r="I486" s="832"/>
      <c r="J486" s="832"/>
      <c r="K486" s="828">
        <v>0</v>
      </c>
      <c r="L486" s="832">
        <v>7</v>
      </c>
      <c r="M486" s="833">
        <v>9003.33</v>
      </c>
    </row>
    <row r="487" spans="1:13" ht="14.45" customHeight="1" x14ac:dyDescent="0.2">
      <c r="A487" s="822" t="s">
        <v>2267</v>
      </c>
      <c r="B487" s="823" t="s">
        <v>2054</v>
      </c>
      <c r="C487" s="823" t="s">
        <v>3407</v>
      </c>
      <c r="D487" s="823" t="s">
        <v>3408</v>
      </c>
      <c r="E487" s="823" t="s">
        <v>2196</v>
      </c>
      <c r="F487" s="832">
        <v>2</v>
      </c>
      <c r="G487" s="832">
        <v>0</v>
      </c>
      <c r="H487" s="828"/>
      <c r="I487" s="832"/>
      <c r="J487" s="832"/>
      <c r="K487" s="828"/>
      <c r="L487" s="832">
        <v>2</v>
      </c>
      <c r="M487" s="833">
        <v>0</v>
      </c>
    </row>
    <row r="488" spans="1:13" ht="14.45" customHeight="1" x14ac:dyDescent="0.2">
      <c r="A488" s="822" t="s">
        <v>2267</v>
      </c>
      <c r="B488" s="823" t="s">
        <v>2054</v>
      </c>
      <c r="C488" s="823" t="s">
        <v>2055</v>
      </c>
      <c r="D488" s="823" t="s">
        <v>1208</v>
      </c>
      <c r="E488" s="823" t="s">
        <v>2056</v>
      </c>
      <c r="F488" s="832"/>
      <c r="G488" s="832"/>
      <c r="H488" s="828"/>
      <c r="I488" s="832">
        <v>7</v>
      </c>
      <c r="J488" s="832">
        <v>0</v>
      </c>
      <c r="K488" s="828"/>
      <c r="L488" s="832">
        <v>7</v>
      </c>
      <c r="M488" s="833">
        <v>0</v>
      </c>
    </row>
    <row r="489" spans="1:13" ht="14.45" customHeight="1" x14ac:dyDescent="0.2">
      <c r="A489" s="822" t="s">
        <v>2267</v>
      </c>
      <c r="B489" s="823" t="s">
        <v>2198</v>
      </c>
      <c r="C489" s="823" t="s">
        <v>2201</v>
      </c>
      <c r="D489" s="823" t="s">
        <v>2200</v>
      </c>
      <c r="E489" s="823" t="s">
        <v>1644</v>
      </c>
      <c r="F489" s="832"/>
      <c r="G489" s="832"/>
      <c r="H489" s="828">
        <v>0</v>
      </c>
      <c r="I489" s="832">
        <v>1</v>
      </c>
      <c r="J489" s="832">
        <v>400.17</v>
      </c>
      <c r="K489" s="828">
        <v>1</v>
      </c>
      <c r="L489" s="832">
        <v>1</v>
      </c>
      <c r="M489" s="833">
        <v>400.17</v>
      </c>
    </row>
    <row r="490" spans="1:13" ht="14.45" customHeight="1" x14ac:dyDescent="0.2">
      <c r="A490" s="822" t="s">
        <v>2267</v>
      </c>
      <c r="B490" s="823" t="s">
        <v>3562</v>
      </c>
      <c r="C490" s="823" t="s">
        <v>3275</v>
      </c>
      <c r="D490" s="823" t="s">
        <v>2988</v>
      </c>
      <c r="E490" s="823" t="s">
        <v>2989</v>
      </c>
      <c r="F490" s="832">
        <v>9</v>
      </c>
      <c r="G490" s="832">
        <v>452.88</v>
      </c>
      <c r="H490" s="828">
        <v>1</v>
      </c>
      <c r="I490" s="832"/>
      <c r="J490" s="832"/>
      <c r="K490" s="828">
        <v>0</v>
      </c>
      <c r="L490" s="832">
        <v>9</v>
      </c>
      <c r="M490" s="833">
        <v>452.88</v>
      </c>
    </row>
    <row r="491" spans="1:13" ht="14.45" customHeight="1" x14ac:dyDescent="0.2">
      <c r="A491" s="822" t="s">
        <v>2268</v>
      </c>
      <c r="B491" s="823" t="s">
        <v>1941</v>
      </c>
      <c r="C491" s="823" t="s">
        <v>2654</v>
      </c>
      <c r="D491" s="823" t="s">
        <v>885</v>
      </c>
      <c r="E491" s="823" t="s">
        <v>2128</v>
      </c>
      <c r="F491" s="832">
        <v>1</v>
      </c>
      <c r="G491" s="832">
        <v>49.08</v>
      </c>
      <c r="H491" s="828">
        <v>1</v>
      </c>
      <c r="I491" s="832"/>
      <c r="J491" s="832"/>
      <c r="K491" s="828">
        <v>0</v>
      </c>
      <c r="L491" s="832">
        <v>1</v>
      </c>
      <c r="M491" s="833">
        <v>49.08</v>
      </c>
    </row>
    <row r="492" spans="1:13" ht="14.45" customHeight="1" x14ac:dyDescent="0.2">
      <c r="A492" s="822" t="s">
        <v>2269</v>
      </c>
      <c r="B492" s="823" t="s">
        <v>1968</v>
      </c>
      <c r="C492" s="823" t="s">
        <v>1969</v>
      </c>
      <c r="D492" s="823" t="s">
        <v>1970</v>
      </c>
      <c r="E492" s="823" t="s">
        <v>1971</v>
      </c>
      <c r="F492" s="832"/>
      <c r="G492" s="832"/>
      <c r="H492" s="828">
        <v>0</v>
      </c>
      <c r="I492" s="832">
        <v>1</v>
      </c>
      <c r="J492" s="832">
        <v>119.7</v>
      </c>
      <c r="K492" s="828">
        <v>1</v>
      </c>
      <c r="L492" s="832">
        <v>1</v>
      </c>
      <c r="M492" s="833">
        <v>119.7</v>
      </c>
    </row>
    <row r="493" spans="1:13" ht="14.45" customHeight="1" x14ac:dyDescent="0.2">
      <c r="A493" s="822" t="s">
        <v>2270</v>
      </c>
      <c r="B493" s="823" t="s">
        <v>1852</v>
      </c>
      <c r="C493" s="823" t="s">
        <v>2021</v>
      </c>
      <c r="D493" s="823" t="s">
        <v>695</v>
      </c>
      <c r="E493" s="823" t="s">
        <v>1057</v>
      </c>
      <c r="F493" s="832"/>
      <c r="G493" s="832"/>
      <c r="H493" s="828"/>
      <c r="I493" s="832">
        <v>1</v>
      </c>
      <c r="J493" s="832">
        <v>0</v>
      </c>
      <c r="K493" s="828"/>
      <c r="L493" s="832">
        <v>1</v>
      </c>
      <c r="M493" s="833">
        <v>0</v>
      </c>
    </row>
    <row r="494" spans="1:13" ht="14.45" customHeight="1" x14ac:dyDescent="0.2">
      <c r="A494" s="822" t="s">
        <v>2270</v>
      </c>
      <c r="B494" s="823" t="s">
        <v>3573</v>
      </c>
      <c r="C494" s="823" t="s">
        <v>2716</v>
      </c>
      <c r="D494" s="823" t="s">
        <v>2717</v>
      </c>
      <c r="E494" s="823" t="s">
        <v>2718</v>
      </c>
      <c r="F494" s="832"/>
      <c r="G494" s="832"/>
      <c r="H494" s="828">
        <v>0</v>
      </c>
      <c r="I494" s="832">
        <v>1</v>
      </c>
      <c r="J494" s="832">
        <v>103.8</v>
      </c>
      <c r="K494" s="828">
        <v>1</v>
      </c>
      <c r="L494" s="832">
        <v>1</v>
      </c>
      <c r="M494" s="833">
        <v>103.8</v>
      </c>
    </row>
    <row r="495" spans="1:13" ht="14.45" customHeight="1" x14ac:dyDescent="0.2">
      <c r="A495" s="822" t="s">
        <v>2271</v>
      </c>
      <c r="B495" s="823" t="s">
        <v>2043</v>
      </c>
      <c r="C495" s="823" t="s">
        <v>2044</v>
      </c>
      <c r="D495" s="823" t="s">
        <v>2045</v>
      </c>
      <c r="E495" s="823" t="s">
        <v>2046</v>
      </c>
      <c r="F495" s="832"/>
      <c r="G495" s="832"/>
      <c r="H495" s="828">
        <v>0</v>
      </c>
      <c r="I495" s="832">
        <v>6</v>
      </c>
      <c r="J495" s="832">
        <v>140.4</v>
      </c>
      <c r="K495" s="828">
        <v>1</v>
      </c>
      <c r="L495" s="832">
        <v>6</v>
      </c>
      <c r="M495" s="833">
        <v>140.4</v>
      </c>
    </row>
    <row r="496" spans="1:13" ht="14.45" customHeight="1" x14ac:dyDescent="0.2">
      <c r="A496" s="822" t="s">
        <v>2272</v>
      </c>
      <c r="B496" s="823" t="s">
        <v>1888</v>
      </c>
      <c r="C496" s="823" t="s">
        <v>2104</v>
      </c>
      <c r="D496" s="823" t="s">
        <v>818</v>
      </c>
      <c r="E496" s="823" t="s">
        <v>2105</v>
      </c>
      <c r="F496" s="832"/>
      <c r="G496" s="832"/>
      <c r="H496" s="828">
        <v>0</v>
      </c>
      <c r="I496" s="832">
        <v>3</v>
      </c>
      <c r="J496" s="832">
        <v>480.09000000000003</v>
      </c>
      <c r="K496" s="828">
        <v>1</v>
      </c>
      <c r="L496" s="832">
        <v>3</v>
      </c>
      <c r="M496" s="833">
        <v>480.09000000000003</v>
      </c>
    </row>
    <row r="497" spans="1:13" ht="14.45" customHeight="1" x14ac:dyDescent="0.2">
      <c r="A497" s="822" t="s">
        <v>2272</v>
      </c>
      <c r="B497" s="823" t="s">
        <v>1950</v>
      </c>
      <c r="C497" s="823" t="s">
        <v>1954</v>
      </c>
      <c r="D497" s="823" t="s">
        <v>1295</v>
      </c>
      <c r="E497" s="823" t="s">
        <v>1955</v>
      </c>
      <c r="F497" s="832"/>
      <c r="G497" s="832"/>
      <c r="H497" s="828">
        <v>0</v>
      </c>
      <c r="I497" s="832">
        <v>1</v>
      </c>
      <c r="J497" s="832">
        <v>154.36000000000001</v>
      </c>
      <c r="K497" s="828">
        <v>1</v>
      </c>
      <c r="L497" s="832">
        <v>1</v>
      </c>
      <c r="M497" s="833">
        <v>154.36000000000001</v>
      </c>
    </row>
    <row r="498" spans="1:13" ht="14.45" customHeight="1" x14ac:dyDescent="0.2">
      <c r="A498" s="822" t="s">
        <v>2272</v>
      </c>
      <c r="B498" s="823" t="s">
        <v>1959</v>
      </c>
      <c r="C498" s="823" t="s">
        <v>2625</v>
      </c>
      <c r="D498" s="823" t="s">
        <v>2371</v>
      </c>
      <c r="E498" s="823" t="s">
        <v>795</v>
      </c>
      <c r="F498" s="832">
        <v>1</v>
      </c>
      <c r="G498" s="832">
        <v>96.04</v>
      </c>
      <c r="H498" s="828">
        <v>1</v>
      </c>
      <c r="I498" s="832"/>
      <c r="J498" s="832"/>
      <c r="K498" s="828">
        <v>0</v>
      </c>
      <c r="L498" s="832">
        <v>1</v>
      </c>
      <c r="M498" s="833">
        <v>96.04</v>
      </c>
    </row>
    <row r="499" spans="1:13" ht="14.45" customHeight="1" x14ac:dyDescent="0.2">
      <c r="A499" s="822" t="s">
        <v>2272</v>
      </c>
      <c r="B499" s="823" t="s">
        <v>3571</v>
      </c>
      <c r="C499" s="823" t="s">
        <v>2603</v>
      </c>
      <c r="D499" s="823" t="s">
        <v>2604</v>
      </c>
      <c r="E499" s="823" t="s">
        <v>2605</v>
      </c>
      <c r="F499" s="832"/>
      <c r="G499" s="832"/>
      <c r="H499" s="828">
        <v>0</v>
      </c>
      <c r="I499" s="832">
        <v>2</v>
      </c>
      <c r="J499" s="832">
        <v>3543.68</v>
      </c>
      <c r="K499" s="828">
        <v>1</v>
      </c>
      <c r="L499" s="832">
        <v>2</v>
      </c>
      <c r="M499" s="833">
        <v>3543.68</v>
      </c>
    </row>
    <row r="500" spans="1:13" ht="14.45" customHeight="1" x14ac:dyDescent="0.2">
      <c r="A500" s="822" t="s">
        <v>2273</v>
      </c>
      <c r="B500" s="823" t="s">
        <v>1863</v>
      </c>
      <c r="C500" s="823" t="s">
        <v>1869</v>
      </c>
      <c r="D500" s="823" t="s">
        <v>1865</v>
      </c>
      <c r="E500" s="823" t="s">
        <v>1870</v>
      </c>
      <c r="F500" s="832"/>
      <c r="G500" s="832"/>
      <c r="H500" s="828">
        <v>0</v>
      </c>
      <c r="I500" s="832">
        <v>3</v>
      </c>
      <c r="J500" s="832">
        <v>254.75</v>
      </c>
      <c r="K500" s="828">
        <v>1</v>
      </c>
      <c r="L500" s="832">
        <v>3</v>
      </c>
      <c r="M500" s="833">
        <v>254.75</v>
      </c>
    </row>
    <row r="501" spans="1:13" ht="14.45" customHeight="1" x14ac:dyDescent="0.2">
      <c r="A501" s="822" t="s">
        <v>2273</v>
      </c>
      <c r="B501" s="823" t="s">
        <v>1905</v>
      </c>
      <c r="C501" s="823" t="s">
        <v>3317</v>
      </c>
      <c r="D501" s="823" t="s">
        <v>754</v>
      </c>
      <c r="E501" s="823" t="s">
        <v>755</v>
      </c>
      <c r="F501" s="832">
        <v>1</v>
      </c>
      <c r="G501" s="832">
        <v>234.07</v>
      </c>
      <c r="H501" s="828">
        <v>1</v>
      </c>
      <c r="I501" s="832"/>
      <c r="J501" s="832"/>
      <c r="K501" s="828">
        <v>0</v>
      </c>
      <c r="L501" s="832">
        <v>1</v>
      </c>
      <c r="M501" s="833">
        <v>234.07</v>
      </c>
    </row>
    <row r="502" spans="1:13" ht="14.45" customHeight="1" x14ac:dyDescent="0.2">
      <c r="A502" s="822" t="s">
        <v>2273</v>
      </c>
      <c r="B502" s="823" t="s">
        <v>1941</v>
      </c>
      <c r="C502" s="823" t="s">
        <v>2730</v>
      </c>
      <c r="D502" s="823" t="s">
        <v>885</v>
      </c>
      <c r="E502" s="823" t="s">
        <v>2731</v>
      </c>
      <c r="F502" s="832">
        <v>1</v>
      </c>
      <c r="G502" s="832">
        <v>94.28</v>
      </c>
      <c r="H502" s="828">
        <v>1</v>
      </c>
      <c r="I502" s="832"/>
      <c r="J502" s="832"/>
      <c r="K502" s="828">
        <v>0</v>
      </c>
      <c r="L502" s="832">
        <v>1</v>
      </c>
      <c r="M502" s="833">
        <v>94.28</v>
      </c>
    </row>
    <row r="503" spans="1:13" ht="14.45" customHeight="1" x14ac:dyDescent="0.2">
      <c r="A503" s="822" t="s">
        <v>2273</v>
      </c>
      <c r="B503" s="823" t="s">
        <v>1950</v>
      </c>
      <c r="C503" s="823" t="s">
        <v>1954</v>
      </c>
      <c r="D503" s="823" t="s">
        <v>1295</v>
      </c>
      <c r="E503" s="823" t="s">
        <v>1955</v>
      </c>
      <c r="F503" s="832"/>
      <c r="G503" s="832"/>
      <c r="H503" s="828">
        <v>0</v>
      </c>
      <c r="I503" s="832">
        <v>2</v>
      </c>
      <c r="J503" s="832">
        <v>308.72000000000003</v>
      </c>
      <c r="K503" s="828">
        <v>1</v>
      </c>
      <c r="L503" s="832">
        <v>2</v>
      </c>
      <c r="M503" s="833">
        <v>308.72000000000003</v>
      </c>
    </row>
    <row r="504" spans="1:13" ht="14.45" customHeight="1" x14ac:dyDescent="0.2">
      <c r="A504" s="822" t="s">
        <v>2273</v>
      </c>
      <c r="B504" s="823" t="s">
        <v>2135</v>
      </c>
      <c r="C504" s="823" t="s">
        <v>2136</v>
      </c>
      <c r="D504" s="823" t="s">
        <v>2137</v>
      </c>
      <c r="E504" s="823" t="s">
        <v>2138</v>
      </c>
      <c r="F504" s="832"/>
      <c r="G504" s="832"/>
      <c r="H504" s="828">
        <v>0</v>
      </c>
      <c r="I504" s="832">
        <v>15</v>
      </c>
      <c r="J504" s="832">
        <v>1057.2</v>
      </c>
      <c r="K504" s="828">
        <v>1</v>
      </c>
      <c r="L504" s="832">
        <v>15</v>
      </c>
      <c r="M504" s="833">
        <v>1057.2</v>
      </c>
    </row>
    <row r="505" spans="1:13" ht="14.45" customHeight="1" x14ac:dyDescent="0.2">
      <c r="A505" s="822" t="s">
        <v>2273</v>
      </c>
      <c r="B505" s="823" t="s">
        <v>2135</v>
      </c>
      <c r="C505" s="823" t="s">
        <v>2421</v>
      </c>
      <c r="D505" s="823" t="s">
        <v>2137</v>
      </c>
      <c r="E505" s="823" t="s">
        <v>2422</v>
      </c>
      <c r="F505" s="832"/>
      <c r="G505" s="832"/>
      <c r="H505" s="828">
        <v>0</v>
      </c>
      <c r="I505" s="832">
        <v>3</v>
      </c>
      <c r="J505" s="832">
        <v>422.88</v>
      </c>
      <c r="K505" s="828">
        <v>1</v>
      </c>
      <c r="L505" s="832">
        <v>3</v>
      </c>
      <c r="M505" s="833">
        <v>422.88</v>
      </c>
    </row>
    <row r="506" spans="1:13" ht="14.45" customHeight="1" x14ac:dyDescent="0.2">
      <c r="A506" s="822" t="s">
        <v>2273</v>
      </c>
      <c r="B506" s="823" t="s">
        <v>3558</v>
      </c>
      <c r="C506" s="823" t="s">
        <v>2903</v>
      </c>
      <c r="D506" s="823" t="s">
        <v>2904</v>
      </c>
      <c r="E506" s="823" t="s">
        <v>2905</v>
      </c>
      <c r="F506" s="832">
        <v>5</v>
      </c>
      <c r="G506" s="832">
        <v>10194.65</v>
      </c>
      <c r="H506" s="828">
        <v>1</v>
      </c>
      <c r="I506" s="832"/>
      <c r="J506" s="832"/>
      <c r="K506" s="828">
        <v>0</v>
      </c>
      <c r="L506" s="832">
        <v>5</v>
      </c>
      <c r="M506" s="833">
        <v>10194.65</v>
      </c>
    </row>
    <row r="507" spans="1:13" ht="14.45" customHeight="1" x14ac:dyDescent="0.2">
      <c r="A507" s="822" t="s">
        <v>2273</v>
      </c>
      <c r="B507" s="823" t="s">
        <v>3558</v>
      </c>
      <c r="C507" s="823" t="s">
        <v>2906</v>
      </c>
      <c r="D507" s="823" t="s">
        <v>2904</v>
      </c>
      <c r="E507" s="823" t="s">
        <v>2907</v>
      </c>
      <c r="F507" s="832">
        <v>27</v>
      </c>
      <c r="G507" s="832">
        <v>14921.279999999999</v>
      </c>
      <c r="H507" s="828">
        <v>1</v>
      </c>
      <c r="I507" s="832"/>
      <c r="J507" s="832"/>
      <c r="K507" s="828">
        <v>0</v>
      </c>
      <c r="L507" s="832">
        <v>27</v>
      </c>
      <c r="M507" s="833">
        <v>14921.279999999999</v>
      </c>
    </row>
    <row r="508" spans="1:13" ht="14.45" customHeight="1" x14ac:dyDescent="0.2">
      <c r="A508" s="822" t="s">
        <v>2273</v>
      </c>
      <c r="B508" s="823" t="s">
        <v>3558</v>
      </c>
      <c r="C508" s="823" t="s">
        <v>2908</v>
      </c>
      <c r="D508" s="823" t="s">
        <v>2904</v>
      </c>
      <c r="E508" s="823" t="s">
        <v>2909</v>
      </c>
      <c r="F508" s="832">
        <v>14</v>
      </c>
      <c r="G508" s="832">
        <v>4981.0600000000004</v>
      </c>
      <c r="H508" s="828">
        <v>1</v>
      </c>
      <c r="I508" s="832"/>
      <c r="J508" s="832"/>
      <c r="K508" s="828">
        <v>0</v>
      </c>
      <c r="L508" s="832">
        <v>14</v>
      </c>
      <c r="M508" s="833">
        <v>4981.0600000000004</v>
      </c>
    </row>
    <row r="509" spans="1:13" ht="14.45" customHeight="1" x14ac:dyDescent="0.2">
      <c r="A509" s="822" t="s">
        <v>2273</v>
      </c>
      <c r="B509" s="823" t="s">
        <v>3558</v>
      </c>
      <c r="C509" s="823" t="s">
        <v>2910</v>
      </c>
      <c r="D509" s="823" t="s">
        <v>2904</v>
      </c>
      <c r="E509" s="823" t="s">
        <v>2911</v>
      </c>
      <c r="F509" s="832">
        <v>16</v>
      </c>
      <c r="G509" s="832">
        <v>16311.36</v>
      </c>
      <c r="H509" s="828">
        <v>1</v>
      </c>
      <c r="I509" s="832"/>
      <c r="J509" s="832"/>
      <c r="K509" s="828">
        <v>0</v>
      </c>
      <c r="L509" s="832">
        <v>16</v>
      </c>
      <c r="M509" s="833">
        <v>16311.36</v>
      </c>
    </row>
    <row r="510" spans="1:13" ht="14.45" customHeight="1" x14ac:dyDescent="0.2">
      <c r="A510" s="822" t="s">
        <v>2273</v>
      </c>
      <c r="B510" s="823" t="s">
        <v>3558</v>
      </c>
      <c r="C510" s="823" t="s">
        <v>2912</v>
      </c>
      <c r="D510" s="823" t="s">
        <v>2913</v>
      </c>
      <c r="E510" s="823" t="s">
        <v>2905</v>
      </c>
      <c r="F510" s="832"/>
      <c r="G510" s="832"/>
      <c r="H510" s="828">
        <v>0</v>
      </c>
      <c r="I510" s="832">
        <v>26</v>
      </c>
      <c r="J510" s="832">
        <v>53012.18</v>
      </c>
      <c r="K510" s="828">
        <v>1</v>
      </c>
      <c r="L510" s="832">
        <v>26</v>
      </c>
      <c r="M510" s="833">
        <v>53012.18</v>
      </c>
    </row>
    <row r="511" spans="1:13" ht="14.45" customHeight="1" x14ac:dyDescent="0.2">
      <c r="A511" s="822" t="s">
        <v>2273</v>
      </c>
      <c r="B511" s="823" t="s">
        <v>3558</v>
      </c>
      <c r="C511" s="823" t="s">
        <v>2914</v>
      </c>
      <c r="D511" s="823" t="s">
        <v>2913</v>
      </c>
      <c r="E511" s="823" t="s">
        <v>2909</v>
      </c>
      <c r="F511" s="832"/>
      <c r="G511" s="832"/>
      <c r="H511" s="828">
        <v>0</v>
      </c>
      <c r="I511" s="832">
        <v>5</v>
      </c>
      <c r="J511" s="832">
        <v>1778.9500000000003</v>
      </c>
      <c r="K511" s="828">
        <v>1</v>
      </c>
      <c r="L511" s="832">
        <v>5</v>
      </c>
      <c r="M511" s="833">
        <v>1778.9500000000003</v>
      </c>
    </row>
    <row r="512" spans="1:13" ht="14.45" customHeight="1" x14ac:dyDescent="0.2">
      <c r="A512" s="822" t="s">
        <v>2273</v>
      </c>
      <c r="B512" s="823" t="s">
        <v>3558</v>
      </c>
      <c r="C512" s="823" t="s">
        <v>2915</v>
      </c>
      <c r="D512" s="823" t="s">
        <v>2913</v>
      </c>
      <c r="E512" s="823" t="s">
        <v>2907</v>
      </c>
      <c r="F512" s="832"/>
      <c r="G512" s="832"/>
      <c r="H512" s="828">
        <v>0</v>
      </c>
      <c r="I512" s="832">
        <v>32</v>
      </c>
      <c r="J512" s="832">
        <v>17684.48</v>
      </c>
      <c r="K512" s="828">
        <v>1</v>
      </c>
      <c r="L512" s="832">
        <v>32</v>
      </c>
      <c r="M512" s="833">
        <v>17684.48</v>
      </c>
    </row>
    <row r="513" spans="1:13" ht="14.45" customHeight="1" x14ac:dyDescent="0.2">
      <c r="A513" s="822" t="s">
        <v>2273</v>
      </c>
      <c r="B513" s="823" t="s">
        <v>3558</v>
      </c>
      <c r="C513" s="823" t="s">
        <v>2916</v>
      </c>
      <c r="D513" s="823" t="s">
        <v>2913</v>
      </c>
      <c r="E513" s="823" t="s">
        <v>2911</v>
      </c>
      <c r="F513" s="832"/>
      <c r="G513" s="832"/>
      <c r="H513" s="828">
        <v>0</v>
      </c>
      <c r="I513" s="832">
        <v>20</v>
      </c>
      <c r="J513" s="832">
        <v>20389.2</v>
      </c>
      <c r="K513" s="828">
        <v>1</v>
      </c>
      <c r="L513" s="832">
        <v>20</v>
      </c>
      <c r="M513" s="833">
        <v>20389.2</v>
      </c>
    </row>
    <row r="514" spans="1:13" ht="14.45" customHeight="1" x14ac:dyDescent="0.2">
      <c r="A514" s="822" t="s">
        <v>2273</v>
      </c>
      <c r="B514" s="823" t="s">
        <v>3558</v>
      </c>
      <c r="C514" s="823" t="s">
        <v>3318</v>
      </c>
      <c r="D514" s="823" t="s">
        <v>3209</v>
      </c>
      <c r="E514" s="823" t="s">
        <v>2909</v>
      </c>
      <c r="F514" s="832">
        <v>1</v>
      </c>
      <c r="G514" s="832">
        <v>355.79</v>
      </c>
      <c r="H514" s="828">
        <v>1</v>
      </c>
      <c r="I514" s="832"/>
      <c r="J514" s="832"/>
      <c r="K514" s="828">
        <v>0</v>
      </c>
      <c r="L514" s="832">
        <v>1</v>
      </c>
      <c r="M514" s="833">
        <v>355.79</v>
      </c>
    </row>
    <row r="515" spans="1:13" ht="14.45" customHeight="1" x14ac:dyDescent="0.2">
      <c r="A515" s="822" t="s">
        <v>2273</v>
      </c>
      <c r="B515" s="823" t="s">
        <v>3558</v>
      </c>
      <c r="C515" s="823" t="s">
        <v>3046</v>
      </c>
      <c r="D515" s="823" t="s">
        <v>2918</v>
      </c>
      <c r="E515" s="823" t="s">
        <v>3047</v>
      </c>
      <c r="F515" s="832">
        <v>1</v>
      </c>
      <c r="G515" s="832">
        <v>88.95</v>
      </c>
      <c r="H515" s="828">
        <v>1</v>
      </c>
      <c r="I515" s="832"/>
      <c r="J515" s="832"/>
      <c r="K515" s="828">
        <v>0</v>
      </c>
      <c r="L515" s="832">
        <v>1</v>
      </c>
      <c r="M515" s="833">
        <v>88.95</v>
      </c>
    </row>
    <row r="516" spans="1:13" ht="14.45" customHeight="1" x14ac:dyDescent="0.2">
      <c r="A516" s="822" t="s">
        <v>2273</v>
      </c>
      <c r="B516" s="823" t="s">
        <v>3558</v>
      </c>
      <c r="C516" s="823" t="s">
        <v>3319</v>
      </c>
      <c r="D516" s="823" t="s">
        <v>2918</v>
      </c>
      <c r="E516" s="823" t="s">
        <v>3320</v>
      </c>
      <c r="F516" s="832">
        <v>30</v>
      </c>
      <c r="G516" s="832">
        <v>7645.8000000000011</v>
      </c>
      <c r="H516" s="828">
        <v>1</v>
      </c>
      <c r="I516" s="832"/>
      <c r="J516" s="832"/>
      <c r="K516" s="828">
        <v>0</v>
      </c>
      <c r="L516" s="832">
        <v>30</v>
      </c>
      <c r="M516" s="833">
        <v>7645.8000000000011</v>
      </c>
    </row>
    <row r="517" spans="1:13" ht="14.45" customHeight="1" x14ac:dyDescent="0.2">
      <c r="A517" s="822" t="s">
        <v>2273</v>
      </c>
      <c r="B517" s="823" t="s">
        <v>3558</v>
      </c>
      <c r="C517" s="823" t="s">
        <v>2917</v>
      </c>
      <c r="D517" s="823" t="s">
        <v>2918</v>
      </c>
      <c r="E517" s="823" t="s">
        <v>2919</v>
      </c>
      <c r="F517" s="832">
        <v>8</v>
      </c>
      <c r="G517" s="832">
        <v>0</v>
      </c>
      <c r="H517" s="828"/>
      <c r="I517" s="832"/>
      <c r="J517" s="832"/>
      <c r="K517" s="828"/>
      <c r="L517" s="832">
        <v>8</v>
      </c>
      <c r="M517" s="833">
        <v>0</v>
      </c>
    </row>
    <row r="518" spans="1:13" ht="14.45" customHeight="1" x14ac:dyDescent="0.2">
      <c r="A518" s="822" t="s">
        <v>2273</v>
      </c>
      <c r="B518" s="823" t="s">
        <v>2145</v>
      </c>
      <c r="C518" s="823" t="s">
        <v>3171</v>
      </c>
      <c r="D518" s="823" t="s">
        <v>2839</v>
      </c>
      <c r="E518" s="823" t="s">
        <v>2150</v>
      </c>
      <c r="F518" s="832"/>
      <c r="G518" s="832"/>
      <c r="H518" s="828">
        <v>0</v>
      </c>
      <c r="I518" s="832">
        <v>6</v>
      </c>
      <c r="J518" s="832">
        <v>5816.88</v>
      </c>
      <c r="K518" s="828">
        <v>1</v>
      </c>
      <c r="L518" s="832">
        <v>6</v>
      </c>
      <c r="M518" s="833">
        <v>5816.88</v>
      </c>
    </row>
    <row r="519" spans="1:13" ht="14.45" customHeight="1" x14ac:dyDescent="0.2">
      <c r="A519" s="822" t="s">
        <v>2273</v>
      </c>
      <c r="B519" s="823" t="s">
        <v>2145</v>
      </c>
      <c r="C519" s="823" t="s">
        <v>2841</v>
      </c>
      <c r="D519" s="823" t="s">
        <v>2839</v>
      </c>
      <c r="E519" s="823" t="s">
        <v>2842</v>
      </c>
      <c r="F519" s="832"/>
      <c r="G519" s="832"/>
      <c r="H519" s="828">
        <v>0</v>
      </c>
      <c r="I519" s="832">
        <v>8</v>
      </c>
      <c r="J519" s="832">
        <v>15511.76</v>
      </c>
      <c r="K519" s="828">
        <v>1</v>
      </c>
      <c r="L519" s="832">
        <v>8</v>
      </c>
      <c r="M519" s="833">
        <v>15511.76</v>
      </c>
    </row>
    <row r="520" spans="1:13" ht="14.45" customHeight="1" x14ac:dyDescent="0.2">
      <c r="A520" s="822" t="s">
        <v>2273</v>
      </c>
      <c r="B520" s="823" t="s">
        <v>2145</v>
      </c>
      <c r="C520" s="823" t="s">
        <v>3109</v>
      </c>
      <c r="D520" s="823" t="s">
        <v>2152</v>
      </c>
      <c r="E520" s="823" t="s">
        <v>3110</v>
      </c>
      <c r="F520" s="832"/>
      <c r="G520" s="832"/>
      <c r="H520" s="828">
        <v>0</v>
      </c>
      <c r="I520" s="832">
        <v>2</v>
      </c>
      <c r="J520" s="832">
        <v>3877.94</v>
      </c>
      <c r="K520" s="828">
        <v>1</v>
      </c>
      <c r="L520" s="832">
        <v>2</v>
      </c>
      <c r="M520" s="833">
        <v>3877.94</v>
      </c>
    </row>
    <row r="521" spans="1:13" ht="14.45" customHeight="1" x14ac:dyDescent="0.2">
      <c r="A521" s="822" t="s">
        <v>2273</v>
      </c>
      <c r="B521" s="823" t="s">
        <v>2145</v>
      </c>
      <c r="C521" s="823" t="s">
        <v>2151</v>
      </c>
      <c r="D521" s="823" t="s">
        <v>2152</v>
      </c>
      <c r="E521" s="823" t="s">
        <v>2153</v>
      </c>
      <c r="F521" s="832"/>
      <c r="G521" s="832"/>
      <c r="H521" s="828">
        <v>0</v>
      </c>
      <c r="I521" s="832">
        <v>12</v>
      </c>
      <c r="J521" s="832">
        <v>5817</v>
      </c>
      <c r="K521" s="828">
        <v>1</v>
      </c>
      <c r="L521" s="832">
        <v>12</v>
      </c>
      <c r="M521" s="833">
        <v>5817</v>
      </c>
    </row>
    <row r="522" spans="1:13" ht="14.45" customHeight="1" x14ac:dyDescent="0.2">
      <c r="A522" s="822" t="s">
        <v>2273</v>
      </c>
      <c r="B522" s="823" t="s">
        <v>2145</v>
      </c>
      <c r="C522" s="823" t="s">
        <v>2154</v>
      </c>
      <c r="D522" s="823" t="s">
        <v>2152</v>
      </c>
      <c r="E522" s="823" t="s">
        <v>2155</v>
      </c>
      <c r="F522" s="832"/>
      <c r="G522" s="832"/>
      <c r="H522" s="828">
        <v>0</v>
      </c>
      <c r="I522" s="832">
        <v>6</v>
      </c>
      <c r="J522" s="832">
        <v>5816.88</v>
      </c>
      <c r="K522" s="828">
        <v>1</v>
      </c>
      <c r="L522" s="832">
        <v>6</v>
      </c>
      <c r="M522" s="833">
        <v>5816.88</v>
      </c>
    </row>
    <row r="523" spans="1:13" ht="14.45" customHeight="1" x14ac:dyDescent="0.2">
      <c r="A523" s="822" t="s">
        <v>2273</v>
      </c>
      <c r="B523" s="823" t="s">
        <v>2145</v>
      </c>
      <c r="C523" s="823" t="s">
        <v>2848</v>
      </c>
      <c r="D523" s="823" t="s">
        <v>2839</v>
      </c>
      <c r="E523" s="823" t="s">
        <v>2148</v>
      </c>
      <c r="F523" s="832"/>
      <c r="G523" s="832"/>
      <c r="H523" s="828">
        <v>0</v>
      </c>
      <c r="I523" s="832">
        <v>6</v>
      </c>
      <c r="J523" s="832">
        <v>2908.5</v>
      </c>
      <c r="K523" s="828">
        <v>1</v>
      </c>
      <c r="L523" s="832">
        <v>6</v>
      </c>
      <c r="M523" s="833">
        <v>2908.5</v>
      </c>
    </row>
    <row r="524" spans="1:13" ht="14.45" customHeight="1" x14ac:dyDescent="0.2">
      <c r="A524" s="822" t="s">
        <v>2273</v>
      </c>
      <c r="B524" s="823" t="s">
        <v>2145</v>
      </c>
      <c r="C524" s="823" t="s">
        <v>2146</v>
      </c>
      <c r="D524" s="823" t="s">
        <v>2147</v>
      </c>
      <c r="E524" s="823" t="s">
        <v>2148</v>
      </c>
      <c r="F524" s="832"/>
      <c r="G524" s="832"/>
      <c r="H524" s="828">
        <v>0</v>
      </c>
      <c r="I524" s="832">
        <v>15</v>
      </c>
      <c r="J524" s="832">
        <v>7271.25</v>
      </c>
      <c r="K524" s="828">
        <v>1</v>
      </c>
      <c r="L524" s="832">
        <v>15</v>
      </c>
      <c r="M524" s="833">
        <v>7271.25</v>
      </c>
    </row>
    <row r="525" spans="1:13" ht="14.45" customHeight="1" x14ac:dyDescent="0.2">
      <c r="A525" s="822" t="s">
        <v>2273</v>
      </c>
      <c r="B525" s="823" t="s">
        <v>2145</v>
      </c>
      <c r="C525" s="823" t="s">
        <v>2149</v>
      </c>
      <c r="D525" s="823" t="s">
        <v>2147</v>
      </c>
      <c r="E525" s="823" t="s">
        <v>2150</v>
      </c>
      <c r="F525" s="832"/>
      <c r="G525" s="832"/>
      <c r="H525" s="828">
        <v>0</v>
      </c>
      <c r="I525" s="832">
        <v>12</v>
      </c>
      <c r="J525" s="832">
        <v>11633.76</v>
      </c>
      <c r="K525" s="828">
        <v>1</v>
      </c>
      <c r="L525" s="832">
        <v>12</v>
      </c>
      <c r="M525" s="833">
        <v>11633.76</v>
      </c>
    </row>
    <row r="526" spans="1:13" ht="14.45" customHeight="1" x14ac:dyDescent="0.2">
      <c r="A526" s="822" t="s">
        <v>2273</v>
      </c>
      <c r="B526" s="823" t="s">
        <v>2145</v>
      </c>
      <c r="C526" s="823" t="s">
        <v>3176</v>
      </c>
      <c r="D526" s="823" t="s">
        <v>2147</v>
      </c>
      <c r="E526" s="823" t="s">
        <v>2842</v>
      </c>
      <c r="F526" s="832"/>
      <c r="G526" s="832"/>
      <c r="H526" s="828">
        <v>0</v>
      </c>
      <c r="I526" s="832">
        <v>15</v>
      </c>
      <c r="J526" s="832">
        <v>29084.55</v>
      </c>
      <c r="K526" s="828">
        <v>1</v>
      </c>
      <c r="L526" s="832">
        <v>15</v>
      </c>
      <c r="M526" s="833">
        <v>29084.55</v>
      </c>
    </row>
    <row r="527" spans="1:13" ht="14.45" customHeight="1" x14ac:dyDescent="0.2">
      <c r="A527" s="822" t="s">
        <v>2273</v>
      </c>
      <c r="B527" s="823" t="s">
        <v>2156</v>
      </c>
      <c r="C527" s="823" t="s">
        <v>2157</v>
      </c>
      <c r="D527" s="823" t="s">
        <v>2158</v>
      </c>
      <c r="E527" s="823" t="s">
        <v>2159</v>
      </c>
      <c r="F527" s="832"/>
      <c r="G527" s="832"/>
      <c r="H527" s="828">
        <v>0</v>
      </c>
      <c r="I527" s="832">
        <v>25</v>
      </c>
      <c r="J527" s="832">
        <v>18851</v>
      </c>
      <c r="K527" s="828">
        <v>1</v>
      </c>
      <c r="L527" s="832">
        <v>25</v>
      </c>
      <c r="M527" s="833">
        <v>18851</v>
      </c>
    </row>
    <row r="528" spans="1:13" ht="14.45" customHeight="1" x14ac:dyDescent="0.2">
      <c r="A528" s="822" t="s">
        <v>2273</v>
      </c>
      <c r="B528" s="823" t="s">
        <v>2156</v>
      </c>
      <c r="C528" s="823" t="s">
        <v>2160</v>
      </c>
      <c r="D528" s="823" t="s">
        <v>2158</v>
      </c>
      <c r="E528" s="823" t="s">
        <v>2161</v>
      </c>
      <c r="F528" s="832"/>
      <c r="G528" s="832"/>
      <c r="H528" s="828">
        <v>0</v>
      </c>
      <c r="I528" s="832">
        <v>12</v>
      </c>
      <c r="J528" s="832">
        <v>13572.72</v>
      </c>
      <c r="K528" s="828">
        <v>1</v>
      </c>
      <c r="L528" s="832">
        <v>12</v>
      </c>
      <c r="M528" s="833">
        <v>13572.72</v>
      </c>
    </row>
    <row r="529" spans="1:13" ht="14.45" customHeight="1" x14ac:dyDescent="0.2">
      <c r="A529" s="822" t="s">
        <v>2273</v>
      </c>
      <c r="B529" s="823" t="s">
        <v>2156</v>
      </c>
      <c r="C529" s="823" t="s">
        <v>2826</v>
      </c>
      <c r="D529" s="823" t="s">
        <v>2158</v>
      </c>
      <c r="E529" s="823" t="s">
        <v>2827</v>
      </c>
      <c r="F529" s="832"/>
      <c r="G529" s="832"/>
      <c r="H529" s="828">
        <v>0</v>
      </c>
      <c r="I529" s="832">
        <v>15</v>
      </c>
      <c r="J529" s="832">
        <v>22621.199999999997</v>
      </c>
      <c r="K529" s="828">
        <v>1</v>
      </c>
      <c r="L529" s="832">
        <v>15</v>
      </c>
      <c r="M529" s="833">
        <v>22621.199999999997</v>
      </c>
    </row>
    <row r="530" spans="1:13" ht="14.45" customHeight="1" x14ac:dyDescent="0.2">
      <c r="A530" s="822" t="s">
        <v>2273</v>
      </c>
      <c r="B530" s="823" t="s">
        <v>2156</v>
      </c>
      <c r="C530" s="823" t="s">
        <v>3298</v>
      </c>
      <c r="D530" s="823" t="s">
        <v>3026</v>
      </c>
      <c r="E530" s="823" t="s">
        <v>2827</v>
      </c>
      <c r="F530" s="832">
        <v>12</v>
      </c>
      <c r="G530" s="832">
        <v>18096.96</v>
      </c>
      <c r="H530" s="828">
        <v>1</v>
      </c>
      <c r="I530" s="832"/>
      <c r="J530" s="832"/>
      <c r="K530" s="828">
        <v>0</v>
      </c>
      <c r="L530" s="832">
        <v>12</v>
      </c>
      <c r="M530" s="833">
        <v>18096.96</v>
      </c>
    </row>
    <row r="531" spans="1:13" ht="14.45" customHeight="1" x14ac:dyDescent="0.2">
      <c r="A531" s="822" t="s">
        <v>2273</v>
      </c>
      <c r="B531" s="823" t="s">
        <v>1852</v>
      </c>
      <c r="C531" s="823" t="s">
        <v>2021</v>
      </c>
      <c r="D531" s="823" t="s">
        <v>695</v>
      </c>
      <c r="E531" s="823" t="s">
        <v>1057</v>
      </c>
      <c r="F531" s="832"/>
      <c r="G531" s="832"/>
      <c r="H531" s="828"/>
      <c r="I531" s="832">
        <v>14</v>
      </c>
      <c r="J531" s="832">
        <v>0</v>
      </c>
      <c r="K531" s="828"/>
      <c r="L531" s="832">
        <v>14</v>
      </c>
      <c r="M531" s="833">
        <v>0</v>
      </c>
    </row>
    <row r="532" spans="1:13" ht="14.45" customHeight="1" x14ac:dyDescent="0.2">
      <c r="A532" s="822" t="s">
        <v>2273</v>
      </c>
      <c r="B532" s="823" t="s">
        <v>3559</v>
      </c>
      <c r="C532" s="823" t="s">
        <v>3325</v>
      </c>
      <c r="D532" s="823" t="s">
        <v>3250</v>
      </c>
      <c r="E532" s="823" t="s">
        <v>3251</v>
      </c>
      <c r="F532" s="832">
        <v>1</v>
      </c>
      <c r="G532" s="832">
        <v>60.39</v>
      </c>
      <c r="H532" s="828">
        <v>1</v>
      </c>
      <c r="I532" s="832"/>
      <c r="J532" s="832"/>
      <c r="K532" s="828">
        <v>0</v>
      </c>
      <c r="L532" s="832">
        <v>1</v>
      </c>
      <c r="M532" s="833">
        <v>60.39</v>
      </c>
    </row>
    <row r="533" spans="1:13" ht="14.45" customHeight="1" x14ac:dyDescent="0.2">
      <c r="A533" s="822" t="s">
        <v>2273</v>
      </c>
      <c r="B533" s="823" t="s">
        <v>2037</v>
      </c>
      <c r="C533" s="823" t="s">
        <v>2851</v>
      </c>
      <c r="D533" s="823" t="s">
        <v>2039</v>
      </c>
      <c r="E533" s="823" t="s">
        <v>2852</v>
      </c>
      <c r="F533" s="832"/>
      <c r="G533" s="832"/>
      <c r="H533" s="828">
        <v>0</v>
      </c>
      <c r="I533" s="832">
        <v>3</v>
      </c>
      <c r="J533" s="832">
        <v>1018.4100000000001</v>
      </c>
      <c r="K533" s="828">
        <v>1</v>
      </c>
      <c r="L533" s="832">
        <v>3</v>
      </c>
      <c r="M533" s="833">
        <v>1018.4100000000001</v>
      </c>
    </row>
    <row r="534" spans="1:13" ht="14.45" customHeight="1" x14ac:dyDescent="0.2">
      <c r="A534" s="822" t="s">
        <v>2273</v>
      </c>
      <c r="B534" s="823" t="s">
        <v>2037</v>
      </c>
      <c r="C534" s="823" t="s">
        <v>2166</v>
      </c>
      <c r="D534" s="823" t="s">
        <v>2039</v>
      </c>
      <c r="E534" s="823" t="s">
        <v>2167</v>
      </c>
      <c r="F534" s="832"/>
      <c r="G534" s="832"/>
      <c r="H534" s="828">
        <v>0</v>
      </c>
      <c r="I534" s="832">
        <v>19</v>
      </c>
      <c r="J534" s="832">
        <v>2150.04</v>
      </c>
      <c r="K534" s="828">
        <v>1</v>
      </c>
      <c r="L534" s="832">
        <v>19</v>
      </c>
      <c r="M534" s="833">
        <v>2150.04</v>
      </c>
    </row>
    <row r="535" spans="1:13" ht="14.45" customHeight="1" x14ac:dyDescent="0.2">
      <c r="A535" s="822" t="s">
        <v>2273</v>
      </c>
      <c r="B535" s="823" t="s">
        <v>2037</v>
      </c>
      <c r="C535" s="823" t="s">
        <v>2038</v>
      </c>
      <c r="D535" s="823" t="s">
        <v>2039</v>
      </c>
      <c r="E535" s="823" t="s">
        <v>2040</v>
      </c>
      <c r="F535" s="832"/>
      <c r="G535" s="832"/>
      <c r="H535" s="828">
        <v>0</v>
      </c>
      <c r="I535" s="832">
        <v>4</v>
      </c>
      <c r="J535" s="832">
        <v>678.92</v>
      </c>
      <c r="K535" s="828">
        <v>1</v>
      </c>
      <c r="L535" s="832">
        <v>4</v>
      </c>
      <c r="M535" s="833">
        <v>678.92</v>
      </c>
    </row>
    <row r="536" spans="1:13" ht="14.45" customHeight="1" x14ac:dyDescent="0.2">
      <c r="A536" s="822" t="s">
        <v>2273</v>
      </c>
      <c r="B536" s="823" t="s">
        <v>2037</v>
      </c>
      <c r="C536" s="823" t="s">
        <v>2041</v>
      </c>
      <c r="D536" s="823" t="s">
        <v>2039</v>
      </c>
      <c r="E536" s="823" t="s">
        <v>2042</v>
      </c>
      <c r="F536" s="832"/>
      <c r="G536" s="832"/>
      <c r="H536" s="828">
        <v>0</v>
      </c>
      <c r="I536" s="832">
        <v>81</v>
      </c>
      <c r="J536" s="832">
        <v>27497.070000000003</v>
      </c>
      <c r="K536" s="828">
        <v>1</v>
      </c>
      <c r="L536" s="832">
        <v>81</v>
      </c>
      <c r="M536" s="833">
        <v>27497.070000000003</v>
      </c>
    </row>
    <row r="537" spans="1:13" ht="14.45" customHeight="1" x14ac:dyDescent="0.2">
      <c r="A537" s="822" t="s">
        <v>2273</v>
      </c>
      <c r="B537" s="823" t="s">
        <v>2037</v>
      </c>
      <c r="C537" s="823" t="s">
        <v>3030</v>
      </c>
      <c r="D537" s="823" t="s">
        <v>3031</v>
      </c>
      <c r="E537" s="823" t="s">
        <v>3032</v>
      </c>
      <c r="F537" s="832"/>
      <c r="G537" s="832"/>
      <c r="H537" s="828">
        <v>0</v>
      </c>
      <c r="I537" s="832">
        <v>3</v>
      </c>
      <c r="J537" s="832">
        <v>2290.89</v>
      </c>
      <c r="K537" s="828">
        <v>1</v>
      </c>
      <c r="L537" s="832">
        <v>3</v>
      </c>
      <c r="M537" s="833">
        <v>2290.89</v>
      </c>
    </row>
    <row r="538" spans="1:13" ht="14.45" customHeight="1" x14ac:dyDescent="0.2">
      <c r="A538" s="822" t="s">
        <v>2273</v>
      </c>
      <c r="B538" s="823" t="s">
        <v>2037</v>
      </c>
      <c r="C538" s="823" t="s">
        <v>2855</v>
      </c>
      <c r="D538" s="823" t="s">
        <v>2856</v>
      </c>
      <c r="E538" s="823" t="s">
        <v>2852</v>
      </c>
      <c r="F538" s="832">
        <v>2</v>
      </c>
      <c r="G538" s="832">
        <v>678.94</v>
      </c>
      <c r="H538" s="828">
        <v>1</v>
      </c>
      <c r="I538" s="832"/>
      <c r="J538" s="832"/>
      <c r="K538" s="828">
        <v>0</v>
      </c>
      <c r="L538" s="832">
        <v>2</v>
      </c>
      <c r="M538" s="833">
        <v>678.94</v>
      </c>
    </row>
    <row r="539" spans="1:13" ht="14.45" customHeight="1" x14ac:dyDescent="0.2">
      <c r="A539" s="822" t="s">
        <v>2273</v>
      </c>
      <c r="B539" s="823" t="s">
        <v>2174</v>
      </c>
      <c r="C539" s="823" t="s">
        <v>3122</v>
      </c>
      <c r="D539" s="823" t="s">
        <v>2183</v>
      </c>
      <c r="E539" s="823" t="s">
        <v>2923</v>
      </c>
      <c r="F539" s="832">
        <v>1</v>
      </c>
      <c r="G539" s="832">
        <v>169.29</v>
      </c>
      <c r="H539" s="828">
        <v>1</v>
      </c>
      <c r="I539" s="832"/>
      <c r="J539" s="832"/>
      <c r="K539" s="828">
        <v>0</v>
      </c>
      <c r="L539" s="832">
        <v>1</v>
      </c>
      <c r="M539" s="833">
        <v>169.29</v>
      </c>
    </row>
    <row r="540" spans="1:13" ht="14.45" customHeight="1" x14ac:dyDescent="0.2">
      <c r="A540" s="822" t="s">
        <v>2273</v>
      </c>
      <c r="B540" s="823" t="s">
        <v>2174</v>
      </c>
      <c r="C540" s="823" t="s">
        <v>3123</v>
      </c>
      <c r="D540" s="823" t="s">
        <v>2183</v>
      </c>
      <c r="E540" s="823" t="s">
        <v>1587</v>
      </c>
      <c r="F540" s="832">
        <v>6</v>
      </c>
      <c r="G540" s="832">
        <v>2031.48</v>
      </c>
      <c r="H540" s="828">
        <v>1</v>
      </c>
      <c r="I540" s="832"/>
      <c r="J540" s="832"/>
      <c r="K540" s="828">
        <v>0</v>
      </c>
      <c r="L540" s="832">
        <v>6</v>
      </c>
      <c r="M540" s="833">
        <v>2031.48</v>
      </c>
    </row>
    <row r="541" spans="1:13" ht="14.45" customHeight="1" x14ac:dyDescent="0.2">
      <c r="A541" s="822" t="s">
        <v>2273</v>
      </c>
      <c r="B541" s="823" t="s">
        <v>2174</v>
      </c>
      <c r="C541" s="823" t="s">
        <v>2925</v>
      </c>
      <c r="D541" s="823" t="s">
        <v>2926</v>
      </c>
      <c r="E541" s="823" t="s">
        <v>2923</v>
      </c>
      <c r="F541" s="832">
        <v>3</v>
      </c>
      <c r="G541" s="832">
        <v>507.87</v>
      </c>
      <c r="H541" s="828">
        <v>1</v>
      </c>
      <c r="I541" s="832"/>
      <c r="J541" s="832"/>
      <c r="K541" s="828">
        <v>0</v>
      </c>
      <c r="L541" s="832">
        <v>3</v>
      </c>
      <c r="M541" s="833">
        <v>507.87</v>
      </c>
    </row>
    <row r="542" spans="1:13" ht="14.45" customHeight="1" x14ac:dyDescent="0.2">
      <c r="A542" s="822" t="s">
        <v>2273</v>
      </c>
      <c r="B542" s="823" t="s">
        <v>2174</v>
      </c>
      <c r="C542" s="823" t="s">
        <v>2927</v>
      </c>
      <c r="D542" s="823" t="s">
        <v>2926</v>
      </c>
      <c r="E542" s="823" t="s">
        <v>1587</v>
      </c>
      <c r="F542" s="832">
        <v>7</v>
      </c>
      <c r="G542" s="832">
        <v>2370.06</v>
      </c>
      <c r="H542" s="828">
        <v>1</v>
      </c>
      <c r="I542" s="832"/>
      <c r="J542" s="832"/>
      <c r="K542" s="828">
        <v>0</v>
      </c>
      <c r="L542" s="832">
        <v>7</v>
      </c>
      <c r="M542" s="833">
        <v>2370.06</v>
      </c>
    </row>
    <row r="543" spans="1:13" ht="14.45" customHeight="1" x14ac:dyDescent="0.2">
      <c r="A543" s="822" t="s">
        <v>2273</v>
      </c>
      <c r="B543" s="823" t="s">
        <v>2174</v>
      </c>
      <c r="C543" s="823" t="s">
        <v>2182</v>
      </c>
      <c r="D543" s="823" t="s">
        <v>2183</v>
      </c>
      <c r="E543" s="823" t="s">
        <v>2179</v>
      </c>
      <c r="F543" s="832">
        <v>3</v>
      </c>
      <c r="G543" s="832">
        <v>2031.5099999999998</v>
      </c>
      <c r="H543" s="828">
        <v>1</v>
      </c>
      <c r="I543" s="832"/>
      <c r="J543" s="832"/>
      <c r="K543" s="828">
        <v>0</v>
      </c>
      <c r="L543" s="832">
        <v>3</v>
      </c>
      <c r="M543" s="833">
        <v>2031.5099999999998</v>
      </c>
    </row>
    <row r="544" spans="1:13" ht="14.45" customHeight="1" x14ac:dyDescent="0.2">
      <c r="A544" s="822" t="s">
        <v>2273</v>
      </c>
      <c r="B544" s="823" t="s">
        <v>2174</v>
      </c>
      <c r="C544" s="823" t="s">
        <v>3224</v>
      </c>
      <c r="D544" s="823" t="s">
        <v>2929</v>
      </c>
      <c r="E544" s="823" t="s">
        <v>2923</v>
      </c>
      <c r="F544" s="832">
        <v>4</v>
      </c>
      <c r="G544" s="832">
        <v>677.16</v>
      </c>
      <c r="H544" s="828">
        <v>1</v>
      </c>
      <c r="I544" s="832"/>
      <c r="J544" s="832"/>
      <c r="K544" s="828">
        <v>0</v>
      </c>
      <c r="L544" s="832">
        <v>4</v>
      </c>
      <c r="M544" s="833">
        <v>677.16</v>
      </c>
    </row>
    <row r="545" spans="1:13" ht="14.45" customHeight="1" x14ac:dyDescent="0.2">
      <c r="A545" s="822" t="s">
        <v>2273</v>
      </c>
      <c r="B545" s="823" t="s">
        <v>2174</v>
      </c>
      <c r="C545" s="823" t="s">
        <v>2928</v>
      </c>
      <c r="D545" s="823" t="s">
        <v>2929</v>
      </c>
      <c r="E545" s="823" t="s">
        <v>1587</v>
      </c>
      <c r="F545" s="832">
        <v>1</v>
      </c>
      <c r="G545" s="832">
        <v>338.58</v>
      </c>
      <c r="H545" s="828">
        <v>1</v>
      </c>
      <c r="I545" s="832"/>
      <c r="J545" s="832"/>
      <c r="K545" s="828">
        <v>0</v>
      </c>
      <c r="L545" s="832">
        <v>1</v>
      </c>
      <c r="M545" s="833">
        <v>338.58</v>
      </c>
    </row>
    <row r="546" spans="1:13" ht="14.45" customHeight="1" x14ac:dyDescent="0.2">
      <c r="A546" s="822" t="s">
        <v>2273</v>
      </c>
      <c r="B546" s="823" t="s">
        <v>2174</v>
      </c>
      <c r="C546" s="823" t="s">
        <v>2176</v>
      </c>
      <c r="D546" s="823" t="s">
        <v>1581</v>
      </c>
      <c r="E546" s="823" t="s">
        <v>1584</v>
      </c>
      <c r="F546" s="832"/>
      <c r="G546" s="832"/>
      <c r="H546" s="828">
        <v>0</v>
      </c>
      <c r="I546" s="832">
        <v>18</v>
      </c>
      <c r="J546" s="832">
        <v>23159.16</v>
      </c>
      <c r="K546" s="828">
        <v>1</v>
      </c>
      <c r="L546" s="832">
        <v>18</v>
      </c>
      <c r="M546" s="833">
        <v>23159.16</v>
      </c>
    </row>
    <row r="547" spans="1:13" ht="14.45" customHeight="1" x14ac:dyDescent="0.2">
      <c r="A547" s="822" t="s">
        <v>2273</v>
      </c>
      <c r="B547" s="823" t="s">
        <v>2174</v>
      </c>
      <c r="C547" s="823" t="s">
        <v>2177</v>
      </c>
      <c r="D547" s="823" t="s">
        <v>1581</v>
      </c>
      <c r="E547" s="823" t="s">
        <v>1583</v>
      </c>
      <c r="F547" s="832"/>
      <c r="G547" s="832"/>
      <c r="H547" s="828">
        <v>0</v>
      </c>
      <c r="I547" s="832">
        <v>51</v>
      </c>
      <c r="J547" s="832">
        <v>131234.22</v>
      </c>
      <c r="K547" s="828">
        <v>1</v>
      </c>
      <c r="L547" s="832">
        <v>51</v>
      </c>
      <c r="M547" s="833">
        <v>131234.22</v>
      </c>
    </row>
    <row r="548" spans="1:13" ht="14.45" customHeight="1" x14ac:dyDescent="0.2">
      <c r="A548" s="822" t="s">
        <v>2273</v>
      </c>
      <c r="B548" s="823" t="s">
        <v>2174</v>
      </c>
      <c r="C548" s="823" t="s">
        <v>2178</v>
      </c>
      <c r="D548" s="823" t="s">
        <v>1581</v>
      </c>
      <c r="E548" s="823" t="s">
        <v>2179</v>
      </c>
      <c r="F548" s="832"/>
      <c r="G548" s="832"/>
      <c r="H548" s="828">
        <v>0</v>
      </c>
      <c r="I548" s="832">
        <v>5</v>
      </c>
      <c r="J548" s="832">
        <v>3385.8499999999995</v>
      </c>
      <c r="K548" s="828">
        <v>1</v>
      </c>
      <c r="L548" s="832">
        <v>5</v>
      </c>
      <c r="M548" s="833">
        <v>3385.8499999999995</v>
      </c>
    </row>
    <row r="549" spans="1:13" ht="14.45" customHeight="1" x14ac:dyDescent="0.2">
      <c r="A549" s="822" t="s">
        <v>2273</v>
      </c>
      <c r="B549" s="823" t="s">
        <v>2174</v>
      </c>
      <c r="C549" s="823" t="s">
        <v>3323</v>
      </c>
      <c r="D549" s="823" t="s">
        <v>1577</v>
      </c>
      <c r="E549" s="823" t="s">
        <v>3324</v>
      </c>
      <c r="F549" s="832">
        <v>3</v>
      </c>
      <c r="G549" s="832">
        <v>254.88</v>
      </c>
      <c r="H549" s="828">
        <v>1</v>
      </c>
      <c r="I549" s="832"/>
      <c r="J549" s="832"/>
      <c r="K549" s="828">
        <v>0</v>
      </c>
      <c r="L549" s="832">
        <v>3</v>
      </c>
      <c r="M549" s="833">
        <v>254.88</v>
      </c>
    </row>
    <row r="550" spans="1:13" ht="14.45" customHeight="1" x14ac:dyDescent="0.2">
      <c r="A550" s="822" t="s">
        <v>2273</v>
      </c>
      <c r="B550" s="823" t="s">
        <v>2174</v>
      </c>
      <c r="C550" s="823" t="s">
        <v>3226</v>
      </c>
      <c r="D550" s="823" t="s">
        <v>3227</v>
      </c>
      <c r="E550" s="823" t="s">
        <v>3228</v>
      </c>
      <c r="F550" s="832">
        <v>3</v>
      </c>
      <c r="G550" s="832">
        <v>5146.4400000000005</v>
      </c>
      <c r="H550" s="828">
        <v>1</v>
      </c>
      <c r="I550" s="832"/>
      <c r="J550" s="832"/>
      <c r="K550" s="828">
        <v>0</v>
      </c>
      <c r="L550" s="832">
        <v>3</v>
      </c>
      <c r="M550" s="833">
        <v>5146.4400000000005</v>
      </c>
    </row>
    <row r="551" spans="1:13" ht="14.45" customHeight="1" x14ac:dyDescent="0.2">
      <c r="A551" s="822" t="s">
        <v>2273</v>
      </c>
      <c r="B551" s="823" t="s">
        <v>2174</v>
      </c>
      <c r="C551" s="823" t="s">
        <v>2935</v>
      </c>
      <c r="D551" s="823" t="s">
        <v>2936</v>
      </c>
      <c r="E551" s="823" t="s">
        <v>2923</v>
      </c>
      <c r="F551" s="832">
        <v>5</v>
      </c>
      <c r="G551" s="832">
        <v>6430.9500000000007</v>
      </c>
      <c r="H551" s="828">
        <v>1</v>
      </c>
      <c r="I551" s="832"/>
      <c r="J551" s="832"/>
      <c r="K551" s="828">
        <v>0</v>
      </c>
      <c r="L551" s="832">
        <v>5</v>
      </c>
      <c r="M551" s="833">
        <v>6430.9500000000007</v>
      </c>
    </row>
    <row r="552" spans="1:13" ht="14.45" customHeight="1" x14ac:dyDescent="0.2">
      <c r="A552" s="822" t="s">
        <v>2273</v>
      </c>
      <c r="B552" s="823" t="s">
        <v>2043</v>
      </c>
      <c r="C552" s="823" t="s">
        <v>2044</v>
      </c>
      <c r="D552" s="823" t="s">
        <v>2045</v>
      </c>
      <c r="E552" s="823" t="s">
        <v>2046</v>
      </c>
      <c r="F552" s="832"/>
      <c r="G552" s="832"/>
      <c r="H552" s="828">
        <v>0</v>
      </c>
      <c r="I552" s="832">
        <v>1</v>
      </c>
      <c r="J552" s="832">
        <v>23.4</v>
      </c>
      <c r="K552" s="828">
        <v>1</v>
      </c>
      <c r="L552" s="832">
        <v>1</v>
      </c>
      <c r="M552" s="833">
        <v>23.4</v>
      </c>
    </row>
    <row r="553" spans="1:13" ht="14.45" customHeight="1" x14ac:dyDescent="0.2">
      <c r="A553" s="822" t="s">
        <v>2273</v>
      </c>
      <c r="B553" s="823" t="s">
        <v>2054</v>
      </c>
      <c r="C553" s="823" t="s">
        <v>3339</v>
      </c>
      <c r="D553" s="823" t="s">
        <v>3340</v>
      </c>
      <c r="E553" s="823" t="s">
        <v>2596</v>
      </c>
      <c r="F553" s="832">
        <v>2</v>
      </c>
      <c r="G553" s="832">
        <v>0</v>
      </c>
      <c r="H553" s="828"/>
      <c r="I553" s="832"/>
      <c r="J553" s="832"/>
      <c r="K553" s="828"/>
      <c r="L553" s="832">
        <v>2</v>
      </c>
      <c r="M553" s="833">
        <v>0</v>
      </c>
    </row>
    <row r="554" spans="1:13" ht="14.45" customHeight="1" x14ac:dyDescent="0.2">
      <c r="A554" s="822" t="s">
        <v>2273</v>
      </c>
      <c r="B554" s="823" t="s">
        <v>2054</v>
      </c>
      <c r="C554" s="823" t="s">
        <v>2055</v>
      </c>
      <c r="D554" s="823" t="s">
        <v>1208</v>
      </c>
      <c r="E554" s="823" t="s">
        <v>2056</v>
      </c>
      <c r="F554" s="832"/>
      <c r="G554" s="832"/>
      <c r="H554" s="828"/>
      <c r="I554" s="832">
        <v>7</v>
      </c>
      <c r="J554" s="832">
        <v>0</v>
      </c>
      <c r="K554" s="828"/>
      <c r="L554" s="832">
        <v>7</v>
      </c>
      <c r="M554" s="833">
        <v>0</v>
      </c>
    </row>
    <row r="555" spans="1:13" ht="14.45" customHeight="1" x14ac:dyDescent="0.2">
      <c r="A555" s="822" t="s">
        <v>2273</v>
      </c>
      <c r="B555" s="823" t="s">
        <v>2054</v>
      </c>
      <c r="C555" s="823" t="s">
        <v>3053</v>
      </c>
      <c r="D555" s="823" t="s">
        <v>1208</v>
      </c>
      <c r="E555" s="823" t="s">
        <v>2810</v>
      </c>
      <c r="F555" s="832"/>
      <c r="G555" s="832"/>
      <c r="H555" s="828"/>
      <c r="I555" s="832">
        <v>7</v>
      </c>
      <c r="J555" s="832">
        <v>0</v>
      </c>
      <c r="K555" s="828"/>
      <c r="L555" s="832">
        <v>7</v>
      </c>
      <c r="M555" s="833">
        <v>0</v>
      </c>
    </row>
    <row r="556" spans="1:13" ht="14.45" customHeight="1" x14ac:dyDescent="0.2">
      <c r="A556" s="822" t="s">
        <v>2273</v>
      </c>
      <c r="B556" s="823" t="s">
        <v>3560</v>
      </c>
      <c r="C556" s="823" t="s">
        <v>3027</v>
      </c>
      <c r="D556" s="823" t="s">
        <v>1441</v>
      </c>
      <c r="E556" s="823" t="s">
        <v>1442</v>
      </c>
      <c r="F556" s="832"/>
      <c r="G556" s="832"/>
      <c r="H556" s="828">
        <v>0</v>
      </c>
      <c r="I556" s="832">
        <v>1</v>
      </c>
      <c r="J556" s="832">
        <v>132</v>
      </c>
      <c r="K556" s="828">
        <v>1</v>
      </c>
      <c r="L556" s="832">
        <v>1</v>
      </c>
      <c r="M556" s="833">
        <v>132</v>
      </c>
    </row>
    <row r="557" spans="1:13" ht="14.45" customHeight="1" x14ac:dyDescent="0.2">
      <c r="A557" s="822" t="s">
        <v>2273</v>
      </c>
      <c r="B557" s="823" t="s">
        <v>2066</v>
      </c>
      <c r="C557" s="823" t="s">
        <v>3307</v>
      </c>
      <c r="D557" s="823" t="s">
        <v>3308</v>
      </c>
      <c r="E557" s="823" t="s">
        <v>763</v>
      </c>
      <c r="F557" s="832">
        <v>6</v>
      </c>
      <c r="G557" s="832">
        <v>792</v>
      </c>
      <c r="H557" s="828">
        <v>1</v>
      </c>
      <c r="I557" s="832"/>
      <c r="J557" s="832"/>
      <c r="K557" s="828">
        <v>0</v>
      </c>
      <c r="L557" s="832">
        <v>6</v>
      </c>
      <c r="M557" s="833">
        <v>792</v>
      </c>
    </row>
    <row r="558" spans="1:13" ht="14.45" customHeight="1" x14ac:dyDescent="0.2">
      <c r="A558" s="822" t="s">
        <v>2273</v>
      </c>
      <c r="B558" s="823" t="s">
        <v>2198</v>
      </c>
      <c r="C558" s="823" t="s">
        <v>2978</v>
      </c>
      <c r="D558" s="823" t="s">
        <v>2200</v>
      </c>
      <c r="E558" s="823" t="s">
        <v>2979</v>
      </c>
      <c r="F558" s="832"/>
      <c r="G558" s="832"/>
      <c r="H558" s="828">
        <v>0</v>
      </c>
      <c r="I558" s="832">
        <v>6</v>
      </c>
      <c r="J558" s="832">
        <v>483.18</v>
      </c>
      <c r="K558" s="828">
        <v>1</v>
      </c>
      <c r="L558" s="832">
        <v>6</v>
      </c>
      <c r="M558" s="833">
        <v>483.18</v>
      </c>
    </row>
    <row r="559" spans="1:13" ht="14.45" customHeight="1" x14ac:dyDescent="0.2">
      <c r="A559" s="822" t="s">
        <v>2273</v>
      </c>
      <c r="B559" s="823" t="s">
        <v>2198</v>
      </c>
      <c r="C559" s="823" t="s">
        <v>2980</v>
      </c>
      <c r="D559" s="823" t="s">
        <v>2200</v>
      </c>
      <c r="E559" s="823" t="s">
        <v>1644</v>
      </c>
      <c r="F559" s="832">
        <v>5</v>
      </c>
      <c r="G559" s="832">
        <v>2000.85</v>
      </c>
      <c r="H559" s="828">
        <v>1</v>
      </c>
      <c r="I559" s="832"/>
      <c r="J559" s="832"/>
      <c r="K559" s="828">
        <v>0</v>
      </c>
      <c r="L559" s="832">
        <v>5</v>
      </c>
      <c r="M559" s="833">
        <v>2000.85</v>
      </c>
    </row>
    <row r="560" spans="1:13" ht="14.45" customHeight="1" x14ac:dyDescent="0.2">
      <c r="A560" s="822" t="s">
        <v>2273</v>
      </c>
      <c r="B560" s="823" t="s">
        <v>2198</v>
      </c>
      <c r="C560" s="823" t="s">
        <v>2199</v>
      </c>
      <c r="D560" s="823" t="s">
        <v>2200</v>
      </c>
      <c r="E560" s="823" t="s">
        <v>1642</v>
      </c>
      <c r="F560" s="832"/>
      <c r="G560" s="832"/>
      <c r="H560" s="828">
        <v>0</v>
      </c>
      <c r="I560" s="832">
        <v>3</v>
      </c>
      <c r="J560" s="832">
        <v>483.18</v>
      </c>
      <c r="K560" s="828">
        <v>1</v>
      </c>
      <c r="L560" s="832">
        <v>3</v>
      </c>
      <c r="M560" s="833">
        <v>483.18</v>
      </c>
    </row>
    <row r="561" spans="1:13" ht="14.45" customHeight="1" x14ac:dyDescent="0.2">
      <c r="A561" s="822" t="s">
        <v>2273</v>
      </c>
      <c r="B561" s="823" t="s">
        <v>2198</v>
      </c>
      <c r="C561" s="823" t="s">
        <v>2983</v>
      </c>
      <c r="D561" s="823" t="s">
        <v>2200</v>
      </c>
      <c r="E561" s="823" t="s">
        <v>2982</v>
      </c>
      <c r="F561" s="832"/>
      <c r="G561" s="832"/>
      <c r="H561" s="828">
        <v>0</v>
      </c>
      <c r="I561" s="832">
        <v>2</v>
      </c>
      <c r="J561" s="832">
        <v>1066.8599999999999</v>
      </c>
      <c r="K561" s="828">
        <v>1</v>
      </c>
      <c r="L561" s="832">
        <v>2</v>
      </c>
      <c r="M561" s="833">
        <v>1066.8599999999999</v>
      </c>
    </row>
    <row r="562" spans="1:13" ht="14.45" customHeight="1" x14ac:dyDescent="0.2">
      <c r="A562" s="822" t="s">
        <v>2273</v>
      </c>
      <c r="B562" s="823" t="s">
        <v>2198</v>
      </c>
      <c r="C562" s="823" t="s">
        <v>2201</v>
      </c>
      <c r="D562" s="823" t="s">
        <v>2200</v>
      </c>
      <c r="E562" s="823" t="s">
        <v>1644</v>
      </c>
      <c r="F562" s="832"/>
      <c r="G562" s="832"/>
      <c r="H562" s="828">
        <v>0</v>
      </c>
      <c r="I562" s="832">
        <v>9</v>
      </c>
      <c r="J562" s="832">
        <v>3601.53</v>
      </c>
      <c r="K562" s="828">
        <v>1</v>
      </c>
      <c r="L562" s="832">
        <v>9</v>
      </c>
      <c r="M562" s="833">
        <v>3601.53</v>
      </c>
    </row>
    <row r="563" spans="1:13" ht="14.45" customHeight="1" x14ac:dyDescent="0.2">
      <c r="A563" s="822" t="s">
        <v>2273</v>
      </c>
      <c r="B563" s="823" t="s">
        <v>3563</v>
      </c>
      <c r="C563" s="823" t="s">
        <v>3299</v>
      </c>
      <c r="D563" s="823" t="s">
        <v>2499</v>
      </c>
      <c r="E563" s="823" t="s">
        <v>2122</v>
      </c>
      <c r="F563" s="832">
        <v>2</v>
      </c>
      <c r="G563" s="832">
        <v>117.54</v>
      </c>
      <c r="H563" s="828">
        <v>1</v>
      </c>
      <c r="I563" s="832"/>
      <c r="J563" s="832"/>
      <c r="K563" s="828">
        <v>0</v>
      </c>
      <c r="L563" s="832">
        <v>2</v>
      </c>
      <c r="M563" s="833">
        <v>117.54</v>
      </c>
    </row>
    <row r="564" spans="1:13" ht="14.45" customHeight="1" x14ac:dyDescent="0.2">
      <c r="A564" s="822" t="s">
        <v>2273</v>
      </c>
      <c r="B564" s="823" t="s">
        <v>3562</v>
      </c>
      <c r="C564" s="823" t="s">
        <v>3342</v>
      </c>
      <c r="D564" s="823" t="s">
        <v>2459</v>
      </c>
      <c r="E564" s="823" t="s">
        <v>3343</v>
      </c>
      <c r="F564" s="832">
        <v>1</v>
      </c>
      <c r="G564" s="832">
        <v>150.94</v>
      </c>
      <c r="H564" s="828">
        <v>1</v>
      </c>
      <c r="I564" s="832"/>
      <c r="J564" s="832"/>
      <c r="K564" s="828">
        <v>0</v>
      </c>
      <c r="L564" s="832">
        <v>1</v>
      </c>
      <c r="M564" s="833">
        <v>150.94</v>
      </c>
    </row>
    <row r="565" spans="1:13" ht="14.45" customHeight="1" x14ac:dyDescent="0.2">
      <c r="A565" s="822" t="s">
        <v>2273</v>
      </c>
      <c r="B565" s="823" t="s">
        <v>3562</v>
      </c>
      <c r="C565" s="823" t="s">
        <v>2993</v>
      </c>
      <c r="D565" s="823" t="s">
        <v>2988</v>
      </c>
      <c r="E565" s="823" t="s">
        <v>2994</v>
      </c>
      <c r="F565" s="832">
        <v>1</v>
      </c>
      <c r="G565" s="832">
        <v>50.32</v>
      </c>
      <c r="H565" s="828">
        <v>1</v>
      </c>
      <c r="I565" s="832"/>
      <c r="J565" s="832"/>
      <c r="K565" s="828">
        <v>0</v>
      </c>
      <c r="L565" s="832">
        <v>1</v>
      </c>
      <c r="M565" s="833">
        <v>50.32</v>
      </c>
    </row>
    <row r="566" spans="1:13" ht="14.45" customHeight="1" x14ac:dyDescent="0.2">
      <c r="A566" s="822" t="s">
        <v>2273</v>
      </c>
      <c r="B566" s="823" t="s">
        <v>3562</v>
      </c>
      <c r="C566" s="823" t="s">
        <v>3347</v>
      </c>
      <c r="D566" s="823" t="s">
        <v>2988</v>
      </c>
      <c r="E566" s="823" t="s">
        <v>2994</v>
      </c>
      <c r="F566" s="832">
        <v>6</v>
      </c>
      <c r="G566" s="832">
        <v>301.92</v>
      </c>
      <c r="H566" s="828">
        <v>1</v>
      </c>
      <c r="I566" s="832"/>
      <c r="J566" s="832"/>
      <c r="K566" s="828">
        <v>0</v>
      </c>
      <c r="L566" s="832">
        <v>6</v>
      </c>
      <c r="M566" s="833">
        <v>301.92</v>
      </c>
    </row>
    <row r="567" spans="1:13" ht="14.45" customHeight="1" x14ac:dyDescent="0.2">
      <c r="A567" s="822" t="s">
        <v>2274</v>
      </c>
      <c r="B567" s="823" t="s">
        <v>2054</v>
      </c>
      <c r="C567" s="823" t="s">
        <v>2055</v>
      </c>
      <c r="D567" s="823" t="s">
        <v>1208</v>
      </c>
      <c r="E567" s="823" t="s">
        <v>2056</v>
      </c>
      <c r="F567" s="832"/>
      <c r="G567" s="832"/>
      <c r="H567" s="828"/>
      <c r="I567" s="832">
        <v>2</v>
      </c>
      <c r="J567" s="832">
        <v>0</v>
      </c>
      <c r="K567" s="828"/>
      <c r="L567" s="832">
        <v>2</v>
      </c>
      <c r="M567" s="833">
        <v>0</v>
      </c>
    </row>
    <row r="568" spans="1:13" ht="14.45" customHeight="1" x14ac:dyDescent="0.2">
      <c r="A568" s="822" t="s">
        <v>2274</v>
      </c>
      <c r="B568" s="823" t="s">
        <v>2066</v>
      </c>
      <c r="C568" s="823" t="s">
        <v>2197</v>
      </c>
      <c r="D568" s="823" t="s">
        <v>2068</v>
      </c>
      <c r="E568" s="823" t="s">
        <v>2115</v>
      </c>
      <c r="F568" s="832"/>
      <c r="G568" s="832"/>
      <c r="H568" s="828">
        <v>0</v>
      </c>
      <c r="I568" s="832">
        <v>3</v>
      </c>
      <c r="J568" s="832">
        <v>739.17</v>
      </c>
      <c r="K568" s="828">
        <v>1</v>
      </c>
      <c r="L568" s="832">
        <v>3</v>
      </c>
      <c r="M568" s="833">
        <v>739.17</v>
      </c>
    </row>
    <row r="569" spans="1:13" ht="14.45" customHeight="1" x14ac:dyDescent="0.2">
      <c r="A569" s="822" t="s">
        <v>2275</v>
      </c>
      <c r="B569" s="823" t="s">
        <v>1933</v>
      </c>
      <c r="C569" s="823" t="s">
        <v>3369</v>
      </c>
      <c r="D569" s="823" t="s">
        <v>1935</v>
      </c>
      <c r="E569" s="823" t="s">
        <v>3370</v>
      </c>
      <c r="F569" s="832"/>
      <c r="G569" s="832"/>
      <c r="H569" s="828">
        <v>0</v>
      </c>
      <c r="I569" s="832">
        <v>8</v>
      </c>
      <c r="J569" s="832">
        <v>822.8</v>
      </c>
      <c r="K569" s="828">
        <v>1</v>
      </c>
      <c r="L569" s="832">
        <v>8</v>
      </c>
      <c r="M569" s="833">
        <v>822.8</v>
      </c>
    </row>
    <row r="570" spans="1:13" ht="14.45" customHeight="1" x14ac:dyDescent="0.2">
      <c r="A570" s="822" t="s">
        <v>2275</v>
      </c>
      <c r="B570" s="823" t="s">
        <v>2135</v>
      </c>
      <c r="C570" s="823" t="s">
        <v>2421</v>
      </c>
      <c r="D570" s="823" t="s">
        <v>2137</v>
      </c>
      <c r="E570" s="823" t="s">
        <v>2422</v>
      </c>
      <c r="F570" s="832"/>
      <c r="G570" s="832"/>
      <c r="H570" s="828">
        <v>0</v>
      </c>
      <c r="I570" s="832">
        <v>1</v>
      </c>
      <c r="J570" s="832">
        <v>140.96</v>
      </c>
      <c r="K570" s="828">
        <v>1</v>
      </c>
      <c r="L570" s="832">
        <v>1</v>
      </c>
      <c r="M570" s="833">
        <v>140.96</v>
      </c>
    </row>
    <row r="571" spans="1:13" ht="14.45" customHeight="1" x14ac:dyDescent="0.2">
      <c r="A571" s="822" t="s">
        <v>2275</v>
      </c>
      <c r="B571" s="823" t="s">
        <v>3579</v>
      </c>
      <c r="C571" s="823" t="s">
        <v>3372</v>
      </c>
      <c r="D571" s="823" t="s">
        <v>3373</v>
      </c>
      <c r="E571" s="823" t="s">
        <v>3374</v>
      </c>
      <c r="F571" s="832"/>
      <c r="G571" s="832"/>
      <c r="H571" s="828">
        <v>0</v>
      </c>
      <c r="I571" s="832">
        <v>2</v>
      </c>
      <c r="J571" s="832">
        <v>1374</v>
      </c>
      <c r="K571" s="828">
        <v>1</v>
      </c>
      <c r="L571" s="832">
        <v>2</v>
      </c>
      <c r="M571" s="833">
        <v>1374</v>
      </c>
    </row>
    <row r="572" spans="1:13" ht="14.45" customHeight="1" x14ac:dyDescent="0.2">
      <c r="A572" s="822" t="s">
        <v>2275</v>
      </c>
      <c r="B572" s="823" t="s">
        <v>2098</v>
      </c>
      <c r="C572" s="823" t="s">
        <v>2099</v>
      </c>
      <c r="D572" s="823" t="s">
        <v>1512</v>
      </c>
      <c r="E572" s="823" t="s">
        <v>2100</v>
      </c>
      <c r="F572" s="832"/>
      <c r="G572" s="832"/>
      <c r="H572" s="828">
        <v>0</v>
      </c>
      <c r="I572" s="832">
        <v>1</v>
      </c>
      <c r="J572" s="832">
        <v>165.63</v>
      </c>
      <c r="K572" s="828">
        <v>1</v>
      </c>
      <c r="L572" s="832">
        <v>1</v>
      </c>
      <c r="M572" s="833">
        <v>165.63</v>
      </c>
    </row>
    <row r="573" spans="1:13" ht="14.45" customHeight="1" x14ac:dyDescent="0.2">
      <c r="A573" s="822" t="s">
        <v>2276</v>
      </c>
      <c r="B573" s="823" t="s">
        <v>1959</v>
      </c>
      <c r="C573" s="823" t="s">
        <v>2609</v>
      </c>
      <c r="D573" s="823" t="s">
        <v>2374</v>
      </c>
      <c r="E573" s="823" t="s">
        <v>795</v>
      </c>
      <c r="F573" s="832"/>
      <c r="G573" s="832"/>
      <c r="H573" s="828">
        <v>0</v>
      </c>
      <c r="I573" s="832">
        <v>2</v>
      </c>
      <c r="J573" s="832">
        <v>192.08</v>
      </c>
      <c r="K573" s="828">
        <v>1</v>
      </c>
      <c r="L573" s="832">
        <v>2</v>
      </c>
      <c r="M573" s="833">
        <v>192.08</v>
      </c>
    </row>
    <row r="574" spans="1:13" ht="14.45" customHeight="1" x14ac:dyDescent="0.2">
      <c r="A574" s="822" t="s">
        <v>2276</v>
      </c>
      <c r="B574" s="823" t="s">
        <v>3568</v>
      </c>
      <c r="C574" s="823" t="s">
        <v>2613</v>
      </c>
      <c r="D574" s="823" t="s">
        <v>2425</v>
      </c>
      <c r="E574" s="823" t="s">
        <v>2614</v>
      </c>
      <c r="F574" s="832">
        <v>2</v>
      </c>
      <c r="G574" s="832">
        <v>847.5</v>
      </c>
      <c r="H574" s="828">
        <v>1</v>
      </c>
      <c r="I574" s="832"/>
      <c r="J574" s="832"/>
      <c r="K574" s="828">
        <v>0</v>
      </c>
      <c r="L574" s="832">
        <v>2</v>
      </c>
      <c r="M574" s="833">
        <v>847.5</v>
      </c>
    </row>
    <row r="575" spans="1:13" ht="14.45" customHeight="1" x14ac:dyDescent="0.2">
      <c r="A575" s="822" t="s">
        <v>2276</v>
      </c>
      <c r="B575" s="823" t="s">
        <v>2072</v>
      </c>
      <c r="C575" s="823" t="s">
        <v>2073</v>
      </c>
      <c r="D575" s="823" t="s">
        <v>1202</v>
      </c>
      <c r="E575" s="823" t="s">
        <v>2074</v>
      </c>
      <c r="F575" s="832"/>
      <c r="G575" s="832"/>
      <c r="H575" s="828">
        <v>0</v>
      </c>
      <c r="I575" s="832">
        <v>1</v>
      </c>
      <c r="J575" s="832">
        <v>117.55</v>
      </c>
      <c r="K575" s="828">
        <v>1</v>
      </c>
      <c r="L575" s="832">
        <v>1</v>
      </c>
      <c r="M575" s="833">
        <v>117.55</v>
      </c>
    </row>
    <row r="576" spans="1:13" ht="14.45" customHeight="1" x14ac:dyDescent="0.2">
      <c r="A576" s="822" t="s">
        <v>2278</v>
      </c>
      <c r="B576" s="823" t="s">
        <v>3580</v>
      </c>
      <c r="C576" s="823" t="s">
        <v>3413</v>
      </c>
      <c r="D576" s="823" t="s">
        <v>3414</v>
      </c>
      <c r="E576" s="823" t="s">
        <v>3415</v>
      </c>
      <c r="F576" s="832"/>
      <c r="G576" s="832"/>
      <c r="H576" s="828">
        <v>0</v>
      </c>
      <c r="I576" s="832">
        <v>1</v>
      </c>
      <c r="J576" s="832">
        <v>300.31</v>
      </c>
      <c r="K576" s="828">
        <v>1</v>
      </c>
      <c r="L576" s="832">
        <v>1</v>
      </c>
      <c r="M576" s="833">
        <v>300.31</v>
      </c>
    </row>
    <row r="577" spans="1:13" ht="14.45" customHeight="1" x14ac:dyDescent="0.2">
      <c r="A577" s="822" t="s">
        <v>2278</v>
      </c>
      <c r="B577" s="823" t="s">
        <v>1959</v>
      </c>
      <c r="C577" s="823" t="s">
        <v>2609</v>
      </c>
      <c r="D577" s="823" t="s">
        <v>2374</v>
      </c>
      <c r="E577" s="823" t="s">
        <v>795</v>
      </c>
      <c r="F577" s="832"/>
      <c r="G577" s="832"/>
      <c r="H577" s="828">
        <v>0</v>
      </c>
      <c r="I577" s="832">
        <v>1</v>
      </c>
      <c r="J577" s="832">
        <v>96.04</v>
      </c>
      <c r="K577" s="828">
        <v>1</v>
      </c>
      <c r="L577" s="832">
        <v>1</v>
      </c>
      <c r="M577" s="833">
        <v>96.04</v>
      </c>
    </row>
    <row r="578" spans="1:13" ht="14.45" customHeight="1" x14ac:dyDescent="0.2">
      <c r="A578" s="822" t="s">
        <v>2279</v>
      </c>
      <c r="B578" s="823" t="s">
        <v>1950</v>
      </c>
      <c r="C578" s="823" t="s">
        <v>1954</v>
      </c>
      <c r="D578" s="823" t="s">
        <v>1295</v>
      </c>
      <c r="E578" s="823" t="s">
        <v>1955</v>
      </c>
      <c r="F578" s="832"/>
      <c r="G578" s="832"/>
      <c r="H578" s="828">
        <v>0</v>
      </c>
      <c r="I578" s="832">
        <v>1</v>
      </c>
      <c r="J578" s="832">
        <v>154.36000000000001</v>
      </c>
      <c r="K578" s="828">
        <v>1</v>
      </c>
      <c r="L578" s="832">
        <v>1</v>
      </c>
      <c r="M578" s="833">
        <v>154.36000000000001</v>
      </c>
    </row>
    <row r="579" spans="1:13" ht="14.45" customHeight="1" x14ac:dyDescent="0.2">
      <c r="A579" s="822" t="s">
        <v>2279</v>
      </c>
      <c r="B579" s="823" t="s">
        <v>1959</v>
      </c>
      <c r="C579" s="823" t="s">
        <v>2609</v>
      </c>
      <c r="D579" s="823" t="s">
        <v>2374</v>
      </c>
      <c r="E579" s="823" t="s">
        <v>795</v>
      </c>
      <c r="F579" s="832"/>
      <c r="G579" s="832"/>
      <c r="H579" s="828">
        <v>0</v>
      </c>
      <c r="I579" s="832">
        <v>1</v>
      </c>
      <c r="J579" s="832">
        <v>96.04</v>
      </c>
      <c r="K579" s="828">
        <v>1</v>
      </c>
      <c r="L579" s="832">
        <v>1</v>
      </c>
      <c r="M579" s="833">
        <v>96.04</v>
      </c>
    </row>
    <row r="580" spans="1:13" ht="14.45" customHeight="1" x14ac:dyDescent="0.2">
      <c r="A580" s="822" t="s">
        <v>2279</v>
      </c>
      <c r="B580" s="823" t="s">
        <v>3568</v>
      </c>
      <c r="C580" s="823" t="s">
        <v>2424</v>
      </c>
      <c r="D580" s="823" t="s">
        <v>2425</v>
      </c>
      <c r="E580" s="823" t="s">
        <v>2426</v>
      </c>
      <c r="F580" s="832"/>
      <c r="G580" s="832"/>
      <c r="H580" s="828">
        <v>0</v>
      </c>
      <c r="I580" s="832">
        <v>1</v>
      </c>
      <c r="J580" s="832">
        <v>141.25</v>
      </c>
      <c r="K580" s="828">
        <v>1</v>
      </c>
      <c r="L580" s="832">
        <v>1</v>
      </c>
      <c r="M580" s="833">
        <v>141.25</v>
      </c>
    </row>
    <row r="581" spans="1:13" ht="14.45" customHeight="1" x14ac:dyDescent="0.2">
      <c r="A581" s="822" t="s">
        <v>2280</v>
      </c>
      <c r="B581" s="823" t="s">
        <v>1968</v>
      </c>
      <c r="C581" s="823" t="s">
        <v>1969</v>
      </c>
      <c r="D581" s="823" t="s">
        <v>1970</v>
      </c>
      <c r="E581" s="823" t="s">
        <v>1971</v>
      </c>
      <c r="F581" s="832"/>
      <c r="G581" s="832"/>
      <c r="H581" s="828">
        <v>0</v>
      </c>
      <c r="I581" s="832">
        <v>4</v>
      </c>
      <c r="J581" s="832">
        <v>478.8</v>
      </c>
      <c r="K581" s="828">
        <v>1</v>
      </c>
      <c r="L581" s="832">
        <v>4</v>
      </c>
      <c r="M581" s="833">
        <v>478.8</v>
      </c>
    </row>
    <row r="582" spans="1:13" ht="14.45" customHeight="1" x14ac:dyDescent="0.2">
      <c r="A582" s="822" t="s">
        <v>2281</v>
      </c>
      <c r="B582" s="823" t="s">
        <v>1968</v>
      </c>
      <c r="C582" s="823" t="s">
        <v>1969</v>
      </c>
      <c r="D582" s="823" t="s">
        <v>1970</v>
      </c>
      <c r="E582" s="823" t="s">
        <v>1971</v>
      </c>
      <c r="F582" s="832"/>
      <c r="G582" s="832"/>
      <c r="H582" s="828">
        <v>0</v>
      </c>
      <c r="I582" s="832">
        <v>2</v>
      </c>
      <c r="J582" s="832">
        <v>239.4</v>
      </c>
      <c r="K582" s="828">
        <v>1</v>
      </c>
      <c r="L582" s="832">
        <v>2</v>
      </c>
      <c r="M582" s="833">
        <v>239.4</v>
      </c>
    </row>
    <row r="583" spans="1:13" ht="14.45" customHeight="1" x14ac:dyDescent="0.2">
      <c r="A583" s="822" t="s">
        <v>2282</v>
      </c>
      <c r="B583" s="823" t="s">
        <v>1968</v>
      </c>
      <c r="C583" s="823" t="s">
        <v>1969</v>
      </c>
      <c r="D583" s="823" t="s">
        <v>1970</v>
      </c>
      <c r="E583" s="823" t="s">
        <v>1971</v>
      </c>
      <c r="F583" s="832"/>
      <c r="G583" s="832"/>
      <c r="H583" s="828">
        <v>0</v>
      </c>
      <c r="I583" s="832">
        <v>2</v>
      </c>
      <c r="J583" s="832">
        <v>239.4</v>
      </c>
      <c r="K583" s="828">
        <v>1</v>
      </c>
      <c r="L583" s="832">
        <v>2</v>
      </c>
      <c r="M583" s="833">
        <v>239.4</v>
      </c>
    </row>
    <row r="584" spans="1:13" ht="14.45" customHeight="1" x14ac:dyDescent="0.2">
      <c r="A584" s="822" t="s">
        <v>2285</v>
      </c>
      <c r="B584" s="823" t="s">
        <v>3581</v>
      </c>
      <c r="C584" s="823" t="s">
        <v>2741</v>
      </c>
      <c r="D584" s="823" t="s">
        <v>2742</v>
      </c>
      <c r="E584" s="823" t="s">
        <v>2743</v>
      </c>
      <c r="F584" s="832">
        <v>1</v>
      </c>
      <c r="G584" s="832">
        <v>370.51</v>
      </c>
      <c r="H584" s="828">
        <v>1</v>
      </c>
      <c r="I584" s="832"/>
      <c r="J584" s="832"/>
      <c r="K584" s="828">
        <v>0</v>
      </c>
      <c r="L584" s="832">
        <v>1</v>
      </c>
      <c r="M584" s="833">
        <v>370.51</v>
      </c>
    </row>
    <row r="585" spans="1:13" ht="14.45" customHeight="1" x14ac:dyDescent="0.2">
      <c r="A585" s="822" t="s">
        <v>2285</v>
      </c>
      <c r="B585" s="823" t="s">
        <v>3581</v>
      </c>
      <c r="C585" s="823" t="s">
        <v>2744</v>
      </c>
      <c r="D585" s="823" t="s">
        <v>2742</v>
      </c>
      <c r="E585" s="823" t="s">
        <v>2745</v>
      </c>
      <c r="F585" s="832">
        <v>1</v>
      </c>
      <c r="G585" s="832">
        <v>175.97</v>
      </c>
      <c r="H585" s="828">
        <v>1</v>
      </c>
      <c r="I585" s="832"/>
      <c r="J585" s="832"/>
      <c r="K585" s="828">
        <v>0</v>
      </c>
      <c r="L585" s="832">
        <v>1</v>
      </c>
      <c r="M585" s="833">
        <v>175.97</v>
      </c>
    </row>
    <row r="586" spans="1:13" ht="14.45" customHeight="1" x14ac:dyDescent="0.2">
      <c r="A586" s="822" t="s">
        <v>2286</v>
      </c>
      <c r="B586" s="823" t="s">
        <v>3572</v>
      </c>
      <c r="C586" s="823" t="s">
        <v>2562</v>
      </c>
      <c r="D586" s="823" t="s">
        <v>928</v>
      </c>
      <c r="E586" s="823" t="s">
        <v>2563</v>
      </c>
      <c r="F586" s="832">
        <v>1</v>
      </c>
      <c r="G586" s="832">
        <v>301.2</v>
      </c>
      <c r="H586" s="828">
        <v>1</v>
      </c>
      <c r="I586" s="832"/>
      <c r="J586" s="832"/>
      <c r="K586" s="828">
        <v>0</v>
      </c>
      <c r="L586" s="832">
        <v>1</v>
      </c>
      <c r="M586" s="833">
        <v>301.2</v>
      </c>
    </row>
    <row r="587" spans="1:13" ht="14.45" customHeight="1" x14ac:dyDescent="0.2">
      <c r="A587" s="822" t="s">
        <v>2286</v>
      </c>
      <c r="B587" s="823" t="s">
        <v>1950</v>
      </c>
      <c r="C587" s="823" t="s">
        <v>1954</v>
      </c>
      <c r="D587" s="823" t="s">
        <v>1295</v>
      </c>
      <c r="E587" s="823" t="s">
        <v>1955</v>
      </c>
      <c r="F587" s="832"/>
      <c r="G587" s="832"/>
      <c r="H587" s="828">
        <v>0</v>
      </c>
      <c r="I587" s="832">
        <v>4</v>
      </c>
      <c r="J587" s="832">
        <v>617.44000000000005</v>
      </c>
      <c r="K587" s="828">
        <v>1</v>
      </c>
      <c r="L587" s="832">
        <v>4</v>
      </c>
      <c r="M587" s="833">
        <v>617.44000000000005</v>
      </c>
    </row>
    <row r="588" spans="1:13" ht="14.45" customHeight="1" x14ac:dyDescent="0.2">
      <c r="A588" s="822" t="s">
        <v>2286</v>
      </c>
      <c r="B588" s="823" t="s">
        <v>2037</v>
      </c>
      <c r="C588" s="823" t="s">
        <v>2560</v>
      </c>
      <c r="D588" s="823" t="s">
        <v>2561</v>
      </c>
      <c r="E588" s="823" t="s">
        <v>2042</v>
      </c>
      <c r="F588" s="832">
        <v>1</v>
      </c>
      <c r="G588" s="832">
        <v>339.47</v>
      </c>
      <c r="H588" s="828">
        <v>1</v>
      </c>
      <c r="I588" s="832"/>
      <c r="J588" s="832"/>
      <c r="K588" s="828">
        <v>0</v>
      </c>
      <c r="L588" s="832">
        <v>1</v>
      </c>
      <c r="M588" s="833">
        <v>339.47</v>
      </c>
    </row>
    <row r="589" spans="1:13" ht="14.45" customHeight="1" thickBot="1" x14ac:dyDescent="0.25">
      <c r="A589" s="814" t="s">
        <v>2286</v>
      </c>
      <c r="B589" s="815" t="s">
        <v>3582</v>
      </c>
      <c r="C589" s="815" t="s">
        <v>2567</v>
      </c>
      <c r="D589" s="815" t="s">
        <v>2568</v>
      </c>
      <c r="E589" s="815" t="s">
        <v>2569</v>
      </c>
      <c r="F589" s="834">
        <v>2</v>
      </c>
      <c r="G589" s="834">
        <v>1062.24</v>
      </c>
      <c r="H589" s="820">
        <v>1</v>
      </c>
      <c r="I589" s="834"/>
      <c r="J589" s="834"/>
      <c r="K589" s="820">
        <v>0</v>
      </c>
      <c r="L589" s="834">
        <v>2</v>
      </c>
      <c r="M589" s="835">
        <v>1062.24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70D5159-28DC-4D70-B060-8362DBD73A75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575</v>
      </c>
      <c r="B5" s="713" t="s">
        <v>576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575</v>
      </c>
      <c r="B6" s="713" t="s">
        <v>3584</v>
      </c>
      <c r="C6" s="714">
        <v>235.69774999999998</v>
      </c>
      <c r="D6" s="714">
        <v>516.94787999999994</v>
      </c>
      <c r="E6" s="714"/>
      <c r="F6" s="714">
        <v>461.16580999999996</v>
      </c>
      <c r="G6" s="714">
        <v>0</v>
      </c>
      <c r="H6" s="714">
        <v>461.16580999999996</v>
      </c>
      <c r="I6" s="715" t="s">
        <v>329</v>
      </c>
      <c r="J6" s="716" t="s">
        <v>1</v>
      </c>
    </row>
    <row r="7" spans="1:10" ht="14.45" customHeight="1" x14ac:dyDescent="0.2">
      <c r="A7" s="712" t="s">
        <v>575</v>
      </c>
      <c r="B7" s="713" t="s">
        <v>3585</v>
      </c>
      <c r="C7" s="714">
        <v>0</v>
      </c>
      <c r="D7" s="714">
        <v>0</v>
      </c>
      <c r="E7" s="714"/>
      <c r="F7" s="714">
        <v>16.1068</v>
      </c>
      <c r="G7" s="714">
        <v>0</v>
      </c>
      <c r="H7" s="714">
        <v>16.1068</v>
      </c>
      <c r="I7" s="715" t="s">
        <v>329</v>
      </c>
      <c r="J7" s="716" t="s">
        <v>1</v>
      </c>
    </row>
    <row r="8" spans="1:10" ht="14.45" customHeight="1" x14ac:dyDescent="0.2">
      <c r="A8" s="712" t="s">
        <v>575</v>
      </c>
      <c r="B8" s="713" t="s">
        <v>3586</v>
      </c>
      <c r="C8" s="714">
        <v>0</v>
      </c>
      <c r="D8" s="714">
        <v>0</v>
      </c>
      <c r="E8" s="714"/>
      <c r="F8" s="714">
        <v>2.1240000000000001</v>
      </c>
      <c r="G8" s="714">
        <v>0</v>
      </c>
      <c r="H8" s="714">
        <v>2.1240000000000001</v>
      </c>
      <c r="I8" s="715" t="s">
        <v>329</v>
      </c>
      <c r="J8" s="716" t="s">
        <v>1</v>
      </c>
    </row>
    <row r="9" spans="1:10" ht="14.45" customHeight="1" x14ac:dyDescent="0.2">
      <c r="A9" s="712" t="s">
        <v>575</v>
      </c>
      <c r="B9" s="713" t="s">
        <v>3587</v>
      </c>
      <c r="C9" s="714">
        <v>0.43704999999999999</v>
      </c>
      <c r="D9" s="714">
        <v>1.5228000000000002</v>
      </c>
      <c r="E9" s="714"/>
      <c r="F9" s="714">
        <v>0</v>
      </c>
      <c r="G9" s="714">
        <v>0</v>
      </c>
      <c r="H9" s="714">
        <v>0</v>
      </c>
      <c r="I9" s="715" t="s">
        <v>329</v>
      </c>
      <c r="J9" s="716" t="s">
        <v>1</v>
      </c>
    </row>
    <row r="10" spans="1:10" ht="14.45" customHeight="1" x14ac:dyDescent="0.2">
      <c r="A10" s="712" t="s">
        <v>575</v>
      </c>
      <c r="B10" s="713" t="s">
        <v>3588</v>
      </c>
      <c r="C10" s="714">
        <v>383.90225999999996</v>
      </c>
      <c r="D10" s="714">
        <v>498.11640999999997</v>
      </c>
      <c r="E10" s="714"/>
      <c r="F10" s="714">
        <v>468.83325999999994</v>
      </c>
      <c r="G10" s="714">
        <v>0</v>
      </c>
      <c r="H10" s="714">
        <v>468.83325999999994</v>
      </c>
      <c r="I10" s="715" t="s">
        <v>329</v>
      </c>
      <c r="J10" s="716" t="s">
        <v>1</v>
      </c>
    </row>
    <row r="11" spans="1:10" ht="14.45" customHeight="1" x14ac:dyDescent="0.2">
      <c r="A11" s="712" t="s">
        <v>575</v>
      </c>
      <c r="B11" s="713" t="s">
        <v>3589</v>
      </c>
      <c r="C11" s="714">
        <v>2880.1105800000005</v>
      </c>
      <c r="D11" s="714">
        <v>3075.4813000000004</v>
      </c>
      <c r="E11" s="714"/>
      <c r="F11" s="714">
        <v>3092.4212499999999</v>
      </c>
      <c r="G11" s="714">
        <v>0</v>
      </c>
      <c r="H11" s="714">
        <v>3092.4212499999999</v>
      </c>
      <c r="I11" s="715" t="s">
        <v>329</v>
      </c>
      <c r="J11" s="716" t="s">
        <v>1</v>
      </c>
    </row>
    <row r="12" spans="1:10" ht="14.45" customHeight="1" x14ac:dyDescent="0.2">
      <c r="A12" s="712" t="s">
        <v>575</v>
      </c>
      <c r="B12" s="713" t="s">
        <v>3590</v>
      </c>
      <c r="C12" s="714">
        <v>1.476</v>
      </c>
      <c r="D12" s="714">
        <v>5.9043999999999999</v>
      </c>
      <c r="E12" s="714"/>
      <c r="F12" s="714">
        <v>2.9523999999999999</v>
      </c>
      <c r="G12" s="714">
        <v>0</v>
      </c>
      <c r="H12" s="714">
        <v>2.9523999999999999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575</v>
      </c>
      <c r="B13" s="713" t="s">
        <v>3591</v>
      </c>
      <c r="C13" s="714">
        <v>214.44507000000002</v>
      </c>
      <c r="D13" s="714">
        <v>412.97784999999999</v>
      </c>
      <c r="E13" s="714"/>
      <c r="F13" s="714">
        <v>265.22647000000001</v>
      </c>
      <c r="G13" s="714">
        <v>0</v>
      </c>
      <c r="H13" s="714">
        <v>265.22647000000001</v>
      </c>
      <c r="I13" s="715" t="s">
        <v>329</v>
      </c>
      <c r="J13" s="716" t="s">
        <v>1</v>
      </c>
    </row>
    <row r="14" spans="1:10" ht="14.45" customHeight="1" x14ac:dyDescent="0.2">
      <c r="A14" s="712" t="s">
        <v>575</v>
      </c>
      <c r="B14" s="713" t="s">
        <v>3592</v>
      </c>
      <c r="C14" s="714">
        <v>13.372199999999999</v>
      </c>
      <c r="D14" s="714">
        <v>19.320499999999999</v>
      </c>
      <c r="E14" s="714"/>
      <c r="F14" s="714">
        <v>18.524370000000001</v>
      </c>
      <c r="G14" s="714">
        <v>0</v>
      </c>
      <c r="H14" s="714">
        <v>18.524370000000001</v>
      </c>
      <c r="I14" s="715" t="s">
        <v>329</v>
      </c>
      <c r="J14" s="716" t="s">
        <v>1</v>
      </c>
    </row>
    <row r="15" spans="1:10" ht="14.45" customHeight="1" x14ac:dyDescent="0.2">
      <c r="A15" s="712" t="s">
        <v>575</v>
      </c>
      <c r="B15" s="713" t="s">
        <v>3593</v>
      </c>
      <c r="C15" s="714">
        <v>145.89706999999999</v>
      </c>
      <c r="D15" s="714">
        <v>195.80789000000001</v>
      </c>
      <c r="E15" s="714"/>
      <c r="F15" s="714">
        <v>166.80937999999998</v>
      </c>
      <c r="G15" s="714">
        <v>0</v>
      </c>
      <c r="H15" s="714">
        <v>166.80937999999998</v>
      </c>
      <c r="I15" s="715" t="s">
        <v>329</v>
      </c>
      <c r="J15" s="716" t="s">
        <v>1</v>
      </c>
    </row>
    <row r="16" spans="1:10" ht="14.45" customHeight="1" x14ac:dyDescent="0.2">
      <c r="A16" s="712" t="s">
        <v>575</v>
      </c>
      <c r="B16" s="713" t="s">
        <v>3594</v>
      </c>
      <c r="C16" s="714">
        <v>165.93609999999998</v>
      </c>
      <c r="D16" s="714">
        <v>188.78850000000003</v>
      </c>
      <c r="E16" s="714"/>
      <c r="F16" s="714">
        <v>259.83709999999996</v>
      </c>
      <c r="G16" s="714">
        <v>0</v>
      </c>
      <c r="H16" s="714">
        <v>259.83709999999996</v>
      </c>
      <c r="I16" s="715" t="s">
        <v>329</v>
      </c>
      <c r="J16" s="716" t="s">
        <v>1</v>
      </c>
    </row>
    <row r="17" spans="1:10" ht="14.45" customHeight="1" x14ac:dyDescent="0.2">
      <c r="A17" s="712" t="s">
        <v>575</v>
      </c>
      <c r="B17" s="713" t="s">
        <v>3595</v>
      </c>
      <c r="C17" s="714">
        <v>16.033000000000001</v>
      </c>
      <c r="D17" s="714">
        <v>21.284400000000002</v>
      </c>
      <c r="E17" s="714"/>
      <c r="F17" s="714">
        <v>0</v>
      </c>
      <c r="G17" s="714">
        <v>0</v>
      </c>
      <c r="H17" s="714">
        <v>0</v>
      </c>
      <c r="I17" s="715" t="s">
        <v>329</v>
      </c>
      <c r="J17" s="716" t="s">
        <v>1</v>
      </c>
    </row>
    <row r="18" spans="1:10" ht="14.45" customHeight="1" x14ac:dyDescent="0.2">
      <c r="A18" s="712" t="s">
        <v>575</v>
      </c>
      <c r="B18" s="713" t="s">
        <v>3596</v>
      </c>
      <c r="C18" s="714">
        <v>226.02491999999998</v>
      </c>
      <c r="D18" s="714">
        <v>275.19173000000001</v>
      </c>
      <c r="E18" s="714"/>
      <c r="F18" s="714">
        <v>257.47226000000001</v>
      </c>
      <c r="G18" s="714">
        <v>0</v>
      </c>
      <c r="H18" s="714">
        <v>257.47226000000001</v>
      </c>
      <c r="I18" s="715" t="s">
        <v>329</v>
      </c>
      <c r="J18" s="716" t="s">
        <v>1</v>
      </c>
    </row>
    <row r="19" spans="1:10" ht="14.45" customHeight="1" x14ac:dyDescent="0.2">
      <c r="A19" s="712" t="s">
        <v>575</v>
      </c>
      <c r="B19" s="713" t="s">
        <v>3597</v>
      </c>
      <c r="C19" s="714">
        <v>742.28214000000003</v>
      </c>
      <c r="D19" s="714">
        <v>840.22398999999996</v>
      </c>
      <c r="E19" s="714"/>
      <c r="F19" s="714">
        <v>859.20375999999999</v>
      </c>
      <c r="G19" s="714">
        <v>0</v>
      </c>
      <c r="H19" s="714">
        <v>859.20375999999999</v>
      </c>
      <c r="I19" s="715" t="s">
        <v>329</v>
      </c>
      <c r="J19" s="716" t="s">
        <v>1</v>
      </c>
    </row>
    <row r="20" spans="1:10" ht="14.45" customHeight="1" x14ac:dyDescent="0.2">
      <c r="A20" s="712" t="s">
        <v>575</v>
      </c>
      <c r="B20" s="713" t="s">
        <v>588</v>
      </c>
      <c r="C20" s="714">
        <v>5025.6141400000006</v>
      </c>
      <c r="D20" s="714">
        <v>6051.5676500000009</v>
      </c>
      <c r="E20" s="714"/>
      <c r="F20" s="714">
        <v>5870.6768599999996</v>
      </c>
      <c r="G20" s="714">
        <v>0</v>
      </c>
      <c r="H20" s="714">
        <v>5870.6768599999996</v>
      </c>
      <c r="I20" s="715" t="s">
        <v>329</v>
      </c>
      <c r="J20" s="716" t="s">
        <v>589</v>
      </c>
    </row>
    <row r="22" spans="1:10" ht="14.45" customHeight="1" x14ac:dyDescent="0.2">
      <c r="A22" s="712" t="s">
        <v>575</v>
      </c>
      <c r="B22" s="713" t="s">
        <v>576</v>
      </c>
      <c r="C22" s="714" t="s">
        <v>329</v>
      </c>
      <c r="D22" s="714" t="s">
        <v>329</v>
      </c>
      <c r="E22" s="714"/>
      <c r="F22" s="714" t="s">
        <v>329</v>
      </c>
      <c r="G22" s="714" t="s">
        <v>329</v>
      </c>
      <c r="H22" s="714" t="s">
        <v>329</v>
      </c>
      <c r="I22" s="715" t="s">
        <v>329</v>
      </c>
      <c r="J22" s="716" t="s">
        <v>73</v>
      </c>
    </row>
    <row r="23" spans="1:10" ht="14.45" customHeight="1" x14ac:dyDescent="0.2">
      <c r="A23" s="712" t="s">
        <v>590</v>
      </c>
      <c r="B23" s="713" t="s">
        <v>591</v>
      </c>
      <c r="C23" s="714" t="s">
        <v>329</v>
      </c>
      <c r="D23" s="714" t="s">
        <v>329</v>
      </c>
      <c r="E23" s="714"/>
      <c r="F23" s="714" t="s">
        <v>329</v>
      </c>
      <c r="G23" s="714" t="s">
        <v>329</v>
      </c>
      <c r="H23" s="714" t="s">
        <v>329</v>
      </c>
      <c r="I23" s="715" t="s">
        <v>329</v>
      </c>
      <c r="J23" s="716" t="s">
        <v>0</v>
      </c>
    </row>
    <row r="24" spans="1:10" ht="14.45" customHeight="1" x14ac:dyDescent="0.2">
      <c r="A24" s="712" t="s">
        <v>590</v>
      </c>
      <c r="B24" s="713" t="s">
        <v>3588</v>
      </c>
      <c r="C24" s="714">
        <v>7.0888999999999998</v>
      </c>
      <c r="D24" s="714">
        <v>5.7029999999999994</v>
      </c>
      <c r="E24" s="714"/>
      <c r="F24" s="714">
        <v>4.3253600000000008</v>
      </c>
      <c r="G24" s="714">
        <v>0</v>
      </c>
      <c r="H24" s="714">
        <v>4.3253600000000008</v>
      </c>
      <c r="I24" s="715" t="s">
        <v>329</v>
      </c>
      <c r="J24" s="716" t="s">
        <v>1</v>
      </c>
    </row>
    <row r="25" spans="1:10" ht="14.45" customHeight="1" x14ac:dyDescent="0.2">
      <c r="A25" s="712" t="s">
        <v>590</v>
      </c>
      <c r="B25" s="713" t="s">
        <v>3589</v>
      </c>
      <c r="C25" s="714">
        <v>31.3629</v>
      </c>
      <c r="D25" s="714">
        <v>6.4984500000000001</v>
      </c>
      <c r="E25" s="714"/>
      <c r="F25" s="714">
        <v>25.53312</v>
      </c>
      <c r="G25" s="714">
        <v>0</v>
      </c>
      <c r="H25" s="714">
        <v>25.53312</v>
      </c>
      <c r="I25" s="715" t="s">
        <v>329</v>
      </c>
      <c r="J25" s="716" t="s">
        <v>1</v>
      </c>
    </row>
    <row r="26" spans="1:10" ht="14.45" customHeight="1" x14ac:dyDescent="0.2">
      <c r="A26" s="712" t="s">
        <v>590</v>
      </c>
      <c r="B26" s="713" t="s">
        <v>3591</v>
      </c>
      <c r="C26" s="714">
        <v>1.5255000000000001</v>
      </c>
      <c r="D26" s="714">
        <v>1.0169999999999999</v>
      </c>
      <c r="E26" s="714"/>
      <c r="F26" s="714">
        <v>0</v>
      </c>
      <c r="G26" s="714">
        <v>0</v>
      </c>
      <c r="H26" s="714">
        <v>0</v>
      </c>
      <c r="I26" s="715" t="s">
        <v>329</v>
      </c>
      <c r="J26" s="716" t="s">
        <v>1</v>
      </c>
    </row>
    <row r="27" spans="1:10" ht="14.45" customHeight="1" x14ac:dyDescent="0.2">
      <c r="A27" s="712" t="s">
        <v>590</v>
      </c>
      <c r="B27" s="713" t="s">
        <v>3593</v>
      </c>
      <c r="C27" s="714">
        <v>35.658000000000001</v>
      </c>
      <c r="D27" s="714">
        <v>37.826560000000001</v>
      </c>
      <c r="E27" s="714"/>
      <c r="F27" s="714">
        <v>36.660149999999994</v>
      </c>
      <c r="G27" s="714">
        <v>0</v>
      </c>
      <c r="H27" s="714">
        <v>36.660149999999994</v>
      </c>
      <c r="I27" s="715" t="s">
        <v>329</v>
      </c>
      <c r="J27" s="716" t="s">
        <v>1</v>
      </c>
    </row>
    <row r="28" spans="1:10" ht="14.45" customHeight="1" x14ac:dyDescent="0.2">
      <c r="A28" s="712" t="s">
        <v>590</v>
      </c>
      <c r="B28" s="713" t="s">
        <v>3594</v>
      </c>
      <c r="C28" s="714">
        <v>1.1379999999999999</v>
      </c>
      <c r="D28" s="714">
        <v>0.87159999999999993</v>
      </c>
      <c r="E28" s="714"/>
      <c r="F28" s="714">
        <v>1.1220000000000001</v>
      </c>
      <c r="G28" s="714">
        <v>0</v>
      </c>
      <c r="H28" s="714">
        <v>1.1220000000000001</v>
      </c>
      <c r="I28" s="715" t="s">
        <v>329</v>
      </c>
      <c r="J28" s="716" t="s">
        <v>1</v>
      </c>
    </row>
    <row r="29" spans="1:10" ht="14.45" customHeight="1" x14ac:dyDescent="0.2">
      <c r="A29" s="712" t="s">
        <v>590</v>
      </c>
      <c r="B29" s="713" t="s">
        <v>3596</v>
      </c>
      <c r="C29" s="714">
        <v>0</v>
      </c>
      <c r="D29" s="714">
        <v>0</v>
      </c>
      <c r="E29" s="714"/>
      <c r="F29" s="714">
        <v>0</v>
      </c>
      <c r="G29" s="714">
        <v>0</v>
      </c>
      <c r="H29" s="714">
        <v>0</v>
      </c>
      <c r="I29" s="715" t="s">
        <v>329</v>
      </c>
      <c r="J29" s="716" t="s">
        <v>1</v>
      </c>
    </row>
    <row r="30" spans="1:10" ht="14.45" customHeight="1" x14ac:dyDescent="0.2">
      <c r="A30" s="712" t="s">
        <v>590</v>
      </c>
      <c r="B30" s="713" t="s">
        <v>3597</v>
      </c>
      <c r="C30" s="714">
        <v>0</v>
      </c>
      <c r="D30" s="714">
        <v>0</v>
      </c>
      <c r="E30" s="714"/>
      <c r="F30" s="714">
        <v>0</v>
      </c>
      <c r="G30" s="714">
        <v>0</v>
      </c>
      <c r="H30" s="714">
        <v>0</v>
      </c>
      <c r="I30" s="715" t="s">
        <v>329</v>
      </c>
      <c r="J30" s="716" t="s">
        <v>1</v>
      </c>
    </row>
    <row r="31" spans="1:10" ht="14.45" customHeight="1" x14ac:dyDescent="0.2">
      <c r="A31" s="712" t="s">
        <v>590</v>
      </c>
      <c r="B31" s="713" t="s">
        <v>592</v>
      </c>
      <c r="C31" s="714">
        <v>76.773300000000006</v>
      </c>
      <c r="D31" s="714">
        <v>51.916609999999999</v>
      </c>
      <c r="E31" s="714"/>
      <c r="F31" s="714">
        <v>67.640630000000002</v>
      </c>
      <c r="G31" s="714">
        <v>0</v>
      </c>
      <c r="H31" s="714">
        <v>67.640630000000002</v>
      </c>
      <c r="I31" s="715" t="s">
        <v>329</v>
      </c>
      <c r="J31" s="716" t="s">
        <v>593</v>
      </c>
    </row>
    <row r="32" spans="1:10" ht="14.45" customHeight="1" x14ac:dyDescent="0.2">
      <c r="A32" s="712" t="s">
        <v>329</v>
      </c>
      <c r="B32" s="713" t="s">
        <v>329</v>
      </c>
      <c r="C32" s="714" t="s">
        <v>329</v>
      </c>
      <c r="D32" s="714" t="s">
        <v>329</v>
      </c>
      <c r="E32" s="714"/>
      <c r="F32" s="714" t="s">
        <v>329</v>
      </c>
      <c r="G32" s="714" t="s">
        <v>329</v>
      </c>
      <c r="H32" s="714" t="s">
        <v>329</v>
      </c>
      <c r="I32" s="715" t="s">
        <v>329</v>
      </c>
      <c r="J32" s="716" t="s">
        <v>594</v>
      </c>
    </row>
    <row r="33" spans="1:10" ht="14.45" customHeight="1" x14ac:dyDescent="0.2">
      <c r="A33" s="712" t="s">
        <v>595</v>
      </c>
      <c r="B33" s="713" t="s">
        <v>596</v>
      </c>
      <c r="C33" s="714" t="s">
        <v>329</v>
      </c>
      <c r="D33" s="714" t="s">
        <v>329</v>
      </c>
      <c r="E33" s="714"/>
      <c r="F33" s="714" t="s">
        <v>329</v>
      </c>
      <c r="G33" s="714" t="s">
        <v>329</v>
      </c>
      <c r="H33" s="714" t="s">
        <v>329</v>
      </c>
      <c r="I33" s="715" t="s">
        <v>329</v>
      </c>
      <c r="J33" s="716" t="s">
        <v>0</v>
      </c>
    </row>
    <row r="34" spans="1:10" ht="14.45" customHeight="1" x14ac:dyDescent="0.2">
      <c r="A34" s="712" t="s">
        <v>595</v>
      </c>
      <c r="B34" s="713" t="s">
        <v>3584</v>
      </c>
      <c r="C34" s="714">
        <v>233.13761</v>
      </c>
      <c r="D34" s="714">
        <v>286.59797000000003</v>
      </c>
      <c r="E34" s="714"/>
      <c r="F34" s="714">
        <v>273.70117000000005</v>
      </c>
      <c r="G34" s="714">
        <v>0</v>
      </c>
      <c r="H34" s="714">
        <v>273.70117000000005</v>
      </c>
      <c r="I34" s="715" t="s">
        <v>329</v>
      </c>
      <c r="J34" s="716" t="s">
        <v>1</v>
      </c>
    </row>
    <row r="35" spans="1:10" ht="14.45" customHeight="1" x14ac:dyDescent="0.2">
      <c r="A35" s="712" t="s">
        <v>595</v>
      </c>
      <c r="B35" s="713" t="s">
        <v>3586</v>
      </c>
      <c r="C35" s="714">
        <v>0</v>
      </c>
      <c r="D35" s="714">
        <v>0</v>
      </c>
      <c r="E35" s="714"/>
      <c r="F35" s="714">
        <v>2.1240000000000001</v>
      </c>
      <c r="G35" s="714">
        <v>0</v>
      </c>
      <c r="H35" s="714">
        <v>2.1240000000000001</v>
      </c>
      <c r="I35" s="715" t="s">
        <v>329</v>
      </c>
      <c r="J35" s="716" t="s">
        <v>1</v>
      </c>
    </row>
    <row r="36" spans="1:10" ht="14.45" customHeight="1" x14ac:dyDescent="0.2">
      <c r="A36" s="712" t="s">
        <v>595</v>
      </c>
      <c r="B36" s="713" t="s">
        <v>3587</v>
      </c>
      <c r="C36" s="714">
        <v>0.43704999999999999</v>
      </c>
      <c r="D36" s="714">
        <v>0.88736999999999999</v>
      </c>
      <c r="E36" s="714"/>
      <c r="F36" s="714">
        <v>0</v>
      </c>
      <c r="G36" s="714">
        <v>0</v>
      </c>
      <c r="H36" s="714">
        <v>0</v>
      </c>
      <c r="I36" s="715" t="s">
        <v>329</v>
      </c>
      <c r="J36" s="716" t="s">
        <v>1</v>
      </c>
    </row>
    <row r="37" spans="1:10" ht="14.45" customHeight="1" x14ac:dyDescent="0.2">
      <c r="A37" s="712" t="s">
        <v>595</v>
      </c>
      <c r="B37" s="713" t="s">
        <v>3588</v>
      </c>
      <c r="C37" s="714">
        <v>260.66335999999995</v>
      </c>
      <c r="D37" s="714">
        <v>307.69013000000001</v>
      </c>
      <c r="E37" s="714"/>
      <c r="F37" s="714">
        <v>242.57599999999996</v>
      </c>
      <c r="G37" s="714">
        <v>0</v>
      </c>
      <c r="H37" s="714">
        <v>242.57599999999996</v>
      </c>
      <c r="I37" s="715" t="s">
        <v>329</v>
      </c>
      <c r="J37" s="716" t="s">
        <v>1</v>
      </c>
    </row>
    <row r="38" spans="1:10" ht="14.45" customHeight="1" x14ac:dyDescent="0.2">
      <c r="A38" s="712" t="s">
        <v>595</v>
      </c>
      <c r="B38" s="713" t="s">
        <v>3589</v>
      </c>
      <c r="C38" s="714">
        <v>1636.6465500000008</v>
      </c>
      <c r="D38" s="714">
        <v>1446.4548</v>
      </c>
      <c r="E38" s="714"/>
      <c r="F38" s="714">
        <v>1406.8787199999992</v>
      </c>
      <c r="G38" s="714">
        <v>0</v>
      </c>
      <c r="H38" s="714">
        <v>1406.8787199999992</v>
      </c>
      <c r="I38" s="715" t="s">
        <v>329</v>
      </c>
      <c r="J38" s="716" t="s">
        <v>1</v>
      </c>
    </row>
    <row r="39" spans="1:10" ht="14.45" customHeight="1" x14ac:dyDescent="0.2">
      <c r="A39" s="712" t="s">
        <v>595</v>
      </c>
      <c r="B39" s="713" t="s">
        <v>3590</v>
      </c>
      <c r="C39" s="714">
        <v>1.476</v>
      </c>
      <c r="D39" s="714">
        <v>5.9043999999999999</v>
      </c>
      <c r="E39" s="714"/>
      <c r="F39" s="714">
        <v>2.9523999999999999</v>
      </c>
      <c r="G39" s="714">
        <v>0</v>
      </c>
      <c r="H39" s="714">
        <v>2.9523999999999999</v>
      </c>
      <c r="I39" s="715" t="s">
        <v>329</v>
      </c>
      <c r="J39" s="716" t="s">
        <v>1</v>
      </c>
    </row>
    <row r="40" spans="1:10" ht="14.45" customHeight="1" x14ac:dyDescent="0.2">
      <c r="A40" s="712" t="s">
        <v>595</v>
      </c>
      <c r="B40" s="713" t="s">
        <v>3591</v>
      </c>
      <c r="C40" s="714">
        <v>111.93467000000001</v>
      </c>
      <c r="D40" s="714">
        <v>261.21010000000001</v>
      </c>
      <c r="E40" s="714"/>
      <c r="F40" s="714">
        <v>123.47945</v>
      </c>
      <c r="G40" s="714">
        <v>0</v>
      </c>
      <c r="H40" s="714">
        <v>123.47945</v>
      </c>
      <c r="I40" s="715" t="s">
        <v>329</v>
      </c>
      <c r="J40" s="716" t="s">
        <v>1</v>
      </c>
    </row>
    <row r="41" spans="1:10" ht="14.45" customHeight="1" x14ac:dyDescent="0.2">
      <c r="A41" s="712" t="s">
        <v>595</v>
      </c>
      <c r="B41" s="713" t="s">
        <v>3592</v>
      </c>
      <c r="C41" s="714">
        <v>3.5604</v>
      </c>
      <c r="D41" s="714">
        <v>9.6939299999999999</v>
      </c>
      <c r="E41" s="714"/>
      <c r="F41" s="714">
        <v>9.6942900000000005</v>
      </c>
      <c r="G41" s="714">
        <v>0</v>
      </c>
      <c r="H41" s="714">
        <v>9.6942900000000005</v>
      </c>
      <c r="I41" s="715" t="s">
        <v>329</v>
      </c>
      <c r="J41" s="716" t="s">
        <v>1</v>
      </c>
    </row>
    <row r="42" spans="1:10" ht="14.45" customHeight="1" x14ac:dyDescent="0.2">
      <c r="A42" s="712" t="s">
        <v>595</v>
      </c>
      <c r="B42" s="713" t="s">
        <v>3593</v>
      </c>
      <c r="C42" s="714">
        <v>6.6745000000000001</v>
      </c>
      <c r="D42" s="714">
        <v>12.185</v>
      </c>
      <c r="E42" s="714"/>
      <c r="F42" s="714">
        <v>14.188499999999999</v>
      </c>
      <c r="G42" s="714">
        <v>0</v>
      </c>
      <c r="H42" s="714">
        <v>14.188499999999999</v>
      </c>
      <c r="I42" s="715" t="s">
        <v>329</v>
      </c>
      <c r="J42" s="716" t="s">
        <v>1</v>
      </c>
    </row>
    <row r="43" spans="1:10" ht="14.45" customHeight="1" x14ac:dyDescent="0.2">
      <c r="A43" s="712" t="s">
        <v>595</v>
      </c>
      <c r="B43" s="713" t="s">
        <v>3594</v>
      </c>
      <c r="C43" s="714">
        <v>106.6601</v>
      </c>
      <c r="D43" s="714">
        <v>98.964200000000005</v>
      </c>
      <c r="E43" s="714"/>
      <c r="F43" s="714">
        <v>119.1221</v>
      </c>
      <c r="G43" s="714">
        <v>0</v>
      </c>
      <c r="H43" s="714">
        <v>119.1221</v>
      </c>
      <c r="I43" s="715" t="s">
        <v>329</v>
      </c>
      <c r="J43" s="716" t="s">
        <v>1</v>
      </c>
    </row>
    <row r="44" spans="1:10" ht="14.45" customHeight="1" x14ac:dyDescent="0.2">
      <c r="A44" s="712" t="s">
        <v>595</v>
      </c>
      <c r="B44" s="713" t="s">
        <v>3595</v>
      </c>
      <c r="C44" s="714">
        <v>16.033000000000001</v>
      </c>
      <c r="D44" s="714">
        <v>21.284400000000002</v>
      </c>
      <c r="E44" s="714"/>
      <c r="F44" s="714">
        <v>0</v>
      </c>
      <c r="G44" s="714">
        <v>0</v>
      </c>
      <c r="H44" s="714">
        <v>0</v>
      </c>
      <c r="I44" s="715" t="s">
        <v>329</v>
      </c>
      <c r="J44" s="716" t="s">
        <v>1</v>
      </c>
    </row>
    <row r="45" spans="1:10" ht="14.45" customHeight="1" x14ac:dyDescent="0.2">
      <c r="A45" s="712" t="s">
        <v>595</v>
      </c>
      <c r="B45" s="713" t="s">
        <v>3596</v>
      </c>
      <c r="C45" s="714">
        <v>187.63543999999999</v>
      </c>
      <c r="D45" s="714">
        <v>222.08178999999998</v>
      </c>
      <c r="E45" s="714"/>
      <c r="F45" s="714">
        <v>212.68455</v>
      </c>
      <c r="G45" s="714">
        <v>0</v>
      </c>
      <c r="H45" s="714">
        <v>212.68455</v>
      </c>
      <c r="I45" s="715" t="s">
        <v>329</v>
      </c>
      <c r="J45" s="716" t="s">
        <v>1</v>
      </c>
    </row>
    <row r="46" spans="1:10" ht="14.45" customHeight="1" x14ac:dyDescent="0.2">
      <c r="A46" s="712" t="s">
        <v>595</v>
      </c>
      <c r="B46" s="713" t="s">
        <v>3597</v>
      </c>
      <c r="C46" s="714">
        <v>256.71120999999994</v>
      </c>
      <c r="D46" s="714">
        <v>225.91122000000001</v>
      </c>
      <c r="E46" s="714"/>
      <c r="F46" s="714">
        <v>256.38612999999998</v>
      </c>
      <c r="G46" s="714">
        <v>0</v>
      </c>
      <c r="H46" s="714">
        <v>256.38612999999998</v>
      </c>
      <c r="I46" s="715" t="s">
        <v>329</v>
      </c>
      <c r="J46" s="716" t="s">
        <v>1</v>
      </c>
    </row>
    <row r="47" spans="1:10" ht="14.45" customHeight="1" x14ac:dyDescent="0.2">
      <c r="A47" s="712" t="s">
        <v>595</v>
      </c>
      <c r="B47" s="713" t="s">
        <v>597</v>
      </c>
      <c r="C47" s="714">
        <v>2821.5698900000007</v>
      </c>
      <c r="D47" s="714">
        <v>2898.8653100000001</v>
      </c>
      <c r="E47" s="714"/>
      <c r="F47" s="714">
        <v>2663.7873099999993</v>
      </c>
      <c r="G47" s="714">
        <v>0</v>
      </c>
      <c r="H47" s="714">
        <v>2663.7873099999993</v>
      </c>
      <c r="I47" s="715" t="s">
        <v>329</v>
      </c>
      <c r="J47" s="716" t="s">
        <v>593</v>
      </c>
    </row>
    <row r="48" spans="1:10" ht="14.45" customHeight="1" x14ac:dyDescent="0.2">
      <c r="A48" s="712" t="s">
        <v>329</v>
      </c>
      <c r="B48" s="713" t="s">
        <v>329</v>
      </c>
      <c r="C48" s="714" t="s">
        <v>329</v>
      </c>
      <c r="D48" s="714" t="s">
        <v>329</v>
      </c>
      <c r="E48" s="714"/>
      <c r="F48" s="714" t="s">
        <v>329</v>
      </c>
      <c r="G48" s="714" t="s">
        <v>329</v>
      </c>
      <c r="H48" s="714" t="s">
        <v>329</v>
      </c>
      <c r="I48" s="715" t="s">
        <v>329</v>
      </c>
      <c r="J48" s="716" t="s">
        <v>594</v>
      </c>
    </row>
    <row r="49" spans="1:10" ht="14.45" customHeight="1" x14ac:dyDescent="0.2">
      <c r="A49" s="712" t="s">
        <v>619</v>
      </c>
      <c r="B49" s="713" t="s">
        <v>620</v>
      </c>
      <c r="C49" s="714" t="s">
        <v>329</v>
      </c>
      <c r="D49" s="714" t="s">
        <v>329</v>
      </c>
      <c r="E49" s="714"/>
      <c r="F49" s="714" t="s">
        <v>329</v>
      </c>
      <c r="G49" s="714" t="s">
        <v>329</v>
      </c>
      <c r="H49" s="714" t="s">
        <v>329</v>
      </c>
      <c r="I49" s="715" t="s">
        <v>329</v>
      </c>
      <c r="J49" s="716" t="s">
        <v>0</v>
      </c>
    </row>
    <row r="50" spans="1:10" ht="14.45" customHeight="1" x14ac:dyDescent="0.2">
      <c r="A50" s="712" t="s">
        <v>619</v>
      </c>
      <c r="B50" s="713" t="s">
        <v>3584</v>
      </c>
      <c r="C50" s="714">
        <v>0</v>
      </c>
      <c r="D50" s="714">
        <v>227.80146999999999</v>
      </c>
      <c r="E50" s="714"/>
      <c r="F50" s="714">
        <v>184.66711999999998</v>
      </c>
      <c r="G50" s="714">
        <v>0</v>
      </c>
      <c r="H50" s="714">
        <v>184.66711999999998</v>
      </c>
      <c r="I50" s="715" t="s">
        <v>329</v>
      </c>
      <c r="J50" s="716" t="s">
        <v>1</v>
      </c>
    </row>
    <row r="51" spans="1:10" ht="14.45" customHeight="1" x14ac:dyDescent="0.2">
      <c r="A51" s="712" t="s">
        <v>619</v>
      </c>
      <c r="B51" s="713" t="s">
        <v>3585</v>
      </c>
      <c r="C51" s="714">
        <v>0</v>
      </c>
      <c r="D51" s="714">
        <v>0</v>
      </c>
      <c r="E51" s="714"/>
      <c r="F51" s="714">
        <v>16.1068</v>
      </c>
      <c r="G51" s="714">
        <v>0</v>
      </c>
      <c r="H51" s="714">
        <v>16.1068</v>
      </c>
      <c r="I51" s="715" t="s">
        <v>329</v>
      </c>
      <c r="J51" s="716" t="s">
        <v>1</v>
      </c>
    </row>
    <row r="52" spans="1:10" ht="14.45" customHeight="1" x14ac:dyDescent="0.2">
      <c r="A52" s="712" t="s">
        <v>619</v>
      </c>
      <c r="B52" s="713" t="s">
        <v>3587</v>
      </c>
      <c r="C52" s="714">
        <v>0</v>
      </c>
      <c r="D52" s="714">
        <v>0.63543000000000005</v>
      </c>
      <c r="E52" s="714"/>
      <c r="F52" s="714">
        <v>0</v>
      </c>
      <c r="G52" s="714">
        <v>0</v>
      </c>
      <c r="H52" s="714">
        <v>0</v>
      </c>
      <c r="I52" s="715" t="s">
        <v>329</v>
      </c>
      <c r="J52" s="716" t="s">
        <v>1</v>
      </c>
    </row>
    <row r="53" spans="1:10" ht="14.45" customHeight="1" x14ac:dyDescent="0.2">
      <c r="A53" s="712" t="s">
        <v>619</v>
      </c>
      <c r="B53" s="713" t="s">
        <v>3588</v>
      </c>
      <c r="C53" s="714">
        <v>0</v>
      </c>
      <c r="D53" s="714">
        <v>66.178099999999972</v>
      </c>
      <c r="E53" s="714"/>
      <c r="F53" s="714">
        <v>127.86583999999999</v>
      </c>
      <c r="G53" s="714">
        <v>0</v>
      </c>
      <c r="H53" s="714">
        <v>127.86583999999999</v>
      </c>
      <c r="I53" s="715" t="s">
        <v>329</v>
      </c>
      <c r="J53" s="716" t="s">
        <v>1</v>
      </c>
    </row>
    <row r="54" spans="1:10" ht="14.45" customHeight="1" x14ac:dyDescent="0.2">
      <c r="A54" s="712" t="s">
        <v>619</v>
      </c>
      <c r="B54" s="713" t="s">
        <v>3589</v>
      </c>
      <c r="C54" s="714">
        <v>0</v>
      </c>
      <c r="D54" s="714">
        <v>432.97573000000011</v>
      </c>
      <c r="E54" s="714"/>
      <c r="F54" s="714">
        <v>497.9435600000001</v>
      </c>
      <c r="G54" s="714">
        <v>0</v>
      </c>
      <c r="H54" s="714">
        <v>497.9435600000001</v>
      </c>
      <c r="I54" s="715" t="s">
        <v>329</v>
      </c>
      <c r="J54" s="716" t="s">
        <v>1</v>
      </c>
    </row>
    <row r="55" spans="1:10" ht="14.45" customHeight="1" x14ac:dyDescent="0.2">
      <c r="A55" s="712" t="s">
        <v>619</v>
      </c>
      <c r="B55" s="713" t="s">
        <v>3591</v>
      </c>
      <c r="C55" s="714">
        <v>0</v>
      </c>
      <c r="D55" s="714">
        <v>25.80939</v>
      </c>
      <c r="E55" s="714"/>
      <c r="F55" s="714">
        <v>42.312920000000005</v>
      </c>
      <c r="G55" s="714">
        <v>0</v>
      </c>
      <c r="H55" s="714">
        <v>42.312920000000005</v>
      </c>
      <c r="I55" s="715" t="s">
        <v>329</v>
      </c>
      <c r="J55" s="716" t="s">
        <v>1</v>
      </c>
    </row>
    <row r="56" spans="1:10" ht="14.45" customHeight="1" x14ac:dyDescent="0.2">
      <c r="A56" s="712" t="s">
        <v>619</v>
      </c>
      <c r="B56" s="713" t="s">
        <v>3592</v>
      </c>
      <c r="C56" s="714">
        <v>0</v>
      </c>
      <c r="D56" s="714">
        <v>1.7802</v>
      </c>
      <c r="E56" s="714"/>
      <c r="F56" s="714">
        <v>0</v>
      </c>
      <c r="G56" s="714">
        <v>0</v>
      </c>
      <c r="H56" s="714">
        <v>0</v>
      </c>
      <c r="I56" s="715" t="s">
        <v>329</v>
      </c>
      <c r="J56" s="716" t="s">
        <v>1</v>
      </c>
    </row>
    <row r="57" spans="1:10" ht="14.45" customHeight="1" x14ac:dyDescent="0.2">
      <c r="A57" s="712" t="s">
        <v>619</v>
      </c>
      <c r="B57" s="713" t="s">
        <v>3593</v>
      </c>
      <c r="C57" s="714">
        <v>0</v>
      </c>
      <c r="D57" s="714">
        <v>3.2349999999999999</v>
      </c>
      <c r="E57" s="714"/>
      <c r="F57" s="714">
        <v>8.1411800000000003</v>
      </c>
      <c r="G57" s="714">
        <v>0</v>
      </c>
      <c r="H57" s="714">
        <v>8.1411800000000003</v>
      </c>
      <c r="I57" s="715" t="s">
        <v>329</v>
      </c>
      <c r="J57" s="716" t="s">
        <v>1</v>
      </c>
    </row>
    <row r="58" spans="1:10" ht="14.45" customHeight="1" x14ac:dyDescent="0.2">
      <c r="A58" s="712" t="s">
        <v>619</v>
      </c>
      <c r="B58" s="713" t="s">
        <v>3594</v>
      </c>
      <c r="C58" s="714">
        <v>0</v>
      </c>
      <c r="D58" s="714">
        <v>33.188300000000005</v>
      </c>
      <c r="E58" s="714"/>
      <c r="F58" s="714">
        <v>76.052000000000007</v>
      </c>
      <c r="G58" s="714">
        <v>0</v>
      </c>
      <c r="H58" s="714">
        <v>76.052000000000007</v>
      </c>
      <c r="I58" s="715" t="s">
        <v>329</v>
      </c>
      <c r="J58" s="716" t="s">
        <v>1</v>
      </c>
    </row>
    <row r="59" spans="1:10" ht="14.45" customHeight="1" x14ac:dyDescent="0.2">
      <c r="A59" s="712" t="s">
        <v>619</v>
      </c>
      <c r="B59" s="713" t="s">
        <v>3596</v>
      </c>
      <c r="C59" s="714">
        <v>0</v>
      </c>
      <c r="D59" s="714">
        <v>15.68027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619</v>
      </c>
      <c r="B60" s="713" t="s">
        <v>3597</v>
      </c>
      <c r="C60" s="714">
        <v>0</v>
      </c>
      <c r="D60" s="714">
        <v>77.501939999999991</v>
      </c>
      <c r="E60" s="714"/>
      <c r="F60" s="714">
        <v>73.758990000000011</v>
      </c>
      <c r="G60" s="714">
        <v>0</v>
      </c>
      <c r="H60" s="714">
        <v>73.758990000000011</v>
      </c>
      <c r="I60" s="715" t="s">
        <v>329</v>
      </c>
      <c r="J60" s="716" t="s">
        <v>1</v>
      </c>
    </row>
    <row r="61" spans="1:10" ht="14.45" customHeight="1" x14ac:dyDescent="0.2">
      <c r="A61" s="712" t="s">
        <v>619</v>
      </c>
      <c r="B61" s="713" t="s">
        <v>621</v>
      </c>
      <c r="C61" s="714">
        <v>0</v>
      </c>
      <c r="D61" s="714">
        <v>884.78583000000015</v>
      </c>
      <c r="E61" s="714"/>
      <c r="F61" s="714">
        <v>1026.8484100000001</v>
      </c>
      <c r="G61" s="714">
        <v>0</v>
      </c>
      <c r="H61" s="714">
        <v>1026.8484100000001</v>
      </c>
      <c r="I61" s="715" t="s">
        <v>329</v>
      </c>
      <c r="J61" s="716" t="s">
        <v>593</v>
      </c>
    </row>
    <row r="62" spans="1:10" ht="14.45" customHeight="1" x14ac:dyDescent="0.2">
      <c r="A62" s="712" t="s">
        <v>329</v>
      </c>
      <c r="B62" s="713" t="s">
        <v>329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594</v>
      </c>
    </row>
    <row r="63" spans="1:10" ht="14.45" customHeight="1" x14ac:dyDescent="0.2">
      <c r="A63" s="712" t="s">
        <v>598</v>
      </c>
      <c r="B63" s="713" t="s">
        <v>599</v>
      </c>
      <c r="C63" s="714" t="s">
        <v>329</v>
      </c>
      <c r="D63" s="714" t="s">
        <v>329</v>
      </c>
      <c r="E63" s="714"/>
      <c r="F63" s="714" t="s">
        <v>329</v>
      </c>
      <c r="G63" s="714" t="s">
        <v>329</v>
      </c>
      <c r="H63" s="714" t="s">
        <v>329</v>
      </c>
      <c r="I63" s="715" t="s">
        <v>329</v>
      </c>
      <c r="J63" s="716" t="s">
        <v>0</v>
      </c>
    </row>
    <row r="64" spans="1:10" ht="14.45" customHeight="1" x14ac:dyDescent="0.2">
      <c r="A64" s="712" t="s">
        <v>598</v>
      </c>
      <c r="B64" s="713" t="s">
        <v>3584</v>
      </c>
      <c r="C64" s="714">
        <v>0.29502</v>
      </c>
      <c r="D64" s="714">
        <v>0.28316000000000002</v>
      </c>
      <c r="E64" s="714"/>
      <c r="F64" s="714">
        <v>0.32912000000000002</v>
      </c>
      <c r="G64" s="714">
        <v>0</v>
      </c>
      <c r="H64" s="714">
        <v>0.32912000000000002</v>
      </c>
      <c r="I64" s="715" t="s">
        <v>329</v>
      </c>
      <c r="J64" s="716" t="s">
        <v>1</v>
      </c>
    </row>
    <row r="65" spans="1:10" ht="14.45" customHeight="1" x14ac:dyDescent="0.2">
      <c r="A65" s="712" t="s">
        <v>598</v>
      </c>
      <c r="B65" s="713" t="s">
        <v>3588</v>
      </c>
      <c r="C65" s="714">
        <v>49.128010000000003</v>
      </c>
      <c r="D65" s="714">
        <v>50.77064</v>
      </c>
      <c r="E65" s="714"/>
      <c r="F65" s="714">
        <v>41.985379999999999</v>
      </c>
      <c r="G65" s="714">
        <v>0</v>
      </c>
      <c r="H65" s="714">
        <v>41.985379999999999</v>
      </c>
      <c r="I65" s="715" t="s">
        <v>329</v>
      </c>
      <c r="J65" s="716" t="s">
        <v>1</v>
      </c>
    </row>
    <row r="66" spans="1:10" ht="14.45" customHeight="1" x14ac:dyDescent="0.2">
      <c r="A66" s="712" t="s">
        <v>598</v>
      </c>
      <c r="B66" s="713" t="s">
        <v>3589</v>
      </c>
      <c r="C66" s="714">
        <v>550.50168999999983</v>
      </c>
      <c r="D66" s="714">
        <v>549.17400000000032</v>
      </c>
      <c r="E66" s="714"/>
      <c r="F66" s="714">
        <v>517.45099000000016</v>
      </c>
      <c r="G66" s="714">
        <v>0</v>
      </c>
      <c r="H66" s="714">
        <v>517.45099000000016</v>
      </c>
      <c r="I66" s="715" t="s">
        <v>329</v>
      </c>
      <c r="J66" s="716" t="s">
        <v>1</v>
      </c>
    </row>
    <row r="67" spans="1:10" ht="14.45" customHeight="1" x14ac:dyDescent="0.2">
      <c r="A67" s="712" t="s">
        <v>598</v>
      </c>
      <c r="B67" s="713" t="s">
        <v>3591</v>
      </c>
      <c r="C67" s="714">
        <v>49.252099999999999</v>
      </c>
      <c r="D67" s="714">
        <v>56.9313</v>
      </c>
      <c r="E67" s="714"/>
      <c r="F67" s="714">
        <v>43.3185</v>
      </c>
      <c r="G67" s="714">
        <v>0</v>
      </c>
      <c r="H67" s="714">
        <v>43.3185</v>
      </c>
      <c r="I67" s="715" t="s">
        <v>329</v>
      </c>
      <c r="J67" s="716" t="s">
        <v>1</v>
      </c>
    </row>
    <row r="68" spans="1:10" ht="14.45" customHeight="1" x14ac:dyDescent="0.2">
      <c r="A68" s="712" t="s">
        <v>598</v>
      </c>
      <c r="B68" s="713" t="s">
        <v>3593</v>
      </c>
      <c r="C68" s="714">
        <v>60.103319999999997</v>
      </c>
      <c r="D68" s="714">
        <v>73.413690000000003</v>
      </c>
      <c r="E68" s="714"/>
      <c r="F68" s="714">
        <v>55.9908</v>
      </c>
      <c r="G68" s="714">
        <v>0</v>
      </c>
      <c r="H68" s="714">
        <v>55.9908</v>
      </c>
      <c r="I68" s="715" t="s">
        <v>329</v>
      </c>
      <c r="J68" s="716" t="s">
        <v>1</v>
      </c>
    </row>
    <row r="69" spans="1:10" ht="14.45" customHeight="1" x14ac:dyDescent="0.2">
      <c r="A69" s="712" t="s">
        <v>598</v>
      </c>
      <c r="B69" s="713" t="s">
        <v>3594</v>
      </c>
      <c r="C69" s="714">
        <v>25.102</v>
      </c>
      <c r="D69" s="714">
        <v>26.260200000000001</v>
      </c>
      <c r="E69" s="714"/>
      <c r="F69" s="714">
        <v>27.927</v>
      </c>
      <c r="G69" s="714">
        <v>0</v>
      </c>
      <c r="H69" s="714">
        <v>27.927</v>
      </c>
      <c r="I69" s="715" t="s">
        <v>329</v>
      </c>
      <c r="J69" s="716" t="s">
        <v>1</v>
      </c>
    </row>
    <row r="70" spans="1:10" ht="14.45" customHeight="1" x14ac:dyDescent="0.2">
      <c r="A70" s="712" t="s">
        <v>598</v>
      </c>
      <c r="B70" s="713" t="s">
        <v>3596</v>
      </c>
      <c r="C70" s="714">
        <v>6.3982799999999997</v>
      </c>
      <c r="D70" s="714">
        <v>0</v>
      </c>
      <c r="E70" s="714"/>
      <c r="F70" s="714">
        <v>0</v>
      </c>
      <c r="G70" s="714">
        <v>0</v>
      </c>
      <c r="H70" s="714">
        <v>0</v>
      </c>
      <c r="I70" s="715" t="s">
        <v>329</v>
      </c>
      <c r="J70" s="716" t="s">
        <v>1</v>
      </c>
    </row>
    <row r="71" spans="1:10" ht="14.45" customHeight="1" x14ac:dyDescent="0.2">
      <c r="A71" s="712" t="s">
        <v>598</v>
      </c>
      <c r="B71" s="713" t="s">
        <v>3597</v>
      </c>
      <c r="C71" s="714">
        <v>192.37550000000002</v>
      </c>
      <c r="D71" s="714">
        <v>197.1207</v>
      </c>
      <c r="E71" s="714"/>
      <c r="F71" s="714">
        <v>201.17761999999996</v>
      </c>
      <c r="G71" s="714">
        <v>0</v>
      </c>
      <c r="H71" s="714">
        <v>201.17761999999996</v>
      </c>
      <c r="I71" s="715" t="s">
        <v>329</v>
      </c>
      <c r="J71" s="716" t="s">
        <v>1</v>
      </c>
    </row>
    <row r="72" spans="1:10" ht="14.45" customHeight="1" x14ac:dyDescent="0.2">
      <c r="A72" s="712" t="s">
        <v>598</v>
      </c>
      <c r="B72" s="713" t="s">
        <v>600</v>
      </c>
      <c r="C72" s="714">
        <v>933.15591999999981</v>
      </c>
      <c r="D72" s="714">
        <v>953.95369000000028</v>
      </c>
      <c r="E72" s="714"/>
      <c r="F72" s="714">
        <v>888.17941000000008</v>
      </c>
      <c r="G72" s="714">
        <v>0</v>
      </c>
      <c r="H72" s="714">
        <v>888.17941000000008</v>
      </c>
      <c r="I72" s="715" t="s">
        <v>329</v>
      </c>
      <c r="J72" s="716" t="s">
        <v>593</v>
      </c>
    </row>
    <row r="73" spans="1:10" ht="14.45" customHeight="1" x14ac:dyDescent="0.2">
      <c r="A73" s="712" t="s">
        <v>329</v>
      </c>
      <c r="B73" s="713" t="s">
        <v>329</v>
      </c>
      <c r="C73" s="714" t="s">
        <v>329</v>
      </c>
      <c r="D73" s="714" t="s">
        <v>329</v>
      </c>
      <c r="E73" s="714"/>
      <c r="F73" s="714" t="s">
        <v>329</v>
      </c>
      <c r="G73" s="714" t="s">
        <v>329</v>
      </c>
      <c r="H73" s="714" t="s">
        <v>329</v>
      </c>
      <c r="I73" s="715" t="s">
        <v>329</v>
      </c>
      <c r="J73" s="716" t="s">
        <v>594</v>
      </c>
    </row>
    <row r="74" spans="1:10" ht="14.45" customHeight="1" x14ac:dyDescent="0.2">
      <c r="A74" s="712" t="s">
        <v>601</v>
      </c>
      <c r="B74" s="713" t="s">
        <v>602</v>
      </c>
      <c r="C74" s="714" t="s">
        <v>329</v>
      </c>
      <c r="D74" s="714" t="s">
        <v>329</v>
      </c>
      <c r="E74" s="714"/>
      <c r="F74" s="714" t="s">
        <v>329</v>
      </c>
      <c r="G74" s="714" t="s">
        <v>329</v>
      </c>
      <c r="H74" s="714" t="s">
        <v>329</v>
      </c>
      <c r="I74" s="715" t="s">
        <v>329</v>
      </c>
      <c r="J74" s="716" t="s">
        <v>0</v>
      </c>
    </row>
    <row r="75" spans="1:10" ht="14.45" customHeight="1" x14ac:dyDescent="0.2">
      <c r="A75" s="712" t="s">
        <v>601</v>
      </c>
      <c r="B75" s="713" t="s">
        <v>3584</v>
      </c>
      <c r="C75" s="714">
        <v>2.2651200000000005</v>
      </c>
      <c r="D75" s="714">
        <v>2.1236999999999999</v>
      </c>
      <c r="E75" s="714"/>
      <c r="F75" s="714">
        <v>2.4683999999999999</v>
      </c>
      <c r="G75" s="714">
        <v>0</v>
      </c>
      <c r="H75" s="714">
        <v>2.4683999999999999</v>
      </c>
      <c r="I75" s="715" t="s">
        <v>329</v>
      </c>
      <c r="J75" s="716" t="s">
        <v>1</v>
      </c>
    </row>
    <row r="76" spans="1:10" ht="14.45" customHeight="1" x14ac:dyDescent="0.2">
      <c r="A76" s="712" t="s">
        <v>601</v>
      </c>
      <c r="B76" s="713" t="s">
        <v>3588</v>
      </c>
      <c r="C76" s="714">
        <v>63.042919999999995</v>
      </c>
      <c r="D76" s="714">
        <v>63.649870000000014</v>
      </c>
      <c r="E76" s="714"/>
      <c r="F76" s="714">
        <v>49.275529999999996</v>
      </c>
      <c r="G76" s="714">
        <v>0</v>
      </c>
      <c r="H76" s="714">
        <v>49.275529999999996</v>
      </c>
      <c r="I76" s="715" t="s">
        <v>329</v>
      </c>
      <c r="J76" s="716" t="s">
        <v>1</v>
      </c>
    </row>
    <row r="77" spans="1:10" ht="14.45" customHeight="1" x14ac:dyDescent="0.2">
      <c r="A77" s="712" t="s">
        <v>601</v>
      </c>
      <c r="B77" s="713" t="s">
        <v>3589</v>
      </c>
      <c r="C77" s="714">
        <v>562.55308000000002</v>
      </c>
      <c r="D77" s="714">
        <v>531.36573999999996</v>
      </c>
      <c r="E77" s="714"/>
      <c r="F77" s="714">
        <v>571.00556000000029</v>
      </c>
      <c r="G77" s="714">
        <v>0</v>
      </c>
      <c r="H77" s="714">
        <v>571.00556000000029</v>
      </c>
      <c r="I77" s="715" t="s">
        <v>329</v>
      </c>
      <c r="J77" s="716" t="s">
        <v>1</v>
      </c>
    </row>
    <row r="78" spans="1:10" ht="14.45" customHeight="1" x14ac:dyDescent="0.2">
      <c r="A78" s="712" t="s">
        <v>601</v>
      </c>
      <c r="B78" s="713" t="s">
        <v>3591</v>
      </c>
      <c r="C78" s="714">
        <v>50.106000000000002</v>
      </c>
      <c r="D78" s="714">
        <v>58.254660000000001</v>
      </c>
      <c r="E78" s="714"/>
      <c r="F78" s="714">
        <v>44.396500000000003</v>
      </c>
      <c r="G78" s="714">
        <v>0</v>
      </c>
      <c r="H78" s="714">
        <v>44.396500000000003</v>
      </c>
      <c r="I78" s="715" t="s">
        <v>329</v>
      </c>
      <c r="J78" s="716" t="s">
        <v>1</v>
      </c>
    </row>
    <row r="79" spans="1:10" ht="14.45" customHeight="1" x14ac:dyDescent="0.2">
      <c r="A79" s="712" t="s">
        <v>601</v>
      </c>
      <c r="B79" s="713" t="s">
        <v>3592</v>
      </c>
      <c r="C79" s="714">
        <v>9.8117999999999999</v>
      </c>
      <c r="D79" s="714">
        <v>7.8463699999999994</v>
      </c>
      <c r="E79" s="714"/>
      <c r="F79" s="714">
        <v>8.8300800000000006</v>
      </c>
      <c r="G79" s="714">
        <v>0</v>
      </c>
      <c r="H79" s="714">
        <v>8.8300800000000006</v>
      </c>
      <c r="I79" s="715" t="s">
        <v>329</v>
      </c>
      <c r="J79" s="716" t="s">
        <v>1</v>
      </c>
    </row>
    <row r="80" spans="1:10" ht="14.45" customHeight="1" x14ac:dyDescent="0.2">
      <c r="A80" s="712" t="s">
        <v>601</v>
      </c>
      <c r="B80" s="713" t="s">
        <v>3593</v>
      </c>
      <c r="C80" s="714">
        <v>38.028179999999999</v>
      </c>
      <c r="D80" s="714">
        <v>51.519340000000007</v>
      </c>
      <c r="E80" s="714"/>
      <c r="F80" s="714">
        <v>42.930459999999997</v>
      </c>
      <c r="G80" s="714">
        <v>0</v>
      </c>
      <c r="H80" s="714">
        <v>42.930459999999997</v>
      </c>
      <c r="I80" s="715" t="s">
        <v>329</v>
      </c>
      <c r="J80" s="716" t="s">
        <v>1</v>
      </c>
    </row>
    <row r="81" spans="1:10" ht="14.45" customHeight="1" x14ac:dyDescent="0.2">
      <c r="A81" s="712" t="s">
        <v>601</v>
      </c>
      <c r="B81" s="713" t="s">
        <v>3594</v>
      </c>
      <c r="C81" s="714">
        <v>26.984000000000002</v>
      </c>
      <c r="D81" s="714">
        <v>23.501999999999999</v>
      </c>
      <c r="E81" s="714"/>
      <c r="F81" s="714">
        <v>29.484000000000002</v>
      </c>
      <c r="G81" s="714">
        <v>0</v>
      </c>
      <c r="H81" s="714">
        <v>29.484000000000002</v>
      </c>
      <c r="I81" s="715" t="s">
        <v>329</v>
      </c>
      <c r="J81" s="716" t="s">
        <v>1</v>
      </c>
    </row>
    <row r="82" spans="1:10" ht="14.45" customHeight="1" x14ac:dyDescent="0.2">
      <c r="A82" s="712" t="s">
        <v>601</v>
      </c>
      <c r="B82" s="713" t="s">
        <v>3596</v>
      </c>
      <c r="C82" s="714">
        <v>31.991199999999996</v>
      </c>
      <c r="D82" s="714">
        <v>37.429670000000002</v>
      </c>
      <c r="E82" s="714"/>
      <c r="F82" s="714">
        <v>44.787709999999997</v>
      </c>
      <c r="G82" s="714">
        <v>0</v>
      </c>
      <c r="H82" s="714">
        <v>44.787709999999997</v>
      </c>
      <c r="I82" s="715" t="s">
        <v>329</v>
      </c>
      <c r="J82" s="716" t="s">
        <v>1</v>
      </c>
    </row>
    <row r="83" spans="1:10" ht="14.45" customHeight="1" x14ac:dyDescent="0.2">
      <c r="A83" s="712" t="s">
        <v>601</v>
      </c>
      <c r="B83" s="713" t="s">
        <v>3597</v>
      </c>
      <c r="C83" s="714">
        <v>239.41209000000003</v>
      </c>
      <c r="D83" s="714">
        <v>244.68535</v>
      </c>
      <c r="E83" s="714"/>
      <c r="F83" s="714">
        <v>253.77939999999998</v>
      </c>
      <c r="G83" s="714">
        <v>0</v>
      </c>
      <c r="H83" s="714">
        <v>253.77939999999998</v>
      </c>
      <c r="I83" s="715" t="s">
        <v>329</v>
      </c>
      <c r="J83" s="716" t="s">
        <v>1</v>
      </c>
    </row>
    <row r="84" spans="1:10" ht="14.45" customHeight="1" x14ac:dyDescent="0.2">
      <c r="A84" s="712" t="s">
        <v>601</v>
      </c>
      <c r="B84" s="713" t="s">
        <v>603</v>
      </c>
      <c r="C84" s="714">
        <v>1024.1943900000001</v>
      </c>
      <c r="D84" s="714">
        <v>1020.3767</v>
      </c>
      <c r="E84" s="714"/>
      <c r="F84" s="714">
        <v>1046.9576400000001</v>
      </c>
      <c r="G84" s="714">
        <v>0</v>
      </c>
      <c r="H84" s="714">
        <v>1046.9576400000001</v>
      </c>
      <c r="I84" s="715" t="s">
        <v>329</v>
      </c>
      <c r="J84" s="716" t="s">
        <v>593</v>
      </c>
    </row>
    <row r="85" spans="1:10" ht="14.45" customHeight="1" x14ac:dyDescent="0.2">
      <c r="A85" s="712" t="s">
        <v>329</v>
      </c>
      <c r="B85" s="713" t="s">
        <v>329</v>
      </c>
      <c r="C85" s="714" t="s">
        <v>329</v>
      </c>
      <c r="D85" s="714" t="s">
        <v>329</v>
      </c>
      <c r="E85" s="714"/>
      <c r="F85" s="714" t="s">
        <v>329</v>
      </c>
      <c r="G85" s="714" t="s">
        <v>329</v>
      </c>
      <c r="H85" s="714" t="s">
        <v>329</v>
      </c>
      <c r="I85" s="715" t="s">
        <v>329</v>
      </c>
      <c r="J85" s="716" t="s">
        <v>594</v>
      </c>
    </row>
    <row r="86" spans="1:10" ht="14.45" customHeight="1" x14ac:dyDescent="0.2">
      <c r="A86" s="712" t="s">
        <v>604</v>
      </c>
      <c r="B86" s="713" t="s">
        <v>605</v>
      </c>
      <c r="C86" s="714" t="s">
        <v>329</v>
      </c>
      <c r="D86" s="714" t="s">
        <v>329</v>
      </c>
      <c r="E86" s="714"/>
      <c r="F86" s="714" t="s">
        <v>329</v>
      </c>
      <c r="G86" s="714" t="s">
        <v>329</v>
      </c>
      <c r="H86" s="714" t="s">
        <v>329</v>
      </c>
      <c r="I86" s="715" t="s">
        <v>329</v>
      </c>
      <c r="J86" s="716" t="s">
        <v>0</v>
      </c>
    </row>
    <row r="87" spans="1:10" ht="14.45" customHeight="1" x14ac:dyDescent="0.2">
      <c r="A87" s="712" t="s">
        <v>604</v>
      </c>
      <c r="B87" s="713" t="s">
        <v>3588</v>
      </c>
      <c r="C87" s="714">
        <v>0.68323</v>
      </c>
      <c r="D87" s="714">
        <v>0.74558999999999986</v>
      </c>
      <c r="E87" s="714"/>
      <c r="F87" s="714">
        <v>0.49671999999999999</v>
      </c>
      <c r="G87" s="714">
        <v>0</v>
      </c>
      <c r="H87" s="714">
        <v>0.49671999999999999</v>
      </c>
      <c r="I87" s="715" t="s">
        <v>329</v>
      </c>
      <c r="J87" s="716" t="s">
        <v>1</v>
      </c>
    </row>
    <row r="88" spans="1:10" ht="14.45" customHeight="1" x14ac:dyDescent="0.2">
      <c r="A88" s="712" t="s">
        <v>604</v>
      </c>
      <c r="B88" s="713" t="s">
        <v>3589</v>
      </c>
      <c r="C88" s="714">
        <v>11.503599999999999</v>
      </c>
      <c r="D88" s="714">
        <v>24.367360000000001</v>
      </c>
      <c r="E88" s="714"/>
      <c r="F88" s="714">
        <v>15.181950000000001</v>
      </c>
      <c r="G88" s="714">
        <v>0</v>
      </c>
      <c r="H88" s="714">
        <v>15.181950000000001</v>
      </c>
      <c r="I88" s="715" t="s">
        <v>329</v>
      </c>
      <c r="J88" s="716" t="s">
        <v>1</v>
      </c>
    </row>
    <row r="89" spans="1:10" ht="14.45" customHeight="1" x14ac:dyDescent="0.2">
      <c r="A89" s="712" t="s">
        <v>604</v>
      </c>
      <c r="B89" s="713" t="s">
        <v>3591</v>
      </c>
      <c r="C89" s="714">
        <v>0</v>
      </c>
      <c r="D89" s="714">
        <v>1.1184000000000001</v>
      </c>
      <c r="E89" s="714"/>
      <c r="F89" s="714">
        <v>8.1600999999999999</v>
      </c>
      <c r="G89" s="714">
        <v>0</v>
      </c>
      <c r="H89" s="714">
        <v>8.1600999999999999</v>
      </c>
      <c r="I89" s="715" t="s">
        <v>329</v>
      </c>
      <c r="J89" s="716" t="s">
        <v>1</v>
      </c>
    </row>
    <row r="90" spans="1:10" ht="14.45" customHeight="1" x14ac:dyDescent="0.2">
      <c r="A90" s="712" t="s">
        <v>604</v>
      </c>
      <c r="B90" s="713" t="s">
        <v>3593</v>
      </c>
      <c r="C90" s="714">
        <v>0.32800000000000001</v>
      </c>
      <c r="D90" s="714">
        <v>9.5087600000000005</v>
      </c>
      <c r="E90" s="714"/>
      <c r="F90" s="714">
        <v>4.9679899999999995</v>
      </c>
      <c r="G90" s="714">
        <v>0</v>
      </c>
      <c r="H90" s="714">
        <v>4.9679899999999995</v>
      </c>
      <c r="I90" s="715" t="s">
        <v>329</v>
      </c>
      <c r="J90" s="716" t="s">
        <v>1</v>
      </c>
    </row>
    <row r="91" spans="1:10" ht="14.45" customHeight="1" x14ac:dyDescent="0.2">
      <c r="A91" s="712" t="s">
        <v>604</v>
      </c>
      <c r="B91" s="713" t="s">
        <v>3594</v>
      </c>
      <c r="C91" s="714">
        <v>5.2919999999999998</v>
      </c>
      <c r="D91" s="714">
        <v>5.7880000000000003</v>
      </c>
      <c r="E91" s="714"/>
      <c r="F91" s="714">
        <v>5.3739999999999997</v>
      </c>
      <c r="G91" s="714">
        <v>0</v>
      </c>
      <c r="H91" s="714">
        <v>5.3739999999999997</v>
      </c>
      <c r="I91" s="715" t="s">
        <v>329</v>
      </c>
      <c r="J91" s="716" t="s">
        <v>1</v>
      </c>
    </row>
    <row r="92" spans="1:10" ht="14.45" customHeight="1" x14ac:dyDescent="0.2">
      <c r="A92" s="712" t="s">
        <v>604</v>
      </c>
      <c r="B92" s="713" t="s">
        <v>3597</v>
      </c>
      <c r="C92" s="714">
        <v>4.0586000000000002</v>
      </c>
      <c r="D92" s="714">
        <v>4.8976000000000006</v>
      </c>
      <c r="E92" s="714"/>
      <c r="F92" s="714">
        <v>3.2781000000000002</v>
      </c>
      <c r="G92" s="714">
        <v>0</v>
      </c>
      <c r="H92" s="714">
        <v>3.2781000000000002</v>
      </c>
      <c r="I92" s="715" t="s">
        <v>329</v>
      </c>
      <c r="J92" s="716" t="s">
        <v>1</v>
      </c>
    </row>
    <row r="93" spans="1:10" ht="14.45" customHeight="1" x14ac:dyDescent="0.2">
      <c r="A93" s="712" t="s">
        <v>604</v>
      </c>
      <c r="B93" s="713" t="s">
        <v>606</v>
      </c>
      <c r="C93" s="714">
        <v>21.865429999999996</v>
      </c>
      <c r="D93" s="714">
        <v>46.425709999999995</v>
      </c>
      <c r="E93" s="714"/>
      <c r="F93" s="714">
        <v>37.458860000000001</v>
      </c>
      <c r="G93" s="714">
        <v>0</v>
      </c>
      <c r="H93" s="714">
        <v>37.458860000000001</v>
      </c>
      <c r="I93" s="715" t="s">
        <v>329</v>
      </c>
      <c r="J93" s="716" t="s">
        <v>593</v>
      </c>
    </row>
    <row r="94" spans="1:10" ht="14.45" customHeight="1" x14ac:dyDescent="0.2">
      <c r="A94" s="712" t="s">
        <v>329</v>
      </c>
      <c r="B94" s="713" t="s">
        <v>329</v>
      </c>
      <c r="C94" s="714" t="s">
        <v>329</v>
      </c>
      <c r="D94" s="714" t="s">
        <v>329</v>
      </c>
      <c r="E94" s="714"/>
      <c r="F94" s="714" t="s">
        <v>329</v>
      </c>
      <c r="G94" s="714" t="s">
        <v>329</v>
      </c>
      <c r="H94" s="714" t="s">
        <v>329</v>
      </c>
      <c r="I94" s="715" t="s">
        <v>329</v>
      </c>
      <c r="J94" s="716" t="s">
        <v>594</v>
      </c>
    </row>
    <row r="95" spans="1:10" ht="14.45" customHeight="1" x14ac:dyDescent="0.2">
      <c r="A95" s="712" t="s">
        <v>607</v>
      </c>
      <c r="B95" s="713" t="s">
        <v>608</v>
      </c>
      <c r="C95" s="714" t="s">
        <v>329</v>
      </c>
      <c r="D95" s="714" t="s">
        <v>329</v>
      </c>
      <c r="E95" s="714"/>
      <c r="F95" s="714" t="s">
        <v>329</v>
      </c>
      <c r="G95" s="714" t="s">
        <v>329</v>
      </c>
      <c r="H95" s="714" t="s">
        <v>329</v>
      </c>
      <c r="I95" s="715" t="s">
        <v>329</v>
      </c>
      <c r="J95" s="716" t="s">
        <v>0</v>
      </c>
    </row>
    <row r="96" spans="1:10" ht="14.45" customHeight="1" x14ac:dyDescent="0.2">
      <c r="A96" s="712" t="s">
        <v>607</v>
      </c>
      <c r="B96" s="713" t="s">
        <v>3584</v>
      </c>
      <c r="C96" s="714">
        <v>0</v>
      </c>
      <c r="D96" s="714">
        <v>0.14158000000000001</v>
      </c>
      <c r="E96" s="714"/>
      <c r="F96" s="714">
        <v>0</v>
      </c>
      <c r="G96" s="714">
        <v>0</v>
      </c>
      <c r="H96" s="714">
        <v>0</v>
      </c>
      <c r="I96" s="715" t="s">
        <v>329</v>
      </c>
      <c r="J96" s="716" t="s">
        <v>1</v>
      </c>
    </row>
    <row r="97" spans="1:10" ht="14.45" customHeight="1" x14ac:dyDescent="0.2">
      <c r="A97" s="712" t="s">
        <v>607</v>
      </c>
      <c r="B97" s="713" t="s">
        <v>3588</v>
      </c>
      <c r="C97" s="714">
        <v>3.2958399999999997</v>
      </c>
      <c r="D97" s="714">
        <v>3.3790800000000001</v>
      </c>
      <c r="E97" s="714"/>
      <c r="F97" s="714">
        <v>2.30843</v>
      </c>
      <c r="G97" s="714">
        <v>0</v>
      </c>
      <c r="H97" s="714">
        <v>2.30843</v>
      </c>
      <c r="I97" s="715" t="s">
        <v>329</v>
      </c>
      <c r="J97" s="716" t="s">
        <v>1</v>
      </c>
    </row>
    <row r="98" spans="1:10" ht="14.45" customHeight="1" x14ac:dyDescent="0.2">
      <c r="A98" s="712" t="s">
        <v>607</v>
      </c>
      <c r="B98" s="713" t="s">
        <v>3589</v>
      </c>
      <c r="C98" s="714">
        <v>87.542760000000015</v>
      </c>
      <c r="D98" s="714">
        <v>84.645220000000009</v>
      </c>
      <c r="E98" s="714"/>
      <c r="F98" s="714">
        <v>58.427350000000004</v>
      </c>
      <c r="G98" s="714">
        <v>0</v>
      </c>
      <c r="H98" s="714">
        <v>58.427350000000004</v>
      </c>
      <c r="I98" s="715" t="s">
        <v>329</v>
      </c>
      <c r="J98" s="716" t="s">
        <v>1</v>
      </c>
    </row>
    <row r="99" spans="1:10" ht="14.45" customHeight="1" x14ac:dyDescent="0.2">
      <c r="A99" s="712" t="s">
        <v>607</v>
      </c>
      <c r="B99" s="713" t="s">
        <v>3591</v>
      </c>
      <c r="C99" s="714">
        <v>1.6268000000000002</v>
      </c>
      <c r="D99" s="714">
        <v>8.6370000000000005</v>
      </c>
      <c r="E99" s="714"/>
      <c r="F99" s="714">
        <v>3.5590000000000002</v>
      </c>
      <c r="G99" s="714">
        <v>0</v>
      </c>
      <c r="H99" s="714">
        <v>3.5590000000000002</v>
      </c>
      <c r="I99" s="715" t="s">
        <v>329</v>
      </c>
      <c r="J99" s="716" t="s">
        <v>1</v>
      </c>
    </row>
    <row r="100" spans="1:10" ht="14.45" customHeight="1" x14ac:dyDescent="0.2">
      <c r="A100" s="712" t="s">
        <v>607</v>
      </c>
      <c r="B100" s="713" t="s">
        <v>3593</v>
      </c>
      <c r="C100" s="714">
        <v>5.1050699999999996</v>
      </c>
      <c r="D100" s="714">
        <v>8.1195400000000006</v>
      </c>
      <c r="E100" s="714"/>
      <c r="F100" s="714">
        <v>3.9303000000000003</v>
      </c>
      <c r="G100" s="714">
        <v>0</v>
      </c>
      <c r="H100" s="714">
        <v>3.9303000000000003</v>
      </c>
      <c r="I100" s="715" t="s">
        <v>329</v>
      </c>
      <c r="J100" s="716" t="s">
        <v>1</v>
      </c>
    </row>
    <row r="101" spans="1:10" ht="14.45" customHeight="1" x14ac:dyDescent="0.2">
      <c r="A101" s="712" t="s">
        <v>607</v>
      </c>
      <c r="B101" s="713" t="s">
        <v>3594</v>
      </c>
      <c r="C101" s="714">
        <v>0.76</v>
      </c>
      <c r="D101" s="714">
        <v>0.2142</v>
      </c>
      <c r="E101" s="714"/>
      <c r="F101" s="714">
        <v>0.75600000000000001</v>
      </c>
      <c r="G101" s="714">
        <v>0</v>
      </c>
      <c r="H101" s="714">
        <v>0.75600000000000001</v>
      </c>
      <c r="I101" s="715" t="s">
        <v>329</v>
      </c>
      <c r="J101" s="716" t="s">
        <v>1</v>
      </c>
    </row>
    <row r="102" spans="1:10" ht="14.45" customHeight="1" x14ac:dyDescent="0.2">
      <c r="A102" s="712" t="s">
        <v>607</v>
      </c>
      <c r="B102" s="713" t="s">
        <v>3597</v>
      </c>
      <c r="C102" s="714">
        <v>49.724740000000004</v>
      </c>
      <c r="D102" s="714">
        <v>90.107180000000028</v>
      </c>
      <c r="E102" s="714"/>
      <c r="F102" s="714">
        <v>70.823520000000002</v>
      </c>
      <c r="G102" s="714">
        <v>0</v>
      </c>
      <c r="H102" s="714">
        <v>70.823520000000002</v>
      </c>
      <c r="I102" s="715" t="s">
        <v>329</v>
      </c>
      <c r="J102" s="716" t="s">
        <v>1</v>
      </c>
    </row>
    <row r="103" spans="1:10" ht="14.45" customHeight="1" x14ac:dyDescent="0.2">
      <c r="A103" s="712" t="s">
        <v>607</v>
      </c>
      <c r="B103" s="713" t="s">
        <v>609</v>
      </c>
      <c r="C103" s="714">
        <v>148.05521000000002</v>
      </c>
      <c r="D103" s="714">
        <v>195.24380000000005</v>
      </c>
      <c r="E103" s="714"/>
      <c r="F103" s="714">
        <v>139.80459999999999</v>
      </c>
      <c r="G103" s="714">
        <v>0</v>
      </c>
      <c r="H103" s="714">
        <v>139.80459999999999</v>
      </c>
      <c r="I103" s="715" t="s">
        <v>329</v>
      </c>
      <c r="J103" s="716" t="s">
        <v>593</v>
      </c>
    </row>
    <row r="104" spans="1:10" ht="14.45" customHeight="1" x14ac:dyDescent="0.2">
      <c r="A104" s="712" t="s">
        <v>329</v>
      </c>
      <c r="B104" s="713" t="s">
        <v>329</v>
      </c>
      <c r="C104" s="714" t="s">
        <v>329</v>
      </c>
      <c r="D104" s="714" t="s">
        <v>329</v>
      </c>
      <c r="E104" s="714"/>
      <c r="F104" s="714" t="s">
        <v>329</v>
      </c>
      <c r="G104" s="714" t="s">
        <v>329</v>
      </c>
      <c r="H104" s="714" t="s">
        <v>329</v>
      </c>
      <c r="I104" s="715" t="s">
        <v>329</v>
      </c>
      <c r="J104" s="716" t="s">
        <v>594</v>
      </c>
    </row>
    <row r="105" spans="1:10" ht="14.45" customHeight="1" x14ac:dyDescent="0.2">
      <c r="A105" s="712" t="s">
        <v>575</v>
      </c>
      <c r="B105" s="713" t="s">
        <v>588</v>
      </c>
      <c r="C105" s="714">
        <v>5025.6141400000015</v>
      </c>
      <c r="D105" s="714">
        <v>6051.5676500000018</v>
      </c>
      <c r="E105" s="714"/>
      <c r="F105" s="714">
        <v>5870.6768599999996</v>
      </c>
      <c r="G105" s="714">
        <v>0</v>
      </c>
      <c r="H105" s="714">
        <v>5870.6768599999996</v>
      </c>
      <c r="I105" s="715" t="s">
        <v>329</v>
      </c>
      <c r="J105" s="716" t="s">
        <v>589</v>
      </c>
    </row>
  </sheetData>
  <mergeCells count="3">
    <mergeCell ref="A1:I1"/>
    <mergeCell ref="F3:I3"/>
    <mergeCell ref="C4:D4"/>
  </mergeCells>
  <conditionalFormatting sqref="F21 F106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05">
    <cfRule type="expression" dxfId="32" priority="6">
      <formula>$H22&gt;0</formula>
    </cfRule>
  </conditionalFormatting>
  <conditionalFormatting sqref="A22:A105">
    <cfRule type="expression" dxfId="31" priority="5">
      <formula>AND($J22&lt;&gt;"mezeraKL",$J22&lt;&gt;"")</formula>
    </cfRule>
  </conditionalFormatting>
  <conditionalFormatting sqref="I22:I105">
    <cfRule type="expression" dxfId="30" priority="7">
      <formula>$I22&gt;1</formula>
    </cfRule>
  </conditionalFormatting>
  <conditionalFormatting sqref="B22:B105">
    <cfRule type="expression" dxfId="29" priority="4">
      <formula>OR($J22="NS",$J22="SumaNS",$J22="Účet")</formula>
    </cfRule>
  </conditionalFormatting>
  <conditionalFormatting sqref="A22:D105 F22:I105">
    <cfRule type="expression" dxfId="28" priority="8">
      <formula>AND($J22&lt;&gt;"",$J22&lt;&gt;"mezeraKL")</formula>
    </cfRule>
  </conditionalFormatting>
  <conditionalFormatting sqref="B22:D105 F22:I105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05 F22:I105">
    <cfRule type="expression" dxfId="26" priority="2">
      <formula>OR($J22="SumaNS",$J22="NS")</formula>
    </cfRule>
  </conditionalFormatting>
  <hyperlinks>
    <hyperlink ref="A2" location="Obsah!A1" display="Zpět na Obsah  KL 01  1.-4.měsíc" xr:uid="{1F9F5DA3-6444-4091-A588-F41053904B5B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2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5659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705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7.4245299807084244</v>
      </c>
      <c r="J3" s="203">
        <f>SUBTOTAL(9,J5:J1048576)</f>
        <v>2731234.1500000395</v>
      </c>
      <c r="K3" s="204">
        <f>SUBTOTAL(9,K5:K1048576)</f>
        <v>20278129.831009984</v>
      </c>
    </row>
    <row r="4" spans="1:11" s="330" customFormat="1" ht="14.45" customHeight="1" thickBot="1" x14ac:dyDescent="0.25">
      <c r="A4" s="838" t="s">
        <v>4</v>
      </c>
      <c r="B4" s="718" t="s">
        <v>5</v>
      </c>
      <c r="C4" s="718" t="s">
        <v>0</v>
      </c>
      <c r="D4" s="718" t="s">
        <v>6</v>
      </c>
      <c r="E4" s="718" t="s">
        <v>7</v>
      </c>
      <c r="F4" s="718" t="s">
        <v>1</v>
      </c>
      <c r="G4" s="718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575</v>
      </c>
      <c r="B5" s="808" t="s">
        <v>576</v>
      </c>
      <c r="C5" s="811" t="s">
        <v>590</v>
      </c>
      <c r="D5" s="839" t="s">
        <v>591</v>
      </c>
      <c r="E5" s="811" t="s">
        <v>3598</v>
      </c>
      <c r="F5" s="839" t="s">
        <v>3599</v>
      </c>
      <c r="G5" s="811" t="s">
        <v>3600</v>
      </c>
      <c r="H5" s="811" t="s">
        <v>3601</v>
      </c>
      <c r="I5" s="225">
        <v>0.9100000262260437</v>
      </c>
      <c r="J5" s="225">
        <v>500</v>
      </c>
      <c r="K5" s="831">
        <v>455.39999389648438</v>
      </c>
    </row>
    <row r="6" spans="1:11" ht="14.45" customHeight="1" x14ac:dyDescent="0.2">
      <c r="A6" s="822" t="s">
        <v>575</v>
      </c>
      <c r="B6" s="823" t="s">
        <v>576</v>
      </c>
      <c r="C6" s="826" t="s">
        <v>590</v>
      </c>
      <c r="D6" s="840" t="s">
        <v>591</v>
      </c>
      <c r="E6" s="826" t="s">
        <v>3598</v>
      </c>
      <c r="F6" s="840" t="s">
        <v>3599</v>
      </c>
      <c r="G6" s="826" t="s">
        <v>3602</v>
      </c>
      <c r="H6" s="826" t="s">
        <v>3603</v>
      </c>
      <c r="I6" s="832">
        <v>0.85000002384185791</v>
      </c>
      <c r="J6" s="832">
        <v>200</v>
      </c>
      <c r="K6" s="833">
        <v>170</v>
      </c>
    </row>
    <row r="7" spans="1:11" ht="14.45" customHeight="1" x14ac:dyDescent="0.2">
      <c r="A7" s="822" t="s">
        <v>575</v>
      </c>
      <c r="B7" s="823" t="s">
        <v>576</v>
      </c>
      <c r="C7" s="826" t="s">
        <v>590</v>
      </c>
      <c r="D7" s="840" t="s">
        <v>591</v>
      </c>
      <c r="E7" s="826" t="s">
        <v>3598</v>
      </c>
      <c r="F7" s="840" t="s">
        <v>3599</v>
      </c>
      <c r="G7" s="826" t="s">
        <v>3604</v>
      </c>
      <c r="H7" s="826" t="s">
        <v>3605</v>
      </c>
      <c r="I7" s="832">
        <v>1.5099999904632568</v>
      </c>
      <c r="J7" s="832">
        <v>50</v>
      </c>
      <c r="K7" s="833">
        <v>75.5</v>
      </c>
    </row>
    <row r="8" spans="1:11" ht="14.45" customHeight="1" x14ac:dyDescent="0.2">
      <c r="A8" s="822" t="s">
        <v>575</v>
      </c>
      <c r="B8" s="823" t="s">
        <v>576</v>
      </c>
      <c r="C8" s="826" t="s">
        <v>590</v>
      </c>
      <c r="D8" s="840" t="s">
        <v>591</v>
      </c>
      <c r="E8" s="826" t="s">
        <v>3598</v>
      </c>
      <c r="F8" s="840" t="s">
        <v>3599</v>
      </c>
      <c r="G8" s="826" t="s">
        <v>3606</v>
      </c>
      <c r="H8" s="826" t="s">
        <v>3607</v>
      </c>
      <c r="I8" s="832">
        <v>25.129999160766602</v>
      </c>
      <c r="J8" s="832">
        <v>12</v>
      </c>
      <c r="K8" s="833">
        <v>301.510009765625</v>
      </c>
    </row>
    <row r="9" spans="1:11" ht="14.45" customHeight="1" x14ac:dyDescent="0.2">
      <c r="A9" s="822" t="s">
        <v>575</v>
      </c>
      <c r="B9" s="823" t="s">
        <v>576</v>
      </c>
      <c r="C9" s="826" t="s">
        <v>590</v>
      </c>
      <c r="D9" s="840" t="s">
        <v>591</v>
      </c>
      <c r="E9" s="826" t="s">
        <v>3598</v>
      </c>
      <c r="F9" s="840" t="s">
        <v>3599</v>
      </c>
      <c r="G9" s="826" t="s">
        <v>3608</v>
      </c>
      <c r="H9" s="826" t="s">
        <v>3609</v>
      </c>
      <c r="I9" s="832">
        <v>9.4899997711181641</v>
      </c>
      <c r="J9" s="832">
        <v>24</v>
      </c>
      <c r="K9" s="833">
        <v>227.69999694824219</v>
      </c>
    </row>
    <row r="10" spans="1:11" ht="14.45" customHeight="1" x14ac:dyDescent="0.2">
      <c r="A10" s="822" t="s">
        <v>575</v>
      </c>
      <c r="B10" s="823" t="s">
        <v>576</v>
      </c>
      <c r="C10" s="826" t="s">
        <v>590</v>
      </c>
      <c r="D10" s="840" t="s">
        <v>591</v>
      </c>
      <c r="E10" s="826" t="s">
        <v>3598</v>
      </c>
      <c r="F10" s="840" t="s">
        <v>3599</v>
      </c>
      <c r="G10" s="826" t="s">
        <v>3610</v>
      </c>
      <c r="H10" s="826" t="s">
        <v>3611</v>
      </c>
      <c r="I10" s="832">
        <v>18.959999084472656</v>
      </c>
      <c r="J10" s="832">
        <v>12</v>
      </c>
      <c r="K10" s="833">
        <v>227.52000427246094</v>
      </c>
    </row>
    <row r="11" spans="1:11" ht="14.45" customHeight="1" x14ac:dyDescent="0.2">
      <c r="A11" s="822" t="s">
        <v>575</v>
      </c>
      <c r="B11" s="823" t="s">
        <v>576</v>
      </c>
      <c r="C11" s="826" t="s">
        <v>590</v>
      </c>
      <c r="D11" s="840" t="s">
        <v>591</v>
      </c>
      <c r="E11" s="826" t="s">
        <v>3598</v>
      </c>
      <c r="F11" s="840" t="s">
        <v>3599</v>
      </c>
      <c r="G11" s="826" t="s">
        <v>3612</v>
      </c>
      <c r="H11" s="826" t="s">
        <v>3613</v>
      </c>
      <c r="I11" s="832">
        <v>1.3799999952316284</v>
      </c>
      <c r="J11" s="832">
        <v>50</v>
      </c>
      <c r="K11" s="833">
        <v>69</v>
      </c>
    </row>
    <row r="12" spans="1:11" ht="14.45" customHeight="1" x14ac:dyDescent="0.2">
      <c r="A12" s="822" t="s">
        <v>575</v>
      </c>
      <c r="B12" s="823" t="s">
        <v>576</v>
      </c>
      <c r="C12" s="826" t="s">
        <v>590</v>
      </c>
      <c r="D12" s="840" t="s">
        <v>591</v>
      </c>
      <c r="E12" s="826" t="s">
        <v>3598</v>
      </c>
      <c r="F12" s="840" t="s">
        <v>3599</v>
      </c>
      <c r="G12" s="826" t="s">
        <v>3600</v>
      </c>
      <c r="H12" s="826" t="s">
        <v>3614</v>
      </c>
      <c r="I12" s="832">
        <v>0.9100000262260437</v>
      </c>
      <c r="J12" s="832">
        <v>500</v>
      </c>
      <c r="K12" s="833">
        <v>455.39999389648438</v>
      </c>
    </row>
    <row r="13" spans="1:11" ht="14.45" customHeight="1" x14ac:dyDescent="0.2">
      <c r="A13" s="822" t="s">
        <v>575</v>
      </c>
      <c r="B13" s="823" t="s">
        <v>576</v>
      </c>
      <c r="C13" s="826" t="s">
        <v>590</v>
      </c>
      <c r="D13" s="840" t="s">
        <v>591</v>
      </c>
      <c r="E13" s="826" t="s">
        <v>3598</v>
      </c>
      <c r="F13" s="840" t="s">
        <v>3599</v>
      </c>
      <c r="G13" s="826" t="s">
        <v>3602</v>
      </c>
      <c r="H13" s="826" t="s">
        <v>3615</v>
      </c>
      <c r="I13" s="832">
        <v>0.86000001430511475</v>
      </c>
      <c r="J13" s="832">
        <v>100</v>
      </c>
      <c r="K13" s="833">
        <v>86</v>
      </c>
    </row>
    <row r="14" spans="1:11" ht="14.45" customHeight="1" x14ac:dyDescent="0.2">
      <c r="A14" s="822" t="s">
        <v>575</v>
      </c>
      <c r="B14" s="823" t="s">
        <v>576</v>
      </c>
      <c r="C14" s="826" t="s">
        <v>590</v>
      </c>
      <c r="D14" s="840" t="s">
        <v>591</v>
      </c>
      <c r="E14" s="826" t="s">
        <v>3598</v>
      </c>
      <c r="F14" s="840" t="s">
        <v>3599</v>
      </c>
      <c r="G14" s="826" t="s">
        <v>3604</v>
      </c>
      <c r="H14" s="826" t="s">
        <v>3616</v>
      </c>
      <c r="I14" s="832">
        <v>1.5199999809265137</v>
      </c>
      <c r="J14" s="832">
        <v>50</v>
      </c>
      <c r="K14" s="833">
        <v>76</v>
      </c>
    </row>
    <row r="15" spans="1:11" ht="14.45" customHeight="1" x14ac:dyDescent="0.2">
      <c r="A15" s="822" t="s">
        <v>575</v>
      </c>
      <c r="B15" s="823" t="s">
        <v>576</v>
      </c>
      <c r="C15" s="826" t="s">
        <v>590</v>
      </c>
      <c r="D15" s="840" t="s">
        <v>591</v>
      </c>
      <c r="E15" s="826" t="s">
        <v>3598</v>
      </c>
      <c r="F15" s="840" t="s">
        <v>3599</v>
      </c>
      <c r="G15" s="826" t="s">
        <v>3617</v>
      </c>
      <c r="H15" s="826" t="s">
        <v>3618</v>
      </c>
      <c r="I15" s="832">
        <v>26.159999847412109</v>
      </c>
      <c r="J15" s="832">
        <v>1</v>
      </c>
      <c r="K15" s="833">
        <v>26.159999847412109</v>
      </c>
    </row>
    <row r="16" spans="1:11" ht="14.45" customHeight="1" x14ac:dyDescent="0.2">
      <c r="A16" s="822" t="s">
        <v>575</v>
      </c>
      <c r="B16" s="823" t="s">
        <v>576</v>
      </c>
      <c r="C16" s="826" t="s">
        <v>590</v>
      </c>
      <c r="D16" s="840" t="s">
        <v>591</v>
      </c>
      <c r="E16" s="826" t="s">
        <v>3598</v>
      </c>
      <c r="F16" s="840" t="s">
        <v>3599</v>
      </c>
      <c r="G16" s="826" t="s">
        <v>3619</v>
      </c>
      <c r="H16" s="826" t="s">
        <v>3620</v>
      </c>
      <c r="I16" s="832">
        <v>79.860000610351563</v>
      </c>
      <c r="J16" s="832">
        <v>15</v>
      </c>
      <c r="K16" s="833">
        <v>1197.9000244140625</v>
      </c>
    </row>
    <row r="17" spans="1:11" ht="14.45" customHeight="1" x14ac:dyDescent="0.2">
      <c r="A17" s="822" t="s">
        <v>575</v>
      </c>
      <c r="B17" s="823" t="s">
        <v>576</v>
      </c>
      <c r="C17" s="826" t="s">
        <v>590</v>
      </c>
      <c r="D17" s="840" t="s">
        <v>591</v>
      </c>
      <c r="E17" s="826" t="s">
        <v>3598</v>
      </c>
      <c r="F17" s="840" t="s">
        <v>3599</v>
      </c>
      <c r="G17" s="826" t="s">
        <v>3621</v>
      </c>
      <c r="H17" s="826" t="s">
        <v>3622</v>
      </c>
      <c r="I17" s="832">
        <v>41.533332824707031</v>
      </c>
      <c r="J17" s="832">
        <v>84</v>
      </c>
      <c r="K17" s="833">
        <v>3488.580078125</v>
      </c>
    </row>
    <row r="18" spans="1:11" ht="14.45" customHeight="1" x14ac:dyDescent="0.2">
      <c r="A18" s="822" t="s">
        <v>575</v>
      </c>
      <c r="B18" s="823" t="s">
        <v>576</v>
      </c>
      <c r="C18" s="826" t="s">
        <v>590</v>
      </c>
      <c r="D18" s="840" t="s">
        <v>591</v>
      </c>
      <c r="E18" s="826" t="s">
        <v>3598</v>
      </c>
      <c r="F18" s="840" t="s">
        <v>3599</v>
      </c>
      <c r="G18" s="826" t="s">
        <v>3621</v>
      </c>
      <c r="H18" s="826" t="s">
        <v>3623</v>
      </c>
      <c r="I18" s="832">
        <v>41.529998779296875</v>
      </c>
      <c r="J18" s="832">
        <v>56</v>
      </c>
      <c r="K18" s="833">
        <v>2325.8701171875</v>
      </c>
    </row>
    <row r="19" spans="1:11" ht="14.45" customHeight="1" x14ac:dyDescent="0.2">
      <c r="A19" s="822" t="s">
        <v>575</v>
      </c>
      <c r="B19" s="823" t="s">
        <v>576</v>
      </c>
      <c r="C19" s="826" t="s">
        <v>590</v>
      </c>
      <c r="D19" s="840" t="s">
        <v>591</v>
      </c>
      <c r="E19" s="826" t="s">
        <v>3598</v>
      </c>
      <c r="F19" s="840" t="s">
        <v>3599</v>
      </c>
      <c r="G19" s="826" t="s">
        <v>3621</v>
      </c>
      <c r="H19" s="826" t="s">
        <v>3624</v>
      </c>
      <c r="I19" s="832">
        <v>41.529998779296875</v>
      </c>
      <c r="J19" s="832">
        <v>12</v>
      </c>
      <c r="K19" s="833">
        <v>498.3900146484375</v>
      </c>
    </row>
    <row r="20" spans="1:11" ht="14.45" customHeight="1" x14ac:dyDescent="0.2">
      <c r="A20" s="822" t="s">
        <v>575</v>
      </c>
      <c r="B20" s="823" t="s">
        <v>576</v>
      </c>
      <c r="C20" s="826" t="s">
        <v>590</v>
      </c>
      <c r="D20" s="840" t="s">
        <v>591</v>
      </c>
      <c r="E20" s="826" t="s">
        <v>3598</v>
      </c>
      <c r="F20" s="840" t="s">
        <v>3599</v>
      </c>
      <c r="G20" s="826" t="s">
        <v>3621</v>
      </c>
      <c r="H20" s="826" t="s">
        <v>3625</v>
      </c>
      <c r="I20" s="832">
        <v>41.537500381469727</v>
      </c>
      <c r="J20" s="832">
        <v>112</v>
      </c>
      <c r="K20" s="833">
        <v>4652.0400390625</v>
      </c>
    </row>
    <row r="21" spans="1:11" ht="14.45" customHeight="1" x14ac:dyDescent="0.2">
      <c r="A21" s="822" t="s">
        <v>575</v>
      </c>
      <c r="B21" s="823" t="s">
        <v>576</v>
      </c>
      <c r="C21" s="826" t="s">
        <v>590</v>
      </c>
      <c r="D21" s="840" t="s">
        <v>591</v>
      </c>
      <c r="E21" s="826" t="s">
        <v>3598</v>
      </c>
      <c r="F21" s="840" t="s">
        <v>3599</v>
      </c>
      <c r="G21" s="826" t="s">
        <v>3626</v>
      </c>
      <c r="H21" s="826" t="s">
        <v>3627</v>
      </c>
      <c r="I21" s="832">
        <v>0.66333335638046265</v>
      </c>
      <c r="J21" s="832">
        <v>800</v>
      </c>
      <c r="K21" s="833">
        <v>530</v>
      </c>
    </row>
    <row r="22" spans="1:11" ht="14.45" customHeight="1" x14ac:dyDescent="0.2">
      <c r="A22" s="822" t="s">
        <v>575</v>
      </c>
      <c r="B22" s="823" t="s">
        <v>576</v>
      </c>
      <c r="C22" s="826" t="s">
        <v>590</v>
      </c>
      <c r="D22" s="840" t="s">
        <v>591</v>
      </c>
      <c r="E22" s="826" t="s">
        <v>3598</v>
      </c>
      <c r="F22" s="840" t="s">
        <v>3599</v>
      </c>
      <c r="G22" s="826" t="s">
        <v>3626</v>
      </c>
      <c r="H22" s="826" t="s">
        <v>3628</v>
      </c>
      <c r="I22" s="832">
        <v>0.66666668653488159</v>
      </c>
      <c r="J22" s="832">
        <v>620</v>
      </c>
      <c r="K22" s="833">
        <v>414.39999961853027</v>
      </c>
    </row>
    <row r="23" spans="1:11" ht="14.45" customHeight="1" x14ac:dyDescent="0.2">
      <c r="A23" s="822" t="s">
        <v>575</v>
      </c>
      <c r="B23" s="823" t="s">
        <v>576</v>
      </c>
      <c r="C23" s="826" t="s">
        <v>590</v>
      </c>
      <c r="D23" s="840" t="s">
        <v>591</v>
      </c>
      <c r="E23" s="826" t="s">
        <v>3629</v>
      </c>
      <c r="F23" s="840" t="s">
        <v>3630</v>
      </c>
      <c r="G23" s="826" t="s">
        <v>3631</v>
      </c>
      <c r="H23" s="826" t="s">
        <v>3632</v>
      </c>
      <c r="I23" s="832">
        <v>25400.080078125</v>
      </c>
      <c r="J23" s="832">
        <v>1</v>
      </c>
      <c r="K23" s="833">
        <v>25400.080078125</v>
      </c>
    </row>
    <row r="24" spans="1:11" ht="14.45" customHeight="1" x14ac:dyDescent="0.2">
      <c r="A24" s="822" t="s">
        <v>575</v>
      </c>
      <c r="B24" s="823" t="s">
        <v>576</v>
      </c>
      <c r="C24" s="826" t="s">
        <v>590</v>
      </c>
      <c r="D24" s="840" t="s">
        <v>591</v>
      </c>
      <c r="E24" s="826" t="s">
        <v>3629</v>
      </c>
      <c r="F24" s="840" t="s">
        <v>3630</v>
      </c>
      <c r="G24" s="826" t="s">
        <v>3633</v>
      </c>
      <c r="H24" s="826" t="s">
        <v>3634</v>
      </c>
      <c r="I24" s="832">
        <v>17.299999237060547</v>
      </c>
      <c r="J24" s="832">
        <v>50</v>
      </c>
      <c r="K24" s="833">
        <v>865.1500244140625</v>
      </c>
    </row>
    <row r="25" spans="1:11" ht="14.45" customHeight="1" x14ac:dyDescent="0.2">
      <c r="A25" s="822" t="s">
        <v>575</v>
      </c>
      <c r="B25" s="823" t="s">
        <v>576</v>
      </c>
      <c r="C25" s="826" t="s">
        <v>590</v>
      </c>
      <c r="D25" s="840" t="s">
        <v>591</v>
      </c>
      <c r="E25" s="826" t="s">
        <v>3629</v>
      </c>
      <c r="F25" s="840" t="s">
        <v>3630</v>
      </c>
      <c r="G25" s="826" t="s">
        <v>3635</v>
      </c>
      <c r="H25" s="826" t="s">
        <v>3636</v>
      </c>
      <c r="I25" s="832">
        <v>25400.01953125</v>
      </c>
      <c r="J25" s="832">
        <v>1</v>
      </c>
      <c r="K25" s="833">
        <v>25400.01953125</v>
      </c>
    </row>
    <row r="26" spans="1:11" ht="14.45" customHeight="1" x14ac:dyDescent="0.2">
      <c r="A26" s="822" t="s">
        <v>575</v>
      </c>
      <c r="B26" s="823" t="s">
        <v>576</v>
      </c>
      <c r="C26" s="826" t="s">
        <v>590</v>
      </c>
      <c r="D26" s="840" t="s">
        <v>591</v>
      </c>
      <c r="E26" s="826" t="s">
        <v>3629</v>
      </c>
      <c r="F26" s="840" t="s">
        <v>3630</v>
      </c>
      <c r="G26" s="826" t="s">
        <v>3637</v>
      </c>
      <c r="H26" s="826" t="s">
        <v>3638</v>
      </c>
      <c r="I26" s="832">
        <v>33.880001068115234</v>
      </c>
      <c r="J26" s="832">
        <v>1</v>
      </c>
      <c r="K26" s="833">
        <v>33.880001068115234</v>
      </c>
    </row>
    <row r="27" spans="1:11" ht="14.45" customHeight="1" x14ac:dyDescent="0.2">
      <c r="A27" s="822" t="s">
        <v>575</v>
      </c>
      <c r="B27" s="823" t="s">
        <v>576</v>
      </c>
      <c r="C27" s="826" t="s">
        <v>590</v>
      </c>
      <c r="D27" s="840" t="s">
        <v>591</v>
      </c>
      <c r="E27" s="826" t="s">
        <v>3629</v>
      </c>
      <c r="F27" s="840" t="s">
        <v>3630</v>
      </c>
      <c r="G27" s="826" t="s">
        <v>3639</v>
      </c>
      <c r="H27" s="826" t="s">
        <v>3640</v>
      </c>
      <c r="I27" s="832">
        <v>3.4900000095367432</v>
      </c>
      <c r="J27" s="832">
        <v>400</v>
      </c>
      <c r="K27" s="833">
        <v>1396</v>
      </c>
    </row>
    <row r="28" spans="1:11" ht="14.45" customHeight="1" x14ac:dyDescent="0.2">
      <c r="A28" s="822" t="s">
        <v>575</v>
      </c>
      <c r="B28" s="823" t="s">
        <v>576</v>
      </c>
      <c r="C28" s="826" t="s">
        <v>590</v>
      </c>
      <c r="D28" s="840" t="s">
        <v>591</v>
      </c>
      <c r="E28" s="826" t="s">
        <v>3629</v>
      </c>
      <c r="F28" s="840" t="s">
        <v>3630</v>
      </c>
      <c r="G28" s="826" t="s">
        <v>3639</v>
      </c>
      <c r="H28" s="826" t="s">
        <v>3641</v>
      </c>
      <c r="I28" s="832">
        <v>3.4040000915527342</v>
      </c>
      <c r="J28" s="832">
        <v>560</v>
      </c>
      <c r="K28" s="833">
        <v>1912.4000244140625</v>
      </c>
    </row>
    <row r="29" spans="1:11" ht="14.45" customHeight="1" x14ac:dyDescent="0.2">
      <c r="A29" s="822" t="s">
        <v>575</v>
      </c>
      <c r="B29" s="823" t="s">
        <v>576</v>
      </c>
      <c r="C29" s="826" t="s">
        <v>590</v>
      </c>
      <c r="D29" s="840" t="s">
        <v>591</v>
      </c>
      <c r="E29" s="826" t="s">
        <v>3629</v>
      </c>
      <c r="F29" s="840" t="s">
        <v>3630</v>
      </c>
      <c r="G29" s="826" t="s">
        <v>3642</v>
      </c>
      <c r="H29" s="826" t="s">
        <v>3643</v>
      </c>
      <c r="I29" s="832">
        <v>17.979999542236328</v>
      </c>
      <c r="J29" s="832">
        <v>50</v>
      </c>
      <c r="K29" s="833">
        <v>899</v>
      </c>
    </row>
    <row r="30" spans="1:11" ht="14.45" customHeight="1" x14ac:dyDescent="0.2">
      <c r="A30" s="822" t="s">
        <v>575</v>
      </c>
      <c r="B30" s="823" t="s">
        <v>576</v>
      </c>
      <c r="C30" s="826" t="s">
        <v>590</v>
      </c>
      <c r="D30" s="840" t="s">
        <v>591</v>
      </c>
      <c r="E30" s="826" t="s">
        <v>3629</v>
      </c>
      <c r="F30" s="840" t="s">
        <v>3630</v>
      </c>
      <c r="G30" s="826" t="s">
        <v>3644</v>
      </c>
      <c r="H30" s="826" t="s">
        <v>3645</v>
      </c>
      <c r="I30" s="832">
        <v>17.979999542236328</v>
      </c>
      <c r="J30" s="832">
        <v>50</v>
      </c>
      <c r="K30" s="833">
        <v>899</v>
      </c>
    </row>
    <row r="31" spans="1:11" ht="14.45" customHeight="1" x14ac:dyDescent="0.2">
      <c r="A31" s="822" t="s">
        <v>575</v>
      </c>
      <c r="B31" s="823" t="s">
        <v>576</v>
      </c>
      <c r="C31" s="826" t="s">
        <v>590</v>
      </c>
      <c r="D31" s="840" t="s">
        <v>591</v>
      </c>
      <c r="E31" s="826" t="s">
        <v>3629</v>
      </c>
      <c r="F31" s="840" t="s">
        <v>3630</v>
      </c>
      <c r="G31" s="826" t="s">
        <v>3646</v>
      </c>
      <c r="H31" s="826" t="s">
        <v>3647</v>
      </c>
      <c r="I31" s="832">
        <v>0.25</v>
      </c>
      <c r="J31" s="832">
        <v>100</v>
      </c>
      <c r="K31" s="833">
        <v>25</v>
      </c>
    </row>
    <row r="32" spans="1:11" ht="14.45" customHeight="1" x14ac:dyDescent="0.2">
      <c r="A32" s="822" t="s">
        <v>575</v>
      </c>
      <c r="B32" s="823" t="s">
        <v>576</v>
      </c>
      <c r="C32" s="826" t="s">
        <v>590</v>
      </c>
      <c r="D32" s="840" t="s">
        <v>591</v>
      </c>
      <c r="E32" s="826" t="s">
        <v>3629</v>
      </c>
      <c r="F32" s="840" t="s">
        <v>3630</v>
      </c>
      <c r="G32" s="826" t="s">
        <v>3648</v>
      </c>
      <c r="H32" s="826" t="s">
        <v>3649</v>
      </c>
      <c r="I32" s="832">
        <v>11.739999771118164</v>
      </c>
      <c r="J32" s="832">
        <v>10</v>
      </c>
      <c r="K32" s="833">
        <v>117.40000152587891</v>
      </c>
    </row>
    <row r="33" spans="1:11" ht="14.45" customHeight="1" x14ac:dyDescent="0.2">
      <c r="A33" s="822" t="s">
        <v>575</v>
      </c>
      <c r="B33" s="823" t="s">
        <v>576</v>
      </c>
      <c r="C33" s="826" t="s">
        <v>590</v>
      </c>
      <c r="D33" s="840" t="s">
        <v>591</v>
      </c>
      <c r="E33" s="826" t="s">
        <v>3629</v>
      </c>
      <c r="F33" s="840" t="s">
        <v>3630</v>
      </c>
      <c r="G33" s="826" t="s">
        <v>3650</v>
      </c>
      <c r="H33" s="826" t="s">
        <v>3651</v>
      </c>
      <c r="I33" s="832">
        <v>13.310000419616699</v>
      </c>
      <c r="J33" s="832">
        <v>20</v>
      </c>
      <c r="K33" s="833">
        <v>266.20001220703125</v>
      </c>
    </row>
    <row r="34" spans="1:11" ht="14.45" customHeight="1" x14ac:dyDescent="0.2">
      <c r="A34" s="822" t="s">
        <v>575</v>
      </c>
      <c r="B34" s="823" t="s">
        <v>576</v>
      </c>
      <c r="C34" s="826" t="s">
        <v>590</v>
      </c>
      <c r="D34" s="840" t="s">
        <v>591</v>
      </c>
      <c r="E34" s="826" t="s">
        <v>3629</v>
      </c>
      <c r="F34" s="840" t="s">
        <v>3630</v>
      </c>
      <c r="G34" s="826" t="s">
        <v>3648</v>
      </c>
      <c r="H34" s="826" t="s">
        <v>3652</v>
      </c>
      <c r="I34" s="832">
        <v>11.729999542236328</v>
      </c>
      <c r="J34" s="832">
        <v>20</v>
      </c>
      <c r="K34" s="833">
        <v>234.60000610351563</v>
      </c>
    </row>
    <row r="35" spans="1:11" ht="14.45" customHeight="1" x14ac:dyDescent="0.2">
      <c r="A35" s="822" t="s">
        <v>575</v>
      </c>
      <c r="B35" s="823" t="s">
        <v>576</v>
      </c>
      <c r="C35" s="826" t="s">
        <v>590</v>
      </c>
      <c r="D35" s="840" t="s">
        <v>591</v>
      </c>
      <c r="E35" s="826" t="s">
        <v>3629</v>
      </c>
      <c r="F35" s="840" t="s">
        <v>3630</v>
      </c>
      <c r="G35" s="826" t="s">
        <v>3650</v>
      </c>
      <c r="H35" s="826" t="s">
        <v>3653</v>
      </c>
      <c r="I35" s="832">
        <v>13.310000419616699</v>
      </c>
      <c r="J35" s="832">
        <v>30</v>
      </c>
      <c r="K35" s="833">
        <v>399.30001831054688</v>
      </c>
    </row>
    <row r="36" spans="1:11" ht="14.45" customHeight="1" x14ac:dyDescent="0.2">
      <c r="A36" s="822" t="s">
        <v>575</v>
      </c>
      <c r="B36" s="823" t="s">
        <v>576</v>
      </c>
      <c r="C36" s="826" t="s">
        <v>590</v>
      </c>
      <c r="D36" s="840" t="s">
        <v>591</v>
      </c>
      <c r="E36" s="826" t="s">
        <v>3629</v>
      </c>
      <c r="F36" s="840" t="s">
        <v>3630</v>
      </c>
      <c r="G36" s="826" t="s">
        <v>3654</v>
      </c>
      <c r="H36" s="826" t="s">
        <v>3655</v>
      </c>
      <c r="I36" s="832">
        <v>0.81999999284744263</v>
      </c>
      <c r="J36" s="832">
        <v>100</v>
      </c>
      <c r="K36" s="833">
        <v>82</v>
      </c>
    </row>
    <row r="37" spans="1:11" ht="14.45" customHeight="1" x14ac:dyDescent="0.2">
      <c r="A37" s="822" t="s">
        <v>575</v>
      </c>
      <c r="B37" s="823" t="s">
        <v>576</v>
      </c>
      <c r="C37" s="826" t="s">
        <v>590</v>
      </c>
      <c r="D37" s="840" t="s">
        <v>591</v>
      </c>
      <c r="E37" s="826" t="s">
        <v>3629</v>
      </c>
      <c r="F37" s="840" t="s">
        <v>3630</v>
      </c>
      <c r="G37" s="826" t="s">
        <v>3656</v>
      </c>
      <c r="H37" s="826" t="s">
        <v>3657</v>
      </c>
      <c r="I37" s="832">
        <v>1.0900000333786011</v>
      </c>
      <c r="J37" s="832">
        <v>300</v>
      </c>
      <c r="K37" s="833">
        <v>327</v>
      </c>
    </row>
    <row r="38" spans="1:11" ht="14.45" customHeight="1" x14ac:dyDescent="0.2">
      <c r="A38" s="822" t="s">
        <v>575</v>
      </c>
      <c r="B38" s="823" t="s">
        <v>576</v>
      </c>
      <c r="C38" s="826" t="s">
        <v>590</v>
      </c>
      <c r="D38" s="840" t="s">
        <v>591</v>
      </c>
      <c r="E38" s="826" t="s">
        <v>3629</v>
      </c>
      <c r="F38" s="840" t="s">
        <v>3630</v>
      </c>
      <c r="G38" s="826" t="s">
        <v>3658</v>
      </c>
      <c r="H38" s="826" t="s">
        <v>3659</v>
      </c>
      <c r="I38" s="832">
        <v>0.43999999761581421</v>
      </c>
      <c r="J38" s="832">
        <v>100</v>
      </c>
      <c r="K38" s="833">
        <v>44</v>
      </c>
    </row>
    <row r="39" spans="1:11" ht="14.45" customHeight="1" x14ac:dyDescent="0.2">
      <c r="A39" s="822" t="s">
        <v>575</v>
      </c>
      <c r="B39" s="823" t="s">
        <v>576</v>
      </c>
      <c r="C39" s="826" t="s">
        <v>590</v>
      </c>
      <c r="D39" s="840" t="s">
        <v>591</v>
      </c>
      <c r="E39" s="826" t="s">
        <v>3629</v>
      </c>
      <c r="F39" s="840" t="s">
        <v>3630</v>
      </c>
      <c r="G39" s="826" t="s">
        <v>3660</v>
      </c>
      <c r="H39" s="826" t="s">
        <v>3661</v>
      </c>
      <c r="I39" s="832">
        <v>0.4699999988079071</v>
      </c>
      <c r="J39" s="832">
        <v>100</v>
      </c>
      <c r="K39" s="833">
        <v>47</v>
      </c>
    </row>
    <row r="40" spans="1:11" ht="14.45" customHeight="1" x14ac:dyDescent="0.2">
      <c r="A40" s="822" t="s">
        <v>575</v>
      </c>
      <c r="B40" s="823" t="s">
        <v>576</v>
      </c>
      <c r="C40" s="826" t="s">
        <v>590</v>
      </c>
      <c r="D40" s="840" t="s">
        <v>591</v>
      </c>
      <c r="E40" s="826" t="s">
        <v>3629</v>
      </c>
      <c r="F40" s="840" t="s">
        <v>3630</v>
      </c>
      <c r="G40" s="826" t="s">
        <v>3662</v>
      </c>
      <c r="H40" s="826" t="s">
        <v>3663</v>
      </c>
      <c r="I40" s="832">
        <v>1.1349999904632568</v>
      </c>
      <c r="J40" s="832">
        <v>400</v>
      </c>
      <c r="K40" s="833">
        <v>454.40000915527344</v>
      </c>
    </row>
    <row r="41" spans="1:11" ht="14.45" customHeight="1" x14ac:dyDescent="0.2">
      <c r="A41" s="822" t="s">
        <v>575</v>
      </c>
      <c r="B41" s="823" t="s">
        <v>576</v>
      </c>
      <c r="C41" s="826" t="s">
        <v>590</v>
      </c>
      <c r="D41" s="840" t="s">
        <v>591</v>
      </c>
      <c r="E41" s="826" t="s">
        <v>3629</v>
      </c>
      <c r="F41" s="840" t="s">
        <v>3630</v>
      </c>
      <c r="G41" s="826" t="s">
        <v>3664</v>
      </c>
      <c r="H41" s="826" t="s">
        <v>3665</v>
      </c>
      <c r="I41" s="832">
        <v>1.6799999475479126</v>
      </c>
      <c r="J41" s="832">
        <v>100</v>
      </c>
      <c r="K41" s="833">
        <v>168</v>
      </c>
    </row>
    <row r="42" spans="1:11" ht="14.45" customHeight="1" x14ac:dyDescent="0.2">
      <c r="A42" s="822" t="s">
        <v>575</v>
      </c>
      <c r="B42" s="823" t="s">
        <v>576</v>
      </c>
      <c r="C42" s="826" t="s">
        <v>590</v>
      </c>
      <c r="D42" s="840" t="s">
        <v>591</v>
      </c>
      <c r="E42" s="826" t="s">
        <v>3629</v>
      </c>
      <c r="F42" s="840" t="s">
        <v>3630</v>
      </c>
      <c r="G42" s="826" t="s">
        <v>3666</v>
      </c>
      <c r="H42" s="826" t="s">
        <v>3667</v>
      </c>
      <c r="I42" s="832">
        <v>0.57999998331069946</v>
      </c>
      <c r="J42" s="832">
        <v>200</v>
      </c>
      <c r="K42" s="833">
        <v>116</v>
      </c>
    </row>
    <row r="43" spans="1:11" ht="14.45" customHeight="1" x14ac:dyDescent="0.2">
      <c r="A43" s="822" t="s">
        <v>575</v>
      </c>
      <c r="B43" s="823" t="s">
        <v>576</v>
      </c>
      <c r="C43" s="826" t="s">
        <v>590</v>
      </c>
      <c r="D43" s="840" t="s">
        <v>591</v>
      </c>
      <c r="E43" s="826" t="s">
        <v>3629</v>
      </c>
      <c r="F43" s="840" t="s">
        <v>3630</v>
      </c>
      <c r="G43" s="826" t="s">
        <v>3668</v>
      </c>
      <c r="H43" s="826" t="s">
        <v>3669</v>
      </c>
      <c r="I43" s="832">
        <v>0.67000001668930054</v>
      </c>
      <c r="J43" s="832">
        <v>100</v>
      </c>
      <c r="K43" s="833">
        <v>67</v>
      </c>
    </row>
    <row r="44" spans="1:11" ht="14.45" customHeight="1" x14ac:dyDescent="0.2">
      <c r="A44" s="822" t="s">
        <v>575</v>
      </c>
      <c r="B44" s="823" t="s">
        <v>576</v>
      </c>
      <c r="C44" s="826" t="s">
        <v>590</v>
      </c>
      <c r="D44" s="840" t="s">
        <v>591</v>
      </c>
      <c r="E44" s="826" t="s">
        <v>3629</v>
      </c>
      <c r="F44" s="840" t="s">
        <v>3630</v>
      </c>
      <c r="G44" s="826" t="s">
        <v>3656</v>
      </c>
      <c r="H44" s="826" t="s">
        <v>3670</v>
      </c>
      <c r="I44" s="832">
        <v>1.0900000333786011</v>
      </c>
      <c r="J44" s="832">
        <v>400</v>
      </c>
      <c r="K44" s="833">
        <v>436</v>
      </c>
    </row>
    <row r="45" spans="1:11" ht="14.45" customHeight="1" x14ac:dyDescent="0.2">
      <c r="A45" s="822" t="s">
        <v>575</v>
      </c>
      <c r="B45" s="823" t="s">
        <v>576</v>
      </c>
      <c r="C45" s="826" t="s">
        <v>590</v>
      </c>
      <c r="D45" s="840" t="s">
        <v>591</v>
      </c>
      <c r="E45" s="826" t="s">
        <v>3629</v>
      </c>
      <c r="F45" s="840" t="s">
        <v>3630</v>
      </c>
      <c r="G45" s="826" t="s">
        <v>3660</v>
      </c>
      <c r="H45" s="826" t="s">
        <v>3671</v>
      </c>
      <c r="I45" s="832">
        <v>0.47999998927116394</v>
      </c>
      <c r="J45" s="832">
        <v>200</v>
      </c>
      <c r="K45" s="833">
        <v>96</v>
      </c>
    </row>
    <row r="46" spans="1:11" ht="14.45" customHeight="1" x14ac:dyDescent="0.2">
      <c r="A46" s="822" t="s">
        <v>575</v>
      </c>
      <c r="B46" s="823" t="s">
        <v>576</v>
      </c>
      <c r="C46" s="826" t="s">
        <v>590</v>
      </c>
      <c r="D46" s="840" t="s">
        <v>591</v>
      </c>
      <c r="E46" s="826" t="s">
        <v>3629</v>
      </c>
      <c r="F46" s="840" t="s">
        <v>3630</v>
      </c>
      <c r="G46" s="826" t="s">
        <v>3664</v>
      </c>
      <c r="H46" s="826" t="s">
        <v>3672</v>
      </c>
      <c r="I46" s="832">
        <v>1.6774999499320984</v>
      </c>
      <c r="J46" s="832">
        <v>400</v>
      </c>
      <c r="K46" s="833">
        <v>671</v>
      </c>
    </row>
    <row r="47" spans="1:11" ht="14.45" customHeight="1" x14ac:dyDescent="0.2">
      <c r="A47" s="822" t="s">
        <v>575</v>
      </c>
      <c r="B47" s="823" t="s">
        <v>576</v>
      </c>
      <c r="C47" s="826" t="s">
        <v>590</v>
      </c>
      <c r="D47" s="840" t="s">
        <v>591</v>
      </c>
      <c r="E47" s="826" t="s">
        <v>3629</v>
      </c>
      <c r="F47" s="840" t="s">
        <v>3630</v>
      </c>
      <c r="G47" s="826" t="s">
        <v>3668</v>
      </c>
      <c r="H47" s="826" t="s">
        <v>3673</v>
      </c>
      <c r="I47" s="832">
        <v>0.67000001668930054</v>
      </c>
      <c r="J47" s="832">
        <v>200</v>
      </c>
      <c r="K47" s="833">
        <v>134</v>
      </c>
    </row>
    <row r="48" spans="1:11" ht="14.45" customHeight="1" x14ac:dyDescent="0.2">
      <c r="A48" s="822" t="s">
        <v>575</v>
      </c>
      <c r="B48" s="823" t="s">
        <v>576</v>
      </c>
      <c r="C48" s="826" t="s">
        <v>590</v>
      </c>
      <c r="D48" s="840" t="s">
        <v>591</v>
      </c>
      <c r="E48" s="826" t="s">
        <v>3629</v>
      </c>
      <c r="F48" s="840" t="s">
        <v>3630</v>
      </c>
      <c r="G48" s="826" t="s">
        <v>3674</v>
      </c>
      <c r="H48" s="826" t="s">
        <v>3675</v>
      </c>
      <c r="I48" s="832">
        <v>0.47499999403953552</v>
      </c>
      <c r="J48" s="832">
        <v>200</v>
      </c>
      <c r="K48" s="833">
        <v>95</v>
      </c>
    </row>
    <row r="49" spans="1:11" ht="14.45" customHeight="1" x14ac:dyDescent="0.2">
      <c r="A49" s="822" t="s">
        <v>575</v>
      </c>
      <c r="B49" s="823" t="s">
        <v>576</v>
      </c>
      <c r="C49" s="826" t="s">
        <v>590</v>
      </c>
      <c r="D49" s="840" t="s">
        <v>591</v>
      </c>
      <c r="E49" s="826" t="s">
        <v>3629</v>
      </c>
      <c r="F49" s="840" t="s">
        <v>3630</v>
      </c>
      <c r="G49" s="826" t="s">
        <v>3676</v>
      </c>
      <c r="H49" s="826" t="s">
        <v>3677</v>
      </c>
      <c r="I49" s="832">
        <v>1.9900000095367432</v>
      </c>
      <c r="J49" s="832">
        <v>1</v>
      </c>
      <c r="K49" s="833">
        <v>1.9900000095367432</v>
      </c>
    </row>
    <row r="50" spans="1:11" ht="14.45" customHeight="1" x14ac:dyDescent="0.2">
      <c r="A50" s="822" t="s">
        <v>575</v>
      </c>
      <c r="B50" s="823" t="s">
        <v>576</v>
      </c>
      <c r="C50" s="826" t="s">
        <v>590</v>
      </c>
      <c r="D50" s="840" t="s">
        <v>591</v>
      </c>
      <c r="E50" s="826" t="s">
        <v>3678</v>
      </c>
      <c r="F50" s="840" t="s">
        <v>3679</v>
      </c>
      <c r="G50" s="826" t="s">
        <v>3680</v>
      </c>
      <c r="H50" s="826" t="s">
        <v>3681</v>
      </c>
      <c r="I50" s="832">
        <v>10.164999961853027</v>
      </c>
      <c r="J50" s="832">
        <v>180</v>
      </c>
      <c r="K50" s="833">
        <v>1829.7999877929688</v>
      </c>
    </row>
    <row r="51" spans="1:11" ht="14.45" customHeight="1" x14ac:dyDescent="0.2">
      <c r="A51" s="822" t="s">
        <v>575</v>
      </c>
      <c r="B51" s="823" t="s">
        <v>576</v>
      </c>
      <c r="C51" s="826" t="s">
        <v>590</v>
      </c>
      <c r="D51" s="840" t="s">
        <v>591</v>
      </c>
      <c r="E51" s="826" t="s">
        <v>3678</v>
      </c>
      <c r="F51" s="840" t="s">
        <v>3679</v>
      </c>
      <c r="G51" s="826" t="s">
        <v>3680</v>
      </c>
      <c r="H51" s="826" t="s">
        <v>3682</v>
      </c>
      <c r="I51" s="832">
        <v>10.170000076293945</v>
      </c>
      <c r="J51" s="832">
        <v>100</v>
      </c>
      <c r="K51" s="833">
        <v>1017</v>
      </c>
    </row>
    <row r="52" spans="1:11" ht="14.45" customHeight="1" x14ac:dyDescent="0.2">
      <c r="A52" s="822" t="s">
        <v>575</v>
      </c>
      <c r="B52" s="823" t="s">
        <v>576</v>
      </c>
      <c r="C52" s="826" t="s">
        <v>590</v>
      </c>
      <c r="D52" s="840" t="s">
        <v>591</v>
      </c>
      <c r="E52" s="826" t="s">
        <v>3683</v>
      </c>
      <c r="F52" s="840" t="s">
        <v>3684</v>
      </c>
      <c r="G52" s="826" t="s">
        <v>3685</v>
      </c>
      <c r="H52" s="826" t="s">
        <v>3686</v>
      </c>
      <c r="I52" s="832">
        <v>500</v>
      </c>
      <c r="J52" s="832">
        <v>30</v>
      </c>
      <c r="K52" s="833">
        <v>14999.9599609375</v>
      </c>
    </row>
    <row r="53" spans="1:11" ht="14.45" customHeight="1" x14ac:dyDescent="0.2">
      <c r="A53" s="822" t="s">
        <v>575</v>
      </c>
      <c r="B53" s="823" t="s">
        <v>576</v>
      </c>
      <c r="C53" s="826" t="s">
        <v>590</v>
      </c>
      <c r="D53" s="840" t="s">
        <v>591</v>
      </c>
      <c r="E53" s="826" t="s">
        <v>3683</v>
      </c>
      <c r="F53" s="840" t="s">
        <v>3684</v>
      </c>
      <c r="G53" s="826" t="s">
        <v>3687</v>
      </c>
      <c r="H53" s="826" t="s">
        <v>3688</v>
      </c>
      <c r="I53" s="832">
        <v>180.44000244140625</v>
      </c>
      <c r="J53" s="832">
        <v>25</v>
      </c>
      <c r="K53" s="833">
        <v>4510.8798828125</v>
      </c>
    </row>
    <row r="54" spans="1:11" ht="14.45" customHeight="1" x14ac:dyDescent="0.2">
      <c r="A54" s="822" t="s">
        <v>575</v>
      </c>
      <c r="B54" s="823" t="s">
        <v>576</v>
      </c>
      <c r="C54" s="826" t="s">
        <v>590</v>
      </c>
      <c r="D54" s="840" t="s">
        <v>591</v>
      </c>
      <c r="E54" s="826" t="s">
        <v>3683</v>
      </c>
      <c r="F54" s="840" t="s">
        <v>3684</v>
      </c>
      <c r="G54" s="826" t="s">
        <v>3689</v>
      </c>
      <c r="H54" s="826" t="s">
        <v>3690</v>
      </c>
      <c r="I54" s="832">
        <v>0.3033333420753479</v>
      </c>
      <c r="J54" s="832">
        <v>300</v>
      </c>
      <c r="K54" s="833">
        <v>91</v>
      </c>
    </row>
    <row r="55" spans="1:11" ht="14.45" customHeight="1" x14ac:dyDescent="0.2">
      <c r="A55" s="822" t="s">
        <v>575</v>
      </c>
      <c r="B55" s="823" t="s">
        <v>576</v>
      </c>
      <c r="C55" s="826" t="s">
        <v>590</v>
      </c>
      <c r="D55" s="840" t="s">
        <v>591</v>
      </c>
      <c r="E55" s="826" t="s">
        <v>3683</v>
      </c>
      <c r="F55" s="840" t="s">
        <v>3684</v>
      </c>
      <c r="G55" s="826" t="s">
        <v>3691</v>
      </c>
      <c r="H55" s="826" t="s">
        <v>3692</v>
      </c>
      <c r="I55" s="832">
        <v>0.30000001192092896</v>
      </c>
      <c r="J55" s="832">
        <v>100</v>
      </c>
      <c r="K55" s="833">
        <v>30</v>
      </c>
    </row>
    <row r="56" spans="1:11" ht="14.45" customHeight="1" x14ac:dyDescent="0.2">
      <c r="A56" s="822" t="s">
        <v>575</v>
      </c>
      <c r="B56" s="823" t="s">
        <v>576</v>
      </c>
      <c r="C56" s="826" t="s">
        <v>590</v>
      </c>
      <c r="D56" s="840" t="s">
        <v>591</v>
      </c>
      <c r="E56" s="826" t="s">
        <v>3683</v>
      </c>
      <c r="F56" s="840" t="s">
        <v>3684</v>
      </c>
      <c r="G56" s="826" t="s">
        <v>3693</v>
      </c>
      <c r="H56" s="826" t="s">
        <v>3694</v>
      </c>
      <c r="I56" s="832">
        <v>0.54500001668930054</v>
      </c>
      <c r="J56" s="832">
        <v>400</v>
      </c>
      <c r="K56" s="833">
        <v>218</v>
      </c>
    </row>
    <row r="57" spans="1:11" ht="14.45" customHeight="1" x14ac:dyDescent="0.2">
      <c r="A57" s="822" t="s">
        <v>575</v>
      </c>
      <c r="B57" s="823" t="s">
        <v>576</v>
      </c>
      <c r="C57" s="826" t="s">
        <v>590</v>
      </c>
      <c r="D57" s="840" t="s">
        <v>591</v>
      </c>
      <c r="E57" s="826" t="s">
        <v>3683</v>
      </c>
      <c r="F57" s="840" t="s">
        <v>3684</v>
      </c>
      <c r="G57" s="826" t="s">
        <v>3695</v>
      </c>
      <c r="H57" s="826" t="s">
        <v>3696</v>
      </c>
      <c r="I57" s="832">
        <v>0.31000000238418579</v>
      </c>
      <c r="J57" s="832">
        <v>100</v>
      </c>
      <c r="K57" s="833">
        <v>31</v>
      </c>
    </row>
    <row r="58" spans="1:11" ht="14.45" customHeight="1" x14ac:dyDescent="0.2">
      <c r="A58" s="822" t="s">
        <v>575</v>
      </c>
      <c r="B58" s="823" t="s">
        <v>576</v>
      </c>
      <c r="C58" s="826" t="s">
        <v>590</v>
      </c>
      <c r="D58" s="840" t="s">
        <v>591</v>
      </c>
      <c r="E58" s="826" t="s">
        <v>3683</v>
      </c>
      <c r="F58" s="840" t="s">
        <v>3684</v>
      </c>
      <c r="G58" s="826" t="s">
        <v>3689</v>
      </c>
      <c r="H58" s="826" t="s">
        <v>3697</v>
      </c>
      <c r="I58" s="832">
        <v>0.31000000238418579</v>
      </c>
      <c r="J58" s="832">
        <v>400</v>
      </c>
      <c r="K58" s="833">
        <v>124</v>
      </c>
    </row>
    <row r="59" spans="1:11" ht="14.45" customHeight="1" x14ac:dyDescent="0.2">
      <c r="A59" s="822" t="s">
        <v>575</v>
      </c>
      <c r="B59" s="823" t="s">
        <v>576</v>
      </c>
      <c r="C59" s="826" t="s">
        <v>590</v>
      </c>
      <c r="D59" s="840" t="s">
        <v>591</v>
      </c>
      <c r="E59" s="826" t="s">
        <v>3683</v>
      </c>
      <c r="F59" s="840" t="s">
        <v>3684</v>
      </c>
      <c r="G59" s="826" t="s">
        <v>3698</v>
      </c>
      <c r="H59" s="826" t="s">
        <v>3699</v>
      </c>
      <c r="I59" s="832">
        <v>3.0299999713897705</v>
      </c>
      <c r="J59" s="832">
        <v>200</v>
      </c>
      <c r="K59" s="833">
        <v>605.02001953125</v>
      </c>
    </row>
    <row r="60" spans="1:11" ht="14.45" customHeight="1" x14ac:dyDescent="0.2">
      <c r="A60" s="822" t="s">
        <v>575</v>
      </c>
      <c r="B60" s="823" t="s">
        <v>576</v>
      </c>
      <c r="C60" s="826" t="s">
        <v>590</v>
      </c>
      <c r="D60" s="840" t="s">
        <v>591</v>
      </c>
      <c r="E60" s="826" t="s">
        <v>3683</v>
      </c>
      <c r="F60" s="840" t="s">
        <v>3684</v>
      </c>
      <c r="G60" s="826" t="s">
        <v>3693</v>
      </c>
      <c r="H60" s="826" t="s">
        <v>3700</v>
      </c>
      <c r="I60" s="832">
        <v>0.54250001907348633</v>
      </c>
      <c r="J60" s="832">
        <v>500</v>
      </c>
      <c r="K60" s="833">
        <v>272</v>
      </c>
    </row>
    <row r="61" spans="1:11" ht="14.45" customHeight="1" x14ac:dyDescent="0.2">
      <c r="A61" s="822" t="s">
        <v>575</v>
      </c>
      <c r="B61" s="823" t="s">
        <v>576</v>
      </c>
      <c r="C61" s="826" t="s">
        <v>590</v>
      </c>
      <c r="D61" s="840" t="s">
        <v>591</v>
      </c>
      <c r="E61" s="826" t="s">
        <v>3683</v>
      </c>
      <c r="F61" s="840" t="s">
        <v>3684</v>
      </c>
      <c r="G61" s="826" t="s">
        <v>3701</v>
      </c>
      <c r="H61" s="826" t="s">
        <v>3702</v>
      </c>
      <c r="I61" s="832">
        <v>449</v>
      </c>
      <c r="J61" s="832">
        <v>40</v>
      </c>
      <c r="K61" s="833">
        <v>17959.9599609375</v>
      </c>
    </row>
    <row r="62" spans="1:11" ht="14.45" customHeight="1" x14ac:dyDescent="0.2">
      <c r="A62" s="822" t="s">
        <v>575</v>
      </c>
      <c r="B62" s="823" t="s">
        <v>576</v>
      </c>
      <c r="C62" s="826" t="s">
        <v>590</v>
      </c>
      <c r="D62" s="840" t="s">
        <v>591</v>
      </c>
      <c r="E62" s="826" t="s">
        <v>3683</v>
      </c>
      <c r="F62" s="840" t="s">
        <v>3684</v>
      </c>
      <c r="G62" s="826" t="s">
        <v>3701</v>
      </c>
      <c r="H62" s="826" t="s">
        <v>3703</v>
      </c>
      <c r="I62" s="832">
        <v>449</v>
      </c>
      <c r="J62" s="832">
        <v>50</v>
      </c>
      <c r="K62" s="833">
        <v>22450</v>
      </c>
    </row>
    <row r="63" spans="1:11" ht="14.45" customHeight="1" x14ac:dyDescent="0.2">
      <c r="A63" s="822" t="s">
        <v>575</v>
      </c>
      <c r="B63" s="823" t="s">
        <v>576</v>
      </c>
      <c r="C63" s="826" t="s">
        <v>590</v>
      </c>
      <c r="D63" s="840" t="s">
        <v>591</v>
      </c>
      <c r="E63" s="826" t="s">
        <v>3683</v>
      </c>
      <c r="F63" s="840" t="s">
        <v>3684</v>
      </c>
      <c r="G63" s="826" t="s">
        <v>3701</v>
      </c>
      <c r="H63" s="826" t="s">
        <v>3704</v>
      </c>
      <c r="I63" s="832">
        <v>449</v>
      </c>
      <c r="J63" s="832">
        <v>20</v>
      </c>
      <c r="K63" s="833">
        <v>8980</v>
      </c>
    </row>
    <row r="64" spans="1:11" ht="14.45" customHeight="1" x14ac:dyDescent="0.2">
      <c r="A64" s="822" t="s">
        <v>575</v>
      </c>
      <c r="B64" s="823" t="s">
        <v>576</v>
      </c>
      <c r="C64" s="826" t="s">
        <v>590</v>
      </c>
      <c r="D64" s="840" t="s">
        <v>591</v>
      </c>
      <c r="E64" s="826" t="s">
        <v>3683</v>
      </c>
      <c r="F64" s="840" t="s">
        <v>3684</v>
      </c>
      <c r="G64" s="826" t="s">
        <v>3705</v>
      </c>
      <c r="H64" s="826" t="s">
        <v>3706</v>
      </c>
      <c r="I64" s="832">
        <v>449</v>
      </c>
      <c r="J64" s="832">
        <v>10</v>
      </c>
      <c r="K64" s="833">
        <v>4489.9501953125</v>
      </c>
    </row>
    <row r="65" spans="1:11" ht="14.45" customHeight="1" x14ac:dyDescent="0.2">
      <c r="A65" s="822" t="s">
        <v>575</v>
      </c>
      <c r="B65" s="823" t="s">
        <v>576</v>
      </c>
      <c r="C65" s="826" t="s">
        <v>590</v>
      </c>
      <c r="D65" s="840" t="s">
        <v>591</v>
      </c>
      <c r="E65" s="826" t="s">
        <v>3683</v>
      </c>
      <c r="F65" s="840" t="s">
        <v>3684</v>
      </c>
      <c r="G65" s="826" t="s">
        <v>3707</v>
      </c>
      <c r="H65" s="826" t="s">
        <v>3708</v>
      </c>
      <c r="I65" s="832">
        <v>389</v>
      </c>
      <c r="J65" s="832">
        <v>10</v>
      </c>
      <c r="K65" s="833">
        <v>3890.030029296875</v>
      </c>
    </row>
    <row r="66" spans="1:11" ht="14.45" customHeight="1" x14ac:dyDescent="0.2">
      <c r="A66" s="822" t="s">
        <v>575</v>
      </c>
      <c r="B66" s="823" t="s">
        <v>576</v>
      </c>
      <c r="C66" s="826" t="s">
        <v>590</v>
      </c>
      <c r="D66" s="840" t="s">
        <v>591</v>
      </c>
      <c r="E66" s="826" t="s">
        <v>3683</v>
      </c>
      <c r="F66" s="840" t="s">
        <v>3684</v>
      </c>
      <c r="G66" s="826" t="s">
        <v>3709</v>
      </c>
      <c r="H66" s="826" t="s">
        <v>3710</v>
      </c>
      <c r="I66" s="832">
        <v>2.75</v>
      </c>
      <c r="J66" s="832">
        <v>300</v>
      </c>
      <c r="K66" s="833">
        <v>823.69000244140625</v>
      </c>
    </row>
    <row r="67" spans="1:11" ht="14.45" customHeight="1" x14ac:dyDescent="0.2">
      <c r="A67" s="822" t="s">
        <v>575</v>
      </c>
      <c r="B67" s="823" t="s">
        <v>576</v>
      </c>
      <c r="C67" s="826" t="s">
        <v>590</v>
      </c>
      <c r="D67" s="840" t="s">
        <v>591</v>
      </c>
      <c r="E67" s="826" t="s">
        <v>3683</v>
      </c>
      <c r="F67" s="840" t="s">
        <v>3684</v>
      </c>
      <c r="G67" s="826" t="s">
        <v>3709</v>
      </c>
      <c r="H67" s="826" t="s">
        <v>3711</v>
      </c>
      <c r="I67" s="832">
        <v>2.7766666412353516</v>
      </c>
      <c r="J67" s="832">
        <v>700</v>
      </c>
      <c r="K67" s="833">
        <v>1954.8799438476563</v>
      </c>
    </row>
    <row r="68" spans="1:11" ht="14.45" customHeight="1" x14ac:dyDescent="0.2">
      <c r="A68" s="822" t="s">
        <v>575</v>
      </c>
      <c r="B68" s="823" t="s">
        <v>576</v>
      </c>
      <c r="C68" s="826" t="s">
        <v>590</v>
      </c>
      <c r="D68" s="840" t="s">
        <v>591</v>
      </c>
      <c r="E68" s="826" t="s">
        <v>3683</v>
      </c>
      <c r="F68" s="840" t="s">
        <v>3684</v>
      </c>
      <c r="G68" s="826" t="s">
        <v>3712</v>
      </c>
      <c r="H68" s="826" t="s">
        <v>3713</v>
      </c>
      <c r="I68" s="832">
        <v>180.44000244140625</v>
      </c>
      <c r="J68" s="832">
        <v>25</v>
      </c>
      <c r="K68" s="833">
        <v>4510.8798828125</v>
      </c>
    </row>
    <row r="69" spans="1:11" ht="14.45" customHeight="1" x14ac:dyDescent="0.2">
      <c r="A69" s="822" t="s">
        <v>575</v>
      </c>
      <c r="B69" s="823" t="s">
        <v>576</v>
      </c>
      <c r="C69" s="826" t="s">
        <v>590</v>
      </c>
      <c r="D69" s="840" t="s">
        <v>591</v>
      </c>
      <c r="E69" s="826" t="s">
        <v>3683</v>
      </c>
      <c r="F69" s="840" t="s">
        <v>3684</v>
      </c>
      <c r="G69" s="826" t="s">
        <v>3714</v>
      </c>
      <c r="H69" s="826" t="s">
        <v>3715</v>
      </c>
      <c r="I69" s="832">
        <v>180</v>
      </c>
      <c r="J69" s="832">
        <v>75</v>
      </c>
      <c r="K69" s="833">
        <v>13499.98046875</v>
      </c>
    </row>
    <row r="70" spans="1:11" ht="14.45" customHeight="1" x14ac:dyDescent="0.2">
      <c r="A70" s="822" t="s">
        <v>575</v>
      </c>
      <c r="B70" s="823" t="s">
        <v>576</v>
      </c>
      <c r="C70" s="826" t="s">
        <v>590</v>
      </c>
      <c r="D70" s="840" t="s">
        <v>591</v>
      </c>
      <c r="E70" s="826" t="s">
        <v>3683</v>
      </c>
      <c r="F70" s="840" t="s">
        <v>3684</v>
      </c>
      <c r="G70" s="826" t="s">
        <v>3716</v>
      </c>
      <c r="H70" s="826" t="s">
        <v>3717</v>
      </c>
      <c r="I70" s="832">
        <v>180</v>
      </c>
      <c r="J70" s="832">
        <v>75</v>
      </c>
      <c r="K70" s="833">
        <v>13499.970703125</v>
      </c>
    </row>
    <row r="71" spans="1:11" ht="14.45" customHeight="1" x14ac:dyDescent="0.2">
      <c r="A71" s="822" t="s">
        <v>575</v>
      </c>
      <c r="B71" s="823" t="s">
        <v>576</v>
      </c>
      <c r="C71" s="826" t="s">
        <v>590</v>
      </c>
      <c r="D71" s="840" t="s">
        <v>591</v>
      </c>
      <c r="E71" s="826" t="s">
        <v>3683</v>
      </c>
      <c r="F71" s="840" t="s">
        <v>3684</v>
      </c>
      <c r="G71" s="826" t="s">
        <v>3716</v>
      </c>
      <c r="H71" s="826" t="s">
        <v>3718</v>
      </c>
      <c r="I71" s="832">
        <v>180</v>
      </c>
      <c r="J71" s="832">
        <v>125</v>
      </c>
      <c r="K71" s="833">
        <v>22499.951171875</v>
      </c>
    </row>
    <row r="72" spans="1:11" ht="14.45" customHeight="1" x14ac:dyDescent="0.2">
      <c r="A72" s="822" t="s">
        <v>575</v>
      </c>
      <c r="B72" s="823" t="s">
        <v>576</v>
      </c>
      <c r="C72" s="826" t="s">
        <v>590</v>
      </c>
      <c r="D72" s="840" t="s">
        <v>591</v>
      </c>
      <c r="E72" s="826" t="s">
        <v>3719</v>
      </c>
      <c r="F72" s="840" t="s">
        <v>3720</v>
      </c>
      <c r="G72" s="826" t="s">
        <v>3721</v>
      </c>
      <c r="H72" s="826" t="s">
        <v>3722</v>
      </c>
      <c r="I72" s="832">
        <v>7.0199999809265137</v>
      </c>
      <c r="J72" s="832">
        <v>150</v>
      </c>
      <c r="K72" s="833">
        <v>1053</v>
      </c>
    </row>
    <row r="73" spans="1:11" ht="14.45" customHeight="1" x14ac:dyDescent="0.2">
      <c r="A73" s="822" t="s">
        <v>575</v>
      </c>
      <c r="B73" s="823" t="s">
        <v>576</v>
      </c>
      <c r="C73" s="826" t="s">
        <v>590</v>
      </c>
      <c r="D73" s="840" t="s">
        <v>591</v>
      </c>
      <c r="E73" s="826" t="s">
        <v>3719</v>
      </c>
      <c r="F73" s="840" t="s">
        <v>3720</v>
      </c>
      <c r="G73" s="826" t="s">
        <v>3723</v>
      </c>
      <c r="H73" s="826" t="s">
        <v>3724</v>
      </c>
      <c r="I73" s="832">
        <v>7.0199999809265137</v>
      </c>
      <c r="J73" s="832">
        <v>200</v>
      </c>
      <c r="K73" s="833">
        <v>1404</v>
      </c>
    </row>
    <row r="74" spans="1:11" ht="14.45" customHeight="1" x14ac:dyDescent="0.2">
      <c r="A74" s="822" t="s">
        <v>575</v>
      </c>
      <c r="B74" s="823" t="s">
        <v>576</v>
      </c>
      <c r="C74" s="826" t="s">
        <v>590</v>
      </c>
      <c r="D74" s="840" t="s">
        <v>591</v>
      </c>
      <c r="E74" s="826" t="s">
        <v>3719</v>
      </c>
      <c r="F74" s="840" t="s">
        <v>3720</v>
      </c>
      <c r="G74" s="826" t="s">
        <v>3725</v>
      </c>
      <c r="H74" s="826" t="s">
        <v>3726</v>
      </c>
      <c r="I74" s="832">
        <v>8.4700002670288086</v>
      </c>
      <c r="J74" s="832">
        <v>40</v>
      </c>
      <c r="K74" s="833">
        <v>338.79998779296875</v>
      </c>
    </row>
    <row r="75" spans="1:11" ht="14.45" customHeight="1" x14ac:dyDescent="0.2">
      <c r="A75" s="822" t="s">
        <v>575</v>
      </c>
      <c r="B75" s="823" t="s">
        <v>576</v>
      </c>
      <c r="C75" s="826" t="s">
        <v>590</v>
      </c>
      <c r="D75" s="840" t="s">
        <v>591</v>
      </c>
      <c r="E75" s="826" t="s">
        <v>3719</v>
      </c>
      <c r="F75" s="840" t="s">
        <v>3720</v>
      </c>
      <c r="G75" s="826" t="s">
        <v>3721</v>
      </c>
      <c r="H75" s="826" t="s">
        <v>3727</v>
      </c>
      <c r="I75" s="832">
        <v>7.0199999809265137</v>
      </c>
      <c r="J75" s="832">
        <v>100</v>
      </c>
      <c r="K75" s="833">
        <v>702</v>
      </c>
    </row>
    <row r="76" spans="1:11" ht="14.45" customHeight="1" x14ac:dyDescent="0.2">
      <c r="A76" s="822" t="s">
        <v>575</v>
      </c>
      <c r="B76" s="823" t="s">
        <v>576</v>
      </c>
      <c r="C76" s="826" t="s">
        <v>590</v>
      </c>
      <c r="D76" s="840" t="s">
        <v>591</v>
      </c>
      <c r="E76" s="826" t="s">
        <v>3719</v>
      </c>
      <c r="F76" s="840" t="s">
        <v>3720</v>
      </c>
      <c r="G76" s="826" t="s">
        <v>3723</v>
      </c>
      <c r="H76" s="826" t="s">
        <v>3728</v>
      </c>
      <c r="I76" s="832">
        <v>7.0199999809265137</v>
      </c>
      <c r="J76" s="832">
        <v>90</v>
      </c>
      <c r="K76" s="833">
        <v>631.79998779296875</v>
      </c>
    </row>
    <row r="77" spans="1:11" ht="14.45" customHeight="1" x14ac:dyDescent="0.2">
      <c r="A77" s="822" t="s">
        <v>575</v>
      </c>
      <c r="B77" s="823" t="s">
        <v>576</v>
      </c>
      <c r="C77" s="826" t="s">
        <v>590</v>
      </c>
      <c r="D77" s="840" t="s">
        <v>591</v>
      </c>
      <c r="E77" s="826" t="s">
        <v>3719</v>
      </c>
      <c r="F77" s="840" t="s">
        <v>3720</v>
      </c>
      <c r="G77" s="826" t="s">
        <v>3729</v>
      </c>
      <c r="H77" s="826" t="s">
        <v>3730</v>
      </c>
      <c r="I77" s="832">
        <v>0.68000000715255737</v>
      </c>
      <c r="J77" s="832">
        <v>400</v>
      </c>
      <c r="K77" s="833">
        <v>272</v>
      </c>
    </row>
    <row r="78" spans="1:11" ht="14.45" customHeight="1" x14ac:dyDescent="0.2">
      <c r="A78" s="822" t="s">
        <v>575</v>
      </c>
      <c r="B78" s="823" t="s">
        <v>576</v>
      </c>
      <c r="C78" s="826" t="s">
        <v>590</v>
      </c>
      <c r="D78" s="840" t="s">
        <v>591</v>
      </c>
      <c r="E78" s="826" t="s">
        <v>3719</v>
      </c>
      <c r="F78" s="840" t="s">
        <v>3720</v>
      </c>
      <c r="G78" s="826" t="s">
        <v>3731</v>
      </c>
      <c r="H78" s="826" t="s">
        <v>3732</v>
      </c>
      <c r="I78" s="832">
        <v>0.66666666666666663</v>
      </c>
      <c r="J78" s="832">
        <v>600</v>
      </c>
      <c r="K78" s="833">
        <v>400</v>
      </c>
    </row>
    <row r="79" spans="1:11" ht="14.45" customHeight="1" x14ac:dyDescent="0.2">
      <c r="A79" s="822" t="s">
        <v>575</v>
      </c>
      <c r="B79" s="823" t="s">
        <v>576</v>
      </c>
      <c r="C79" s="826" t="s">
        <v>590</v>
      </c>
      <c r="D79" s="840" t="s">
        <v>591</v>
      </c>
      <c r="E79" s="826" t="s">
        <v>3719</v>
      </c>
      <c r="F79" s="840" t="s">
        <v>3720</v>
      </c>
      <c r="G79" s="826" t="s">
        <v>3729</v>
      </c>
      <c r="H79" s="826" t="s">
        <v>3733</v>
      </c>
      <c r="I79" s="832">
        <v>0.62999999523162842</v>
      </c>
      <c r="J79" s="832">
        <v>200</v>
      </c>
      <c r="K79" s="833">
        <v>126</v>
      </c>
    </row>
    <row r="80" spans="1:11" ht="14.45" customHeight="1" x14ac:dyDescent="0.2">
      <c r="A80" s="822" t="s">
        <v>575</v>
      </c>
      <c r="B80" s="823" t="s">
        <v>576</v>
      </c>
      <c r="C80" s="826" t="s">
        <v>590</v>
      </c>
      <c r="D80" s="840" t="s">
        <v>591</v>
      </c>
      <c r="E80" s="826" t="s">
        <v>3719</v>
      </c>
      <c r="F80" s="840" t="s">
        <v>3720</v>
      </c>
      <c r="G80" s="826" t="s">
        <v>3731</v>
      </c>
      <c r="H80" s="826" t="s">
        <v>3734</v>
      </c>
      <c r="I80" s="832">
        <v>0.62999999523162842</v>
      </c>
      <c r="J80" s="832">
        <v>200</v>
      </c>
      <c r="K80" s="833">
        <v>126</v>
      </c>
    </row>
    <row r="81" spans="1:11" ht="14.45" customHeight="1" x14ac:dyDescent="0.2">
      <c r="A81" s="822" t="s">
        <v>575</v>
      </c>
      <c r="B81" s="823" t="s">
        <v>576</v>
      </c>
      <c r="C81" s="826" t="s">
        <v>595</v>
      </c>
      <c r="D81" s="840" t="s">
        <v>596</v>
      </c>
      <c r="E81" s="826" t="s">
        <v>3735</v>
      </c>
      <c r="F81" s="840" t="s">
        <v>3736</v>
      </c>
      <c r="G81" s="826" t="s">
        <v>3737</v>
      </c>
      <c r="H81" s="826" t="s">
        <v>3738</v>
      </c>
      <c r="I81" s="832">
        <v>5445</v>
      </c>
      <c r="J81" s="832">
        <v>4</v>
      </c>
      <c r="K81" s="833">
        <v>21780</v>
      </c>
    </row>
    <row r="82" spans="1:11" ht="14.45" customHeight="1" x14ac:dyDescent="0.2">
      <c r="A82" s="822" t="s">
        <v>575</v>
      </c>
      <c r="B82" s="823" t="s">
        <v>576</v>
      </c>
      <c r="C82" s="826" t="s">
        <v>595</v>
      </c>
      <c r="D82" s="840" t="s">
        <v>596</v>
      </c>
      <c r="E82" s="826" t="s">
        <v>3735</v>
      </c>
      <c r="F82" s="840" t="s">
        <v>3736</v>
      </c>
      <c r="G82" s="826" t="s">
        <v>3739</v>
      </c>
      <c r="H82" s="826" t="s">
        <v>3740</v>
      </c>
      <c r="I82" s="832">
        <v>5445</v>
      </c>
      <c r="J82" s="832">
        <v>4</v>
      </c>
      <c r="K82" s="833">
        <v>21780</v>
      </c>
    </row>
    <row r="83" spans="1:11" ht="14.45" customHeight="1" x14ac:dyDescent="0.2">
      <c r="A83" s="822" t="s">
        <v>575</v>
      </c>
      <c r="B83" s="823" t="s">
        <v>576</v>
      </c>
      <c r="C83" s="826" t="s">
        <v>595</v>
      </c>
      <c r="D83" s="840" t="s">
        <v>596</v>
      </c>
      <c r="E83" s="826" t="s">
        <v>3735</v>
      </c>
      <c r="F83" s="840" t="s">
        <v>3736</v>
      </c>
      <c r="G83" s="826" t="s">
        <v>3741</v>
      </c>
      <c r="H83" s="826" t="s">
        <v>3742</v>
      </c>
      <c r="I83" s="832">
        <v>5445</v>
      </c>
      <c r="J83" s="832">
        <v>5</v>
      </c>
      <c r="K83" s="833">
        <v>27225</v>
      </c>
    </row>
    <row r="84" spans="1:11" ht="14.45" customHeight="1" x14ac:dyDescent="0.2">
      <c r="A84" s="822" t="s">
        <v>575</v>
      </c>
      <c r="B84" s="823" t="s">
        <v>576</v>
      </c>
      <c r="C84" s="826" t="s">
        <v>595</v>
      </c>
      <c r="D84" s="840" t="s">
        <v>596</v>
      </c>
      <c r="E84" s="826" t="s">
        <v>3735</v>
      </c>
      <c r="F84" s="840" t="s">
        <v>3736</v>
      </c>
      <c r="G84" s="826" t="s">
        <v>3743</v>
      </c>
      <c r="H84" s="826" t="s">
        <v>3744</v>
      </c>
      <c r="I84" s="832">
        <v>5445</v>
      </c>
      <c r="J84" s="832">
        <v>3</v>
      </c>
      <c r="K84" s="833">
        <v>16335</v>
      </c>
    </row>
    <row r="85" spans="1:11" ht="14.45" customHeight="1" x14ac:dyDescent="0.2">
      <c r="A85" s="822" t="s">
        <v>575</v>
      </c>
      <c r="B85" s="823" t="s">
        <v>576</v>
      </c>
      <c r="C85" s="826" t="s">
        <v>595</v>
      </c>
      <c r="D85" s="840" t="s">
        <v>596</v>
      </c>
      <c r="E85" s="826" t="s">
        <v>3735</v>
      </c>
      <c r="F85" s="840" t="s">
        <v>3736</v>
      </c>
      <c r="G85" s="826" t="s">
        <v>3745</v>
      </c>
      <c r="H85" s="826" t="s">
        <v>3746</v>
      </c>
      <c r="I85" s="832">
        <v>147.17977347025058</v>
      </c>
      <c r="J85" s="832">
        <v>408</v>
      </c>
      <c r="K85" s="833">
        <v>60049.999664306641</v>
      </c>
    </row>
    <row r="86" spans="1:11" ht="14.45" customHeight="1" x14ac:dyDescent="0.2">
      <c r="A86" s="822" t="s">
        <v>575</v>
      </c>
      <c r="B86" s="823" t="s">
        <v>576</v>
      </c>
      <c r="C86" s="826" t="s">
        <v>595</v>
      </c>
      <c r="D86" s="840" t="s">
        <v>596</v>
      </c>
      <c r="E86" s="826" t="s">
        <v>3735</v>
      </c>
      <c r="F86" s="840" t="s">
        <v>3736</v>
      </c>
      <c r="G86" s="826" t="s">
        <v>3747</v>
      </c>
      <c r="H86" s="826" t="s">
        <v>3748</v>
      </c>
      <c r="I86" s="832">
        <v>147.17996848501809</v>
      </c>
      <c r="J86" s="832">
        <v>408</v>
      </c>
      <c r="K86" s="833">
        <v>60050.059722900391</v>
      </c>
    </row>
    <row r="87" spans="1:11" ht="14.45" customHeight="1" x14ac:dyDescent="0.2">
      <c r="A87" s="822" t="s">
        <v>575</v>
      </c>
      <c r="B87" s="823" t="s">
        <v>576</v>
      </c>
      <c r="C87" s="826" t="s">
        <v>595</v>
      </c>
      <c r="D87" s="840" t="s">
        <v>596</v>
      </c>
      <c r="E87" s="826" t="s">
        <v>3735</v>
      </c>
      <c r="F87" s="840" t="s">
        <v>3736</v>
      </c>
      <c r="G87" s="826" t="s">
        <v>3749</v>
      </c>
      <c r="H87" s="826" t="s">
        <v>3750</v>
      </c>
      <c r="I87" s="832">
        <v>35123</v>
      </c>
      <c r="J87" s="832">
        <v>7.1500000394880772</v>
      </c>
      <c r="K87" s="833">
        <v>250721.0615234375</v>
      </c>
    </row>
    <row r="88" spans="1:11" ht="14.45" customHeight="1" x14ac:dyDescent="0.2">
      <c r="A88" s="822" t="s">
        <v>575</v>
      </c>
      <c r="B88" s="823" t="s">
        <v>576</v>
      </c>
      <c r="C88" s="826" t="s">
        <v>595</v>
      </c>
      <c r="D88" s="840" t="s">
        <v>596</v>
      </c>
      <c r="E88" s="826" t="s">
        <v>3735</v>
      </c>
      <c r="F88" s="840" t="s">
        <v>3736</v>
      </c>
      <c r="G88" s="826" t="s">
        <v>3751</v>
      </c>
      <c r="H88" s="826" t="s">
        <v>3752</v>
      </c>
      <c r="I88" s="832">
        <v>2210.719970703125</v>
      </c>
      <c r="J88" s="832">
        <v>2</v>
      </c>
      <c r="K88" s="833">
        <v>4421.43994140625</v>
      </c>
    </row>
    <row r="89" spans="1:11" ht="14.45" customHeight="1" x14ac:dyDescent="0.2">
      <c r="A89" s="822" t="s">
        <v>575</v>
      </c>
      <c r="B89" s="823" t="s">
        <v>576</v>
      </c>
      <c r="C89" s="826" t="s">
        <v>595</v>
      </c>
      <c r="D89" s="840" t="s">
        <v>596</v>
      </c>
      <c r="E89" s="826" t="s">
        <v>3735</v>
      </c>
      <c r="F89" s="840" t="s">
        <v>3736</v>
      </c>
      <c r="G89" s="826" t="s">
        <v>3753</v>
      </c>
      <c r="H89" s="826" t="s">
        <v>3754</v>
      </c>
      <c r="I89" s="832">
        <v>141.58000183105469</v>
      </c>
      <c r="J89" s="832">
        <v>24</v>
      </c>
      <c r="K89" s="833">
        <v>3397.9200439453125</v>
      </c>
    </row>
    <row r="90" spans="1:11" ht="14.45" customHeight="1" x14ac:dyDescent="0.2">
      <c r="A90" s="822" t="s">
        <v>575</v>
      </c>
      <c r="B90" s="823" t="s">
        <v>576</v>
      </c>
      <c r="C90" s="826" t="s">
        <v>595</v>
      </c>
      <c r="D90" s="840" t="s">
        <v>596</v>
      </c>
      <c r="E90" s="826" t="s">
        <v>3735</v>
      </c>
      <c r="F90" s="840" t="s">
        <v>3736</v>
      </c>
      <c r="G90" s="826" t="s">
        <v>3753</v>
      </c>
      <c r="H90" s="826" t="s">
        <v>3755</v>
      </c>
      <c r="I90" s="832">
        <v>157.99142892020089</v>
      </c>
      <c r="J90" s="832">
        <v>32</v>
      </c>
      <c r="K90" s="833">
        <v>5059.0099487304688</v>
      </c>
    </row>
    <row r="91" spans="1:11" ht="14.45" customHeight="1" x14ac:dyDescent="0.2">
      <c r="A91" s="822" t="s">
        <v>575</v>
      </c>
      <c r="B91" s="823" t="s">
        <v>576</v>
      </c>
      <c r="C91" s="826" t="s">
        <v>595</v>
      </c>
      <c r="D91" s="840" t="s">
        <v>596</v>
      </c>
      <c r="E91" s="826" t="s">
        <v>3735</v>
      </c>
      <c r="F91" s="840" t="s">
        <v>3736</v>
      </c>
      <c r="G91" s="826" t="s">
        <v>3756</v>
      </c>
      <c r="H91" s="826" t="s">
        <v>3757</v>
      </c>
      <c r="I91" s="832">
        <v>302.5</v>
      </c>
      <c r="J91" s="832">
        <v>2</v>
      </c>
      <c r="K91" s="833">
        <v>605</v>
      </c>
    </row>
    <row r="92" spans="1:11" ht="14.45" customHeight="1" x14ac:dyDescent="0.2">
      <c r="A92" s="822" t="s">
        <v>575</v>
      </c>
      <c r="B92" s="823" t="s">
        <v>576</v>
      </c>
      <c r="C92" s="826" t="s">
        <v>595</v>
      </c>
      <c r="D92" s="840" t="s">
        <v>596</v>
      </c>
      <c r="E92" s="826" t="s">
        <v>3735</v>
      </c>
      <c r="F92" s="840" t="s">
        <v>3736</v>
      </c>
      <c r="G92" s="826" t="s">
        <v>3758</v>
      </c>
      <c r="H92" s="826" t="s">
        <v>3759</v>
      </c>
      <c r="I92" s="832">
        <v>9228.1796875</v>
      </c>
      <c r="J92" s="832">
        <v>0.5</v>
      </c>
      <c r="K92" s="833">
        <v>4614.08984375</v>
      </c>
    </row>
    <row r="93" spans="1:11" ht="14.45" customHeight="1" x14ac:dyDescent="0.2">
      <c r="A93" s="822" t="s">
        <v>575</v>
      </c>
      <c r="B93" s="823" t="s">
        <v>576</v>
      </c>
      <c r="C93" s="826" t="s">
        <v>595</v>
      </c>
      <c r="D93" s="840" t="s">
        <v>596</v>
      </c>
      <c r="E93" s="826" t="s">
        <v>3735</v>
      </c>
      <c r="F93" s="840" t="s">
        <v>3736</v>
      </c>
      <c r="G93" s="826" t="s">
        <v>3758</v>
      </c>
      <c r="H93" s="826" t="s">
        <v>3760</v>
      </c>
      <c r="I93" s="832">
        <v>9228.1796875</v>
      </c>
      <c r="J93" s="832">
        <v>1</v>
      </c>
      <c r="K93" s="833">
        <v>9228.1796875</v>
      </c>
    </row>
    <row r="94" spans="1:11" ht="14.45" customHeight="1" x14ac:dyDescent="0.2">
      <c r="A94" s="822" t="s">
        <v>575</v>
      </c>
      <c r="B94" s="823" t="s">
        <v>576</v>
      </c>
      <c r="C94" s="826" t="s">
        <v>595</v>
      </c>
      <c r="D94" s="840" t="s">
        <v>596</v>
      </c>
      <c r="E94" s="826" t="s">
        <v>3735</v>
      </c>
      <c r="F94" s="840" t="s">
        <v>3736</v>
      </c>
      <c r="G94" s="826" t="s">
        <v>3761</v>
      </c>
      <c r="H94" s="826" t="s">
        <v>3762</v>
      </c>
      <c r="I94" s="832">
        <v>13.055555767483181</v>
      </c>
      <c r="J94" s="832">
        <v>110</v>
      </c>
      <c r="K94" s="833">
        <v>1424.6000366210938</v>
      </c>
    </row>
    <row r="95" spans="1:11" ht="14.45" customHeight="1" x14ac:dyDescent="0.2">
      <c r="A95" s="822" t="s">
        <v>575</v>
      </c>
      <c r="B95" s="823" t="s">
        <v>576</v>
      </c>
      <c r="C95" s="826" t="s">
        <v>595</v>
      </c>
      <c r="D95" s="840" t="s">
        <v>596</v>
      </c>
      <c r="E95" s="826" t="s">
        <v>3735</v>
      </c>
      <c r="F95" s="840" t="s">
        <v>3736</v>
      </c>
      <c r="G95" s="826" t="s">
        <v>3761</v>
      </c>
      <c r="H95" s="826" t="s">
        <v>3763</v>
      </c>
      <c r="I95" s="832">
        <v>12.174999713897705</v>
      </c>
      <c r="J95" s="832">
        <v>30</v>
      </c>
      <c r="K95" s="833">
        <v>370.5</v>
      </c>
    </row>
    <row r="96" spans="1:11" ht="14.45" customHeight="1" x14ac:dyDescent="0.2">
      <c r="A96" s="822" t="s">
        <v>575</v>
      </c>
      <c r="B96" s="823" t="s">
        <v>576</v>
      </c>
      <c r="C96" s="826" t="s">
        <v>595</v>
      </c>
      <c r="D96" s="840" t="s">
        <v>596</v>
      </c>
      <c r="E96" s="826" t="s">
        <v>3735</v>
      </c>
      <c r="F96" s="840" t="s">
        <v>3736</v>
      </c>
      <c r="G96" s="826" t="s">
        <v>3764</v>
      </c>
      <c r="H96" s="826" t="s">
        <v>3765</v>
      </c>
      <c r="I96" s="832">
        <v>3035.31005859375</v>
      </c>
      <c r="J96" s="832">
        <v>13</v>
      </c>
      <c r="K96" s="833">
        <v>39459.03076171875</v>
      </c>
    </row>
    <row r="97" spans="1:11" ht="14.45" customHeight="1" x14ac:dyDescent="0.2">
      <c r="A97" s="822" t="s">
        <v>575</v>
      </c>
      <c r="B97" s="823" t="s">
        <v>576</v>
      </c>
      <c r="C97" s="826" t="s">
        <v>595</v>
      </c>
      <c r="D97" s="840" t="s">
        <v>596</v>
      </c>
      <c r="E97" s="826" t="s">
        <v>3735</v>
      </c>
      <c r="F97" s="840" t="s">
        <v>3736</v>
      </c>
      <c r="G97" s="826" t="s">
        <v>3766</v>
      </c>
      <c r="H97" s="826" t="s">
        <v>3767</v>
      </c>
      <c r="I97" s="832">
        <v>3035.31005859375</v>
      </c>
      <c r="J97" s="832">
        <v>5</v>
      </c>
      <c r="K97" s="833">
        <v>15176.55029296875</v>
      </c>
    </row>
    <row r="98" spans="1:11" ht="14.45" customHeight="1" x14ac:dyDescent="0.2">
      <c r="A98" s="822" t="s">
        <v>575</v>
      </c>
      <c r="B98" s="823" t="s">
        <v>576</v>
      </c>
      <c r="C98" s="826" t="s">
        <v>595</v>
      </c>
      <c r="D98" s="840" t="s">
        <v>596</v>
      </c>
      <c r="E98" s="826" t="s">
        <v>3735</v>
      </c>
      <c r="F98" s="840" t="s">
        <v>3736</v>
      </c>
      <c r="G98" s="826" t="s">
        <v>3768</v>
      </c>
      <c r="H98" s="826" t="s">
        <v>3769</v>
      </c>
      <c r="I98" s="832">
        <v>2277.8486676897323</v>
      </c>
      <c r="J98" s="832">
        <v>8</v>
      </c>
      <c r="K98" s="833">
        <v>18222.790771484375</v>
      </c>
    </row>
    <row r="99" spans="1:11" ht="14.45" customHeight="1" x14ac:dyDescent="0.2">
      <c r="A99" s="822" t="s">
        <v>575</v>
      </c>
      <c r="B99" s="823" t="s">
        <v>576</v>
      </c>
      <c r="C99" s="826" t="s">
        <v>595</v>
      </c>
      <c r="D99" s="840" t="s">
        <v>596</v>
      </c>
      <c r="E99" s="826" t="s">
        <v>3735</v>
      </c>
      <c r="F99" s="840" t="s">
        <v>3736</v>
      </c>
      <c r="G99" s="826" t="s">
        <v>3770</v>
      </c>
      <c r="H99" s="826" t="s">
        <v>3771</v>
      </c>
      <c r="I99" s="832">
        <v>2277.8475952148438</v>
      </c>
      <c r="J99" s="832">
        <v>5</v>
      </c>
      <c r="K99" s="833">
        <v>11389.240478515625</v>
      </c>
    </row>
    <row r="100" spans="1:11" ht="14.45" customHeight="1" x14ac:dyDescent="0.2">
      <c r="A100" s="822" t="s">
        <v>575</v>
      </c>
      <c r="B100" s="823" t="s">
        <v>576</v>
      </c>
      <c r="C100" s="826" t="s">
        <v>595</v>
      </c>
      <c r="D100" s="840" t="s">
        <v>596</v>
      </c>
      <c r="E100" s="826" t="s">
        <v>3735</v>
      </c>
      <c r="F100" s="840" t="s">
        <v>3736</v>
      </c>
      <c r="G100" s="826" t="s">
        <v>3764</v>
      </c>
      <c r="H100" s="826" t="s">
        <v>3772</v>
      </c>
      <c r="I100" s="832">
        <v>3035.31005859375</v>
      </c>
      <c r="J100" s="832">
        <v>6</v>
      </c>
      <c r="K100" s="833">
        <v>18211.8603515625</v>
      </c>
    </row>
    <row r="101" spans="1:11" ht="14.45" customHeight="1" x14ac:dyDescent="0.2">
      <c r="A101" s="822" t="s">
        <v>575</v>
      </c>
      <c r="B101" s="823" t="s">
        <v>576</v>
      </c>
      <c r="C101" s="826" t="s">
        <v>595</v>
      </c>
      <c r="D101" s="840" t="s">
        <v>596</v>
      </c>
      <c r="E101" s="826" t="s">
        <v>3735</v>
      </c>
      <c r="F101" s="840" t="s">
        <v>3736</v>
      </c>
      <c r="G101" s="826" t="s">
        <v>3766</v>
      </c>
      <c r="H101" s="826" t="s">
        <v>3773</v>
      </c>
      <c r="I101" s="832">
        <v>3035.31005859375</v>
      </c>
      <c r="J101" s="832">
        <v>2</v>
      </c>
      <c r="K101" s="833">
        <v>6070.6201171875</v>
      </c>
    </row>
    <row r="102" spans="1:11" ht="14.45" customHeight="1" x14ac:dyDescent="0.2">
      <c r="A102" s="822" t="s">
        <v>575</v>
      </c>
      <c r="B102" s="823" t="s">
        <v>576</v>
      </c>
      <c r="C102" s="826" t="s">
        <v>595</v>
      </c>
      <c r="D102" s="840" t="s">
        <v>596</v>
      </c>
      <c r="E102" s="826" t="s">
        <v>3735</v>
      </c>
      <c r="F102" s="840" t="s">
        <v>3736</v>
      </c>
      <c r="G102" s="826" t="s">
        <v>3774</v>
      </c>
      <c r="H102" s="826" t="s">
        <v>3775</v>
      </c>
      <c r="I102" s="832">
        <v>9228.18505859375</v>
      </c>
      <c r="J102" s="832">
        <v>1.5</v>
      </c>
      <c r="K102" s="833">
        <v>13842.2802734375</v>
      </c>
    </row>
    <row r="103" spans="1:11" ht="14.45" customHeight="1" x14ac:dyDescent="0.2">
      <c r="A103" s="822" t="s">
        <v>575</v>
      </c>
      <c r="B103" s="823" t="s">
        <v>576</v>
      </c>
      <c r="C103" s="826" t="s">
        <v>595</v>
      </c>
      <c r="D103" s="840" t="s">
        <v>596</v>
      </c>
      <c r="E103" s="826" t="s">
        <v>3735</v>
      </c>
      <c r="F103" s="840" t="s">
        <v>3736</v>
      </c>
      <c r="G103" s="826" t="s">
        <v>3776</v>
      </c>
      <c r="H103" s="826" t="s">
        <v>3777</v>
      </c>
      <c r="I103" s="832">
        <v>22994.580078125</v>
      </c>
      <c r="J103" s="832">
        <v>0.5</v>
      </c>
      <c r="K103" s="833">
        <v>11497.2900390625</v>
      </c>
    </row>
    <row r="104" spans="1:11" ht="14.45" customHeight="1" x14ac:dyDescent="0.2">
      <c r="A104" s="822" t="s">
        <v>575</v>
      </c>
      <c r="B104" s="823" t="s">
        <v>576</v>
      </c>
      <c r="C104" s="826" t="s">
        <v>595</v>
      </c>
      <c r="D104" s="840" t="s">
        <v>596</v>
      </c>
      <c r="E104" s="826" t="s">
        <v>3735</v>
      </c>
      <c r="F104" s="840" t="s">
        <v>3736</v>
      </c>
      <c r="G104" s="826" t="s">
        <v>3778</v>
      </c>
      <c r="H104" s="826" t="s">
        <v>3779</v>
      </c>
      <c r="I104" s="832">
        <v>22994.599609375</v>
      </c>
      <c r="J104" s="832">
        <v>1</v>
      </c>
      <c r="K104" s="833">
        <v>22994.599609375</v>
      </c>
    </row>
    <row r="105" spans="1:11" ht="14.45" customHeight="1" x14ac:dyDescent="0.2">
      <c r="A105" s="822" t="s">
        <v>575</v>
      </c>
      <c r="B105" s="823" t="s">
        <v>576</v>
      </c>
      <c r="C105" s="826" t="s">
        <v>595</v>
      </c>
      <c r="D105" s="840" t="s">
        <v>596</v>
      </c>
      <c r="E105" s="826" t="s">
        <v>3735</v>
      </c>
      <c r="F105" s="840" t="s">
        <v>3736</v>
      </c>
      <c r="G105" s="826" t="s">
        <v>3780</v>
      </c>
      <c r="H105" s="826" t="s">
        <v>3781</v>
      </c>
      <c r="I105" s="832">
        <v>22994.599609375</v>
      </c>
      <c r="J105" s="832">
        <v>1</v>
      </c>
      <c r="K105" s="833">
        <v>22994.599609375</v>
      </c>
    </row>
    <row r="106" spans="1:11" ht="14.45" customHeight="1" x14ac:dyDescent="0.2">
      <c r="A106" s="822" t="s">
        <v>575</v>
      </c>
      <c r="B106" s="823" t="s">
        <v>576</v>
      </c>
      <c r="C106" s="826" t="s">
        <v>595</v>
      </c>
      <c r="D106" s="840" t="s">
        <v>596</v>
      </c>
      <c r="E106" s="826" t="s">
        <v>3735</v>
      </c>
      <c r="F106" s="840" t="s">
        <v>3736</v>
      </c>
      <c r="G106" s="826" t="s">
        <v>3782</v>
      </c>
      <c r="H106" s="826" t="s">
        <v>3783</v>
      </c>
      <c r="I106" s="832">
        <v>16187.7197265625</v>
      </c>
      <c r="J106" s="832">
        <v>0.5</v>
      </c>
      <c r="K106" s="833">
        <v>8093.85986328125</v>
      </c>
    </row>
    <row r="107" spans="1:11" ht="14.45" customHeight="1" x14ac:dyDescent="0.2">
      <c r="A107" s="822" t="s">
        <v>575</v>
      </c>
      <c r="B107" s="823" t="s">
        <v>576</v>
      </c>
      <c r="C107" s="826" t="s">
        <v>595</v>
      </c>
      <c r="D107" s="840" t="s">
        <v>596</v>
      </c>
      <c r="E107" s="826" t="s">
        <v>3735</v>
      </c>
      <c r="F107" s="840" t="s">
        <v>3736</v>
      </c>
      <c r="G107" s="826" t="s">
        <v>3784</v>
      </c>
      <c r="H107" s="826" t="s">
        <v>3785</v>
      </c>
      <c r="I107" s="832">
        <v>3709.659912109375</v>
      </c>
      <c r="J107" s="832">
        <v>1</v>
      </c>
      <c r="K107" s="833">
        <v>3709.659912109375</v>
      </c>
    </row>
    <row r="108" spans="1:11" ht="14.45" customHeight="1" x14ac:dyDescent="0.2">
      <c r="A108" s="822" t="s">
        <v>575</v>
      </c>
      <c r="B108" s="823" t="s">
        <v>576</v>
      </c>
      <c r="C108" s="826" t="s">
        <v>595</v>
      </c>
      <c r="D108" s="840" t="s">
        <v>596</v>
      </c>
      <c r="E108" s="826" t="s">
        <v>3735</v>
      </c>
      <c r="F108" s="840" t="s">
        <v>3736</v>
      </c>
      <c r="G108" s="826" t="s">
        <v>3784</v>
      </c>
      <c r="H108" s="826" t="s">
        <v>3786</v>
      </c>
      <c r="I108" s="832">
        <v>3709.669921875</v>
      </c>
      <c r="J108" s="832">
        <v>1</v>
      </c>
      <c r="K108" s="833">
        <v>3709.669921875</v>
      </c>
    </row>
    <row r="109" spans="1:11" ht="14.45" customHeight="1" x14ac:dyDescent="0.2">
      <c r="A109" s="822" t="s">
        <v>575</v>
      </c>
      <c r="B109" s="823" t="s">
        <v>576</v>
      </c>
      <c r="C109" s="826" t="s">
        <v>595</v>
      </c>
      <c r="D109" s="840" t="s">
        <v>596</v>
      </c>
      <c r="E109" s="826" t="s">
        <v>3735</v>
      </c>
      <c r="F109" s="840" t="s">
        <v>3736</v>
      </c>
      <c r="G109" s="826" t="s">
        <v>3787</v>
      </c>
      <c r="H109" s="826" t="s">
        <v>3788</v>
      </c>
      <c r="I109" s="832">
        <v>3130.7525024414063</v>
      </c>
      <c r="J109" s="832">
        <v>4</v>
      </c>
      <c r="K109" s="833">
        <v>12523.010009765625</v>
      </c>
    </row>
    <row r="110" spans="1:11" ht="14.45" customHeight="1" x14ac:dyDescent="0.2">
      <c r="A110" s="822" t="s">
        <v>575</v>
      </c>
      <c r="B110" s="823" t="s">
        <v>576</v>
      </c>
      <c r="C110" s="826" t="s">
        <v>595</v>
      </c>
      <c r="D110" s="840" t="s">
        <v>596</v>
      </c>
      <c r="E110" s="826" t="s">
        <v>3735</v>
      </c>
      <c r="F110" s="840" t="s">
        <v>3736</v>
      </c>
      <c r="G110" s="826" t="s">
        <v>3787</v>
      </c>
      <c r="H110" s="826" t="s">
        <v>3789</v>
      </c>
      <c r="I110" s="832">
        <v>3130.760009765625</v>
      </c>
      <c r="J110" s="832">
        <v>4</v>
      </c>
      <c r="K110" s="833">
        <v>12523.01953125</v>
      </c>
    </row>
    <row r="111" spans="1:11" ht="14.45" customHeight="1" x14ac:dyDescent="0.2">
      <c r="A111" s="822" t="s">
        <v>575</v>
      </c>
      <c r="B111" s="823" t="s">
        <v>576</v>
      </c>
      <c r="C111" s="826" t="s">
        <v>595</v>
      </c>
      <c r="D111" s="840" t="s">
        <v>596</v>
      </c>
      <c r="E111" s="826" t="s">
        <v>3735</v>
      </c>
      <c r="F111" s="840" t="s">
        <v>3736</v>
      </c>
      <c r="G111" s="826" t="s">
        <v>3790</v>
      </c>
      <c r="H111" s="826" t="s">
        <v>3791</v>
      </c>
      <c r="I111" s="832">
        <v>213.35000610351563</v>
      </c>
      <c r="J111" s="832">
        <v>52</v>
      </c>
      <c r="K111" s="833">
        <v>11094.059844970703</v>
      </c>
    </row>
    <row r="112" spans="1:11" ht="14.45" customHeight="1" x14ac:dyDescent="0.2">
      <c r="A112" s="822" t="s">
        <v>575</v>
      </c>
      <c r="B112" s="823" t="s">
        <v>576</v>
      </c>
      <c r="C112" s="826" t="s">
        <v>595</v>
      </c>
      <c r="D112" s="840" t="s">
        <v>596</v>
      </c>
      <c r="E112" s="826" t="s">
        <v>3735</v>
      </c>
      <c r="F112" s="840" t="s">
        <v>3736</v>
      </c>
      <c r="G112" s="826" t="s">
        <v>3792</v>
      </c>
      <c r="H112" s="826" t="s">
        <v>3793</v>
      </c>
      <c r="I112" s="832">
        <v>2722.5</v>
      </c>
      <c r="J112" s="832">
        <v>53</v>
      </c>
      <c r="K112" s="833">
        <v>144292.5</v>
      </c>
    </row>
    <row r="113" spans="1:11" ht="14.45" customHeight="1" x14ac:dyDescent="0.2">
      <c r="A113" s="822" t="s">
        <v>575</v>
      </c>
      <c r="B113" s="823" t="s">
        <v>576</v>
      </c>
      <c r="C113" s="826" t="s">
        <v>595</v>
      </c>
      <c r="D113" s="840" t="s">
        <v>596</v>
      </c>
      <c r="E113" s="826" t="s">
        <v>3735</v>
      </c>
      <c r="F113" s="840" t="s">
        <v>3736</v>
      </c>
      <c r="G113" s="826" t="s">
        <v>3792</v>
      </c>
      <c r="H113" s="826" t="s">
        <v>3794</v>
      </c>
      <c r="I113" s="832">
        <v>2722.5</v>
      </c>
      <c r="J113" s="832">
        <v>35</v>
      </c>
      <c r="K113" s="833">
        <v>95287.5</v>
      </c>
    </row>
    <row r="114" spans="1:11" ht="14.45" customHeight="1" x14ac:dyDescent="0.2">
      <c r="A114" s="822" t="s">
        <v>575</v>
      </c>
      <c r="B114" s="823" t="s">
        <v>576</v>
      </c>
      <c r="C114" s="826" t="s">
        <v>595</v>
      </c>
      <c r="D114" s="840" t="s">
        <v>596</v>
      </c>
      <c r="E114" s="826" t="s">
        <v>3735</v>
      </c>
      <c r="F114" s="840" t="s">
        <v>3736</v>
      </c>
      <c r="G114" s="826" t="s">
        <v>3795</v>
      </c>
      <c r="H114" s="826" t="s">
        <v>3796</v>
      </c>
      <c r="I114" s="832">
        <v>116.16000366210938</v>
      </c>
      <c r="J114" s="832">
        <v>3</v>
      </c>
      <c r="K114" s="833">
        <v>348.48001098632813</v>
      </c>
    </row>
    <row r="115" spans="1:11" ht="14.45" customHeight="1" x14ac:dyDescent="0.2">
      <c r="A115" s="822" t="s">
        <v>575</v>
      </c>
      <c r="B115" s="823" t="s">
        <v>576</v>
      </c>
      <c r="C115" s="826" t="s">
        <v>595</v>
      </c>
      <c r="D115" s="840" t="s">
        <v>596</v>
      </c>
      <c r="E115" s="826" t="s">
        <v>3735</v>
      </c>
      <c r="F115" s="840" t="s">
        <v>3736</v>
      </c>
      <c r="G115" s="826" t="s">
        <v>3797</v>
      </c>
      <c r="H115" s="826" t="s">
        <v>3798</v>
      </c>
      <c r="I115" s="832">
        <v>125.83999633789063</v>
      </c>
      <c r="J115" s="832">
        <v>5</v>
      </c>
      <c r="K115" s="833">
        <v>629.19998168945313</v>
      </c>
    </row>
    <row r="116" spans="1:11" ht="14.45" customHeight="1" x14ac:dyDescent="0.2">
      <c r="A116" s="822" t="s">
        <v>575</v>
      </c>
      <c r="B116" s="823" t="s">
        <v>576</v>
      </c>
      <c r="C116" s="826" t="s">
        <v>595</v>
      </c>
      <c r="D116" s="840" t="s">
        <v>596</v>
      </c>
      <c r="E116" s="826" t="s">
        <v>3799</v>
      </c>
      <c r="F116" s="840" t="s">
        <v>3800</v>
      </c>
      <c r="G116" s="826" t="s">
        <v>3801</v>
      </c>
      <c r="H116" s="826" t="s">
        <v>3802</v>
      </c>
      <c r="I116" s="832">
        <v>21.239999771118164</v>
      </c>
      <c r="J116" s="832">
        <v>100</v>
      </c>
      <c r="K116" s="833">
        <v>2124</v>
      </c>
    </row>
    <row r="117" spans="1:11" ht="14.45" customHeight="1" x14ac:dyDescent="0.2">
      <c r="A117" s="822" t="s">
        <v>575</v>
      </c>
      <c r="B117" s="823" t="s">
        <v>576</v>
      </c>
      <c r="C117" s="826" t="s">
        <v>595</v>
      </c>
      <c r="D117" s="840" t="s">
        <v>596</v>
      </c>
      <c r="E117" s="826" t="s">
        <v>3803</v>
      </c>
      <c r="F117" s="840" t="s">
        <v>3804</v>
      </c>
      <c r="G117" s="826" t="s">
        <v>3805</v>
      </c>
      <c r="H117" s="826" t="s">
        <v>3806</v>
      </c>
      <c r="I117" s="832">
        <v>93.169998168945313</v>
      </c>
      <c r="J117" s="832">
        <v>1</v>
      </c>
      <c r="K117" s="833">
        <v>93.169998168945313</v>
      </c>
    </row>
    <row r="118" spans="1:11" ht="14.45" customHeight="1" x14ac:dyDescent="0.2">
      <c r="A118" s="822" t="s">
        <v>575</v>
      </c>
      <c r="B118" s="823" t="s">
        <v>576</v>
      </c>
      <c r="C118" s="826" t="s">
        <v>595</v>
      </c>
      <c r="D118" s="840" t="s">
        <v>596</v>
      </c>
      <c r="E118" s="826" t="s">
        <v>3803</v>
      </c>
      <c r="F118" s="840" t="s">
        <v>3804</v>
      </c>
      <c r="G118" s="826" t="s">
        <v>3807</v>
      </c>
      <c r="H118" s="826" t="s">
        <v>3808</v>
      </c>
      <c r="I118" s="832">
        <v>150.88999938964844</v>
      </c>
      <c r="J118" s="832">
        <v>3</v>
      </c>
      <c r="K118" s="833">
        <v>452.67001342773438</v>
      </c>
    </row>
    <row r="119" spans="1:11" ht="14.45" customHeight="1" x14ac:dyDescent="0.2">
      <c r="A119" s="822" t="s">
        <v>575</v>
      </c>
      <c r="B119" s="823" t="s">
        <v>576</v>
      </c>
      <c r="C119" s="826" t="s">
        <v>595</v>
      </c>
      <c r="D119" s="840" t="s">
        <v>596</v>
      </c>
      <c r="E119" s="826" t="s">
        <v>3803</v>
      </c>
      <c r="F119" s="840" t="s">
        <v>3804</v>
      </c>
      <c r="G119" s="826" t="s">
        <v>3809</v>
      </c>
      <c r="H119" s="826" t="s">
        <v>3810</v>
      </c>
      <c r="I119" s="832">
        <v>54.450000762939453</v>
      </c>
      <c r="J119" s="832">
        <v>1</v>
      </c>
      <c r="K119" s="833">
        <v>54.450000762939453</v>
      </c>
    </row>
    <row r="120" spans="1:11" ht="14.45" customHeight="1" x14ac:dyDescent="0.2">
      <c r="A120" s="822" t="s">
        <v>575</v>
      </c>
      <c r="B120" s="823" t="s">
        <v>576</v>
      </c>
      <c r="C120" s="826" t="s">
        <v>595</v>
      </c>
      <c r="D120" s="840" t="s">
        <v>596</v>
      </c>
      <c r="E120" s="826" t="s">
        <v>3803</v>
      </c>
      <c r="F120" s="840" t="s">
        <v>3804</v>
      </c>
      <c r="G120" s="826" t="s">
        <v>3811</v>
      </c>
      <c r="H120" s="826" t="s">
        <v>3812</v>
      </c>
      <c r="I120" s="832">
        <v>86.94000244140625</v>
      </c>
      <c r="J120" s="832">
        <v>5</v>
      </c>
      <c r="K120" s="833">
        <v>434.70001220703125</v>
      </c>
    </row>
    <row r="121" spans="1:11" ht="14.45" customHeight="1" x14ac:dyDescent="0.2">
      <c r="A121" s="822" t="s">
        <v>575</v>
      </c>
      <c r="B121" s="823" t="s">
        <v>576</v>
      </c>
      <c r="C121" s="826" t="s">
        <v>595</v>
      </c>
      <c r="D121" s="840" t="s">
        <v>596</v>
      </c>
      <c r="E121" s="826" t="s">
        <v>3598</v>
      </c>
      <c r="F121" s="840" t="s">
        <v>3599</v>
      </c>
      <c r="G121" s="826" t="s">
        <v>3813</v>
      </c>
      <c r="H121" s="826" t="s">
        <v>3814</v>
      </c>
      <c r="I121" s="832">
        <v>0.89999997615814209</v>
      </c>
      <c r="J121" s="832">
        <v>12000</v>
      </c>
      <c r="K121" s="833">
        <v>10774.7998046875</v>
      </c>
    </row>
    <row r="122" spans="1:11" ht="14.45" customHeight="1" x14ac:dyDescent="0.2">
      <c r="A122" s="822" t="s">
        <v>575</v>
      </c>
      <c r="B122" s="823" t="s">
        <v>576</v>
      </c>
      <c r="C122" s="826" t="s">
        <v>595</v>
      </c>
      <c r="D122" s="840" t="s">
        <v>596</v>
      </c>
      <c r="E122" s="826" t="s">
        <v>3598</v>
      </c>
      <c r="F122" s="840" t="s">
        <v>3599</v>
      </c>
      <c r="G122" s="826" t="s">
        <v>3813</v>
      </c>
      <c r="H122" s="826" t="s">
        <v>3815</v>
      </c>
      <c r="I122" s="832">
        <v>0.47999998927116394</v>
      </c>
      <c r="J122" s="832">
        <v>8400</v>
      </c>
      <c r="K122" s="833">
        <v>4065.6000061035156</v>
      </c>
    </row>
    <row r="123" spans="1:11" ht="14.45" customHeight="1" x14ac:dyDescent="0.2">
      <c r="A123" s="822" t="s">
        <v>575</v>
      </c>
      <c r="B123" s="823" t="s">
        <v>576</v>
      </c>
      <c r="C123" s="826" t="s">
        <v>595</v>
      </c>
      <c r="D123" s="840" t="s">
        <v>596</v>
      </c>
      <c r="E123" s="826" t="s">
        <v>3598</v>
      </c>
      <c r="F123" s="840" t="s">
        <v>3599</v>
      </c>
      <c r="G123" s="826" t="s">
        <v>3816</v>
      </c>
      <c r="H123" s="826" t="s">
        <v>3817</v>
      </c>
      <c r="I123" s="832">
        <v>4</v>
      </c>
      <c r="J123" s="832">
        <v>100</v>
      </c>
      <c r="K123" s="833">
        <v>399.97000122070313</v>
      </c>
    </row>
    <row r="124" spans="1:11" ht="14.45" customHeight="1" x14ac:dyDescent="0.2">
      <c r="A124" s="822" t="s">
        <v>575</v>
      </c>
      <c r="B124" s="823" t="s">
        <v>576</v>
      </c>
      <c r="C124" s="826" t="s">
        <v>595</v>
      </c>
      <c r="D124" s="840" t="s">
        <v>596</v>
      </c>
      <c r="E124" s="826" t="s">
        <v>3598</v>
      </c>
      <c r="F124" s="840" t="s">
        <v>3599</v>
      </c>
      <c r="G124" s="826" t="s">
        <v>3818</v>
      </c>
      <c r="H124" s="826" t="s">
        <v>3819</v>
      </c>
      <c r="I124" s="832">
        <v>109.26000213623047</v>
      </c>
      <c r="J124" s="832">
        <v>50</v>
      </c>
      <c r="K124" s="833">
        <v>5463.080078125</v>
      </c>
    </row>
    <row r="125" spans="1:11" ht="14.45" customHeight="1" x14ac:dyDescent="0.2">
      <c r="A125" s="822" t="s">
        <v>575</v>
      </c>
      <c r="B125" s="823" t="s">
        <v>576</v>
      </c>
      <c r="C125" s="826" t="s">
        <v>595</v>
      </c>
      <c r="D125" s="840" t="s">
        <v>596</v>
      </c>
      <c r="E125" s="826" t="s">
        <v>3598</v>
      </c>
      <c r="F125" s="840" t="s">
        <v>3599</v>
      </c>
      <c r="G125" s="826" t="s">
        <v>3820</v>
      </c>
      <c r="H125" s="826" t="s">
        <v>3821</v>
      </c>
      <c r="I125" s="832">
        <v>71.874000549316406</v>
      </c>
      <c r="J125" s="832">
        <v>130</v>
      </c>
      <c r="K125" s="833">
        <v>9208.0999145507813</v>
      </c>
    </row>
    <row r="126" spans="1:11" ht="14.45" customHeight="1" x14ac:dyDescent="0.2">
      <c r="A126" s="822" t="s">
        <v>575</v>
      </c>
      <c r="B126" s="823" t="s">
        <v>576</v>
      </c>
      <c r="C126" s="826" t="s">
        <v>595</v>
      </c>
      <c r="D126" s="840" t="s">
        <v>596</v>
      </c>
      <c r="E126" s="826" t="s">
        <v>3598</v>
      </c>
      <c r="F126" s="840" t="s">
        <v>3599</v>
      </c>
      <c r="G126" s="826" t="s">
        <v>3822</v>
      </c>
      <c r="H126" s="826" t="s">
        <v>3823</v>
      </c>
      <c r="I126" s="832">
        <v>784.08001708984375</v>
      </c>
      <c r="J126" s="832">
        <v>13</v>
      </c>
      <c r="K126" s="833">
        <v>10193.050170898438</v>
      </c>
    </row>
    <row r="127" spans="1:11" ht="14.45" customHeight="1" x14ac:dyDescent="0.2">
      <c r="A127" s="822" t="s">
        <v>575</v>
      </c>
      <c r="B127" s="823" t="s">
        <v>576</v>
      </c>
      <c r="C127" s="826" t="s">
        <v>595</v>
      </c>
      <c r="D127" s="840" t="s">
        <v>596</v>
      </c>
      <c r="E127" s="826" t="s">
        <v>3598</v>
      </c>
      <c r="F127" s="840" t="s">
        <v>3599</v>
      </c>
      <c r="G127" s="826" t="s">
        <v>3824</v>
      </c>
      <c r="H127" s="826" t="s">
        <v>3825</v>
      </c>
      <c r="I127" s="832">
        <v>713.55999755859375</v>
      </c>
      <c r="J127" s="832">
        <v>8</v>
      </c>
      <c r="K127" s="833">
        <v>5708.4798583984375</v>
      </c>
    </row>
    <row r="128" spans="1:11" ht="14.45" customHeight="1" x14ac:dyDescent="0.2">
      <c r="A128" s="822" t="s">
        <v>575</v>
      </c>
      <c r="B128" s="823" t="s">
        <v>576</v>
      </c>
      <c r="C128" s="826" t="s">
        <v>595</v>
      </c>
      <c r="D128" s="840" t="s">
        <v>596</v>
      </c>
      <c r="E128" s="826" t="s">
        <v>3598</v>
      </c>
      <c r="F128" s="840" t="s">
        <v>3599</v>
      </c>
      <c r="G128" s="826" t="s">
        <v>3826</v>
      </c>
      <c r="H128" s="826" t="s">
        <v>3827</v>
      </c>
      <c r="I128" s="832">
        <v>749.26801757812495</v>
      </c>
      <c r="J128" s="832">
        <v>7</v>
      </c>
      <c r="K128" s="833">
        <v>5244.8701171875</v>
      </c>
    </row>
    <row r="129" spans="1:11" ht="14.45" customHeight="1" x14ac:dyDescent="0.2">
      <c r="A129" s="822" t="s">
        <v>575</v>
      </c>
      <c r="B129" s="823" t="s">
        <v>576</v>
      </c>
      <c r="C129" s="826" t="s">
        <v>595</v>
      </c>
      <c r="D129" s="840" t="s">
        <v>596</v>
      </c>
      <c r="E129" s="826" t="s">
        <v>3598</v>
      </c>
      <c r="F129" s="840" t="s">
        <v>3599</v>
      </c>
      <c r="G129" s="826" t="s">
        <v>3828</v>
      </c>
      <c r="H129" s="826" t="s">
        <v>3829</v>
      </c>
      <c r="I129" s="832">
        <v>8.6200001239776611</v>
      </c>
      <c r="J129" s="832">
        <v>840</v>
      </c>
      <c r="K129" s="833">
        <v>7258.800048828125</v>
      </c>
    </row>
    <row r="130" spans="1:11" ht="14.45" customHeight="1" x14ac:dyDescent="0.2">
      <c r="A130" s="822" t="s">
        <v>575</v>
      </c>
      <c r="B130" s="823" t="s">
        <v>576</v>
      </c>
      <c r="C130" s="826" t="s">
        <v>595</v>
      </c>
      <c r="D130" s="840" t="s">
        <v>596</v>
      </c>
      <c r="E130" s="826" t="s">
        <v>3598</v>
      </c>
      <c r="F130" s="840" t="s">
        <v>3599</v>
      </c>
      <c r="G130" s="826" t="s">
        <v>3828</v>
      </c>
      <c r="H130" s="826" t="s">
        <v>3830</v>
      </c>
      <c r="I130" s="832">
        <v>8.6050000190734863</v>
      </c>
      <c r="J130" s="832">
        <v>550</v>
      </c>
      <c r="K130" s="833">
        <v>4725.1400985717773</v>
      </c>
    </row>
    <row r="131" spans="1:11" ht="14.45" customHeight="1" x14ac:dyDescent="0.2">
      <c r="A131" s="822" t="s">
        <v>575</v>
      </c>
      <c r="B131" s="823" t="s">
        <v>576</v>
      </c>
      <c r="C131" s="826" t="s">
        <v>595</v>
      </c>
      <c r="D131" s="840" t="s">
        <v>596</v>
      </c>
      <c r="E131" s="826" t="s">
        <v>3598</v>
      </c>
      <c r="F131" s="840" t="s">
        <v>3599</v>
      </c>
      <c r="G131" s="826" t="s">
        <v>3831</v>
      </c>
      <c r="H131" s="826" t="s">
        <v>3832</v>
      </c>
      <c r="I131" s="832">
        <v>13.087499856948853</v>
      </c>
      <c r="J131" s="832">
        <v>1810</v>
      </c>
      <c r="K131" s="833">
        <v>23693.599609375</v>
      </c>
    </row>
    <row r="132" spans="1:11" ht="14.45" customHeight="1" x14ac:dyDescent="0.2">
      <c r="A132" s="822" t="s">
        <v>575</v>
      </c>
      <c r="B132" s="823" t="s">
        <v>576</v>
      </c>
      <c r="C132" s="826" t="s">
        <v>595</v>
      </c>
      <c r="D132" s="840" t="s">
        <v>596</v>
      </c>
      <c r="E132" s="826" t="s">
        <v>3598</v>
      </c>
      <c r="F132" s="840" t="s">
        <v>3599</v>
      </c>
      <c r="G132" s="826" t="s">
        <v>3831</v>
      </c>
      <c r="H132" s="826" t="s">
        <v>3833</v>
      </c>
      <c r="I132" s="832">
        <v>13.039999961853027</v>
      </c>
      <c r="J132" s="832">
        <v>560</v>
      </c>
      <c r="K132" s="833">
        <v>7302.4002075195313</v>
      </c>
    </row>
    <row r="133" spans="1:11" ht="14.45" customHeight="1" x14ac:dyDescent="0.2">
      <c r="A133" s="822" t="s">
        <v>575</v>
      </c>
      <c r="B133" s="823" t="s">
        <v>576</v>
      </c>
      <c r="C133" s="826" t="s">
        <v>595</v>
      </c>
      <c r="D133" s="840" t="s">
        <v>596</v>
      </c>
      <c r="E133" s="826" t="s">
        <v>3598</v>
      </c>
      <c r="F133" s="840" t="s">
        <v>3599</v>
      </c>
      <c r="G133" s="826" t="s">
        <v>3834</v>
      </c>
      <c r="H133" s="826" t="s">
        <v>3835</v>
      </c>
      <c r="I133" s="832">
        <v>0.97727274894714355</v>
      </c>
      <c r="J133" s="832">
        <v>21400</v>
      </c>
      <c r="K133" s="833">
        <v>21021.150024414063</v>
      </c>
    </row>
    <row r="134" spans="1:11" ht="14.45" customHeight="1" x14ac:dyDescent="0.2">
      <c r="A134" s="822" t="s">
        <v>575</v>
      </c>
      <c r="B134" s="823" t="s">
        <v>576</v>
      </c>
      <c r="C134" s="826" t="s">
        <v>595</v>
      </c>
      <c r="D134" s="840" t="s">
        <v>596</v>
      </c>
      <c r="E134" s="826" t="s">
        <v>3598</v>
      </c>
      <c r="F134" s="840" t="s">
        <v>3599</v>
      </c>
      <c r="G134" s="826" t="s">
        <v>3834</v>
      </c>
      <c r="H134" s="826" t="s">
        <v>3836</v>
      </c>
      <c r="I134" s="832">
        <v>0.97222224871317542</v>
      </c>
      <c r="J134" s="832">
        <v>13000</v>
      </c>
      <c r="K134" s="833">
        <v>12640.800018310547</v>
      </c>
    </row>
    <row r="135" spans="1:11" ht="14.45" customHeight="1" x14ac:dyDescent="0.2">
      <c r="A135" s="822" t="s">
        <v>575</v>
      </c>
      <c r="B135" s="823" t="s">
        <v>576</v>
      </c>
      <c r="C135" s="826" t="s">
        <v>595</v>
      </c>
      <c r="D135" s="840" t="s">
        <v>596</v>
      </c>
      <c r="E135" s="826" t="s">
        <v>3598</v>
      </c>
      <c r="F135" s="840" t="s">
        <v>3599</v>
      </c>
      <c r="G135" s="826" t="s">
        <v>3837</v>
      </c>
      <c r="H135" s="826" t="s">
        <v>3838</v>
      </c>
      <c r="I135" s="832">
        <v>1.3099999626477559</v>
      </c>
      <c r="J135" s="832">
        <v>17500</v>
      </c>
      <c r="K135" s="833">
        <v>22875</v>
      </c>
    </row>
    <row r="136" spans="1:11" ht="14.45" customHeight="1" x14ac:dyDescent="0.2">
      <c r="A136" s="822" t="s">
        <v>575</v>
      </c>
      <c r="B136" s="823" t="s">
        <v>576</v>
      </c>
      <c r="C136" s="826" t="s">
        <v>595</v>
      </c>
      <c r="D136" s="840" t="s">
        <v>596</v>
      </c>
      <c r="E136" s="826" t="s">
        <v>3598</v>
      </c>
      <c r="F136" s="840" t="s">
        <v>3599</v>
      </c>
      <c r="G136" s="826" t="s">
        <v>3837</v>
      </c>
      <c r="H136" s="826" t="s">
        <v>3839</v>
      </c>
      <c r="I136" s="832">
        <v>1.2899999618530273</v>
      </c>
      <c r="J136" s="832">
        <v>22000</v>
      </c>
      <c r="K136" s="833">
        <v>28380</v>
      </c>
    </row>
    <row r="137" spans="1:11" ht="14.45" customHeight="1" x14ac:dyDescent="0.2">
      <c r="A137" s="822" t="s">
        <v>575</v>
      </c>
      <c r="B137" s="823" t="s">
        <v>576</v>
      </c>
      <c r="C137" s="826" t="s">
        <v>595</v>
      </c>
      <c r="D137" s="840" t="s">
        <v>596</v>
      </c>
      <c r="E137" s="826" t="s">
        <v>3598</v>
      </c>
      <c r="F137" s="840" t="s">
        <v>3599</v>
      </c>
      <c r="G137" s="826" t="s">
        <v>3840</v>
      </c>
      <c r="H137" s="826" t="s">
        <v>3841</v>
      </c>
      <c r="I137" s="832">
        <v>157.47000503540039</v>
      </c>
      <c r="J137" s="832">
        <v>48</v>
      </c>
      <c r="K137" s="833">
        <v>7558.5599365234375</v>
      </c>
    </row>
    <row r="138" spans="1:11" ht="14.45" customHeight="1" x14ac:dyDescent="0.2">
      <c r="A138" s="822" t="s">
        <v>575</v>
      </c>
      <c r="B138" s="823" t="s">
        <v>576</v>
      </c>
      <c r="C138" s="826" t="s">
        <v>595</v>
      </c>
      <c r="D138" s="840" t="s">
        <v>596</v>
      </c>
      <c r="E138" s="826" t="s">
        <v>3598</v>
      </c>
      <c r="F138" s="840" t="s">
        <v>3599</v>
      </c>
      <c r="G138" s="826" t="s">
        <v>3840</v>
      </c>
      <c r="H138" s="826" t="s">
        <v>3842</v>
      </c>
      <c r="I138" s="832">
        <v>157.31667073567709</v>
      </c>
      <c r="J138" s="832">
        <v>25</v>
      </c>
      <c r="K138" s="833">
        <v>3932.8799438476563</v>
      </c>
    </row>
    <row r="139" spans="1:11" ht="14.45" customHeight="1" x14ac:dyDescent="0.2">
      <c r="A139" s="822" t="s">
        <v>575</v>
      </c>
      <c r="B139" s="823" t="s">
        <v>576</v>
      </c>
      <c r="C139" s="826" t="s">
        <v>595</v>
      </c>
      <c r="D139" s="840" t="s">
        <v>596</v>
      </c>
      <c r="E139" s="826" t="s">
        <v>3598</v>
      </c>
      <c r="F139" s="840" t="s">
        <v>3599</v>
      </c>
      <c r="G139" s="826" t="s">
        <v>3843</v>
      </c>
      <c r="H139" s="826" t="s">
        <v>3844</v>
      </c>
      <c r="I139" s="832">
        <v>768.32000732421875</v>
      </c>
      <c r="J139" s="832">
        <v>1</v>
      </c>
      <c r="K139" s="833">
        <v>768.32000732421875</v>
      </c>
    </row>
    <row r="140" spans="1:11" ht="14.45" customHeight="1" x14ac:dyDescent="0.2">
      <c r="A140" s="822" t="s">
        <v>575</v>
      </c>
      <c r="B140" s="823" t="s">
        <v>576</v>
      </c>
      <c r="C140" s="826" t="s">
        <v>595</v>
      </c>
      <c r="D140" s="840" t="s">
        <v>596</v>
      </c>
      <c r="E140" s="826" t="s">
        <v>3598</v>
      </c>
      <c r="F140" s="840" t="s">
        <v>3599</v>
      </c>
      <c r="G140" s="826" t="s">
        <v>3845</v>
      </c>
      <c r="H140" s="826" t="s">
        <v>3846</v>
      </c>
      <c r="I140" s="832">
        <v>128</v>
      </c>
      <c r="J140" s="832">
        <v>10</v>
      </c>
      <c r="K140" s="833">
        <v>1279.969970703125</v>
      </c>
    </row>
    <row r="141" spans="1:11" ht="14.45" customHeight="1" x14ac:dyDescent="0.2">
      <c r="A141" s="822" t="s">
        <v>575</v>
      </c>
      <c r="B141" s="823" t="s">
        <v>576</v>
      </c>
      <c r="C141" s="826" t="s">
        <v>595</v>
      </c>
      <c r="D141" s="840" t="s">
        <v>596</v>
      </c>
      <c r="E141" s="826" t="s">
        <v>3598</v>
      </c>
      <c r="F141" s="840" t="s">
        <v>3599</v>
      </c>
      <c r="G141" s="826" t="s">
        <v>3847</v>
      </c>
      <c r="H141" s="826" t="s">
        <v>3848</v>
      </c>
      <c r="I141" s="832">
        <v>137.69000244140625</v>
      </c>
      <c r="J141" s="832">
        <v>10</v>
      </c>
      <c r="K141" s="833">
        <v>1376.9000244140625</v>
      </c>
    </row>
    <row r="142" spans="1:11" ht="14.45" customHeight="1" x14ac:dyDescent="0.2">
      <c r="A142" s="822" t="s">
        <v>575</v>
      </c>
      <c r="B142" s="823" t="s">
        <v>576</v>
      </c>
      <c r="C142" s="826" t="s">
        <v>595</v>
      </c>
      <c r="D142" s="840" t="s">
        <v>596</v>
      </c>
      <c r="E142" s="826" t="s">
        <v>3598</v>
      </c>
      <c r="F142" s="840" t="s">
        <v>3599</v>
      </c>
      <c r="G142" s="826" t="s">
        <v>3849</v>
      </c>
      <c r="H142" s="826" t="s">
        <v>3850</v>
      </c>
      <c r="I142" s="832">
        <v>14.030000050862631</v>
      </c>
      <c r="J142" s="832">
        <v>160</v>
      </c>
      <c r="K142" s="833">
        <v>2228.7000122070313</v>
      </c>
    </row>
    <row r="143" spans="1:11" ht="14.45" customHeight="1" x14ac:dyDescent="0.2">
      <c r="A143" s="822" t="s">
        <v>575</v>
      </c>
      <c r="B143" s="823" t="s">
        <v>576</v>
      </c>
      <c r="C143" s="826" t="s">
        <v>595</v>
      </c>
      <c r="D143" s="840" t="s">
        <v>596</v>
      </c>
      <c r="E143" s="826" t="s">
        <v>3598</v>
      </c>
      <c r="F143" s="840" t="s">
        <v>3599</v>
      </c>
      <c r="G143" s="826" t="s">
        <v>3851</v>
      </c>
      <c r="H143" s="826" t="s">
        <v>3852</v>
      </c>
      <c r="I143" s="832">
        <v>790.8800048828125</v>
      </c>
      <c r="J143" s="832">
        <v>5</v>
      </c>
      <c r="K143" s="833">
        <v>3954.4000244140625</v>
      </c>
    </row>
    <row r="144" spans="1:11" ht="14.45" customHeight="1" x14ac:dyDescent="0.2">
      <c r="A144" s="822" t="s">
        <v>575</v>
      </c>
      <c r="B144" s="823" t="s">
        <v>576</v>
      </c>
      <c r="C144" s="826" t="s">
        <v>595</v>
      </c>
      <c r="D144" s="840" t="s">
        <v>596</v>
      </c>
      <c r="E144" s="826" t="s">
        <v>3598</v>
      </c>
      <c r="F144" s="840" t="s">
        <v>3599</v>
      </c>
      <c r="G144" s="826" t="s">
        <v>3853</v>
      </c>
      <c r="H144" s="826" t="s">
        <v>3854</v>
      </c>
      <c r="I144" s="832">
        <v>48.963333129882813</v>
      </c>
      <c r="J144" s="832">
        <v>40</v>
      </c>
      <c r="K144" s="833">
        <v>1953.7099609375</v>
      </c>
    </row>
    <row r="145" spans="1:11" ht="14.45" customHeight="1" x14ac:dyDescent="0.2">
      <c r="A145" s="822" t="s">
        <v>575</v>
      </c>
      <c r="B145" s="823" t="s">
        <v>576</v>
      </c>
      <c r="C145" s="826" t="s">
        <v>595</v>
      </c>
      <c r="D145" s="840" t="s">
        <v>596</v>
      </c>
      <c r="E145" s="826" t="s">
        <v>3598</v>
      </c>
      <c r="F145" s="840" t="s">
        <v>3599</v>
      </c>
      <c r="G145" s="826" t="s">
        <v>3855</v>
      </c>
      <c r="H145" s="826" t="s">
        <v>3856</v>
      </c>
      <c r="I145" s="832">
        <v>18.399999618530273</v>
      </c>
      <c r="J145" s="832">
        <v>300</v>
      </c>
      <c r="K145" s="833">
        <v>5520</v>
      </c>
    </row>
    <row r="146" spans="1:11" ht="14.45" customHeight="1" x14ac:dyDescent="0.2">
      <c r="A146" s="822" t="s">
        <v>575</v>
      </c>
      <c r="B146" s="823" t="s">
        <v>576</v>
      </c>
      <c r="C146" s="826" t="s">
        <v>595</v>
      </c>
      <c r="D146" s="840" t="s">
        <v>596</v>
      </c>
      <c r="E146" s="826" t="s">
        <v>3598</v>
      </c>
      <c r="F146" s="840" t="s">
        <v>3599</v>
      </c>
      <c r="G146" s="826" t="s">
        <v>3857</v>
      </c>
      <c r="H146" s="826" t="s">
        <v>3858</v>
      </c>
      <c r="I146" s="832">
        <v>235.1300048828125</v>
      </c>
      <c r="J146" s="832">
        <v>20</v>
      </c>
      <c r="K146" s="833">
        <v>4702.580078125</v>
      </c>
    </row>
    <row r="147" spans="1:11" ht="14.45" customHeight="1" x14ac:dyDescent="0.2">
      <c r="A147" s="822" t="s">
        <v>575</v>
      </c>
      <c r="B147" s="823" t="s">
        <v>576</v>
      </c>
      <c r="C147" s="826" t="s">
        <v>595</v>
      </c>
      <c r="D147" s="840" t="s">
        <v>596</v>
      </c>
      <c r="E147" s="826" t="s">
        <v>3598</v>
      </c>
      <c r="F147" s="840" t="s">
        <v>3599</v>
      </c>
      <c r="G147" s="826" t="s">
        <v>3859</v>
      </c>
      <c r="H147" s="826" t="s">
        <v>3860</v>
      </c>
      <c r="I147" s="832">
        <v>22.149999618530273</v>
      </c>
      <c r="J147" s="832">
        <v>650</v>
      </c>
      <c r="K147" s="833">
        <v>14397.5</v>
      </c>
    </row>
    <row r="148" spans="1:11" ht="14.45" customHeight="1" x14ac:dyDescent="0.2">
      <c r="A148" s="822" t="s">
        <v>575</v>
      </c>
      <c r="B148" s="823" t="s">
        <v>576</v>
      </c>
      <c r="C148" s="826" t="s">
        <v>595</v>
      </c>
      <c r="D148" s="840" t="s">
        <v>596</v>
      </c>
      <c r="E148" s="826" t="s">
        <v>3598</v>
      </c>
      <c r="F148" s="840" t="s">
        <v>3599</v>
      </c>
      <c r="G148" s="826" t="s">
        <v>3861</v>
      </c>
      <c r="H148" s="826" t="s">
        <v>3862</v>
      </c>
      <c r="I148" s="832">
        <v>30.173636523160067</v>
      </c>
      <c r="J148" s="832">
        <v>675</v>
      </c>
      <c r="K148" s="833">
        <v>20366.75</v>
      </c>
    </row>
    <row r="149" spans="1:11" ht="14.45" customHeight="1" x14ac:dyDescent="0.2">
      <c r="A149" s="822" t="s">
        <v>575</v>
      </c>
      <c r="B149" s="823" t="s">
        <v>576</v>
      </c>
      <c r="C149" s="826" t="s">
        <v>595</v>
      </c>
      <c r="D149" s="840" t="s">
        <v>596</v>
      </c>
      <c r="E149" s="826" t="s">
        <v>3598</v>
      </c>
      <c r="F149" s="840" t="s">
        <v>3599</v>
      </c>
      <c r="G149" s="826" t="s">
        <v>3863</v>
      </c>
      <c r="H149" s="826" t="s">
        <v>3864</v>
      </c>
      <c r="I149" s="832">
        <v>235.75</v>
      </c>
      <c r="J149" s="832">
        <v>24</v>
      </c>
      <c r="K149" s="833">
        <v>5658</v>
      </c>
    </row>
    <row r="150" spans="1:11" ht="14.45" customHeight="1" x14ac:dyDescent="0.2">
      <c r="A150" s="822" t="s">
        <v>575</v>
      </c>
      <c r="B150" s="823" t="s">
        <v>576</v>
      </c>
      <c r="C150" s="826" t="s">
        <v>595</v>
      </c>
      <c r="D150" s="840" t="s">
        <v>596</v>
      </c>
      <c r="E150" s="826" t="s">
        <v>3598</v>
      </c>
      <c r="F150" s="840" t="s">
        <v>3599</v>
      </c>
      <c r="G150" s="826" t="s">
        <v>3865</v>
      </c>
      <c r="H150" s="826" t="s">
        <v>3866</v>
      </c>
      <c r="I150" s="832">
        <v>361.10000610351563</v>
      </c>
      <c r="J150" s="832">
        <v>6</v>
      </c>
      <c r="K150" s="833">
        <v>2166.60009765625</v>
      </c>
    </row>
    <row r="151" spans="1:11" ht="14.45" customHeight="1" x14ac:dyDescent="0.2">
      <c r="A151" s="822" t="s">
        <v>575</v>
      </c>
      <c r="B151" s="823" t="s">
        <v>576</v>
      </c>
      <c r="C151" s="826" t="s">
        <v>595</v>
      </c>
      <c r="D151" s="840" t="s">
        <v>596</v>
      </c>
      <c r="E151" s="826" t="s">
        <v>3598</v>
      </c>
      <c r="F151" s="840" t="s">
        <v>3599</v>
      </c>
      <c r="G151" s="826" t="s">
        <v>3867</v>
      </c>
      <c r="H151" s="826" t="s">
        <v>3868</v>
      </c>
      <c r="I151" s="832">
        <v>5.2800002098083496</v>
      </c>
      <c r="J151" s="832">
        <v>80</v>
      </c>
      <c r="K151" s="833">
        <v>422.39999389648438</v>
      </c>
    </row>
    <row r="152" spans="1:11" ht="14.45" customHeight="1" x14ac:dyDescent="0.2">
      <c r="A152" s="822" t="s">
        <v>575</v>
      </c>
      <c r="B152" s="823" t="s">
        <v>576</v>
      </c>
      <c r="C152" s="826" t="s">
        <v>595</v>
      </c>
      <c r="D152" s="840" t="s">
        <v>596</v>
      </c>
      <c r="E152" s="826" t="s">
        <v>3598</v>
      </c>
      <c r="F152" s="840" t="s">
        <v>3599</v>
      </c>
      <c r="G152" s="826" t="s">
        <v>3869</v>
      </c>
      <c r="H152" s="826" t="s">
        <v>3870</v>
      </c>
      <c r="I152" s="832">
        <v>16.329999923706055</v>
      </c>
      <c r="J152" s="832">
        <v>170</v>
      </c>
      <c r="K152" s="833">
        <v>2776.1000518798828</v>
      </c>
    </row>
    <row r="153" spans="1:11" ht="14.45" customHeight="1" x14ac:dyDescent="0.2">
      <c r="A153" s="822" t="s">
        <v>575</v>
      </c>
      <c r="B153" s="823" t="s">
        <v>576</v>
      </c>
      <c r="C153" s="826" t="s">
        <v>595</v>
      </c>
      <c r="D153" s="840" t="s">
        <v>596</v>
      </c>
      <c r="E153" s="826" t="s">
        <v>3598</v>
      </c>
      <c r="F153" s="840" t="s">
        <v>3599</v>
      </c>
      <c r="G153" s="826" t="s">
        <v>3871</v>
      </c>
      <c r="H153" s="826" t="s">
        <v>3872</v>
      </c>
      <c r="I153" s="832">
        <v>128</v>
      </c>
      <c r="J153" s="832">
        <v>15</v>
      </c>
      <c r="K153" s="833">
        <v>1919.929931640625</v>
      </c>
    </row>
    <row r="154" spans="1:11" ht="14.45" customHeight="1" x14ac:dyDescent="0.2">
      <c r="A154" s="822" t="s">
        <v>575</v>
      </c>
      <c r="B154" s="823" t="s">
        <v>576</v>
      </c>
      <c r="C154" s="826" t="s">
        <v>595</v>
      </c>
      <c r="D154" s="840" t="s">
        <v>596</v>
      </c>
      <c r="E154" s="826" t="s">
        <v>3598</v>
      </c>
      <c r="F154" s="840" t="s">
        <v>3599</v>
      </c>
      <c r="G154" s="826" t="s">
        <v>3873</v>
      </c>
      <c r="H154" s="826" t="s">
        <v>3874</v>
      </c>
      <c r="I154" s="832">
        <v>283.01998901367188</v>
      </c>
      <c r="J154" s="832">
        <v>30</v>
      </c>
      <c r="K154" s="833">
        <v>8490.44970703125</v>
      </c>
    </row>
    <row r="155" spans="1:11" ht="14.45" customHeight="1" x14ac:dyDescent="0.2">
      <c r="A155" s="822" t="s">
        <v>575</v>
      </c>
      <c r="B155" s="823" t="s">
        <v>576</v>
      </c>
      <c r="C155" s="826" t="s">
        <v>595</v>
      </c>
      <c r="D155" s="840" t="s">
        <v>596</v>
      </c>
      <c r="E155" s="826" t="s">
        <v>3598</v>
      </c>
      <c r="F155" s="840" t="s">
        <v>3599</v>
      </c>
      <c r="G155" s="826" t="s">
        <v>3875</v>
      </c>
      <c r="H155" s="826" t="s">
        <v>3876</v>
      </c>
      <c r="I155" s="832">
        <v>233.80000305175781</v>
      </c>
      <c r="J155" s="832">
        <v>15</v>
      </c>
      <c r="K155" s="833">
        <v>3506.97998046875</v>
      </c>
    </row>
    <row r="156" spans="1:11" ht="14.45" customHeight="1" x14ac:dyDescent="0.2">
      <c r="A156" s="822" t="s">
        <v>575</v>
      </c>
      <c r="B156" s="823" t="s">
        <v>576</v>
      </c>
      <c r="C156" s="826" t="s">
        <v>595</v>
      </c>
      <c r="D156" s="840" t="s">
        <v>596</v>
      </c>
      <c r="E156" s="826" t="s">
        <v>3598</v>
      </c>
      <c r="F156" s="840" t="s">
        <v>3599</v>
      </c>
      <c r="G156" s="826" t="s">
        <v>3877</v>
      </c>
      <c r="H156" s="826" t="s">
        <v>3878</v>
      </c>
      <c r="I156" s="832">
        <v>123.05000305175781</v>
      </c>
      <c r="J156" s="832">
        <v>30</v>
      </c>
      <c r="K156" s="833">
        <v>3691.5</v>
      </c>
    </row>
    <row r="157" spans="1:11" ht="14.45" customHeight="1" x14ac:dyDescent="0.2">
      <c r="A157" s="822" t="s">
        <v>575</v>
      </c>
      <c r="B157" s="823" t="s">
        <v>576</v>
      </c>
      <c r="C157" s="826" t="s">
        <v>595</v>
      </c>
      <c r="D157" s="840" t="s">
        <v>596</v>
      </c>
      <c r="E157" s="826" t="s">
        <v>3598</v>
      </c>
      <c r="F157" s="840" t="s">
        <v>3599</v>
      </c>
      <c r="G157" s="826" t="s">
        <v>3879</v>
      </c>
      <c r="H157" s="826" t="s">
        <v>3880</v>
      </c>
      <c r="I157" s="832">
        <v>33.799999237060547</v>
      </c>
      <c r="J157" s="832">
        <v>60</v>
      </c>
      <c r="K157" s="833">
        <v>2027.909912109375</v>
      </c>
    </row>
    <row r="158" spans="1:11" ht="14.45" customHeight="1" x14ac:dyDescent="0.2">
      <c r="A158" s="822" t="s">
        <v>575</v>
      </c>
      <c r="B158" s="823" t="s">
        <v>576</v>
      </c>
      <c r="C158" s="826" t="s">
        <v>595</v>
      </c>
      <c r="D158" s="840" t="s">
        <v>596</v>
      </c>
      <c r="E158" s="826" t="s">
        <v>3598</v>
      </c>
      <c r="F158" s="840" t="s">
        <v>3599</v>
      </c>
      <c r="G158" s="826" t="s">
        <v>3881</v>
      </c>
      <c r="H158" s="826" t="s">
        <v>3882</v>
      </c>
      <c r="I158" s="832">
        <v>176.07833099365234</v>
      </c>
      <c r="J158" s="832">
        <v>25</v>
      </c>
      <c r="K158" s="833">
        <v>4294.4400634765625</v>
      </c>
    </row>
    <row r="159" spans="1:11" ht="14.45" customHeight="1" x14ac:dyDescent="0.2">
      <c r="A159" s="822" t="s">
        <v>575</v>
      </c>
      <c r="B159" s="823" t="s">
        <v>576</v>
      </c>
      <c r="C159" s="826" t="s">
        <v>595</v>
      </c>
      <c r="D159" s="840" t="s">
        <v>596</v>
      </c>
      <c r="E159" s="826" t="s">
        <v>3598</v>
      </c>
      <c r="F159" s="840" t="s">
        <v>3599</v>
      </c>
      <c r="G159" s="826" t="s">
        <v>3883</v>
      </c>
      <c r="H159" s="826" t="s">
        <v>3884</v>
      </c>
      <c r="I159" s="832">
        <v>794.3599853515625</v>
      </c>
      <c r="J159" s="832">
        <v>1</v>
      </c>
      <c r="K159" s="833">
        <v>794.3599853515625</v>
      </c>
    </row>
    <row r="160" spans="1:11" ht="14.45" customHeight="1" x14ac:dyDescent="0.2">
      <c r="A160" s="822" t="s">
        <v>575</v>
      </c>
      <c r="B160" s="823" t="s">
        <v>576</v>
      </c>
      <c r="C160" s="826" t="s">
        <v>595</v>
      </c>
      <c r="D160" s="840" t="s">
        <v>596</v>
      </c>
      <c r="E160" s="826" t="s">
        <v>3598</v>
      </c>
      <c r="F160" s="840" t="s">
        <v>3599</v>
      </c>
      <c r="G160" s="826" t="s">
        <v>3885</v>
      </c>
      <c r="H160" s="826" t="s">
        <v>3886</v>
      </c>
      <c r="I160" s="832">
        <v>38.405000686645508</v>
      </c>
      <c r="J160" s="832">
        <v>30</v>
      </c>
      <c r="K160" s="833">
        <v>1152.1400146484375</v>
      </c>
    </row>
    <row r="161" spans="1:11" ht="14.45" customHeight="1" x14ac:dyDescent="0.2">
      <c r="A161" s="822" t="s">
        <v>575</v>
      </c>
      <c r="B161" s="823" t="s">
        <v>576</v>
      </c>
      <c r="C161" s="826" t="s">
        <v>595</v>
      </c>
      <c r="D161" s="840" t="s">
        <v>596</v>
      </c>
      <c r="E161" s="826" t="s">
        <v>3598</v>
      </c>
      <c r="F161" s="840" t="s">
        <v>3599</v>
      </c>
      <c r="G161" s="826" t="s">
        <v>3871</v>
      </c>
      <c r="H161" s="826" t="s">
        <v>3887</v>
      </c>
      <c r="I161" s="832">
        <v>128</v>
      </c>
      <c r="J161" s="832">
        <v>20</v>
      </c>
      <c r="K161" s="833">
        <v>2559.89990234375</v>
      </c>
    </row>
    <row r="162" spans="1:11" ht="14.45" customHeight="1" x14ac:dyDescent="0.2">
      <c r="A162" s="822" t="s">
        <v>575</v>
      </c>
      <c r="B162" s="823" t="s">
        <v>576</v>
      </c>
      <c r="C162" s="826" t="s">
        <v>595</v>
      </c>
      <c r="D162" s="840" t="s">
        <v>596</v>
      </c>
      <c r="E162" s="826" t="s">
        <v>3598</v>
      </c>
      <c r="F162" s="840" t="s">
        <v>3599</v>
      </c>
      <c r="G162" s="826" t="s">
        <v>3888</v>
      </c>
      <c r="H162" s="826" t="s">
        <v>3889</v>
      </c>
      <c r="I162" s="832">
        <v>334.64999389648438</v>
      </c>
      <c r="J162" s="832">
        <v>5</v>
      </c>
      <c r="K162" s="833">
        <v>1673.25</v>
      </c>
    </row>
    <row r="163" spans="1:11" ht="14.45" customHeight="1" x14ac:dyDescent="0.2">
      <c r="A163" s="822" t="s">
        <v>575</v>
      </c>
      <c r="B163" s="823" t="s">
        <v>576</v>
      </c>
      <c r="C163" s="826" t="s">
        <v>595</v>
      </c>
      <c r="D163" s="840" t="s">
        <v>596</v>
      </c>
      <c r="E163" s="826" t="s">
        <v>3598</v>
      </c>
      <c r="F163" s="840" t="s">
        <v>3599</v>
      </c>
      <c r="G163" s="826" t="s">
        <v>3873</v>
      </c>
      <c r="H163" s="826" t="s">
        <v>3890</v>
      </c>
      <c r="I163" s="832">
        <v>283.01749420166016</v>
      </c>
      <c r="J163" s="832">
        <v>50</v>
      </c>
      <c r="K163" s="833">
        <v>14150.69970703125</v>
      </c>
    </row>
    <row r="164" spans="1:11" ht="14.45" customHeight="1" x14ac:dyDescent="0.2">
      <c r="A164" s="822" t="s">
        <v>575</v>
      </c>
      <c r="B164" s="823" t="s">
        <v>576</v>
      </c>
      <c r="C164" s="826" t="s">
        <v>595</v>
      </c>
      <c r="D164" s="840" t="s">
        <v>596</v>
      </c>
      <c r="E164" s="826" t="s">
        <v>3598</v>
      </c>
      <c r="F164" s="840" t="s">
        <v>3599</v>
      </c>
      <c r="G164" s="826" t="s">
        <v>3891</v>
      </c>
      <c r="H164" s="826" t="s">
        <v>3892</v>
      </c>
      <c r="I164" s="832">
        <v>21.200000762939453</v>
      </c>
      <c r="J164" s="832">
        <v>20</v>
      </c>
      <c r="K164" s="833">
        <v>424.08999633789063</v>
      </c>
    </row>
    <row r="165" spans="1:11" ht="14.45" customHeight="1" x14ac:dyDescent="0.2">
      <c r="A165" s="822" t="s">
        <v>575</v>
      </c>
      <c r="B165" s="823" t="s">
        <v>576</v>
      </c>
      <c r="C165" s="826" t="s">
        <v>595</v>
      </c>
      <c r="D165" s="840" t="s">
        <v>596</v>
      </c>
      <c r="E165" s="826" t="s">
        <v>3598</v>
      </c>
      <c r="F165" s="840" t="s">
        <v>3599</v>
      </c>
      <c r="G165" s="826" t="s">
        <v>3893</v>
      </c>
      <c r="H165" s="826" t="s">
        <v>3894</v>
      </c>
      <c r="I165" s="832">
        <v>14.125</v>
      </c>
      <c r="J165" s="832">
        <v>200</v>
      </c>
      <c r="K165" s="833">
        <v>2825</v>
      </c>
    </row>
    <row r="166" spans="1:11" ht="14.45" customHeight="1" x14ac:dyDescent="0.2">
      <c r="A166" s="822" t="s">
        <v>575</v>
      </c>
      <c r="B166" s="823" t="s">
        <v>576</v>
      </c>
      <c r="C166" s="826" t="s">
        <v>595</v>
      </c>
      <c r="D166" s="840" t="s">
        <v>596</v>
      </c>
      <c r="E166" s="826" t="s">
        <v>3598</v>
      </c>
      <c r="F166" s="840" t="s">
        <v>3599</v>
      </c>
      <c r="G166" s="826" t="s">
        <v>3895</v>
      </c>
      <c r="H166" s="826" t="s">
        <v>3896</v>
      </c>
      <c r="I166" s="832">
        <v>229.08000183105469</v>
      </c>
      <c r="J166" s="832">
        <v>50</v>
      </c>
      <c r="K166" s="833">
        <v>11454</v>
      </c>
    </row>
    <row r="167" spans="1:11" ht="14.45" customHeight="1" x14ac:dyDescent="0.2">
      <c r="A167" s="822" t="s">
        <v>575</v>
      </c>
      <c r="B167" s="823" t="s">
        <v>576</v>
      </c>
      <c r="C167" s="826" t="s">
        <v>595</v>
      </c>
      <c r="D167" s="840" t="s">
        <v>596</v>
      </c>
      <c r="E167" s="826" t="s">
        <v>3598</v>
      </c>
      <c r="F167" s="840" t="s">
        <v>3599</v>
      </c>
      <c r="G167" s="826" t="s">
        <v>3897</v>
      </c>
      <c r="H167" s="826" t="s">
        <v>3898</v>
      </c>
      <c r="I167" s="832">
        <v>228.29666646321616</v>
      </c>
      <c r="J167" s="832">
        <v>225</v>
      </c>
      <c r="K167" s="833">
        <v>51338.52880859375</v>
      </c>
    </row>
    <row r="168" spans="1:11" ht="14.45" customHeight="1" x14ac:dyDescent="0.2">
      <c r="A168" s="822" t="s">
        <v>575</v>
      </c>
      <c r="B168" s="823" t="s">
        <v>576</v>
      </c>
      <c r="C168" s="826" t="s">
        <v>595</v>
      </c>
      <c r="D168" s="840" t="s">
        <v>596</v>
      </c>
      <c r="E168" s="826" t="s">
        <v>3598</v>
      </c>
      <c r="F168" s="840" t="s">
        <v>3599</v>
      </c>
      <c r="G168" s="826" t="s">
        <v>3899</v>
      </c>
      <c r="H168" s="826" t="s">
        <v>3900</v>
      </c>
      <c r="I168" s="832">
        <v>99.709999084472656</v>
      </c>
      <c r="J168" s="832">
        <v>30</v>
      </c>
      <c r="K168" s="833">
        <v>2991.1499633789063</v>
      </c>
    </row>
    <row r="169" spans="1:11" ht="14.45" customHeight="1" x14ac:dyDescent="0.2">
      <c r="A169" s="822" t="s">
        <v>575</v>
      </c>
      <c r="B169" s="823" t="s">
        <v>576</v>
      </c>
      <c r="C169" s="826" t="s">
        <v>595</v>
      </c>
      <c r="D169" s="840" t="s">
        <v>596</v>
      </c>
      <c r="E169" s="826" t="s">
        <v>3598</v>
      </c>
      <c r="F169" s="840" t="s">
        <v>3599</v>
      </c>
      <c r="G169" s="826" t="s">
        <v>3901</v>
      </c>
      <c r="H169" s="826" t="s">
        <v>3902</v>
      </c>
      <c r="I169" s="832">
        <v>259.89999389648438</v>
      </c>
      <c r="J169" s="832">
        <v>4</v>
      </c>
      <c r="K169" s="833">
        <v>1039.5999755859375</v>
      </c>
    </row>
    <row r="170" spans="1:11" ht="14.45" customHeight="1" x14ac:dyDescent="0.2">
      <c r="A170" s="822" t="s">
        <v>575</v>
      </c>
      <c r="B170" s="823" t="s">
        <v>576</v>
      </c>
      <c r="C170" s="826" t="s">
        <v>595</v>
      </c>
      <c r="D170" s="840" t="s">
        <v>596</v>
      </c>
      <c r="E170" s="826" t="s">
        <v>3598</v>
      </c>
      <c r="F170" s="840" t="s">
        <v>3599</v>
      </c>
      <c r="G170" s="826" t="s">
        <v>3903</v>
      </c>
      <c r="H170" s="826" t="s">
        <v>3904</v>
      </c>
      <c r="I170" s="832">
        <v>83.379997253417969</v>
      </c>
      <c r="J170" s="832">
        <v>20</v>
      </c>
      <c r="K170" s="833">
        <v>1667.5</v>
      </c>
    </row>
    <row r="171" spans="1:11" ht="14.45" customHeight="1" x14ac:dyDescent="0.2">
      <c r="A171" s="822" t="s">
        <v>575</v>
      </c>
      <c r="B171" s="823" t="s">
        <v>576</v>
      </c>
      <c r="C171" s="826" t="s">
        <v>595</v>
      </c>
      <c r="D171" s="840" t="s">
        <v>596</v>
      </c>
      <c r="E171" s="826" t="s">
        <v>3598</v>
      </c>
      <c r="F171" s="840" t="s">
        <v>3599</v>
      </c>
      <c r="G171" s="826" t="s">
        <v>3843</v>
      </c>
      <c r="H171" s="826" t="s">
        <v>3905</v>
      </c>
      <c r="I171" s="832">
        <v>727.27001953125</v>
      </c>
      <c r="J171" s="832">
        <v>1</v>
      </c>
      <c r="K171" s="833">
        <v>727.27001953125</v>
      </c>
    </row>
    <row r="172" spans="1:11" ht="14.45" customHeight="1" x14ac:dyDescent="0.2">
      <c r="A172" s="822" t="s">
        <v>575</v>
      </c>
      <c r="B172" s="823" t="s">
        <v>576</v>
      </c>
      <c r="C172" s="826" t="s">
        <v>595</v>
      </c>
      <c r="D172" s="840" t="s">
        <v>596</v>
      </c>
      <c r="E172" s="826" t="s">
        <v>3598</v>
      </c>
      <c r="F172" s="840" t="s">
        <v>3599</v>
      </c>
      <c r="G172" s="826" t="s">
        <v>3906</v>
      </c>
      <c r="H172" s="826" t="s">
        <v>3907</v>
      </c>
      <c r="I172" s="832">
        <v>6.3299999237060547</v>
      </c>
      <c r="J172" s="832">
        <v>400</v>
      </c>
      <c r="K172" s="833">
        <v>2531.5</v>
      </c>
    </row>
    <row r="173" spans="1:11" ht="14.45" customHeight="1" x14ac:dyDescent="0.2">
      <c r="A173" s="822" t="s">
        <v>575</v>
      </c>
      <c r="B173" s="823" t="s">
        <v>576</v>
      </c>
      <c r="C173" s="826" t="s">
        <v>595</v>
      </c>
      <c r="D173" s="840" t="s">
        <v>596</v>
      </c>
      <c r="E173" s="826" t="s">
        <v>3598</v>
      </c>
      <c r="F173" s="840" t="s">
        <v>3599</v>
      </c>
      <c r="G173" s="826" t="s">
        <v>3845</v>
      </c>
      <c r="H173" s="826" t="s">
        <v>3908</v>
      </c>
      <c r="I173" s="832">
        <v>128</v>
      </c>
      <c r="J173" s="832">
        <v>20</v>
      </c>
      <c r="K173" s="833">
        <v>2559.93994140625</v>
      </c>
    </row>
    <row r="174" spans="1:11" ht="14.45" customHeight="1" x14ac:dyDescent="0.2">
      <c r="A174" s="822" t="s">
        <v>575</v>
      </c>
      <c r="B174" s="823" t="s">
        <v>576</v>
      </c>
      <c r="C174" s="826" t="s">
        <v>595</v>
      </c>
      <c r="D174" s="840" t="s">
        <v>596</v>
      </c>
      <c r="E174" s="826" t="s">
        <v>3598</v>
      </c>
      <c r="F174" s="840" t="s">
        <v>3599</v>
      </c>
      <c r="G174" s="826" t="s">
        <v>3909</v>
      </c>
      <c r="H174" s="826" t="s">
        <v>3910</v>
      </c>
      <c r="I174" s="832">
        <v>135.02000427246094</v>
      </c>
      <c r="J174" s="832">
        <v>30</v>
      </c>
      <c r="K174" s="833">
        <v>4050.64990234375</v>
      </c>
    </row>
    <row r="175" spans="1:11" ht="14.45" customHeight="1" x14ac:dyDescent="0.2">
      <c r="A175" s="822" t="s">
        <v>575</v>
      </c>
      <c r="B175" s="823" t="s">
        <v>576</v>
      </c>
      <c r="C175" s="826" t="s">
        <v>595</v>
      </c>
      <c r="D175" s="840" t="s">
        <v>596</v>
      </c>
      <c r="E175" s="826" t="s">
        <v>3598</v>
      </c>
      <c r="F175" s="840" t="s">
        <v>3599</v>
      </c>
      <c r="G175" s="826" t="s">
        <v>3849</v>
      </c>
      <c r="H175" s="826" t="s">
        <v>3911</v>
      </c>
      <c r="I175" s="832">
        <v>13.800000190734863</v>
      </c>
      <c r="J175" s="832">
        <v>40</v>
      </c>
      <c r="K175" s="833">
        <v>552</v>
      </c>
    </row>
    <row r="176" spans="1:11" ht="14.45" customHeight="1" x14ac:dyDescent="0.2">
      <c r="A176" s="822" t="s">
        <v>575</v>
      </c>
      <c r="B176" s="823" t="s">
        <v>576</v>
      </c>
      <c r="C176" s="826" t="s">
        <v>595</v>
      </c>
      <c r="D176" s="840" t="s">
        <v>596</v>
      </c>
      <c r="E176" s="826" t="s">
        <v>3598</v>
      </c>
      <c r="F176" s="840" t="s">
        <v>3599</v>
      </c>
      <c r="G176" s="826" t="s">
        <v>3912</v>
      </c>
      <c r="H176" s="826" t="s">
        <v>3913</v>
      </c>
      <c r="I176" s="832">
        <v>2.6700000762939453</v>
      </c>
      <c r="J176" s="832">
        <v>70</v>
      </c>
      <c r="K176" s="833">
        <v>186.89999389648438</v>
      </c>
    </row>
    <row r="177" spans="1:11" ht="14.45" customHeight="1" x14ac:dyDescent="0.2">
      <c r="A177" s="822" t="s">
        <v>575</v>
      </c>
      <c r="B177" s="823" t="s">
        <v>576</v>
      </c>
      <c r="C177" s="826" t="s">
        <v>595</v>
      </c>
      <c r="D177" s="840" t="s">
        <v>596</v>
      </c>
      <c r="E177" s="826" t="s">
        <v>3598</v>
      </c>
      <c r="F177" s="840" t="s">
        <v>3599</v>
      </c>
      <c r="G177" s="826" t="s">
        <v>3851</v>
      </c>
      <c r="H177" s="826" t="s">
        <v>3914</v>
      </c>
      <c r="I177" s="832">
        <v>790.8800048828125</v>
      </c>
      <c r="J177" s="832">
        <v>3</v>
      </c>
      <c r="K177" s="833">
        <v>2372.6400146484375</v>
      </c>
    </row>
    <row r="178" spans="1:11" ht="14.45" customHeight="1" x14ac:dyDescent="0.2">
      <c r="A178" s="822" t="s">
        <v>575</v>
      </c>
      <c r="B178" s="823" t="s">
        <v>576</v>
      </c>
      <c r="C178" s="826" t="s">
        <v>595</v>
      </c>
      <c r="D178" s="840" t="s">
        <v>596</v>
      </c>
      <c r="E178" s="826" t="s">
        <v>3598</v>
      </c>
      <c r="F178" s="840" t="s">
        <v>3599</v>
      </c>
      <c r="G178" s="826" t="s">
        <v>3915</v>
      </c>
      <c r="H178" s="826" t="s">
        <v>3916</v>
      </c>
      <c r="I178" s="832">
        <v>642.08001708984375</v>
      </c>
      <c r="J178" s="832">
        <v>2</v>
      </c>
      <c r="K178" s="833">
        <v>1284.1600341796875</v>
      </c>
    </row>
    <row r="179" spans="1:11" ht="14.45" customHeight="1" x14ac:dyDescent="0.2">
      <c r="A179" s="822" t="s">
        <v>575</v>
      </c>
      <c r="B179" s="823" t="s">
        <v>576</v>
      </c>
      <c r="C179" s="826" t="s">
        <v>595</v>
      </c>
      <c r="D179" s="840" t="s">
        <v>596</v>
      </c>
      <c r="E179" s="826" t="s">
        <v>3598</v>
      </c>
      <c r="F179" s="840" t="s">
        <v>3599</v>
      </c>
      <c r="G179" s="826" t="s">
        <v>3917</v>
      </c>
      <c r="H179" s="826" t="s">
        <v>3918</v>
      </c>
      <c r="I179" s="832">
        <v>355.35000610351563</v>
      </c>
      <c r="J179" s="832">
        <v>3</v>
      </c>
      <c r="K179" s="833">
        <v>1066.0500183105469</v>
      </c>
    </row>
    <row r="180" spans="1:11" ht="14.45" customHeight="1" x14ac:dyDescent="0.2">
      <c r="A180" s="822" t="s">
        <v>575</v>
      </c>
      <c r="B180" s="823" t="s">
        <v>576</v>
      </c>
      <c r="C180" s="826" t="s">
        <v>595</v>
      </c>
      <c r="D180" s="840" t="s">
        <v>596</v>
      </c>
      <c r="E180" s="826" t="s">
        <v>3598</v>
      </c>
      <c r="F180" s="840" t="s">
        <v>3599</v>
      </c>
      <c r="G180" s="826" t="s">
        <v>3853</v>
      </c>
      <c r="H180" s="826" t="s">
        <v>3919</v>
      </c>
      <c r="I180" s="832">
        <v>48.479999542236328</v>
      </c>
      <c r="J180" s="832">
        <v>40</v>
      </c>
      <c r="K180" s="833">
        <v>1939.0799560546875</v>
      </c>
    </row>
    <row r="181" spans="1:11" ht="14.45" customHeight="1" x14ac:dyDescent="0.2">
      <c r="A181" s="822" t="s">
        <v>575</v>
      </c>
      <c r="B181" s="823" t="s">
        <v>576</v>
      </c>
      <c r="C181" s="826" t="s">
        <v>595</v>
      </c>
      <c r="D181" s="840" t="s">
        <v>596</v>
      </c>
      <c r="E181" s="826" t="s">
        <v>3598</v>
      </c>
      <c r="F181" s="840" t="s">
        <v>3599</v>
      </c>
      <c r="G181" s="826" t="s">
        <v>3920</v>
      </c>
      <c r="H181" s="826" t="s">
        <v>3921</v>
      </c>
      <c r="I181" s="832">
        <v>142.5</v>
      </c>
      <c r="J181" s="832">
        <v>15</v>
      </c>
      <c r="K181" s="833">
        <v>2137.52001953125</v>
      </c>
    </row>
    <row r="182" spans="1:11" ht="14.45" customHeight="1" x14ac:dyDescent="0.2">
      <c r="A182" s="822" t="s">
        <v>575</v>
      </c>
      <c r="B182" s="823" t="s">
        <v>576</v>
      </c>
      <c r="C182" s="826" t="s">
        <v>595</v>
      </c>
      <c r="D182" s="840" t="s">
        <v>596</v>
      </c>
      <c r="E182" s="826" t="s">
        <v>3598</v>
      </c>
      <c r="F182" s="840" t="s">
        <v>3599</v>
      </c>
      <c r="G182" s="826" t="s">
        <v>3855</v>
      </c>
      <c r="H182" s="826" t="s">
        <v>3922</v>
      </c>
      <c r="I182" s="832">
        <v>10.119999885559082</v>
      </c>
      <c r="J182" s="832">
        <v>50</v>
      </c>
      <c r="K182" s="833">
        <v>506</v>
      </c>
    </row>
    <row r="183" spans="1:11" ht="14.45" customHeight="1" x14ac:dyDescent="0.2">
      <c r="A183" s="822" t="s">
        <v>575</v>
      </c>
      <c r="B183" s="823" t="s">
        <v>576</v>
      </c>
      <c r="C183" s="826" t="s">
        <v>595</v>
      </c>
      <c r="D183" s="840" t="s">
        <v>596</v>
      </c>
      <c r="E183" s="826" t="s">
        <v>3598</v>
      </c>
      <c r="F183" s="840" t="s">
        <v>3599</v>
      </c>
      <c r="G183" s="826" t="s">
        <v>3923</v>
      </c>
      <c r="H183" s="826" t="s">
        <v>3924</v>
      </c>
      <c r="I183" s="832">
        <v>69.699996948242188</v>
      </c>
      <c r="J183" s="832">
        <v>10</v>
      </c>
      <c r="K183" s="833">
        <v>696.96002197265625</v>
      </c>
    </row>
    <row r="184" spans="1:11" ht="14.45" customHeight="1" x14ac:dyDescent="0.2">
      <c r="A184" s="822" t="s">
        <v>575</v>
      </c>
      <c r="B184" s="823" t="s">
        <v>576</v>
      </c>
      <c r="C184" s="826" t="s">
        <v>595</v>
      </c>
      <c r="D184" s="840" t="s">
        <v>596</v>
      </c>
      <c r="E184" s="826" t="s">
        <v>3598</v>
      </c>
      <c r="F184" s="840" t="s">
        <v>3599</v>
      </c>
      <c r="G184" s="826" t="s">
        <v>3925</v>
      </c>
      <c r="H184" s="826" t="s">
        <v>3926</v>
      </c>
      <c r="I184" s="832">
        <v>101.25</v>
      </c>
      <c r="J184" s="832">
        <v>10</v>
      </c>
      <c r="K184" s="833">
        <v>1012.489990234375</v>
      </c>
    </row>
    <row r="185" spans="1:11" ht="14.45" customHeight="1" x14ac:dyDescent="0.2">
      <c r="A185" s="822" t="s">
        <v>575</v>
      </c>
      <c r="B185" s="823" t="s">
        <v>576</v>
      </c>
      <c r="C185" s="826" t="s">
        <v>595</v>
      </c>
      <c r="D185" s="840" t="s">
        <v>596</v>
      </c>
      <c r="E185" s="826" t="s">
        <v>3598</v>
      </c>
      <c r="F185" s="840" t="s">
        <v>3599</v>
      </c>
      <c r="G185" s="826" t="s">
        <v>3859</v>
      </c>
      <c r="H185" s="826" t="s">
        <v>3927</v>
      </c>
      <c r="I185" s="832">
        <v>22.149999618530273</v>
      </c>
      <c r="J185" s="832">
        <v>500</v>
      </c>
      <c r="K185" s="833">
        <v>11075</v>
      </c>
    </row>
    <row r="186" spans="1:11" ht="14.45" customHeight="1" x14ac:dyDescent="0.2">
      <c r="A186" s="822" t="s">
        <v>575</v>
      </c>
      <c r="B186" s="823" t="s">
        <v>576</v>
      </c>
      <c r="C186" s="826" t="s">
        <v>595</v>
      </c>
      <c r="D186" s="840" t="s">
        <v>596</v>
      </c>
      <c r="E186" s="826" t="s">
        <v>3598</v>
      </c>
      <c r="F186" s="840" t="s">
        <v>3599</v>
      </c>
      <c r="G186" s="826" t="s">
        <v>3861</v>
      </c>
      <c r="H186" s="826" t="s">
        <v>3928</v>
      </c>
      <c r="I186" s="832">
        <v>30.173333485921223</v>
      </c>
      <c r="J186" s="832">
        <v>500</v>
      </c>
      <c r="K186" s="833">
        <v>15086.5</v>
      </c>
    </row>
    <row r="187" spans="1:11" ht="14.45" customHeight="1" x14ac:dyDescent="0.2">
      <c r="A187" s="822" t="s">
        <v>575</v>
      </c>
      <c r="B187" s="823" t="s">
        <v>576</v>
      </c>
      <c r="C187" s="826" t="s">
        <v>595</v>
      </c>
      <c r="D187" s="840" t="s">
        <v>596</v>
      </c>
      <c r="E187" s="826" t="s">
        <v>3598</v>
      </c>
      <c r="F187" s="840" t="s">
        <v>3599</v>
      </c>
      <c r="G187" s="826" t="s">
        <v>3863</v>
      </c>
      <c r="H187" s="826" t="s">
        <v>3929</v>
      </c>
      <c r="I187" s="832">
        <v>235.75</v>
      </c>
      <c r="J187" s="832">
        <v>6</v>
      </c>
      <c r="K187" s="833">
        <v>1414.5</v>
      </c>
    </row>
    <row r="188" spans="1:11" ht="14.45" customHeight="1" x14ac:dyDescent="0.2">
      <c r="A188" s="822" t="s">
        <v>575</v>
      </c>
      <c r="B188" s="823" t="s">
        <v>576</v>
      </c>
      <c r="C188" s="826" t="s">
        <v>595</v>
      </c>
      <c r="D188" s="840" t="s">
        <v>596</v>
      </c>
      <c r="E188" s="826" t="s">
        <v>3598</v>
      </c>
      <c r="F188" s="840" t="s">
        <v>3599</v>
      </c>
      <c r="G188" s="826" t="s">
        <v>3867</v>
      </c>
      <c r="H188" s="826" t="s">
        <v>3930</v>
      </c>
      <c r="I188" s="832">
        <v>5.273333390553792</v>
      </c>
      <c r="J188" s="832">
        <v>200</v>
      </c>
      <c r="K188" s="833">
        <v>1054.5</v>
      </c>
    </row>
    <row r="189" spans="1:11" ht="14.45" customHeight="1" x14ac:dyDescent="0.2">
      <c r="A189" s="822" t="s">
        <v>575</v>
      </c>
      <c r="B189" s="823" t="s">
        <v>576</v>
      </c>
      <c r="C189" s="826" t="s">
        <v>595</v>
      </c>
      <c r="D189" s="840" t="s">
        <v>596</v>
      </c>
      <c r="E189" s="826" t="s">
        <v>3598</v>
      </c>
      <c r="F189" s="840" t="s">
        <v>3599</v>
      </c>
      <c r="G189" s="826" t="s">
        <v>3869</v>
      </c>
      <c r="H189" s="826" t="s">
        <v>3931</v>
      </c>
      <c r="I189" s="832">
        <v>16.329999923706055</v>
      </c>
      <c r="J189" s="832">
        <v>80</v>
      </c>
      <c r="K189" s="833">
        <v>1306.4000244140625</v>
      </c>
    </row>
    <row r="190" spans="1:11" ht="14.45" customHeight="1" x14ac:dyDescent="0.2">
      <c r="A190" s="822" t="s">
        <v>575</v>
      </c>
      <c r="B190" s="823" t="s">
        <v>576</v>
      </c>
      <c r="C190" s="826" t="s">
        <v>595</v>
      </c>
      <c r="D190" s="840" t="s">
        <v>596</v>
      </c>
      <c r="E190" s="826" t="s">
        <v>3598</v>
      </c>
      <c r="F190" s="840" t="s">
        <v>3599</v>
      </c>
      <c r="G190" s="826" t="s">
        <v>3932</v>
      </c>
      <c r="H190" s="826" t="s">
        <v>3933</v>
      </c>
      <c r="I190" s="832">
        <v>9.7799997329711914</v>
      </c>
      <c r="J190" s="832">
        <v>100</v>
      </c>
      <c r="K190" s="833">
        <v>977.5</v>
      </c>
    </row>
    <row r="191" spans="1:11" ht="14.45" customHeight="1" x14ac:dyDescent="0.2">
      <c r="A191" s="822" t="s">
        <v>575</v>
      </c>
      <c r="B191" s="823" t="s">
        <v>576</v>
      </c>
      <c r="C191" s="826" t="s">
        <v>595</v>
      </c>
      <c r="D191" s="840" t="s">
        <v>596</v>
      </c>
      <c r="E191" s="826" t="s">
        <v>3598</v>
      </c>
      <c r="F191" s="840" t="s">
        <v>3599</v>
      </c>
      <c r="G191" s="826" t="s">
        <v>3934</v>
      </c>
      <c r="H191" s="826" t="s">
        <v>3935</v>
      </c>
      <c r="I191" s="832">
        <v>112.80999755859375</v>
      </c>
      <c r="J191" s="832">
        <v>20</v>
      </c>
      <c r="K191" s="833">
        <v>2256.280029296875</v>
      </c>
    </row>
    <row r="192" spans="1:11" ht="14.45" customHeight="1" x14ac:dyDescent="0.2">
      <c r="A192" s="822" t="s">
        <v>575</v>
      </c>
      <c r="B192" s="823" t="s">
        <v>576</v>
      </c>
      <c r="C192" s="826" t="s">
        <v>595</v>
      </c>
      <c r="D192" s="840" t="s">
        <v>596</v>
      </c>
      <c r="E192" s="826" t="s">
        <v>3598</v>
      </c>
      <c r="F192" s="840" t="s">
        <v>3599</v>
      </c>
      <c r="G192" s="826" t="s">
        <v>3873</v>
      </c>
      <c r="H192" s="826" t="s">
        <v>3936</v>
      </c>
      <c r="I192" s="832">
        <v>251.59166971842447</v>
      </c>
      <c r="J192" s="832">
        <v>65</v>
      </c>
      <c r="K192" s="833">
        <v>16510.68017578125</v>
      </c>
    </row>
    <row r="193" spans="1:11" ht="14.45" customHeight="1" x14ac:dyDescent="0.2">
      <c r="A193" s="822" t="s">
        <v>575</v>
      </c>
      <c r="B193" s="823" t="s">
        <v>576</v>
      </c>
      <c r="C193" s="826" t="s">
        <v>595</v>
      </c>
      <c r="D193" s="840" t="s">
        <v>596</v>
      </c>
      <c r="E193" s="826" t="s">
        <v>3598</v>
      </c>
      <c r="F193" s="840" t="s">
        <v>3599</v>
      </c>
      <c r="G193" s="826" t="s">
        <v>3875</v>
      </c>
      <c r="H193" s="826" t="s">
        <v>3937</v>
      </c>
      <c r="I193" s="832">
        <v>233.79666646321616</v>
      </c>
      <c r="J193" s="832">
        <v>35</v>
      </c>
      <c r="K193" s="833">
        <v>8182.929931640625</v>
      </c>
    </row>
    <row r="194" spans="1:11" ht="14.45" customHeight="1" x14ac:dyDescent="0.2">
      <c r="A194" s="822" t="s">
        <v>575</v>
      </c>
      <c r="B194" s="823" t="s">
        <v>576</v>
      </c>
      <c r="C194" s="826" t="s">
        <v>595</v>
      </c>
      <c r="D194" s="840" t="s">
        <v>596</v>
      </c>
      <c r="E194" s="826" t="s">
        <v>3598</v>
      </c>
      <c r="F194" s="840" t="s">
        <v>3599</v>
      </c>
      <c r="G194" s="826" t="s">
        <v>3879</v>
      </c>
      <c r="H194" s="826" t="s">
        <v>3938</v>
      </c>
      <c r="I194" s="832">
        <v>33.799999237060547</v>
      </c>
      <c r="J194" s="832">
        <v>80</v>
      </c>
      <c r="K194" s="833">
        <v>2703.8798828125</v>
      </c>
    </row>
    <row r="195" spans="1:11" ht="14.45" customHeight="1" x14ac:dyDescent="0.2">
      <c r="A195" s="822" t="s">
        <v>575</v>
      </c>
      <c r="B195" s="823" t="s">
        <v>576</v>
      </c>
      <c r="C195" s="826" t="s">
        <v>595</v>
      </c>
      <c r="D195" s="840" t="s">
        <v>596</v>
      </c>
      <c r="E195" s="826" t="s">
        <v>3598</v>
      </c>
      <c r="F195" s="840" t="s">
        <v>3599</v>
      </c>
      <c r="G195" s="826" t="s">
        <v>3881</v>
      </c>
      <c r="H195" s="826" t="s">
        <v>3939</v>
      </c>
      <c r="I195" s="832">
        <v>139.16999816894531</v>
      </c>
      <c r="J195" s="832">
        <v>11</v>
      </c>
      <c r="K195" s="833">
        <v>1530.8699951171875</v>
      </c>
    </row>
    <row r="196" spans="1:11" ht="14.45" customHeight="1" x14ac:dyDescent="0.2">
      <c r="A196" s="822" t="s">
        <v>575</v>
      </c>
      <c r="B196" s="823" t="s">
        <v>576</v>
      </c>
      <c r="C196" s="826" t="s">
        <v>595</v>
      </c>
      <c r="D196" s="840" t="s">
        <v>596</v>
      </c>
      <c r="E196" s="826" t="s">
        <v>3598</v>
      </c>
      <c r="F196" s="840" t="s">
        <v>3599</v>
      </c>
      <c r="G196" s="826" t="s">
        <v>3883</v>
      </c>
      <c r="H196" s="826" t="s">
        <v>3940</v>
      </c>
      <c r="I196" s="832">
        <v>790.280029296875</v>
      </c>
      <c r="J196" s="832">
        <v>2</v>
      </c>
      <c r="K196" s="833">
        <v>1580.56005859375</v>
      </c>
    </row>
    <row r="197" spans="1:11" ht="14.45" customHeight="1" x14ac:dyDescent="0.2">
      <c r="A197" s="822" t="s">
        <v>575</v>
      </c>
      <c r="B197" s="823" t="s">
        <v>576</v>
      </c>
      <c r="C197" s="826" t="s">
        <v>595</v>
      </c>
      <c r="D197" s="840" t="s">
        <v>596</v>
      </c>
      <c r="E197" s="826" t="s">
        <v>3598</v>
      </c>
      <c r="F197" s="840" t="s">
        <v>3599</v>
      </c>
      <c r="G197" s="826" t="s">
        <v>3941</v>
      </c>
      <c r="H197" s="826" t="s">
        <v>3942</v>
      </c>
      <c r="I197" s="832">
        <v>573.8499755859375</v>
      </c>
      <c r="J197" s="832">
        <v>5</v>
      </c>
      <c r="K197" s="833">
        <v>2869.25</v>
      </c>
    </row>
    <row r="198" spans="1:11" ht="14.45" customHeight="1" x14ac:dyDescent="0.2">
      <c r="A198" s="822" t="s">
        <v>575</v>
      </c>
      <c r="B198" s="823" t="s">
        <v>576</v>
      </c>
      <c r="C198" s="826" t="s">
        <v>595</v>
      </c>
      <c r="D198" s="840" t="s">
        <v>596</v>
      </c>
      <c r="E198" s="826" t="s">
        <v>3598</v>
      </c>
      <c r="F198" s="840" t="s">
        <v>3599</v>
      </c>
      <c r="G198" s="826" t="s">
        <v>3943</v>
      </c>
      <c r="H198" s="826" t="s">
        <v>3944</v>
      </c>
      <c r="I198" s="832">
        <v>58.529998779296875</v>
      </c>
      <c r="J198" s="832">
        <v>10</v>
      </c>
      <c r="K198" s="833">
        <v>585.34002685546875</v>
      </c>
    </row>
    <row r="199" spans="1:11" ht="14.45" customHeight="1" x14ac:dyDescent="0.2">
      <c r="A199" s="822" t="s">
        <v>575</v>
      </c>
      <c r="B199" s="823" t="s">
        <v>576</v>
      </c>
      <c r="C199" s="826" t="s">
        <v>595</v>
      </c>
      <c r="D199" s="840" t="s">
        <v>596</v>
      </c>
      <c r="E199" s="826" t="s">
        <v>3598</v>
      </c>
      <c r="F199" s="840" t="s">
        <v>3599</v>
      </c>
      <c r="G199" s="826" t="s">
        <v>3945</v>
      </c>
      <c r="H199" s="826" t="s">
        <v>3946</v>
      </c>
      <c r="I199" s="832">
        <v>149.5</v>
      </c>
      <c r="J199" s="832">
        <v>10</v>
      </c>
      <c r="K199" s="833">
        <v>1495</v>
      </c>
    </row>
    <row r="200" spans="1:11" ht="14.45" customHeight="1" x14ac:dyDescent="0.2">
      <c r="A200" s="822" t="s">
        <v>575</v>
      </c>
      <c r="B200" s="823" t="s">
        <v>576</v>
      </c>
      <c r="C200" s="826" t="s">
        <v>595</v>
      </c>
      <c r="D200" s="840" t="s">
        <v>596</v>
      </c>
      <c r="E200" s="826" t="s">
        <v>3598</v>
      </c>
      <c r="F200" s="840" t="s">
        <v>3599</v>
      </c>
      <c r="G200" s="826" t="s">
        <v>3891</v>
      </c>
      <c r="H200" s="826" t="s">
        <v>3947</v>
      </c>
      <c r="I200" s="832">
        <v>21.200000762939453</v>
      </c>
      <c r="J200" s="832">
        <v>20</v>
      </c>
      <c r="K200" s="833">
        <v>424.08999633789063</v>
      </c>
    </row>
    <row r="201" spans="1:11" ht="14.45" customHeight="1" x14ac:dyDescent="0.2">
      <c r="A201" s="822" t="s">
        <v>575</v>
      </c>
      <c r="B201" s="823" t="s">
        <v>576</v>
      </c>
      <c r="C201" s="826" t="s">
        <v>595</v>
      </c>
      <c r="D201" s="840" t="s">
        <v>596</v>
      </c>
      <c r="E201" s="826" t="s">
        <v>3598</v>
      </c>
      <c r="F201" s="840" t="s">
        <v>3599</v>
      </c>
      <c r="G201" s="826" t="s">
        <v>3948</v>
      </c>
      <c r="H201" s="826" t="s">
        <v>3949</v>
      </c>
      <c r="I201" s="832">
        <v>5.8425000905990601</v>
      </c>
      <c r="J201" s="832">
        <v>700</v>
      </c>
      <c r="K201" s="833">
        <v>4090</v>
      </c>
    </row>
    <row r="202" spans="1:11" ht="14.45" customHeight="1" x14ac:dyDescent="0.2">
      <c r="A202" s="822" t="s">
        <v>575</v>
      </c>
      <c r="B202" s="823" t="s">
        <v>576</v>
      </c>
      <c r="C202" s="826" t="s">
        <v>595</v>
      </c>
      <c r="D202" s="840" t="s">
        <v>596</v>
      </c>
      <c r="E202" s="826" t="s">
        <v>3598</v>
      </c>
      <c r="F202" s="840" t="s">
        <v>3599</v>
      </c>
      <c r="G202" s="826" t="s">
        <v>3893</v>
      </c>
      <c r="H202" s="826" t="s">
        <v>3950</v>
      </c>
      <c r="I202" s="832">
        <v>14.121999931335449</v>
      </c>
      <c r="J202" s="832">
        <v>600</v>
      </c>
      <c r="K202" s="833">
        <v>8473.199951171875</v>
      </c>
    </row>
    <row r="203" spans="1:11" ht="14.45" customHeight="1" x14ac:dyDescent="0.2">
      <c r="A203" s="822" t="s">
        <v>575</v>
      </c>
      <c r="B203" s="823" t="s">
        <v>576</v>
      </c>
      <c r="C203" s="826" t="s">
        <v>595</v>
      </c>
      <c r="D203" s="840" t="s">
        <v>596</v>
      </c>
      <c r="E203" s="826" t="s">
        <v>3598</v>
      </c>
      <c r="F203" s="840" t="s">
        <v>3599</v>
      </c>
      <c r="G203" s="826" t="s">
        <v>3895</v>
      </c>
      <c r="H203" s="826" t="s">
        <v>3951</v>
      </c>
      <c r="I203" s="832">
        <v>229.08000183105469</v>
      </c>
      <c r="J203" s="832">
        <v>125</v>
      </c>
      <c r="K203" s="833">
        <v>28635</v>
      </c>
    </row>
    <row r="204" spans="1:11" ht="14.45" customHeight="1" x14ac:dyDescent="0.2">
      <c r="A204" s="822" t="s">
        <v>575</v>
      </c>
      <c r="B204" s="823" t="s">
        <v>576</v>
      </c>
      <c r="C204" s="826" t="s">
        <v>595</v>
      </c>
      <c r="D204" s="840" t="s">
        <v>596</v>
      </c>
      <c r="E204" s="826" t="s">
        <v>3598</v>
      </c>
      <c r="F204" s="840" t="s">
        <v>3599</v>
      </c>
      <c r="G204" s="826" t="s">
        <v>3897</v>
      </c>
      <c r="H204" s="826" t="s">
        <v>3952</v>
      </c>
      <c r="I204" s="832">
        <v>227.37286158970423</v>
      </c>
      <c r="J204" s="832">
        <v>200</v>
      </c>
      <c r="K204" s="833">
        <v>45479.279296875</v>
      </c>
    </row>
    <row r="205" spans="1:11" ht="14.45" customHeight="1" x14ac:dyDescent="0.2">
      <c r="A205" s="822" t="s">
        <v>575</v>
      </c>
      <c r="B205" s="823" t="s">
        <v>576</v>
      </c>
      <c r="C205" s="826" t="s">
        <v>595</v>
      </c>
      <c r="D205" s="840" t="s">
        <v>596</v>
      </c>
      <c r="E205" s="826" t="s">
        <v>3598</v>
      </c>
      <c r="F205" s="840" t="s">
        <v>3599</v>
      </c>
      <c r="G205" s="826" t="s">
        <v>3899</v>
      </c>
      <c r="H205" s="826" t="s">
        <v>3953</v>
      </c>
      <c r="I205" s="832">
        <v>99.709999084472656</v>
      </c>
      <c r="J205" s="832">
        <v>20</v>
      </c>
      <c r="K205" s="833">
        <v>1994.0999755859375</v>
      </c>
    </row>
    <row r="206" spans="1:11" ht="14.45" customHeight="1" x14ac:dyDescent="0.2">
      <c r="A206" s="822" t="s">
        <v>575</v>
      </c>
      <c r="B206" s="823" t="s">
        <v>576</v>
      </c>
      <c r="C206" s="826" t="s">
        <v>595</v>
      </c>
      <c r="D206" s="840" t="s">
        <v>596</v>
      </c>
      <c r="E206" s="826" t="s">
        <v>3598</v>
      </c>
      <c r="F206" s="840" t="s">
        <v>3599</v>
      </c>
      <c r="G206" s="826" t="s">
        <v>3901</v>
      </c>
      <c r="H206" s="826" t="s">
        <v>3954</v>
      </c>
      <c r="I206" s="832">
        <v>259.89999389648438</v>
      </c>
      <c r="J206" s="832">
        <v>2</v>
      </c>
      <c r="K206" s="833">
        <v>519.79998779296875</v>
      </c>
    </row>
    <row r="207" spans="1:11" ht="14.45" customHeight="1" x14ac:dyDescent="0.2">
      <c r="A207" s="822" t="s">
        <v>575</v>
      </c>
      <c r="B207" s="823" t="s">
        <v>576</v>
      </c>
      <c r="C207" s="826" t="s">
        <v>595</v>
      </c>
      <c r="D207" s="840" t="s">
        <v>596</v>
      </c>
      <c r="E207" s="826" t="s">
        <v>3598</v>
      </c>
      <c r="F207" s="840" t="s">
        <v>3599</v>
      </c>
      <c r="G207" s="826" t="s">
        <v>3903</v>
      </c>
      <c r="H207" s="826" t="s">
        <v>3955</v>
      </c>
      <c r="I207" s="832">
        <v>83.379997253417969</v>
      </c>
      <c r="J207" s="832">
        <v>50</v>
      </c>
      <c r="K207" s="833">
        <v>4168.75</v>
      </c>
    </row>
    <row r="208" spans="1:11" ht="14.45" customHeight="1" x14ac:dyDescent="0.2">
      <c r="A208" s="822" t="s">
        <v>575</v>
      </c>
      <c r="B208" s="823" t="s">
        <v>576</v>
      </c>
      <c r="C208" s="826" t="s">
        <v>595</v>
      </c>
      <c r="D208" s="840" t="s">
        <v>596</v>
      </c>
      <c r="E208" s="826" t="s">
        <v>3598</v>
      </c>
      <c r="F208" s="840" t="s">
        <v>3599</v>
      </c>
      <c r="G208" s="826" t="s">
        <v>3956</v>
      </c>
      <c r="H208" s="826" t="s">
        <v>3957</v>
      </c>
      <c r="I208" s="832">
        <v>10.119999885559082</v>
      </c>
      <c r="J208" s="832">
        <v>2</v>
      </c>
      <c r="K208" s="833">
        <v>20.239999771118164</v>
      </c>
    </row>
    <row r="209" spans="1:11" ht="14.45" customHeight="1" x14ac:dyDescent="0.2">
      <c r="A209" s="822" t="s">
        <v>575</v>
      </c>
      <c r="B209" s="823" t="s">
        <v>576</v>
      </c>
      <c r="C209" s="826" t="s">
        <v>595</v>
      </c>
      <c r="D209" s="840" t="s">
        <v>596</v>
      </c>
      <c r="E209" s="826" t="s">
        <v>3598</v>
      </c>
      <c r="F209" s="840" t="s">
        <v>3599</v>
      </c>
      <c r="G209" s="826" t="s">
        <v>3612</v>
      </c>
      <c r="H209" s="826" t="s">
        <v>3958</v>
      </c>
      <c r="I209" s="832">
        <v>1.3799999952316284</v>
      </c>
      <c r="J209" s="832">
        <v>850</v>
      </c>
      <c r="K209" s="833">
        <v>1173</v>
      </c>
    </row>
    <row r="210" spans="1:11" ht="14.45" customHeight="1" x14ac:dyDescent="0.2">
      <c r="A210" s="822" t="s">
        <v>575</v>
      </c>
      <c r="B210" s="823" t="s">
        <v>576</v>
      </c>
      <c r="C210" s="826" t="s">
        <v>595</v>
      </c>
      <c r="D210" s="840" t="s">
        <v>596</v>
      </c>
      <c r="E210" s="826" t="s">
        <v>3598</v>
      </c>
      <c r="F210" s="840" t="s">
        <v>3599</v>
      </c>
      <c r="G210" s="826" t="s">
        <v>3959</v>
      </c>
      <c r="H210" s="826" t="s">
        <v>3960</v>
      </c>
      <c r="I210" s="832">
        <v>13.020000457763672</v>
      </c>
      <c r="J210" s="832">
        <v>2</v>
      </c>
      <c r="K210" s="833">
        <v>26.040000915527344</v>
      </c>
    </row>
    <row r="211" spans="1:11" ht="14.45" customHeight="1" x14ac:dyDescent="0.2">
      <c r="A211" s="822" t="s">
        <v>575</v>
      </c>
      <c r="B211" s="823" t="s">
        <v>576</v>
      </c>
      <c r="C211" s="826" t="s">
        <v>595</v>
      </c>
      <c r="D211" s="840" t="s">
        <v>596</v>
      </c>
      <c r="E211" s="826" t="s">
        <v>3598</v>
      </c>
      <c r="F211" s="840" t="s">
        <v>3599</v>
      </c>
      <c r="G211" s="826" t="s">
        <v>3602</v>
      </c>
      <c r="H211" s="826" t="s">
        <v>3603</v>
      </c>
      <c r="I211" s="832">
        <v>0.85250002145767212</v>
      </c>
      <c r="J211" s="832">
        <v>2500</v>
      </c>
      <c r="K211" s="833">
        <v>2131</v>
      </c>
    </row>
    <row r="212" spans="1:11" ht="14.45" customHeight="1" x14ac:dyDescent="0.2">
      <c r="A212" s="822" t="s">
        <v>575</v>
      </c>
      <c r="B212" s="823" t="s">
        <v>576</v>
      </c>
      <c r="C212" s="826" t="s">
        <v>595</v>
      </c>
      <c r="D212" s="840" t="s">
        <v>596</v>
      </c>
      <c r="E212" s="826" t="s">
        <v>3598</v>
      </c>
      <c r="F212" s="840" t="s">
        <v>3599</v>
      </c>
      <c r="G212" s="826" t="s">
        <v>3604</v>
      </c>
      <c r="H212" s="826" t="s">
        <v>3605</v>
      </c>
      <c r="I212" s="832">
        <v>1.5171428407941545</v>
      </c>
      <c r="J212" s="832">
        <v>2200</v>
      </c>
      <c r="K212" s="833">
        <v>3340</v>
      </c>
    </row>
    <row r="213" spans="1:11" ht="14.45" customHeight="1" x14ac:dyDescent="0.2">
      <c r="A213" s="822" t="s">
        <v>575</v>
      </c>
      <c r="B213" s="823" t="s">
        <v>576</v>
      </c>
      <c r="C213" s="826" t="s">
        <v>595</v>
      </c>
      <c r="D213" s="840" t="s">
        <v>596</v>
      </c>
      <c r="E213" s="826" t="s">
        <v>3598</v>
      </c>
      <c r="F213" s="840" t="s">
        <v>3599</v>
      </c>
      <c r="G213" s="826" t="s">
        <v>3961</v>
      </c>
      <c r="H213" s="826" t="s">
        <v>3962</v>
      </c>
      <c r="I213" s="832">
        <v>2.0649999380111694</v>
      </c>
      <c r="J213" s="832">
        <v>1500</v>
      </c>
      <c r="K213" s="833">
        <v>3098</v>
      </c>
    </row>
    <row r="214" spans="1:11" ht="14.45" customHeight="1" x14ac:dyDescent="0.2">
      <c r="A214" s="822" t="s">
        <v>575</v>
      </c>
      <c r="B214" s="823" t="s">
        <v>576</v>
      </c>
      <c r="C214" s="826" t="s">
        <v>595</v>
      </c>
      <c r="D214" s="840" t="s">
        <v>596</v>
      </c>
      <c r="E214" s="826" t="s">
        <v>3598</v>
      </c>
      <c r="F214" s="840" t="s">
        <v>3599</v>
      </c>
      <c r="G214" s="826" t="s">
        <v>3963</v>
      </c>
      <c r="H214" s="826" t="s">
        <v>3964</v>
      </c>
      <c r="I214" s="832">
        <v>5.8766667048136396</v>
      </c>
      <c r="J214" s="832">
        <v>250</v>
      </c>
      <c r="K214" s="833">
        <v>1469</v>
      </c>
    </row>
    <row r="215" spans="1:11" ht="14.45" customHeight="1" x14ac:dyDescent="0.2">
      <c r="A215" s="822" t="s">
        <v>575</v>
      </c>
      <c r="B215" s="823" t="s">
        <v>576</v>
      </c>
      <c r="C215" s="826" t="s">
        <v>595</v>
      </c>
      <c r="D215" s="840" t="s">
        <v>596</v>
      </c>
      <c r="E215" s="826" t="s">
        <v>3598</v>
      </c>
      <c r="F215" s="840" t="s">
        <v>3599</v>
      </c>
      <c r="G215" s="826" t="s">
        <v>3965</v>
      </c>
      <c r="H215" s="826" t="s">
        <v>3966</v>
      </c>
      <c r="I215" s="832">
        <v>24.959999084472656</v>
      </c>
      <c r="J215" s="832">
        <v>60</v>
      </c>
      <c r="K215" s="833">
        <v>1497.300048828125</v>
      </c>
    </row>
    <row r="216" spans="1:11" ht="14.45" customHeight="1" x14ac:dyDescent="0.2">
      <c r="A216" s="822" t="s">
        <v>575</v>
      </c>
      <c r="B216" s="823" t="s">
        <v>576</v>
      </c>
      <c r="C216" s="826" t="s">
        <v>595</v>
      </c>
      <c r="D216" s="840" t="s">
        <v>596</v>
      </c>
      <c r="E216" s="826" t="s">
        <v>3598</v>
      </c>
      <c r="F216" s="840" t="s">
        <v>3599</v>
      </c>
      <c r="G216" s="826" t="s">
        <v>3967</v>
      </c>
      <c r="H216" s="826" t="s">
        <v>3968</v>
      </c>
      <c r="I216" s="832">
        <v>9.2925000190734863</v>
      </c>
      <c r="J216" s="832">
        <v>300</v>
      </c>
      <c r="K216" s="833">
        <v>2787.5</v>
      </c>
    </row>
    <row r="217" spans="1:11" ht="14.45" customHeight="1" x14ac:dyDescent="0.2">
      <c r="A217" s="822" t="s">
        <v>575</v>
      </c>
      <c r="B217" s="823" t="s">
        <v>576</v>
      </c>
      <c r="C217" s="826" t="s">
        <v>595</v>
      </c>
      <c r="D217" s="840" t="s">
        <v>596</v>
      </c>
      <c r="E217" s="826" t="s">
        <v>3598</v>
      </c>
      <c r="F217" s="840" t="s">
        <v>3599</v>
      </c>
      <c r="G217" s="826" t="s">
        <v>3969</v>
      </c>
      <c r="H217" s="826" t="s">
        <v>3970</v>
      </c>
      <c r="I217" s="832">
        <v>11.07333321041531</v>
      </c>
      <c r="J217" s="832">
        <v>217</v>
      </c>
      <c r="K217" s="833">
        <v>2304.5399627685547</v>
      </c>
    </row>
    <row r="218" spans="1:11" ht="14.45" customHeight="1" x14ac:dyDescent="0.2">
      <c r="A218" s="822" t="s">
        <v>575</v>
      </c>
      <c r="B218" s="823" t="s">
        <v>576</v>
      </c>
      <c r="C218" s="826" t="s">
        <v>595</v>
      </c>
      <c r="D218" s="840" t="s">
        <v>596</v>
      </c>
      <c r="E218" s="826" t="s">
        <v>3598</v>
      </c>
      <c r="F218" s="840" t="s">
        <v>3599</v>
      </c>
      <c r="G218" s="826" t="s">
        <v>3971</v>
      </c>
      <c r="H218" s="826" t="s">
        <v>3972</v>
      </c>
      <c r="I218" s="832">
        <v>11.960000038146973</v>
      </c>
      <c r="J218" s="832">
        <v>22</v>
      </c>
      <c r="K218" s="833">
        <v>263.1199951171875</v>
      </c>
    </row>
    <row r="219" spans="1:11" ht="14.45" customHeight="1" x14ac:dyDescent="0.2">
      <c r="A219" s="822" t="s">
        <v>575</v>
      </c>
      <c r="B219" s="823" t="s">
        <v>576</v>
      </c>
      <c r="C219" s="826" t="s">
        <v>595</v>
      </c>
      <c r="D219" s="840" t="s">
        <v>596</v>
      </c>
      <c r="E219" s="826" t="s">
        <v>3598</v>
      </c>
      <c r="F219" s="840" t="s">
        <v>3599</v>
      </c>
      <c r="G219" s="826" t="s">
        <v>3973</v>
      </c>
      <c r="H219" s="826" t="s">
        <v>3974</v>
      </c>
      <c r="I219" s="832">
        <v>46</v>
      </c>
      <c r="J219" s="832">
        <v>5</v>
      </c>
      <c r="K219" s="833">
        <v>230</v>
      </c>
    </row>
    <row r="220" spans="1:11" ht="14.45" customHeight="1" x14ac:dyDescent="0.2">
      <c r="A220" s="822" t="s">
        <v>575</v>
      </c>
      <c r="B220" s="823" t="s">
        <v>576</v>
      </c>
      <c r="C220" s="826" t="s">
        <v>595</v>
      </c>
      <c r="D220" s="840" t="s">
        <v>596</v>
      </c>
      <c r="E220" s="826" t="s">
        <v>3598</v>
      </c>
      <c r="F220" s="840" t="s">
        <v>3599</v>
      </c>
      <c r="G220" s="826" t="s">
        <v>3975</v>
      </c>
      <c r="H220" s="826" t="s">
        <v>3976</v>
      </c>
      <c r="I220" s="832">
        <v>61.209999084472656</v>
      </c>
      <c r="J220" s="832">
        <v>5</v>
      </c>
      <c r="K220" s="833">
        <v>306.04998779296875</v>
      </c>
    </row>
    <row r="221" spans="1:11" ht="14.45" customHeight="1" x14ac:dyDescent="0.2">
      <c r="A221" s="822" t="s">
        <v>575</v>
      </c>
      <c r="B221" s="823" t="s">
        <v>576</v>
      </c>
      <c r="C221" s="826" t="s">
        <v>595</v>
      </c>
      <c r="D221" s="840" t="s">
        <v>596</v>
      </c>
      <c r="E221" s="826" t="s">
        <v>3598</v>
      </c>
      <c r="F221" s="840" t="s">
        <v>3599</v>
      </c>
      <c r="G221" s="826" t="s">
        <v>3977</v>
      </c>
      <c r="H221" s="826" t="s">
        <v>3978</v>
      </c>
      <c r="I221" s="832">
        <v>98.370002746582031</v>
      </c>
      <c r="J221" s="832">
        <v>7</v>
      </c>
      <c r="K221" s="833">
        <v>688.59001159667969</v>
      </c>
    </row>
    <row r="222" spans="1:11" ht="14.45" customHeight="1" x14ac:dyDescent="0.2">
      <c r="A222" s="822" t="s">
        <v>575</v>
      </c>
      <c r="B222" s="823" t="s">
        <v>576</v>
      </c>
      <c r="C222" s="826" t="s">
        <v>595</v>
      </c>
      <c r="D222" s="840" t="s">
        <v>596</v>
      </c>
      <c r="E222" s="826" t="s">
        <v>3598</v>
      </c>
      <c r="F222" s="840" t="s">
        <v>3599</v>
      </c>
      <c r="G222" s="826" t="s">
        <v>3979</v>
      </c>
      <c r="H222" s="826" t="s">
        <v>3980</v>
      </c>
      <c r="I222" s="832">
        <v>0.37999999523162842</v>
      </c>
      <c r="J222" s="832">
        <v>315</v>
      </c>
      <c r="K222" s="833">
        <v>119.69999992847443</v>
      </c>
    </row>
    <row r="223" spans="1:11" ht="14.45" customHeight="1" x14ac:dyDescent="0.2">
      <c r="A223" s="822" t="s">
        <v>575</v>
      </c>
      <c r="B223" s="823" t="s">
        <v>576</v>
      </c>
      <c r="C223" s="826" t="s">
        <v>595</v>
      </c>
      <c r="D223" s="840" t="s">
        <v>596</v>
      </c>
      <c r="E223" s="826" t="s">
        <v>3598</v>
      </c>
      <c r="F223" s="840" t="s">
        <v>3599</v>
      </c>
      <c r="G223" s="826" t="s">
        <v>3981</v>
      </c>
      <c r="H223" s="826" t="s">
        <v>3982</v>
      </c>
      <c r="I223" s="832">
        <v>13.081111060248482</v>
      </c>
      <c r="J223" s="832">
        <v>228</v>
      </c>
      <c r="K223" s="833">
        <v>2982.4801025390625</v>
      </c>
    </row>
    <row r="224" spans="1:11" ht="14.45" customHeight="1" x14ac:dyDescent="0.2">
      <c r="A224" s="822" t="s">
        <v>575</v>
      </c>
      <c r="B224" s="823" t="s">
        <v>576</v>
      </c>
      <c r="C224" s="826" t="s">
        <v>595</v>
      </c>
      <c r="D224" s="840" t="s">
        <v>596</v>
      </c>
      <c r="E224" s="826" t="s">
        <v>3598</v>
      </c>
      <c r="F224" s="840" t="s">
        <v>3599</v>
      </c>
      <c r="G224" s="826" t="s">
        <v>3608</v>
      </c>
      <c r="H224" s="826" t="s">
        <v>3609</v>
      </c>
      <c r="I224" s="832">
        <v>9.4899997711181641</v>
      </c>
      <c r="J224" s="832">
        <v>192</v>
      </c>
      <c r="K224" s="833">
        <v>1821.719970703125</v>
      </c>
    </row>
    <row r="225" spans="1:11" ht="14.45" customHeight="1" x14ac:dyDescent="0.2">
      <c r="A225" s="822" t="s">
        <v>575</v>
      </c>
      <c r="B225" s="823" t="s">
        <v>576</v>
      </c>
      <c r="C225" s="826" t="s">
        <v>595</v>
      </c>
      <c r="D225" s="840" t="s">
        <v>596</v>
      </c>
      <c r="E225" s="826" t="s">
        <v>3598</v>
      </c>
      <c r="F225" s="840" t="s">
        <v>3599</v>
      </c>
      <c r="G225" s="826" t="s">
        <v>3610</v>
      </c>
      <c r="H225" s="826" t="s">
        <v>3611</v>
      </c>
      <c r="I225" s="832">
        <v>18.959999084472656</v>
      </c>
      <c r="J225" s="832">
        <v>48</v>
      </c>
      <c r="K225" s="833">
        <v>910.08001708984375</v>
      </c>
    </row>
    <row r="226" spans="1:11" ht="14.45" customHeight="1" x14ac:dyDescent="0.2">
      <c r="A226" s="822" t="s">
        <v>575</v>
      </c>
      <c r="B226" s="823" t="s">
        <v>576</v>
      </c>
      <c r="C226" s="826" t="s">
        <v>595</v>
      </c>
      <c r="D226" s="840" t="s">
        <v>596</v>
      </c>
      <c r="E226" s="826" t="s">
        <v>3598</v>
      </c>
      <c r="F226" s="840" t="s">
        <v>3599</v>
      </c>
      <c r="G226" s="826" t="s">
        <v>3983</v>
      </c>
      <c r="H226" s="826" t="s">
        <v>3984</v>
      </c>
      <c r="I226" s="832">
        <v>25.549999554951984</v>
      </c>
      <c r="J226" s="832">
        <v>240</v>
      </c>
      <c r="K226" s="833">
        <v>6132.5399780273438</v>
      </c>
    </row>
    <row r="227" spans="1:11" ht="14.45" customHeight="1" x14ac:dyDescent="0.2">
      <c r="A227" s="822" t="s">
        <v>575</v>
      </c>
      <c r="B227" s="823" t="s">
        <v>576</v>
      </c>
      <c r="C227" s="826" t="s">
        <v>595</v>
      </c>
      <c r="D227" s="840" t="s">
        <v>596</v>
      </c>
      <c r="E227" s="826" t="s">
        <v>3598</v>
      </c>
      <c r="F227" s="840" t="s">
        <v>3599</v>
      </c>
      <c r="G227" s="826" t="s">
        <v>3612</v>
      </c>
      <c r="H227" s="826" t="s">
        <v>3613</v>
      </c>
      <c r="I227" s="832">
        <v>1.3799999952316284</v>
      </c>
      <c r="J227" s="832">
        <v>450</v>
      </c>
      <c r="K227" s="833">
        <v>621</v>
      </c>
    </row>
    <row r="228" spans="1:11" ht="14.45" customHeight="1" x14ac:dyDescent="0.2">
      <c r="A228" s="822" t="s">
        <v>575</v>
      </c>
      <c r="B228" s="823" t="s">
        <v>576</v>
      </c>
      <c r="C228" s="826" t="s">
        <v>595</v>
      </c>
      <c r="D228" s="840" t="s">
        <v>596</v>
      </c>
      <c r="E228" s="826" t="s">
        <v>3598</v>
      </c>
      <c r="F228" s="840" t="s">
        <v>3599</v>
      </c>
      <c r="G228" s="826" t="s">
        <v>3959</v>
      </c>
      <c r="H228" s="826" t="s">
        <v>3985</v>
      </c>
      <c r="I228" s="832">
        <v>13.020000457763672</v>
      </c>
      <c r="J228" s="832">
        <v>5</v>
      </c>
      <c r="K228" s="833">
        <v>65.099998474121094</v>
      </c>
    </row>
    <row r="229" spans="1:11" ht="14.45" customHeight="1" x14ac:dyDescent="0.2">
      <c r="A229" s="822" t="s">
        <v>575</v>
      </c>
      <c r="B229" s="823" t="s">
        <v>576</v>
      </c>
      <c r="C229" s="826" t="s">
        <v>595</v>
      </c>
      <c r="D229" s="840" t="s">
        <v>596</v>
      </c>
      <c r="E229" s="826" t="s">
        <v>3598</v>
      </c>
      <c r="F229" s="840" t="s">
        <v>3599</v>
      </c>
      <c r="G229" s="826" t="s">
        <v>3602</v>
      </c>
      <c r="H229" s="826" t="s">
        <v>3615</v>
      </c>
      <c r="I229" s="832">
        <v>0.85428573404039654</v>
      </c>
      <c r="J229" s="832">
        <v>1800</v>
      </c>
      <c r="K229" s="833">
        <v>1533.9000015258789</v>
      </c>
    </row>
    <row r="230" spans="1:11" ht="14.45" customHeight="1" x14ac:dyDescent="0.2">
      <c r="A230" s="822" t="s">
        <v>575</v>
      </c>
      <c r="B230" s="823" t="s">
        <v>576</v>
      </c>
      <c r="C230" s="826" t="s">
        <v>595</v>
      </c>
      <c r="D230" s="840" t="s">
        <v>596</v>
      </c>
      <c r="E230" s="826" t="s">
        <v>3598</v>
      </c>
      <c r="F230" s="840" t="s">
        <v>3599</v>
      </c>
      <c r="G230" s="826" t="s">
        <v>3604</v>
      </c>
      <c r="H230" s="826" t="s">
        <v>3616</v>
      </c>
      <c r="I230" s="832">
        <v>1.5159999847412109</v>
      </c>
      <c r="J230" s="832">
        <v>1100</v>
      </c>
      <c r="K230" s="833">
        <v>1667</v>
      </c>
    </row>
    <row r="231" spans="1:11" ht="14.45" customHeight="1" x14ac:dyDescent="0.2">
      <c r="A231" s="822" t="s">
        <v>575</v>
      </c>
      <c r="B231" s="823" t="s">
        <v>576</v>
      </c>
      <c r="C231" s="826" t="s">
        <v>595</v>
      </c>
      <c r="D231" s="840" t="s">
        <v>596</v>
      </c>
      <c r="E231" s="826" t="s">
        <v>3598</v>
      </c>
      <c r="F231" s="840" t="s">
        <v>3599</v>
      </c>
      <c r="G231" s="826" t="s">
        <v>3961</v>
      </c>
      <c r="H231" s="826" t="s">
        <v>3986</v>
      </c>
      <c r="I231" s="832">
        <v>2.0649999380111694</v>
      </c>
      <c r="J231" s="832">
        <v>200</v>
      </c>
      <c r="K231" s="833">
        <v>413.85001182556152</v>
      </c>
    </row>
    <row r="232" spans="1:11" ht="14.45" customHeight="1" x14ac:dyDescent="0.2">
      <c r="A232" s="822" t="s">
        <v>575</v>
      </c>
      <c r="B232" s="823" t="s">
        <v>576</v>
      </c>
      <c r="C232" s="826" t="s">
        <v>595</v>
      </c>
      <c r="D232" s="840" t="s">
        <v>596</v>
      </c>
      <c r="E232" s="826" t="s">
        <v>3598</v>
      </c>
      <c r="F232" s="840" t="s">
        <v>3599</v>
      </c>
      <c r="G232" s="826" t="s">
        <v>3963</v>
      </c>
      <c r="H232" s="826" t="s">
        <v>3987</v>
      </c>
      <c r="I232" s="832">
        <v>5.869999885559082</v>
      </c>
      <c r="J232" s="832">
        <v>100</v>
      </c>
      <c r="K232" s="833">
        <v>587</v>
      </c>
    </row>
    <row r="233" spans="1:11" ht="14.45" customHeight="1" x14ac:dyDescent="0.2">
      <c r="A233" s="822" t="s">
        <v>575</v>
      </c>
      <c r="B233" s="823" t="s">
        <v>576</v>
      </c>
      <c r="C233" s="826" t="s">
        <v>595</v>
      </c>
      <c r="D233" s="840" t="s">
        <v>596</v>
      </c>
      <c r="E233" s="826" t="s">
        <v>3598</v>
      </c>
      <c r="F233" s="840" t="s">
        <v>3599</v>
      </c>
      <c r="G233" s="826" t="s">
        <v>3967</v>
      </c>
      <c r="H233" s="826" t="s">
        <v>3988</v>
      </c>
      <c r="I233" s="832">
        <v>9.2950000762939453</v>
      </c>
      <c r="J233" s="832">
        <v>350</v>
      </c>
      <c r="K233" s="833">
        <v>3253</v>
      </c>
    </row>
    <row r="234" spans="1:11" ht="14.45" customHeight="1" x14ac:dyDescent="0.2">
      <c r="A234" s="822" t="s">
        <v>575</v>
      </c>
      <c r="B234" s="823" t="s">
        <v>576</v>
      </c>
      <c r="C234" s="826" t="s">
        <v>595</v>
      </c>
      <c r="D234" s="840" t="s">
        <v>596</v>
      </c>
      <c r="E234" s="826" t="s">
        <v>3598</v>
      </c>
      <c r="F234" s="840" t="s">
        <v>3599</v>
      </c>
      <c r="G234" s="826" t="s">
        <v>3969</v>
      </c>
      <c r="H234" s="826" t="s">
        <v>3989</v>
      </c>
      <c r="I234" s="832">
        <v>8.119999885559082</v>
      </c>
      <c r="J234" s="832">
        <v>148</v>
      </c>
      <c r="K234" s="833">
        <v>1201.7600250244141</v>
      </c>
    </row>
    <row r="235" spans="1:11" ht="14.45" customHeight="1" x14ac:dyDescent="0.2">
      <c r="A235" s="822" t="s">
        <v>575</v>
      </c>
      <c r="B235" s="823" t="s">
        <v>576</v>
      </c>
      <c r="C235" s="826" t="s">
        <v>595</v>
      </c>
      <c r="D235" s="840" t="s">
        <v>596</v>
      </c>
      <c r="E235" s="826" t="s">
        <v>3598</v>
      </c>
      <c r="F235" s="840" t="s">
        <v>3599</v>
      </c>
      <c r="G235" s="826" t="s">
        <v>3977</v>
      </c>
      <c r="H235" s="826" t="s">
        <v>3990</v>
      </c>
      <c r="I235" s="832">
        <v>98.37428610665458</v>
      </c>
      <c r="J235" s="832">
        <v>23</v>
      </c>
      <c r="K235" s="833">
        <v>2262.569938659668</v>
      </c>
    </row>
    <row r="236" spans="1:11" ht="14.45" customHeight="1" x14ac:dyDescent="0.2">
      <c r="A236" s="822" t="s">
        <v>575</v>
      </c>
      <c r="B236" s="823" t="s">
        <v>576</v>
      </c>
      <c r="C236" s="826" t="s">
        <v>595</v>
      </c>
      <c r="D236" s="840" t="s">
        <v>596</v>
      </c>
      <c r="E236" s="826" t="s">
        <v>3598</v>
      </c>
      <c r="F236" s="840" t="s">
        <v>3599</v>
      </c>
      <c r="G236" s="826" t="s">
        <v>3991</v>
      </c>
      <c r="H236" s="826" t="s">
        <v>3992</v>
      </c>
      <c r="I236" s="832">
        <v>46.310000101725258</v>
      </c>
      <c r="J236" s="832">
        <v>36</v>
      </c>
      <c r="K236" s="833">
        <v>1667.1599731445313</v>
      </c>
    </row>
    <row r="237" spans="1:11" ht="14.45" customHeight="1" x14ac:dyDescent="0.2">
      <c r="A237" s="822" t="s">
        <v>575</v>
      </c>
      <c r="B237" s="823" t="s">
        <v>576</v>
      </c>
      <c r="C237" s="826" t="s">
        <v>595</v>
      </c>
      <c r="D237" s="840" t="s">
        <v>596</v>
      </c>
      <c r="E237" s="826" t="s">
        <v>3598</v>
      </c>
      <c r="F237" s="840" t="s">
        <v>3599</v>
      </c>
      <c r="G237" s="826" t="s">
        <v>3979</v>
      </c>
      <c r="H237" s="826" t="s">
        <v>3993</v>
      </c>
      <c r="I237" s="832">
        <v>0.37999999523162842</v>
      </c>
      <c r="J237" s="832">
        <v>5</v>
      </c>
      <c r="K237" s="833">
        <v>1.8999999761581421</v>
      </c>
    </row>
    <row r="238" spans="1:11" ht="14.45" customHeight="1" x14ac:dyDescent="0.2">
      <c r="A238" s="822" t="s">
        <v>575</v>
      </c>
      <c r="B238" s="823" t="s">
        <v>576</v>
      </c>
      <c r="C238" s="826" t="s">
        <v>595</v>
      </c>
      <c r="D238" s="840" t="s">
        <v>596</v>
      </c>
      <c r="E238" s="826" t="s">
        <v>3598</v>
      </c>
      <c r="F238" s="840" t="s">
        <v>3599</v>
      </c>
      <c r="G238" s="826" t="s">
        <v>3981</v>
      </c>
      <c r="H238" s="826" t="s">
        <v>3994</v>
      </c>
      <c r="I238" s="832">
        <v>13.081111060248482</v>
      </c>
      <c r="J238" s="832">
        <v>252</v>
      </c>
      <c r="K238" s="833">
        <v>3296.4001159667969</v>
      </c>
    </row>
    <row r="239" spans="1:11" ht="14.45" customHeight="1" x14ac:dyDescent="0.2">
      <c r="A239" s="822" t="s">
        <v>575</v>
      </c>
      <c r="B239" s="823" t="s">
        <v>576</v>
      </c>
      <c r="C239" s="826" t="s">
        <v>595</v>
      </c>
      <c r="D239" s="840" t="s">
        <v>596</v>
      </c>
      <c r="E239" s="826" t="s">
        <v>3598</v>
      </c>
      <c r="F239" s="840" t="s">
        <v>3599</v>
      </c>
      <c r="G239" s="826" t="s">
        <v>3608</v>
      </c>
      <c r="H239" s="826" t="s">
        <v>3995</v>
      </c>
      <c r="I239" s="832">
        <v>9.4899997711181641</v>
      </c>
      <c r="J239" s="832">
        <v>96</v>
      </c>
      <c r="K239" s="833">
        <v>910.97998046875</v>
      </c>
    </row>
    <row r="240" spans="1:11" ht="14.45" customHeight="1" x14ac:dyDescent="0.2">
      <c r="A240" s="822" t="s">
        <v>575</v>
      </c>
      <c r="B240" s="823" t="s">
        <v>576</v>
      </c>
      <c r="C240" s="826" t="s">
        <v>595</v>
      </c>
      <c r="D240" s="840" t="s">
        <v>596</v>
      </c>
      <c r="E240" s="826" t="s">
        <v>3598</v>
      </c>
      <c r="F240" s="840" t="s">
        <v>3599</v>
      </c>
      <c r="G240" s="826" t="s">
        <v>3610</v>
      </c>
      <c r="H240" s="826" t="s">
        <v>3996</v>
      </c>
      <c r="I240" s="832">
        <v>18.942499160766602</v>
      </c>
      <c r="J240" s="832">
        <v>108</v>
      </c>
      <c r="K240" s="833">
        <v>2045.1600036621094</v>
      </c>
    </row>
    <row r="241" spans="1:11" ht="14.45" customHeight="1" x14ac:dyDescent="0.2">
      <c r="A241" s="822" t="s">
        <v>575</v>
      </c>
      <c r="B241" s="823" t="s">
        <v>576</v>
      </c>
      <c r="C241" s="826" t="s">
        <v>595</v>
      </c>
      <c r="D241" s="840" t="s">
        <v>596</v>
      </c>
      <c r="E241" s="826" t="s">
        <v>3598</v>
      </c>
      <c r="F241" s="840" t="s">
        <v>3599</v>
      </c>
      <c r="G241" s="826" t="s">
        <v>3983</v>
      </c>
      <c r="H241" s="826" t="s">
        <v>3997</v>
      </c>
      <c r="I241" s="832">
        <v>25.553845625657303</v>
      </c>
      <c r="J241" s="832">
        <v>480</v>
      </c>
      <c r="K241" s="833">
        <v>12266.450012207031</v>
      </c>
    </row>
    <row r="242" spans="1:11" ht="14.45" customHeight="1" x14ac:dyDescent="0.2">
      <c r="A242" s="822" t="s">
        <v>575</v>
      </c>
      <c r="B242" s="823" t="s">
        <v>576</v>
      </c>
      <c r="C242" s="826" t="s">
        <v>595</v>
      </c>
      <c r="D242" s="840" t="s">
        <v>596</v>
      </c>
      <c r="E242" s="826" t="s">
        <v>3598</v>
      </c>
      <c r="F242" s="840" t="s">
        <v>3599</v>
      </c>
      <c r="G242" s="826" t="s">
        <v>3998</v>
      </c>
      <c r="H242" s="826" t="s">
        <v>3999</v>
      </c>
      <c r="I242" s="832">
        <v>13.214999675750732</v>
      </c>
      <c r="J242" s="832">
        <v>20</v>
      </c>
      <c r="K242" s="833">
        <v>264.19999694824219</v>
      </c>
    </row>
    <row r="243" spans="1:11" ht="14.45" customHeight="1" x14ac:dyDescent="0.2">
      <c r="A243" s="822" t="s">
        <v>575</v>
      </c>
      <c r="B243" s="823" t="s">
        <v>576</v>
      </c>
      <c r="C243" s="826" t="s">
        <v>595</v>
      </c>
      <c r="D243" s="840" t="s">
        <v>596</v>
      </c>
      <c r="E243" s="826" t="s">
        <v>3598</v>
      </c>
      <c r="F243" s="840" t="s">
        <v>3599</v>
      </c>
      <c r="G243" s="826" t="s">
        <v>4000</v>
      </c>
      <c r="H243" s="826" t="s">
        <v>4001</v>
      </c>
      <c r="I243" s="832">
        <v>15.760000228881836</v>
      </c>
      <c r="J243" s="832">
        <v>20</v>
      </c>
      <c r="K243" s="833">
        <v>315.10000610351563</v>
      </c>
    </row>
    <row r="244" spans="1:11" ht="14.45" customHeight="1" x14ac:dyDescent="0.2">
      <c r="A244" s="822" t="s">
        <v>575</v>
      </c>
      <c r="B244" s="823" t="s">
        <v>576</v>
      </c>
      <c r="C244" s="826" t="s">
        <v>595</v>
      </c>
      <c r="D244" s="840" t="s">
        <v>596</v>
      </c>
      <c r="E244" s="826" t="s">
        <v>3598</v>
      </c>
      <c r="F244" s="840" t="s">
        <v>3599</v>
      </c>
      <c r="G244" s="826" t="s">
        <v>4002</v>
      </c>
      <c r="H244" s="826" t="s">
        <v>4003</v>
      </c>
      <c r="I244" s="832">
        <v>18.860000610351563</v>
      </c>
      <c r="J244" s="832">
        <v>20</v>
      </c>
      <c r="K244" s="833">
        <v>377.20001220703125</v>
      </c>
    </row>
    <row r="245" spans="1:11" ht="14.45" customHeight="1" x14ac:dyDescent="0.2">
      <c r="A245" s="822" t="s">
        <v>575</v>
      </c>
      <c r="B245" s="823" t="s">
        <v>576</v>
      </c>
      <c r="C245" s="826" t="s">
        <v>595</v>
      </c>
      <c r="D245" s="840" t="s">
        <v>596</v>
      </c>
      <c r="E245" s="826" t="s">
        <v>3598</v>
      </c>
      <c r="F245" s="840" t="s">
        <v>3599</v>
      </c>
      <c r="G245" s="826" t="s">
        <v>4004</v>
      </c>
      <c r="H245" s="826" t="s">
        <v>4005</v>
      </c>
      <c r="I245" s="832">
        <v>7.5900001525878906</v>
      </c>
      <c r="J245" s="832">
        <v>1</v>
      </c>
      <c r="K245" s="833">
        <v>7.5900001525878906</v>
      </c>
    </row>
    <row r="246" spans="1:11" ht="14.45" customHeight="1" x14ac:dyDescent="0.2">
      <c r="A246" s="822" t="s">
        <v>575</v>
      </c>
      <c r="B246" s="823" t="s">
        <v>576</v>
      </c>
      <c r="C246" s="826" t="s">
        <v>595</v>
      </c>
      <c r="D246" s="840" t="s">
        <v>596</v>
      </c>
      <c r="E246" s="826" t="s">
        <v>3598</v>
      </c>
      <c r="F246" s="840" t="s">
        <v>3599</v>
      </c>
      <c r="G246" s="826" t="s">
        <v>4006</v>
      </c>
      <c r="H246" s="826" t="s">
        <v>4007</v>
      </c>
      <c r="I246" s="832">
        <v>8.6875</v>
      </c>
      <c r="J246" s="832">
        <v>70</v>
      </c>
      <c r="K246" s="833">
        <v>606.10000610351563</v>
      </c>
    </row>
    <row r="247" spans="1:11" ht="14.45" customHeight="1" x14ac:dyDescent="0.2">
      <c r="A247" s="822" t="s">
        <v>575</v>
      </c>
      <c r="B247" s="823" t="s">
        <v>576</v>
      </c>
      <c r="C247" s="826" t="s">
        <v>595</v>
      </c>
      <c r="D247" s="840" t="s">
        <v>596</v>
      </c>
      <c r="E247" s="826" t="s">
        <v>3598</v>
      </c>
      <c r="F247" s="840" t="s">
        <v>3599</v>
      </c>
      <c r="G247" s="826" t="s">
        <v>4008</v>
      </c>
      <c r="H247" s="826" t="s">
        <v>4009</v>
      </c>
      <c r="I247" s="832">
        <v>13.404999971389771</v>
      </c>
      <c r="J247" s="832">
        <v>70</v>
      </c>
      <c r="K247" s="833">
        <v>936.10000610351563</v>
      </c>
    </row>
    <row r="248" spans="1:11" ht="14.45" customHeight="1" x14ac:dyDescent="0.2">
      <c r="A248" s="822" t="s">
        <v>575</v>
      </c>
      <c r="B248" s="823" t="s">
        <v>576</v>
      </c>
      <c r="C248" s="826" t="s">
        <v>595</v>
      </c>
      <c r="D248" s="840" t="s">
        <v>596</v>
      </c>
      <c r="E248" s="826" t="s">
        <v>3598</v>
      </c>
      <c r="F248" s="840" t="s">
        <v>3599</v>
      </c>
      <c r="G248" s="826" t="s">
        <v>4000</v>
      </c>
      <c r="H248" s="826" t="s">
        <v>4010</v>
      </c>
      <c r="I248" s="832">
        <v>15.760000228881836</v>
      </c>
      <c r="J248" s="832">
        <v>20</v>
      </c>
      <c r="K248" s="833">
        <v>315.10000610351563</v>
      </c>
    </row>
    <row r="249" spans="1:11" ht="14.45" customHeight="1" x14ac:dyDescent="0.2">
      <c r="A249" s="822" t="s">
        <v>575</v>
      </c>
      <c r="B249" s="823" t="s">
        <v>576</v>
      </c>
      <c r="C249" s="826" t="s">
        <v>595</v>
      </c>
      <c r="D249" s="840" t="s">
        <v>596</v>
      </c>
      <c r="E249" s="826" t="s">
        <v>3598</v>
      </c>
      <c r="F249" s="840" t="s">
        <v>3599</v>
      </c>
      <c r="G249" s="826" t="s">
        <v>4002</v>
      </c>
      <c r="H249" s="826" t="s">
        <v>4011</v>
      </c>
      <c r="I249" s="832">
        <v>18.860000610351563</v>
      </c>
      <c r="J249" s="832">
        <v>20</v>
      </c>
      <c r="K249" s="833">
        <v>377.20001220703125</v>
      </c>
    </row>
    <row r="250" spans="1:11" ht="14.45" customHeight="1" x14ac:dyDescent="0.2">
      <c r="A250" s="822" t="s">
        <v>575</v>
      </c>
      <c r="B250" s="823" t="s">
        <v>576</v>
      </c>
      <c r="C250" s="826" t="s">
        <v>595</v>
      </c>
      <c r="D250" s="840" t="s">
        <v>596</v>
      </c>
      <c r="E250" s="826" t="s">
        <v>3598</v>
      </c>
      <c r="F250" s="840" t="s">
        <v>3599</v>
      </c>
      <c r="G250" s="826" t="s">
        <v>4004</v>
      </c>
      <c r="H250" s="826" t="s">
        <v>4012</v>
      </c>
      <c r="I250" s="832">
        <v>7.5900001525878906</v>
      </c>
      <c r="J250" s="832">
        <v>1</v>
      </c>
      <c r="K250" s="833">
        <v>7.5900001525878906</v>
      </c>
    </row>
    <row r="251" spans="1:11" ht="14.45" customHeight="1" x14ac:dyDescent="0.2">
      <c r="A251" s="822" t="s">
        <v>575</v>
      </c>
      <c r="B251" s="823" t="s">
        <v>576</v>
      </c>
      <c r="C251" s="826" t="s">
        <v>595</v>
      </c>
      <c r="D251" s="840" t="s">
        <v>596</v>
      </c>
      <c r="E251" s="826" t="s">
        <v>3598</v>
      </c>
      <c r="F251" s="840" t="s">
        <v>3599</v>
      </c>
      <c r="G251" s="826" t="s">
        <v>4006</v>
      </c>
      <c r="H251" s="826" t="s">
        <v>4013</v>
      </c>
      <c r="I251" s="832">
        <v>8.6239999771118168</v>
      </c>
      <c r="J251" s="832">
        <v>120</v>
      </c>
      <c r="K251" s="833">
        <v>1034.8000030517578</v>
      </c>
    </row>
    <row r="252" spans="1:11" ht="14.45" customHeight="1" x14ac:dyDescent="0.2">
      <c r="A252" s="822" t="s">
        <v>575</v>
      </c>
      <c r="B252" s="823" t="s">
        <v>576</v>
      </c>
      <c r="C252" s="826" t="s">
        <v>595</v>
      </c>
      <c r="D252" s="840" t="s">
        <v>596</v>
      </c>
      <c r="E252" s="826" t="s">
        <v>3598</v>
      </c>
      <c r="F252" s="840" t="s">
        <v>3599</v>
      </c>
      <c r="G252" s="826" t="s">
        <v>4008</v>
      </c>
      <c r="H252" s="826" t="s">
        <v>4014</v>
      </c>
      <c r="I252" s="832">
        <v>13.227499723434448</v>
      </c>
      <c r="J252" s="832">
        <v>110</v>
      </c>
      <c r="K252" s="833">
        <v>1455</v>
      </c>
    </row>
    <row r="253" spans="1:11" ht="14.45" customHeight="1" x14ac:dyDescent="0.2">
      <c r="A253" s="822" t="s">
        <v>575</v>
      </c>
      <c r="B253" s="823" t="s">
        <v>576</v>
      </c>
      <c r="C253" s="826" t="s">
        <v>595</v>
      </c>
      <c r="D253" s="840" t="s">
        <v>596</v>
      </c>
      <c r="E253" s="826" t="s">
        <v>3598</v>
      </c>
      <c r="F253" s="840" t="s">
        <v>3599</v>
      </c>
      <c r="G253" s="826" t="s">
        <v>4015</v>
      </c>
      <c r="H253" s="826" t="s">
        <v>4016</v>
      </c>
      <c r="I253" s="832">
        <v>2.5</v>
      </c>
      <c r="J253" s="832">
        <v>20</v>
      </c>
      <c r="K253" s="833">
        <v>50</v>
      </c>
    </row>
    <row r="254" spans="1:11" ht="14.45" customHeight="1" x14ac:dyDescent="0.2">
      <c r="A254" s="822" t="s">
        <v>575</v>
      </c>
      <c r="B254" s="823" t="s">
        <v>576</v>
      </c>
      <c r="C254" s="826" t="s">
        <v>595</v>
      </c>
      <c r="D254" s="840" t="s">
        <v>596</v>
      </c>
      <c r="E254" s="826" t="s">
        <v>3598</v>
      </c>
      <c r="F254" s="840" t="s">
        <v>3599</v>
      </c>
      <c r="G254" s="826" t="s">
        <v>4017</v>
      </c>
      <c r="H254" s="826" t="s">
        <v>4018</v>
      </c>
      <c r="I254" s="832">
        <v>2.1850000619888306</v>
      </c>
      <c r="J254" s="832">
        <v>30</v>
      </c>
      <c r="K254" s="833">
        <v>65.499998092651367</v>
      </c>
    </row>
    <row r="255" spans="1:11" ht="14.45" customHeight="1" x14ac:dyDescent="0.2">
      <c r="A255" s="822" t="s">
        <v>575</v>
      </c>
      <c r="B255" s="823" t="s">
        <v>576</v>
      </c>
      <c r="C255" s="826" t="s">
        <v>595</v>
      </c>
      <c r="D255" s="840" t="s">
        <v>596</v>
      </c>
      <c r="E255" s="826" t="s">
        <v>3598</v>
      </c>
      <c r="F255" s="840" t="s">
        <v>3599</v>
      </c>
      <c r="G255" s="826" t="s">
        <v>4019</v>
      </c>
      <c r="H255" s="826" t="s">
        <v>4020</v>
      </c>
      <c r="I255" s="832">
        <v>2.880000114440918</v>
      </c>
      <c r="J255" s="832">
        <v>30</v>
      </c>
      <c r="K255" s="833">
        <v>86.400001525878906</v>
      </c>
    </row>
    <row r="256" spans="1:11" ht="14.45" customHeight="1" x14ac:dyDescent="0.2">
      <c r="A256" s="822" t="s">
        <v>575</v>
      </c>
      <c r="B256" s="823" t="s">
        <v>576</v>
      </c>
      <c r="C256" s="826" t="s">
        <v>595</v>
      </c>
      <c r="D256" s="840" t="s">
        <v>596</v>
      </c>
      <c r="E256" s="826" t="s">
        <v>3598</v>
      </c>
      <c r="F256" s="840" t="s">
        <v>3599</v>
      </c>
      <c r="G256" s="826" t="s">
        <v>4021</v>
      </c>
      <c r="H256" s="826" t="s">
        <v>4022</v>
      </c>
      <c r="I256" s="832">
        <v>3.5666666030883789</v>
      </c>
      <c r="J256" s="832">
        <v>310</v>
      </c>
      <c r="K256" s="833">
        <v>1105.4000053405762</v>
      </c>
    </row>
    <row r="257" spans="1:11" ht="14.45" customHeight="1" x14ac:dyDescent="0.2">
      <c r="A257" s="822" t="s">
        <v>575</v>
      </c>
      <c r="B257" s="823" t="s">
        <v>576</v>
      </c>
      <c r="C257" s="826" t="s">
        <v>595</v>
      </c>
      <c r="D257" s="840" t="s">
        <v>596</v>
      </c>
      <c r="E257" s="826" t="s">
        <v>3598</v>
      </c>
      <c r="F257" s="840" t="s">
        <v>3599</v>
      </c>
      <c r="G257" s="826" t="s">
        <v>4023</v>
      </c>
      <c r="H257" s="826" t="s">
        <v>4024</v>
      </c>
      <c r="I257" s="832">
        <v>5.1399998664855957</v>
      </c>
      <c r="J257" s="832">
        <v>20</v>
      </c>
      <c r="K257" s="833">
        <v>102.80000305175781</v>
      </c>
    </row>
    <row r="258" spans="1:11" ht="14.45" customHeight="1" x14ac:dyDescent="0.2">
      <c r="A258" s="822" t="s">
        <v>575</v>
      </c>
      <c r="B258" s="823" t="s">
        <v>576</v>
      </c>
      <c r="C258" s="826" t="s">
        <v>595</v>
      </c>
      <c r="D258" s="840" t="s">
        <v>596</v>
      </c>
      <c r="E258" s="826" t="s">
        <v>3598</v>
      </c>
      <c r="F258" s="840" t="s">
        <v>3599</v>
      </c>
      <c r="G258" s="826" t="s">
        <v>4025</v>
      </c>
      <c r="H258" s="826" t="s">
        <v>4026</v>
      </c>
      <c r="I258" s="832">
        <v>12.076666514078775</v>
      </c>
      <c r="J258" s="832">
        <v>130</v>
      </c>
      <c r="K258" s="833">
        <v>1570.1999969482422</v>
      </c>
    </row>
    <row r="259" spans="1:11" ht="14.45" customHeight="1" x14ac:dyDescent="0.2">
      <c r="A259" s="822" t="s">
        <v>575</v>
      </c>
      <c r="B259" s="823" t="s">
        <v>576</v>
      </c>
      <c r="C259" s="826" t="s">
        <v>595</v>
      </c>
      <c r="D259" s="840" t="s">
        <v>596</v>
      </c>
      <c r="E259" s="826" t="s">
        <v>3598</v>
      </c>
      <c r="F259" s="840" t="s">
        <v>3599</v>
      </c>
      <c r="G259" s="826" t="s">
        <v>4017</v>
      </c>
      <c r="H259" s="826" t="s">
        <v>4027</v>
      </c>
      <c r="I259" s="832">
        <v>2.1862500607967377</v>
      </c>
      <c r="J259" s="832">
        <v>160</v>
      </c>
      <c r="K259" s="833">
        <v>349.79999351501465</v>
      </c>
    </row>
    <row r="260" spans="1:11" ht="14.45" customHeight="1" x14ac:dyDescent="0.2">
      <c r="A260" s="822" t="s">
        <v>575</v>
      </c>
      <c r="B260" s="823" t="s">
        <v>576</v>
      </c>
      <c r="C260" s="826" t="s">
        <v>595</v>
      </c>
      <c r="D260" s="840" t="s">
        <v>596</v>
      </c>
      <c r="E260" s="826" t="s">
        <v>3598</v>
      </c>
      <c r="F260" s="840" t="s">
        <v>3599</v>
      </c>
      <c r="G260" s="826" t="s">
        <v>4021</v>
      </c>
      <c r="H260" s="826" t="s">
        <v>4028</v>
      </c>
      <c r="I260" s="832">
        <v>3.5671427931104387</v>
      </c>
      <c r="J260" s="832">
        <v>160</v>
      </c>
      <c r="K260" s="833">
        <v>570.79999542236328</v>
      </c>
    </row>
    <row r="261" spans="1:11" ht="14.45" customHeight="1" x14ac:dyDescent="0.2">
      <c r="A261" s="822" t="s">
        <v>575</v>
      </c>
      <c r="B261" s="823" t="s">
        <v>576</v>
      </c>
      <c r="C261" s="826" t="s">
        <v>595</v>
      </c>
      <c r="D261" s="840" t="s">
        <v>596</v>
      </c>
      <c r="E261" s="826" t="s">
        <v>3598</v>
      </c>
      <c r="F261" s="840" t="s">
        <v>3599</v>
      </c>
      <c r="G261" s="826" t="s">
        <v>4025</v>
      </c>
      <c r="H261" s="826" t="s">
        <v>4029</v>
      </c>
      <c r="I261" s="832">
        <v>12.07599983215332</v>
      </c>
      <c r="J261" s="832">
        <v>100</v>
      </c>
      <c r="K261" s="833">
        <v>1207.6000213623047</v>
      </c>
    </row>
    <row r="262" spans="1:11" ht="14.45" customHeight="1" x14ac:dyDescent="0.2">
      <c r="A262" s="822" t="s">
        <v>575</v>
      </c>
      <c r="B262" s="823" t="s">
        <v>576</v>
      </c>
      <c r="C262" s="826" t="s">
        <v>595</v>
      </c>
      <c r="D262" s="840" t="s">
        <v>596</v>
      </c>
      <c r="E262" s="826" t="s">
        <v>3598</v>
      </c>
      <c r="F262" s="840" t="s">
        <v>3599</v>
      </c>
      <c r="G262" s="826" t="s">
        <v>4030</v>
      </c>
      <c r="H262" s="826" t="s">
        <v>4031</v>
      </c>
      <c r="I262" s="832">
        <v>7.0799999237060547</v>
      </c>
      <c r="J262" s="832">
        <v>2</v>
      </c>
      <c r="K262" s="833">
        <v>14.159999847412109</v>
      </c>
    </row>
    <row r="263" spans="1:11" ht="14.45" customHeight="1" x14ac:dyDescent="0.2">
      <c r="A263" s="822" t="s">
        <v>575</v>
      </c>
      <c r="B263" s="823" t="s">
        <v>576</v>
      </c>
      <c r="C263" s="826" t="s">
        <v>595</v>
      </c>
      <c r="D263" s="840" t="s">
        <v>596</v>
      </c>
      <c r="E263" s="826" t="s">
        <v>3598</v>
      </c>
      <c r="F263" s="840" t="s">
        <v>3599</v>
      </c>
      <c r="G263" s="826" t="s">
        <v>4032</v>
      </c>
      <c r="H263" s="826" t="s">
        <v>4033</v>
      </c>
      <c r="I263" s="832">
        <v>8.3400001525878906</v>
      </c>
      <c r="J263" s="832">
        <v>4</v>
      </c>
      <c r="K263" s="833">
        <v>33.350000381469727</v>
      </c>
    </row>
    <row r="264" spans="1:11" ht="14.45" customHeight="1" x14ac:dyDescent="0.2">
      <c r="A264" s="822" t="s">
        <v>575</v>
      </c>
      <c r="B264" s="823" t="s">
        <v>576</v>
      </c>
      <c r="C264" s="826" t="s">
        <v>595</v>
      </c>
      <c r="D264" s="840" t="s">
        <v>596</v>
      </c>
      <c r="E264" s="826" t="s">
        <v>3598</v>
      </c>
      <c r="F264" s="840" t="s">
        <v>3599</v>
      </c>
      <c r="G264" s="826" t="s">
        <v>4034</v>
      </c>
      <c r="H264" s="826" t="s">
        <v>4035</v>
      </c>
      <c r="I264" s="832">
        <v>9.5799999237060547</v>
      </c>
      <c r="J264" s="832">
        <v>1</v>
      </c>
      <c r="K264" s="833">
        <v>9.5799999237060547</v>
      </c>
    </row>
    <row r="265" spans="1:11" ht="14.45" customHeight="1" x14ac:dyDescent="0.2">
      <c r="A265" s="822" t="s">
        <v>575</v>
      </c>
      <c r="B265" s="823" t="s">
        <v>576</v>
      </c>
      <c r="C265" s="826" t="s">
        <v>595</v>
      </c>
      <c r="D265" s="840" t="s">
        <v>596</v>
      </c>
      <c r="E265" s="826" t="s">
        <v>3598</v>
      </c>
      <c r="F265" s="840" t="s">
        <v>3599</v>
      </c>
      <c r="G265" s="826" t="s">
        <v>4036</v>
      </c>
      <c r="H265" s="826" t="s">
        <v>4037</v>
      </c>
      <c r="I265" s="832">
        <v>105.45333099365234</v>
      </c>
      <c r="J265" s="832">
        <v>9</v>
      </c>
      <c r="K265" s="833">
        <v>949.08998107910156</v>
      </c>
    </row>
    <row r="266" spans="1:11" ht="14.45" customHeight="1" x14ac:dyDescent="0.2">
      <c r="A266" s="822" t="s">
        <v>575</v>
      </c>
      <c r="B266" s="823" t="s">
        <v>576</v>
      </c>
      <c r="C266" s="826" t="s">
        <v>595</v>
      </c>
      <c r="D266" s="840" t="s">
        <v>596</v>
      </c>
      <c r="E266" s="826" t="s">
        <v>3598</v>
      </c>
      <c r="F266" s="840" t="s">
        <v>3599</v>
      </c>
      <c r="G266" s="826" t="s">
        <v>4036</v>
      </c>
      <c r="H266" s="826" t="s">
        <v>4038</v>
      </c>
      <c r="I266" s="832">
        <v>105.45999908447266</v>
      </c>
      <c r="J266" s="832">
        <v>1</v>
      </c>
      <c r="K266" s="833">
        <v>105.45999908447266</v>
      </c>
    </row>
    <row r="267" spans="1:11" ht="14.45" customHeight="1" x14ac:dyDescent="0.2">
      <c r="A267" s="822" t="s">
        <v>575</v>
      </c>
      <c r="B267" s="823" t="s">
        <v>576</v>
      </c>
      <c r="C267" s="826" t="s">
        <v>595</v>
      </c>
      <c r="D267" s="840" t="s">
        <v>596</v>
      </c>
      <c r="E267" s="826" t="s">
        <v>3598</v>
      </c>
      <c r="F267" s="840" t="s">
        <v>3599</v>
      </c>
      <c r="G267" s="826" t="s">
        <v>4039</v>
      </c>
      <c r="H267" s="826" t="s">
        <v>4040</v>
      </c>
      <c r="I267" s="832">
        <v>19.959999084472656</v>
      </c>
      <c r="J267" s="832">
        <v>2</v>
      </c>
      <c r="K267" s="833">
        <v>39.919998168945313</v>
      </c>
    </row>
    <row r="268" spans="1:11" ht="14.45" customHeight="1" x14ac:dyDescent="0.2">
      <c r="A268" s="822" t="s">
        <v>575</v>
      </c>
      <c r="B268" s="823" t="s">
        <v>576</v>
      </c>
      <c r="C268" s="826" t="s">
        <v>595</v>
      </c>
      <c r="D268" s="840" t="s">
        <v>596</v>
      </c>
      <c r="E268" s="826" t="s">
        <v>3598</v>
      </c>
      <c r="F268" s="840" t="s">
        <v>3599</v>
      </c>
      <c r="G268" s="826" t="s">
        <v>4041</v>
      </c>
      <c r="H268" s="826" t="s">
        <v>4042</v>
      </c>
      <c r="I268" s="832">
        <v>25.239999771118164</v>
      </c>
      <c r="J268" s="832">
        <v>1</v>
      </c>
      <c r="K268" s="833">
        <v>25.239999771118164</v>
      </c>
    </row>
    <row r="269" spans="1:11" ht="14.45" customHeight="1" x14ac:dyDescent="0.2">
      <c r="A269" s="822" t="s">
        <v>575</v>
      </c>
      <c r="B269" s="823" t="s">
        <v>576</v>
      </c>
      <c r="C269" s="826" t="s">
        <v>595</v>
      </c>
      <c r="D269" s="840" t="s">
        <v>596</v>
      </c>
      <c r="E269" s="826" t="s">
        <v>3598</v>
      </c>
      <c r="F269" s="840" t="s">
        <v>3599</v>
      </c>
      <c r="G269" s="826" t="s">
        <v>4043</v>
      </c>
      <c r="H269" s="826" t="s">
        <v>4044</v>
      </c>
      <c r="I269" s="832">
        <v>2.7300000190734863</v>
      </c>
      <c r="J269" s="832">
        <v>6</v>
      </c>
      <c r="K269" s="833">
        <v>16.379999160766602</v>
      </c>
    </row>
    <row r="270" spans="1:11" ht="14.45" customHeight="1" x14ac:dyDescent="0.2">
      <c r="A270" s="822" t="s">
        <v>575</v>
      </c>
      <c r="B270" s="823" t="s">
        <v>576</v>
      </c>
      <c r="C270" s="826" t="s">
        <v>595</v>
      </c>
      <c r="D270" s="840" t="s">
        <v>596</v>
      </c>
      <c r="E270" s="826" t="s">
        <v>3598</v>
      </c>
      <c r="F270" s="840" t="s">
        <v>3599</v>
      </c>
      <c r="G270" s="826" t="s">
        <v>4043</v>
      </c>
      <c r="H270" s="826" t="s">
        <v>4045</v>
      </c>
      <c r="I270" s="832">
        <v>2.7300000190734863</v>
      </c>
      <c r="J270" s="832">
        <v>3</v>
      </c>
      <c r="K270" s="833">
        <v>8.1899995803833008</v>
      </c>
    </row>
    <row r="271" spans="1:11" ht="14.45" customHeight="1" x14ac:dyDescent="0.2">
      <c r="A271" s="822" t="s">
        <v>575</v>
      </c>
      <c r="B271" s="823" t="s">
        <v>576</v>
      </c>
      <c r="C271" s="826" t="s">
        <v>595</v>
      </c>
      <c r="D271" s="840" t="s">
        <v>596</v>
      </c>
      <c r="E271" s="826" t="s">
        <v>3598</v>
      </c>
      <c r="F271" s="840" t="s">
        <v>3599</v>
      </c>
      <c r="G271" s="826" t="s">
        <v>4046</v>
      </c>
      <c r="H271" s="826" t="s">
        <v>4047</v>
      </c>
      <c r="I271" s="832">
        <v>42.630001068115234</v>
      </c>
      <c r="J271" s="832">
        <v>48</v>
      </c>
      <c r="K271" s="833">
        <v>2046.219970703125</v>
      </c>
    </row>
    <row r="272" spans="1:11" ht="14.45" customHeight="1" x14ac:dyDescent="0.2">
      <c r="A272" s="822" t="s">
        <v>575</v>
      </c>
      <c r="B272" s="823" t="s">
        <v>576</v>
      </c>
      <c r="C272" s="826" t="s">
        <v>595</v>
      </c>
      <c r="D272" s="840" t="s">
        <v>596</v>
      </c>
      <c r="E272" s="826" t="s">
        <v>3598</v>
      </c>
      <c r="F272" s="840" t="s">
        <v>3599</v>
      </c>
      <c r="G272" s="826" t="s">
        <v>4046</v>
      </c>
      <c r="H272" s="826" t="s">
        <v>4048</v>
      </c>
      <c r="I272" s="832">
        <v>42.630001068115234</v>
      </c>
      <c r="J272" s="832">
        <v>54</v>
      </c>
      <c r="K272" s="833">
        <v>2302</v>
      </c>
    </row>
    <row r="273" spans="1:11" ht="14.45" customHeight="1" x14ac:dyDescent="0.2">
      <c r="A273" s="822" t="s">
        <v>575</v>
      </c>
      <c r="B273" s="823" t="s">
        <v>576</v>
      </c>
      <c r="C273" s="826" t="s">
        <v>595</v>
      </c>
      <c r="D273" s="840" t="s">
        <v>596</v>
      </c>
      <c r="E273" s="826" t="s">
        <v>3598</v>
      </c>
      <c r="F273" s="840" t="s">
        <v>3599</v>
      </c>
      <c r="G273" s="826" t="s">
        <v>4046</v>
      </c>
      <c r="H273" s="826" t="s">
        <v>4049</v>
      </c>
      <c r="I273" s="832">
        <v>42.630001068115234</v>
      </c>
      <c r="J273" s="832">
        <v>27</v>
      </c>
      <c r="K273" s="833">
        <v>1151</v>
      </c>
    </row>
    <row r="274" spans="1:11" ht="14.45" customHeight="1" x14ac:dyDescent="0.2">
      <c r="A274" s="822" t="s">
        <v>575</v>
      </c>
      <c r="B274" s="823" t="s">
        <v>576</v>
      </c>
      <c r="C274" s="826" t="s">
        <v>595</v>
      </c>
      <c r="D274" s="840" t="s">
        <v>596</v>
      </c>
      <c r="E274" s="826" t="s">
        <v>3598</v>
      </c>
      <c r="F274" s="840" t="s">
        <v>3599</v>
      </c>
      <c r="G274" s="826" t="s">
        <v>4050</v>
      </c>
      <c r="H274" s="826" t="s">
        <v>4051</v>
      </c>
      <c r="I274" s="832">
        <v>12.020000457763672</v>
      </c>
      <c r="J274" s="832">
        <v>225</v>
      </c>
      <c r="K274" s="833">
        <v>2705.340087890625</v>
      </c>
    </row>
    <row r="275" spans="1:11" ht="14.45" customHeight="1" x14ac:dyDescent="0.2">
      <c r="A275" s="822" t="s">
        <v>575</v>
      </c>
      <c r="B275" s="823" t="s">
        <v>576</v>
      </c>
      <c r="C275" s="826" t="s">
        <v>595</v>
      </c>
      <c r="D275" s="840" t="s">
        <v>596</v>
      </c>
      <c r="E275" s="826" t="s">
        <v>3598</v>
      </c>
      <c r="F275" s="840" t="s">
        <v>3599</v>
      </c>
      <c r="G275" s="826" t="s">
        <v>4050</v>
      </c>
      <c r="H275" s="826" t="s">
        <v>4052</v>
      </c>
      <c r="I275" s="832">
        <v>12.021667003631592</v>
      </c>
      <c r="J275" s="832">
        <v>825</v>
      </c>
      <c r="K275" s="833">
        <v>9919.1401977539063</v>
      </c>
    </row>
    <row r="276" spans="1:11" ht="14.45" customHeight="1" x14ac:dyDescent="0.2">
      <c r="A276" s="822" t="s">
        <v>575</v>
      </c>
      <c r="B276" s="823" t="s">
        <v>576</v>
      </c>
      <c r="C276" s="826" t="s">
        <v>595</v>
      </c>
      <c r="D276" s="840" t="s">
        <v>596</v>
      </c>
      <c r="E276" s="826" t="s">
        <v>3598</v>
      </c>
      <c r="F276" s="840" t="s">
        <v>3599</v>
      </c>
      <c r="G276" s="826" t="s">
        <v>4046</v>
      </c>
      <c r="H276" s="826" t="s">
        <v>4053</v>
      </c>
      <c r="I276" s="832">
        <v>42.630001068115234</v>
      </c>
      <c r="J276" s="832">
        <v>108</v>
      </c>
      <c r="K276" s="833">
        <v>4603.97998046875</v>
      </c>
    </row>
    <row r="277" spans="1:11" ht="14.45" customHeight="1" x14ac:dyDescent="0.2">
      <c r="A277" s="822" t="s">
        <v>575</v>
      </c>
      <c r="B277" s="823" t="s">
        <v>576</v>
      </c>
      <c r="C277" s="826" t="s">
        <v>595</v>
      </c>
      <c r="D277" s="840" t="s">
        <v>596</v>
      </c>
      <c r="E277" s="826" t="s">
        <v>3598</v>
      </c>
      <c r="F277" s="840" t="s">
        <v>3599</v>
      </c>
      <c r="G277" s="826" t="s">
        <v>4050</v>
      </c>
      <c r="H277" s="826" t="s">
        <v>4054</v>
      </c>
      <c r="I277" s="832">
        <v>12.020000457763672</v>
      </c>
      <c r="J277" s="832">
        <v>300</v>
      </c>
      <c r="K277" s="833">
        <v>3606.550048828125</v>
      </c>
    </row>
    <row r="278" spans="1:11" ht="14.45" customHeight="1" x14ac:dyDescent="0.2">
      <c r="A278" s="822" t="s">
        <v>575</v>
      </c>
      <c r="B278" s="823" t="s">
        <v>576</v>
      </c>
      <c r="C278" s="826" t="s">
        <v>595</v>
      </c>
      <c r="D278" s="840" t="s">
        <v>596</v>
      </c>
      <c r="E278" s="826" t="s">
        <v>3598</v>
      </c>
      <c r="F278" s="840" t="s">
        <v>3599</v>
      </c>
      <c r="G278" s="826" t="s">
        <v>4055</v>
      </c>
      <c r="H278" s="826" t="s">
        <v>4056</v>
      </c>
      <c r="I278" s="832">
        <v>67.896664937337235</v>
      </c>
      <c r="J278" s="832">
        <v>210</v>
      </c>
      <c r="K278" s="833">
        <v>14506.559814453125</v>
      </c>
    </row>
    <row r="279" spans="1:11" ht="14.45" customHeight="1" x14ac:dyDescent="0.2">
      <c r="A279" s="822" t="s">
        <v>575</v>
      </c>
      <c r="B279" s="823" t="s">
        <v>576</v>
      </c>
      <c r="C279" s="826" t="s">
        <v>595</v>
      </c>
      <c r="D279" s="840" t="s">
        <v>596</v>
      </c>
      <c r="E279" s="826" t="s">
        <v>3598</v>
      </c>
      <c r="F279" s="840" t="s">
        <v>3599</v>
      </c>
      <c r="G279" s="826" t="s">
        <v>4046</v>
      </c>
      <c r="H279" s="826" t="s">
        <v>4057</v>
      </c>
      <c r="I279" s="832">
        <v>42.630001068115234</v>
      </c>
      <c r="J279" s="832">
        <v>108</v>
      </c>
      <c r="K279" s="833">
        <v>4603.97998046875</v>
      </c>
    </row>
    <row r="280" spans="1:11" ht="14.45" customHeight="1" x14ac:dyDescent="0.2">
      <c r="A280" s="822" t="s">
        <v>575</v>
      </c>
      <c r="B280" s="823" t="s">
        <v>576</v>
      </c>
      <c r="C280" s="826" t="s">
        <v>595</v>
      </c>
      <c r="D280" s="840" t="s">
        <v>596</v>
      </c>
      <c r="E280" s="826" t="s">
        <v>3598</v>
      </c>
      <c r="F280" s="840" t="s">
        <v>3599</v>
      </c>
      <c r="G280" s="826" t="s">
        <v>4050</v>
      </c>
      <c r="H280" s="826" t="s">
        <v>4058</v>
      </c>
      <c r="I280" s="832">
        <v>12.020000457763672</v>
      </c>
      <c r="J280" s="832">
        <v>300</v>
      </c>
      <c r="K280" s="833">
        <v>3607.02001953125</v>
      </c>
    </row>
    <row r="281" spans="1:11" ht="14.45" customHeight="1" x14ac:dyDescent="0.2">
      <c r="A281" s="822" t="s">
        <v>575</v>
      </c>
      <c r="B281" s="823" t="s">
        <v>576</v>
      </c>
      <c r="C281" s="826" t="s">
        <v>595</v>
      </c>
      <c r="D281" s="840" t="s">
        <v>596</v>
      </c>
      <c r="E281" s="826" t="s">
        <v>3598</v>
      </c>
      <c r="F281" s="840" t="s">
        <v>3599</v>
      </c>
      <c r="G281" s="826" t="s">
        <v>4055</v>
      </c>
      <c r="H281" s="826" t="s">
        <v>4059</v>
      </c>
      <c r="I281" s="832">
        <v>66.239997863769531</v>
      </c>
      <c r="J281" s="832">
        <v>120</v>
      </c>
      <c r="K281" s="833">
        <v>7948.800048828125</v>
      </c>
    </row>
    <row r="282" spans="1:11" ht="14.45" customHeight="1" x14ac:dyDescent="0.2">
      <c r="A282" s="822" t="s">
        <v>575</v>
      </c>
      <c r="B282" s="823" t="s">
        <v>576</v>
      </c>
      <c r="C282" s="826" t="s">
        <v>595</v>
      </c>
      <c r="D282" s="840" t="s">
        <v>596</v>
      </c>
      <c r="E282" s="826" t="s">
        <v>3598</v>
      </c>
      <c r="F282" s="840" t="s">
        <v>3599</v>
      </c>
      <c r="G282" s="826" t="s">
        <v>4060</v>
      </c>
      <c r="H282" s="826" t="s">
        <v>4061</v>
      </c>
      <c r="I282" s="832">
        <v>280.33999633789063</v>
      </c>
      <c r="J282" s="832">
        <v>3</v>
      </c>
      <c r="K282" s="833">
        <v>841.010009765625</v>
      </c>
    </row>
    <row r="283" spans="1:11" ht="14.45" customHeight="1" x14ac:dyDescent="0.2">
      <c r="A283" s="822" t="s">
        <v>575</v>
      </c>
      <c r="B283" s="823" t="s">
        <v>576</v>
      </c>
      <c r="C283" s="826" t="s">
        <v>595</v>
      </c>
      <c r="D283" s="840" t="s">
        <v>596</v>
      </c>
      <c r="E283" s="826" t="s">
        <v>3598</v>
      </c>
      <c r="F283" s="840" t="s">
        <v>3599</v>
      </c>
      <c r="G283" s="826" t="s">
        <v>4060</v>
      </c>
      <c r="H283" s="826" t="s">
        <v>4062</v>
      </c>
      <c r="I283" s="832">
        <v>241.84666951497397</v>
      </c>
      <c r="J283" s="832">
        <v>6</v>
      </c>
      <c r="K283" s="833">
        <v>1451.0499877929688</v>
      </c>
    </row>
    <row r="284" spans="1:11" ht="14.45" customHeight="1" x14ac:dyDescent="0.2">
      <c r="A284" s="822" t="s">
        <v>575</v>
      </c>
      <c r="B284" s="823" t="s">
        <v>576</v>
      </c>
      <c r="C284" s="826" t="s">
        <v>595</v>
      </c>
      <c r="D284" s="840" t="s">
        <v>596</v>
      </c>
      <c r="E284" s="826" t="s">
        <v>3598</v>
      </c>
      <c r="F284" s="840" t="s">
        <v>3599</v>
      </c>
      <c r="G284" s="826" t="s">
        <v>3626</v>
      </c>
      <c r="H284" s="826" t="s">
        <v>3627</v>
      </c>
      <c r="I284" s="832">
        <v>0.67307694141681373</v>
      </c>
      <c r="J284" s="832">
        <v>30500</v>
      </c>
      <c r="K284" s="833">
        <v>20510</v>
      </c>
    </row>
    <row r="285" spans="1:11" ht="14.45" customHeight="1" x14ac:dyDescent="0.2">
      <c r="A285" s="822" t="s">
        <v>575</v>
      </c>
      <c r="B285" s="823" t="s">
        <v>576</v>
      </c>
      <c r="C285" s="826" t="s">
        <v>595</v>
      </c>
      <c r="D285" s="840" t="s">
        <v>596</v>
      </c>
      <c r="E285" s="826" t="s">
        <v>3598</v>
      </c>
      <c r="F285" s="840" t="s">
        <v>3599</v>
      </c>
      <c r="G285" s="826" t="s">
        <v>3626</v>
      </c>
      <c r="H285" s="826" t="s">
        <v>3628</v>
      </c>
      <c r="I285" s="832">
        <v>0.66818183660507202</v>
      </c>
      <c r="J285" s="832">
        <v>17000</v>
      </c>
      <c r="K285" s="833">
        <v>11355</v>
      </c>
    </row>
    <row r="286" spans="1:11" ht="14.45" customHeight="1" x14ac:dyDescent="0.2">
      <c r="A286" s="822" t="s">
        <v>575</v>
      </c>
      <c r="B286" s="823" t="s">
        <v>576</v>
      </c>
      <c r="C286" s="826" t="s">
        <v>595</v>
      </c>
      <c r="D286" s="840" t="s">
        <v>596</v>
      </c>
      <c r="E286" s="826" t="s">
        <v>3598</v>
      </c>
      <c r="F286" s="840" t="s">
        <v>3599</v>
      </c>
      <c r="G286" s="826" t="s">
        <v>4063</v>
      </c>
      <c r="H286" s="826" t="s">
        <v>4064</v>
      </c>
      <c r="I286" s="832">
        <v>2.25</v>
      </c>
      <c r="J286" s="832">
        <v>1200</v>
      </c>
      <c r="K286" s="833">
        <v>2704.800048828125</v>
      </c>
    </row>
    <row r="287" spans="1:11" ht="14.45" customHeight="1" x14ac:dyDescent="0.2">
      <c r="A287" s="822" t="s">
        <v>575</v>
      </c>
      <c r="B287" s="823" t="s">
        <v>576</v>
      </c>
      <c r="C287" s="826" t="s">
        <v>595</v>
      </c>
      <c r="D287" s="840" t="s">
        <v>596</v>
      </c>
      <c r="E287" s="826" t="s">
        <v>3598</v>
      </c>
      <c r="F287" s="840" t="s">
        <v>3599</v>
      </c>
      <c r="G287" s="826" t="s">
        <v>4065</v>
      </c>
      <c r="H287" s="826" t="s">
        <v>4066</v>
      </c>
      <c r="I287" s="832">
        <v>3.9409091472625732</v>
      </c>
      <c r="J287" s="832">
        <v>15750</v>
      </c>
      <c r="K287" s="833">
        <v>62111.35009765625</v>
      </c>
    </row>
    <row r="288" spans="1:11" ht="14.45" customHeight="1" x14ac:dyDescent="0.2">
      <c r="A288" s="822" t="s">
        <v>575</v>
      </c>
      <c r="B288" s="823" t="s">
        <v>576</v>
      </c>
      <c r="C288" s="826" t="s">
        <v>595</v>
      </c>
      <c r="D288" s="840" t="s">
        <v>596</v>
      </c>
      <c r="E288" s="826" t="s">
        <v>3598</v>
      </c>
      <c r="F288" s="840" t="s">
        <v>3599</v>
      </c>
      <c r="G288" s="826" t="s">
        <v>4065</v>
      </c>
      <c r="H288" s="826" t="s">
        <v>4067</v>
      </c>
      <c r="I288" s="832">
        <v>3.9425000548362732</v>
      </c>
      <c r="J288" s="832">
        <v>8000</v>
      </c>
      <c r="K288" s="833">
        <v>31548.749877929688</v>
      </c>
    </row>
    <row r="289" spans="1:11" ht="14.45" customHeight="1" x14ac:dyDescent="0.2">
      <c r="A289" s="822" t="s">
        <v>575</v>
      </c>
      <c r="B289" s="823" t="s">
        <v>576</v>
      </c>
      <c r="C289" s="826" t="s">
        <v>595</v>
      </c>
      <c r="D289" s="840" t="s">
        <v>596</v>
      </c>
      <c r="E289" s="826" t="s">
        <v>3598</v>
      </c>
      <c r="F289" s="840" t="s">
        <v>3599</v>
      </c>
      <c r="G289" s="826" t="s">
        <v>4068</v>
      </c>
      <c r="H289" s="826" t="s">
        <v>4069</v>
      </c>
      <c r="I289" s="832">
        <v>1.2100000381469727</v>
      </c>
      <c r="J289" s="832">
        <v>2070</v>
      </c>
      <c r="K289" s="833">
        <v>2504.6999969482422</v>
      </c>
    </row>
    <row r="290" spans="1:11" ht="14.45" customHeight="1" x14ac:dyDescent="0.2">
      <c r="A290" s="822" t="s">
        <v>575</v>
      </c>
      <c r="B290" s="823" t="s">
        <v>576</v>
      </c>
      <c r="C290" s="826" t="s">
        <v>595</v>
      </c>
      <c r="D290" s="840" t="s">
        <v>596</v>
      </c>
      <c r="E290" s="826" t="s">
        <v>3598</v>
      </c>
      <c r="F290" s="840" t="s">
        <v>3599</v>
      </c>
      <c r="G290" s="826" t="s">
        <v>4070</v>
      </c>
      <c r="H290" s="826" t="s">
        <v>4071</v>
      </c>
      <c r="I290" s="832">
        <v>7.5</v>
      </c>
      <c r="J290" s="832">
        <v>384</v>
      </c>
      <c r="K290" s="833">
        <v>2879.0700073242188</v>
      </c>
    </row>
    <row r="291" spans="1:11" ht="14.45" customHeight="1" x14ac:dyDescent="0.2">
      <c r="A291" s="822" t="s">
        <v>575</v>
      </c>
      <c r="B291" s="823" t="s">
        <v>576</v>
      </c>
      <c r="C291" s="826" t="s">
        <v>595</v>
      </c>
      <c r="D291" s="840" t="s">
        <v>596</v>
      </c>
      <c r="E291" s="826" t="s">
        <v>3598</v>
      </c>
      <c r="F291" s="840" t="s">
        <v>3599</v>
      </c>
      <c r="G291" s="826" t="s">
        <v>4072</v>
      </c>
      <c r="H291" s="826" t="s">
        <v>4073</v>
      </c>
      <c r="I291" s="832">
        <v>30.155384210439827</v>
      </c>
      <c r="J291" s="832">
        <v>1176</v>
      </c>
      <c r="K291" s="833">
        <v>35374.08056640625</v>
      </c>
    </row>
    <row r="292" spans="1:11" ht="14.45" customHeight="1" x14ac:dyDescent="0.2">
      <c r="A292" s="822" t="s">
        <v>575</v>
      </c>
      <c r="B292" s="823" t="s">
        <v>576</v>
      </c>
      <c r="C292" s="826" t="s">
        <v>595</v>
      </c>
      <c r="D292" s="840" t="s">
        <v>596</v>
      </c>
      <c r="E292" s="826" t="s">
        <v>3598</v>
      </c>
      <c r="F292" s="840" t="s">
        <v>3599</v>
      </c>
      <c r="G292" s="826" t="s">
        <v>4072</v>
      </c>
      <c r="H292" s="826" t="s">
        <v>4074</v>
      </c>
      <c r="I292" s="832">
        <v>29.111666361490887</v>
      </c>
      <c r="J292" s="832">
        <v>600</v>
      </c>
      <c r="K292" s="833">
        <v>17512.820007324219</v>
      </c>
    </row>
    <row r="293" spans="1:11" ht="14.45" customHeight="1" x14ac:dyDescent="0.2">
      <c r="A293" s="822" t="s">
        <v>575</v>
      </c>
      <c r="B293" s="823" t="s">
        <v>576</v>
      </c>
      <c r="C293" s="826" t="s">
        <v>595</v>
      </c>
      <c r="D293" s="840" t="s">
        <v>596</v>
      </c>
      <c r="E293" s="826" t="s">
        <v>3598</v>
      </c>
      <c r="F293" s="840" t="s">
        <v>3599</v>
      </c>
      <c r="G293" s="826" t="s">
        <v>4075</v>
      </c>
      <c r="H293" s="826" t="s">
        <v>4076</v>
      </c>
      <c r="I293" s="832">
        <v>10.350000381469727</v>
      </c>
      <c r="J293" s="832">
        <v>2</v>
      </c>
      <c r="K293" s="833">
        <v>20.700000762939453</v>
      </c>
    </row>
    <row r="294" spans="1:11" ht="14.45" customHeight="1" x14ac:dyDescent="0.2">
      <c r="A294" s="822" t="s">
        <v>575</v>
      </c>
      <c r="B294" s="823" t="s">
        <v>576</v>
      </c>
      <c r="C294" s="826" t="s">
        <v>595</v>
      </c>
      <c r="D294" s="840" t="s">
        <v>596</v>
      </c>
      <c r="E294" s="826" t="s">
        <v>3629</v>
      </c>
      <c r="F294" s="840" t="s">
        <v>3630</v>
      </c>
      <c r="G294" s="826" t="s">
        <v>4077</v>
      </c>
      <c r="H294" s="826" t="s">
        <v>4078</v>
      </c>
      <c r="I294" s="832">
        <v>47.344999313354492</v>
      </c>
      <c r="J294" s="832">
        <v>40</v>
      </c>
      <c r="K294" s="833">
        <v>1893.8999938964844</v>
      </c>
    </row>
    <row r="295" spans="1:11" ht="14.45" customHeight="1" x14ac:dyDescent="0.2">
      <c r="A295" s="822" t="s">
        <v>575</v>
      </c>
      <c r="B295" s="823" t="s">
        <v>576</v>
      </c>
      <c r="C295" s="826" t="s">
        <v>595</v>
      </c>
      <c r="D295" s="840" t="s">
        <v>596</v>
      </c>
      <c r="E295" s="826" t="s">
        <v>3629</v>
      </c>
      <c r="F295" s="840" t="s">
        <v>3630</v>
      </c>
      <c r="G295" s="826" t="s">
        <v>4079</v>
      </c>
      <c r="H295" s="826" t="s">
        <v>4080</v>
      </c>
      <c r="I295" s="832">
        <v>17.950000762939453</v>
      </c>
      <c r="J295" s="832">
        <v>6</v>
      </c>
      <c r="K295" s="833">
        <v>107.68000030517578</v>
      </c>
    </row>
    <row r="296" spans="1:11" ht="14.45" customHeight="1" x14ac:dyDescent="0.2">
      <c r="A296" s="822" t="s">
        <v>575</v>
      </c>
      <c r="B296" s="823" t="s">
        <v>576</v>
      </c>
      <c r="C296" s="826" t="s">
        <v>595</v>
      </c>
      <c r="D296" s="840" t="s">
        <v>596</v>
      </c>
      <c r="E296" s="826" t="s">
        <v>3629</v>
      </c>
      <c r="F296" s="840" t="s">
        <v>3630</v>
      </c>
      <c r="G296" s="826" t="s">
        <v>4081</v>
      </c>
      <c r="H296" s="826" t="s">
        <v>4082</v>
      </c>
      <c r="I296" s="832">
        <v>592.9000244140625</v>
      </c>
      <c r="J296" s="832">
        <v>7</v>
      </c>
      <c r="K296" s="833">
        <v>4150.300048828125</v>
      </c>
    </row>
    <row r="297" spans="1:11" ht="14.45" customHeight="1" x14ac:dyDescent="0.2">
      <c r="A297" s="822" t="s">
        <v>575</v>
      </c>
      <c r="B297" s="823" t="s">
        <v>576</v>
      </c>
      <c r="C297" s="826" t="s">
        <v>595</v>
      </c>
      <c r="D297" s="840" t="s">
        <v>596</v>
      </c>
      <c r="E297" s="826" t="s">
        <v>3629</v>
      </c>
      <c r="F297" s="840" t="s">
        <v>3630</v>
      </c>
      <c r="G297" s="826" t="s">
        <v>4083</v>
      </c>
      <c r="H297" s="826" t="s">
        <v>4084</v>
      </c>
      <c r="I297" s="832">
        <v>121</v>
      </c>
      <c r="J297" s="832">
        <v>26</v>
      </c>
      <c r="K297" s="833">
        <v>3146</v>
      </c>
    </row>
    <row r="298" spans="1:11" ht="14.45" customHeight="1" x14ac:dyDescent="0.2">
      <c r="A298" s="822" t="s">
        <v>575</v>
      </c>
      <c r="B298" s="823" t="s">
        <v>576</v>
      </c>
      <c r="C298" s="826" t="s">
        <v>595</v>
      </c>
      <c r="D298" s="840" t="s">
        <v>596</v>
      </c>
      <c r="E298" s="826" t="s">
        <v>3629</v>
      </c>
      <c r="F298" s="840" t="s">
        <v>3630</v>
      </c>
      <c r="G298" s="826" t="s">
        <v>4085</v>
      </c>
      <c r="H298" s="826" t="s">
        <v>4086</v>
      </c>
      <c r="I298" s="832">
        <v>4.7199997901916504</v>
      </c>
      <c r="J298" s="832">
        <v>30</v>
      </c>
      <c r="K298" s="833">
        <v>141.57000732421875</v>
      </c>
    </row>
    <row r="299" spans="1:11" ht="14.45" customHeight="1" x14ac:dyDescent="0.2">
      <c r="A299" s="822" t="s">
        <v>575</v>
      </c>
      <c r="B299" s="823" t="s">
        <v>576</v>
      </c>
      <c r="C299" s="826" t="s">
        <v>595</v>
      </c>
      <c r="D299" s="840" t="s">
        <v>596</v>
      </c>
      <c r="E299" s="826" t="s">
        <v>3629</v>
      </c>
      <c r="F299" s="840" t="s">
        <v>3630</v>
      </c>
      <c r="G299" s="826" t="s">
        <v>4087</v>
      </c>
      <c r="H299" s="826" t="s">
        <v>4088</v>
      </c>
      <c r="I299" s="832">
        <v>2.047142812183925</v>
      </c>
      <c r="J299" s="832">
        <v>1600</v>
      </c>
      <c r="K299" s="833">
        <v>3274</v>
      </c>
    </row>
    <row r="300" spans="1:11" ht="14.45" customHeight="1" x14ac:dyDescent="0.2">
      <c r="A300" s="822" t="s">
        <v>575</v>
      </c>
      <c r="B300" s="823" t="s">
        <v>576</v>
      </c>
      <c r="C300" s="826" t="s">
        <v>595</v>
      </c>
      <c r="D300" s="840" t="s">
        <v>596</v>
      </c>
      <c r="E300" s="826" t="s">
        <v>3629</v>
      </c>
      <c r="F300" s="840" t="s">
        <v>3630</v>
      </c>
      <c r="G300" s="826" t="s">
        <v>4089</v>
      </c>
      <c r="H300" s="826" t="s">
        <v>4090</v>
      </c>
      <c r="I300" s="832">
        <v>2501.070068359375</v>
      </c>
      <c r="J300" s="832">
        <v>2</v>
      </c>
      <c r="K300" s="833">
        <v>5002.14013671875</v>
      </c>
    </row>
    <row r="301" spans="1:11" ht="14.45" customHeight="1" x14ac:dyDescent="0.2">
      <c r="A301" s="822" t="s">
        <v>575</v>
      </c>
      <c r="B301" s="823" t="s">
        <v>576</v>
      </c>
      <c r="C301" s="826" t="s">
        <v>595</v>
      </c>
      <c r="D301" s="840" t="s">
        <v>596</v>
      </c>
      <c r="E301" s="826" t="s">
        <v>3629</v>
      </c>
      <c r="F301" s="840" t="s">
        <v>3630</v>
      </c>
      <c r="G301" s="826" t="s">
        <v>4091</v>
      </c>
      <c r="H301" s="826" t="s">
        <v>4092</v>
      </c>
      <c r="I301" s="832">
        <v>164.07615426870493</v>
      </c>
      <c r="J301" s="832">
        <v>280</v>
      </c>
      <c r="K301" s="833">
        <v>46633.259765625</v>
      </c>
    </row>
    <row r="302" spans="1:11" ht="14.45" customHeight="1" x14ac:dyDescent="0.2">
      <c r="A302" s="822" t="s">
        <v>575</v>
      </c>
      <c r="B302" s="823" t="s">
        <v>576</v>
      </c>
      <c r="C302" s="826" t="s">
        <v>595</v>
      </c>
      <c r="D302" s="840" t="s">
        <v>596</v>
      </c>
      <c r="E302" s="826" t="s">
        <v>3629</v>
      </c>
      <c r="F302" s="840" t="s">
        <v>3630</v>
      </c>
      <c r="G302" s="826" t="s">
        <v>4091</v>
      </c>
      <c r="H302" s="826" t="s">
        <v>4093</v>
      </c>
      <c r="I302" s="832">
        <v>175</v>
      </c>
      <c r="J302" s="832">
        <v>80</v>
      </c>
      <c r="K302" s="833">
        <v>14000.2001953125</v>
      </c>
    </row>
    <row r="303" spans="1:11" ht="14.45" customHeight="1" x14ac:dyDescent="0.2">
      <c r="A303" s="822" t="s">
        <v>575</v>
      </c>
      <c r="B303" s="823" t="s">
        <v>576</v>
      </c>
      <c r="C303" s="826" t="s">
        <v>595</v>
      </c>
      <c r="D303" s="840" t="s">
        <v>596</v>
      </c>
      <c r="E303" s="826" t="s">
        <v>3629</v>
      </c>
      <c r="F303" s="840" t="s">
        <v>3630</v>
      </c>
      <c r="G303" s="826" t="s">
        <v>4094</v>
      </c>
      <c r="H303" s="826" t="s">
        <v>4095</v>
      </c>
      <c r="I303" s="832">
        <v>127.66000366210938</v>
      </c>
      <c r="J303" s="832">
        <v>50</v>
      </c>
      <c r="K303" s="833">
        <v>6382.750244140625</v>
      </c>
    </row>
    <row r="304" spans="1:11" ht="14.45" customHeight="1" x14ac:dyDescent="0.2">
      <c r="A304" s="822" t="s">
        <v>575</v>
      </c>
      <c r="B304" s="823" t="s">
        <v>576</v>
      </c>
      <c r="C304" s="826" t="s">
        <v>595</v>
      </c>
      <c r="D304" s="840" t="s">
        <v>596</v>
      </c>
      <c r="E304" s="826" t="s">
        <v>3629</v>
      </c>
      <c r="F304" s="840" t="s">
        <v>3630</v>
      </c>
      <c r="G304" s="826" t="s">
        <v>4096</v>
      </c>
      <c r="H304" s="826" t="s">
        <v>4097</v>
      </c>
      <c r="I304" s="832">
        <v>47.189998626708984</v>
      </c>
      <c r="J304" s="832">
        <v>20</v>
      </c>
      <c r="K304" s="833">
        <v>943.79998779296875</v>
      </c>
    </row>
    <row r="305" spans="1:11" ht="14.45" customHeight="1" x14ac:dyDescent="0.2">
      <c r="A305" s="822" t="s">
        <v>575</v>
      </c>
      <c r="B305" s="823" t="s">
        <v>576</v>
      </c>
      <c r="C305" s="826" t="s">
        <v>595</v>
      </c>
      <c r="D305" s="840" t="s">
        <v>596</v>
      </c>
      <c r="E305" s="826" t="s">
        <v>3629</v>
      </c>
      <c r="F305" s="840" t="s">
        <v>3630</v>
      </c>
      <c r="G305" s="826" t="s">
        <v>4098</v>
      </c>
      <c r="H305" s="826" t="s">
        <v>4099</v>
      </c>
      <c r="I305" s="832">
        <v>2.9033334255218506</v>
      </c>
      <c r="J305" s="832">
        <v>600</v>
      </c>
      <c r="K305" s="833">
        <v>1742</v>
      </c>
    </row>
    <row r="306" spans="1:11" ht="14.45" customHeight="1" x14ac:dyDescent="0.2">
      <c r="A306" s="822" t="s">
        <v>575</v>
      </c>
      <c r="B306" s="823" t="s">
        <v>576</v>
      </c>
      <c r="C306" s="826" t="s">
        <v>595</v>
      </c>
      <c r="D306" s="840" t="s">
        <v>596</v>
      </c>
      <c r="E306" s="826" t="s">
        <v>3629</v>
      </c>
      <c r="F306" s="840" t="s">
        <v>3630</v>
      </c>
      <c r="G306" s="826" t="s">
        <v>4100</v>
      </c>
      <c r="H306" s="826" t="s">
        <v>4101</v>
      </c>
      <c r="I306" s="832">
        <v>2.9050000905990601</v>
      </c>
      <c r="J306" s="832">
        <v>400</v>
      </c>
      <c r="K306" s="833">
        <v>1162</v>
      </c>
    </row>
    <row r="307" spans="1:11" ht="14.45" customHeight="1" x14ac:dyDescent="0.2">
      <c r="A307" s="822" t="s">
        <v>575</v>
      </c>
      <c r="B307" s="823" t="s">
        <v>576</v>
      </c>
      <c r="C307" s="826" t="s">
        <v>595</v>
      </c>
      <c r="D307" s="840" t="s">
        <v>596</v>
      </c>
      <c r="E307" s="826" t="s">
        <v>3629</v>
      </c>
      <c r="F307" s="840" t="s">
        <v>3630</v>
      </c>
      <c r="G307" s="826" t="s">
        <v>4102</v>
      </c>
      <c r="H307" s="826" t="s">
        <v>4103</v>
      </c>
      <c r="I307" s="832">
        <v>6.2899999618530273</v>
      </c>
      <c r="J307" s="832">
        <v>100</v>
      </c>
      <c r="K307" s="833">
        <v>629</v>
      </c>
    </row>
    <row r="308" spans="1:11" ht="14.45" customHeight="1" x14ac:dyDescent="0.2">
      <c r="A308" s="822" t="s">
        <v>575</v>
      </c>
      <c r="B308" s="823" t="s">
        <v>576</v>
      </c>
      <c r="C308" s="826" t="s">
        <v>595</v>
      </c>
      <c r="D308" s="840" t="s">
        <v>596</v>
      </c>
      <c r="E308" s="826" t="s">
        <v>3629</v>
      </c>
      <c r="F308" s="840" t="s">
        <v>3630</v>
      </c>
      <c r="G308" s="826" t="s">
        <v>4104</v>
      </c>
      <c r="H308" s="826" t="s">
        <v>4105</v>
      </c>
      <c r="I308" s="832">
        <v>2.3599998950958252</v>
      </c>
      <c r="J308" s="832">
        <v>200</v>
      </c>
      <c r="K308" s="833">
        <v>472</v>
      </c>
    </row>
    <row r="309" spans="1:11" ht="14.45" customHeight="1" x14ac:dyDescent="0.2">
      <c r="A309" s="822" t="s">
        <v>575</v>
      </c>
      <c r="B309" s="823" t="s">
        <v>576</v>
      </c>
      <c r="C309" s="826" t="s">
        <v>595</v>
      </c>
      <c r="D309" s="840" t="s">
        <v>596</v>
      </c>
      <c r="E309" s="826" t="s">
        <v>3629</v>
      </c>
      <c r="F309" s="840" t="s">
        <v>3630</v>
      </c>
      <c r="G309" s="826" t="s">
        <v>4106</v>
      </c>
      <c r="H309" s="826" t="s">
        <v>4107</v>
      </c>
      <c r="I309" s="832">
        <v>2.3599998950958252</v>
      </c>
      <c r="J309" s="832">
        <v>5600</v>
      </c>
      <c r="K309" s="833">
        <v>13216</v>
      </c>
    </row>
    <row r="310" spans="1:11" ht="14.45" customHeight="1" x14ac:dyDescent="0.2">
      <c r="A310" s="822" t="s">
        <v>575</v>
      </c>
      <c r="B310" s="823" t="s">
        <v>576</v>
      </c>
      <c r="C310" s="826" t="s">
        <v>595</v>
      </c>
      <c r="D310" s="840" t="s">
        <v>596</v>
      </c>
      <c r="E310" s="826" t="s">
        <v>3629</v>
      </c>
      <c r="F310" s="840" t="s">
        <v>3630</v>
      </c>
      <c r="G310" s="826" t="s">
        <v>4108</v>
      </c>
      <c r="H310" s="826" t="s">
        <v>4109</v>
      </c>
      <c r="I310" s="832">
        <v>2.3599998950958252</v>
      </c>
      <c r="J310" s="832">
        <v>6000</v>
      </c>
      <c r="K310" s="833">
        <v>14160</v>
      </c>
    </row>
    <row r="311" spans="1:11" ht="14.45" customHeight="1" x14ac:dyDescent="0.2">
      <c r="A311" s="822" t="s">
        <v>575</v>
      </c>
      <c r="B311" s="823" t="s">
        <v>576</v>
      </c>
      <c r="C311" s="826" t="s">
        <v>595</v>
      </c>
      <c r="D311" s="840" t="s">
        <v>596</v>
      </c>
      <c r="E311" s="826" t="s">
        <v>3629</v>
      </c>
      <c r="F311" s="840" t="s">
        <v>3630</v>
      </c>
      <c r="G311" s="826" t="s">
        <v>4106</v>
      </c>
      <c r="H311" s="826" t="s">
        <v>4110</v>
      </c>
      <c r="I311" s="832">
        <v>2.3599998950958252</v>
      </c>
      <c r="J311" s="832">
        <v>5500</v>
      </c>
      <c r="K311" s="833">
        <v>12980</v>
      </c>
    </row>
    <row r="312" spans="1:11" ht="14.45" customHeight="1" x14ac:dyDescent="0.2">
      <c r="A312" s="822" t="s">
        <v>575</v>
      </c>
      <c r="B312" s="823" t="s">
        <v>576</v>
      </c>
      <c r="C312" s="826" t="s">
        <v>595</v>
      </c>
      <c r="D312" s="840" t="s">
        <v>596</v>
      </c>
      <c r="E312" s="826" t="s">
        <v>3629</v>
      </c>
      <c r="F312" s="840" t="s">
        <v>3630</v>
      </c>
      <c r="G312" s="826" t="s">
        <v>4108</v>
      </c>
      <c r="H312" s="826" t="s">
        <v>4111</v>
      </c>
      <c r="I312" s="832">
        <v>2.3599998950958252</v>
      </c>
      <c r="J312" s="832">
        <v>2000</v>
      </c>
      <c r="K312" s="833">
        <v>4720</v>
      </c>
    </row>
    <row r="313" spans="1:11" ht="14.45" customHeight="1" x14ac:dyDescent="0.2">
      <c r="A313" s="822" t="s">
        <v>575</v>
      </c>
      <c r="B313" s="823" t="s">
        <v>576</v>
      </c>
      <c r="C313" s="826" t="s">
        <v>595</v>
      </c>
      <c r="D313" s="840" t="s">
        <v>596</v>
      </c>
      <c r="E313" s="826" t="s">
        <v>3629</v>
      </c>
      <c r="F313" s="840" t="s">
        <v>3630</v>
      </c>
      <c r="G313" s="826" t="s">
        <v>4098</v>
      </c>
      <c r="H313" s="826" t="s">
        <v>4112</v>
      </c>
      <c r="I313" s="832">
        <v>2.9100000858306885</v>
      </c>
      <c r="J313" s="832">
        <v>100</v>
      </c>
      <c r="K313" s="833">
        <v>291</v>
      </c>
    </row>
    <row r="314" spans="1:11" ht="14.45" customHeight="1" x14ac:dyDescent="0.2">
      <c r="A314" s="822" t="s">
        <v>575</v>
      </c>
      <c r="B314" s="823" t="s">
        <v>576</v>
      </c>
      <c r="C314" s="826" t="s">
        <v>595</v>
      </c>
      <c r="D314" s="840" t="s">
        <v>596</v>
      </c>
      <c r="E314" s="826" t="s">
        <v>3629</v>
      </c>
      <c r="F314" s="840" t="s">
        <v>3630</v>
      </c>
      <c r="G314" s="826" t="s">
        <v>4100</v>
      </c>
      <c r="H314" s="826" t="s">
        <v>4113</v>
      </c>
      <c r="I314" s="832">
        <v>2.9000000953674316</v>
      </c>
      <c r="J314" s="832">
        <v>100</v>
      </c>
      <c r="K314" s="833">
        <v>290</v>
      </c>
    </row>
    <row r="315" spans="1:11" ht="14.45" customHeight="1" x14ac:dyDescent="0.2">
      <c r="A315" s="822" t="s">
        <v>575</v>
      </c>
      <c r="B315" s="823" t="s">
        <v>576</v>
      </c>
      <c r="C315" s="826" t="s">
        <v>595</v>
      </c>
      <c r="D315" s="840" t="s">
        <v>596</v>
      </c>
      <c r="E315" s="826" t="s">
        <v>3629</v>
      </c>
      <c r="F315" s="840" t="s">
        <v>3630</v>
      </c>
      <c r="G315" s="826" t="s">
        <v>4114</v>
      </c>
      <c r="H315" s="826" t="s">
        <v>4115</v>
      </c>
      <c r="I315" s="832">
        <v>4627.0400390625</v>
      </c>
      <c r="J315" s="832">
        <v>2</v>
      </c>
      <c r="K315" s="833">
        <v>9254.080078125</v>
      </c>
    </row>
    <row r="316" spans="1:11" ht="14.45" customHeight="1" x14ac:dyDescent="0.2">
      <c r="A316" s="822" t="s">
        <v>575</v>
      </c>
      <c r="B316" s="823" t="s">
        <v>576</v>
      </c>
      <c r="C316" s="826" t="s">
        <v>595</v>
      </c>
      <c r="D316" s="840" t="s">
        <v>596</v>
      </c>
      <c r="E316" s="826" t="s">
        <v>3629</v>
      </c>
      <c r="F316" s="840" t="s">
        <v>3630</v>
      </c>
      <c r="G316" s="826" t="s">
        <v>4116</v>
      </c>
      <c r="H316" s="826" t="s">
        <v>4117</v>
      </c>
      <c r="I316" s="832">
        <v>5631.33984375</v>
      </c>
      <c r="J316" s="832">
        <v>2</v>
      </c>
      <c r="K316" s="833">
        <v>11262.6796875</v>
      </c>
    </row>
    <row r="317" spans="1:11" ht="14.45" customHeight="1" x14ac:dyDescent="0.2">
      <c r="A317" s="822" t="s">
        <v>575</v>
      </c>
      <c r="B317" s="823" t="s">
        <v>576</v>
      </c>
      <c r="C317" s="826" t="s">
        <v>595</v>
      </c>
      <c r="D317" s="840" t="s">
        <v>596</v>
      </c>
      <c r="E317" s="826" t="s">
        <v>3629</v>
      </c>
      <c r="F317" s="840" t="s">
        <v>3630</v>
      </c>
      <c r="G317" s="826" t="s">
        <v>4118</v>
      </c>
      <c r="H317" s="826" t="s">
        <v>4119</v>
      </c>
      <c r="I317" s="832">
        <v>1.4999999664723873E-2</v>
      </c>
      <c r="J317" s="832">
        <v>1700</v>
      </c>
      <c r="K317" s="833">
        <v>24</v>
      </c>
    </row>
    <row r="318" spans="1:11" ht="14.45" customHeight="1" x14ac:dyDescent="0.2">
      <c r="A318" s="822" t="s">
        <v>575</v>
      </c>
      <c r="B318" s="823" t="s">
        <v>576</v>
      </c>
      <c r="C318" s="826" t="s">
        <v>595</v>
      </c>
      <c r="D318" s="840" t="s">
        <v>596</v>
      </c>
      <c r="E318" s="826" t="s">
        <v>3629</v>
      </c>
      <c r="F318" s="840" t="s">
        <v>3630</v>
      </c>
      <c r="G318" s="826" t="s">
        <v>4118</v>
      </c>
      <c r="H318" s="826" t="s">
        <v>4120</v>
      </c>
      <c r="I318" s="832">
        <v>1.6666666294137638E-2</v>
      </c>
      <c r="J318" s="832">
        <v>1600</v>
      </c>
      <c r="K318" s="833">
        <v>20</v>
      </c>
    </row>
    <row r="319" spans="1:11" ht="14.45" customHeight="1" x14ac:dyDescent="0.2">
      <c r="A319" s="822" t="s">
        <v>575</v>
      </c>
      <c r="B319" s="823" t="s">
        <v>576</v>
      </c>
      <c r="C319" s="826" t="s">
        <v>595</v>
      </c>
      <c r="D319" s="840" t="s">
        <v>596</v>
      </c>
      <c r="E319" s="826" t="s">
        <v>3629</v>
      </c>
      <c r="F319" s="840" t="s">
        <v>3630</v>
      </c>
      <c r="G319" s="826" t="s">
        <v>4121</v>
      </c>
      <c r="H319" s="826" t="s">
        <v>4122</v>
      </c>
      <c r="I319" s="832">
        <v>601.3699951171875</v>
      </c>
      <c r="J319" s="832">
        <v>18</v>
      </c>
      <c r="K319" s="833">
        <v>10824.66015625</v>
      </c>
    </row>
    <row r="320" spans="1:11" ht="14.45" customHeight="1" x14ac:dyDescent="0.2">
      <c r="A320" s="822" t="s">
        <v>575</v>
      </c>
      <c r="B320" s="823" t="s">
        <v>576</v>
      </c>
      <c r="C320" s="826" t="s">
        <v>595</v>
      </c>
      <c r="D320" s="840" t="s">
        <v>596</v>
      </c>
      <c r="E320" s="826" t="s">
        <v>3629</v>
      </c>
      <c r="F320" s="840" t="s">
        <v>3630</v>
      </c>
      <c r="G320" s="826" t="s">
        <v>4123</v>
      </c>
      <c r="H320" s="826" t="s">
        <v>4124</v>
      </c>
      <c r="I320" s="832">
        <v>1.690000057220459</v>
      </c>
      <c r="J320" s="832">
        <v>900</v>
      </c>
      <c r="K320" s="833">
        <v>1521</v>
      </c>
    </row>
    <row r="321" spans="1:11" ht="14.45" customHeight="1" x14ac:dyDescent="0.2">
      <c r="A321" s="822" t="s">
        <v>575</v>
      </c>
      <c r="B321" s="823" t="s">
        <v>576</v>
      </c>
      <c r="C321" s="826" t="s">
        <v>595</v>
      </c>
      <c r="D321" s="840" t="s">
        <v>596</v>
      </c>
      <c r="E321" s="826" t="s">
        <v>3629</v>
      </c>
      <c r="F321" s="840" t="s">
        <v>3630</v>
      </c>
      <c r="G321" s="826" t="s">
        <v>4123</v>
      </c>
      <c r="H321" s="826" t="s">
        <v>4125</v>
      </c>
      <c r="I321" s="832">
        <v>1.6987500488758087</v>
      </c>
      <c r="J321" s="832">
        <v>3300</v>
      </c>
      <c r="K321" s="833">
        <v>5600</v>
      </c>
    </row>
    <row r="322" spans="1:11" ht="14.45" customHeight="1" x14ac:dyDescent="0.2">
      <c r="A322" s="822" t="s">
        <v>575</v>
      </c>
      <c r="B322" s="823" t="s">
        <v>576</v>
      </c>
      <c r="C322" s="826" t="s">
        <v>595</v>
      </c>
      <c r="D322" s="840" t="s">
        <v>596</v>
      </c>
      <c r="E322" s="826" t="s">
        <v>3629</v>
      </c>
      <c r="F322" s="840" t="s">
        <v>3630</v>
      </c>
      <c r="G322" s="826" t="s">
        <v>4123</v>
      </c>
      <c r="H322" s="826" t="s">
        <v>4126</v>
      </c>
      <c r="I322" s="832">
        <v>1.6928571973528181</v>
      </c>
      <c r="J322" s="832">
        <v>2800</v>
      </c>
      <c r="K322" s="833">
        <v>4741</v>
      </c>
    </row>
    <row r="323" spans="1:11" ht="14.45" customHeight="1" x14ac:dyDescent="0.2">
      <c r="A323" s="822" t="s">
        <v>575</v>
      </c>
      <c r="B323" s="823" t="s">
        <v>576</v>
      </c>
      <c r="C323" s="826" t="s">
        <v>595</v>
      </c>
      <c r="D323" s="840" t="s">
        <v>596</v>
      </c>
      <c r="E323" s="826" t="s">
        <v>3629</v>
      </c>
      <c r="F323" s="840" t="s">
        <v>3630</v>
      </c>
      <c r="G323" s="826" t="s">
        <v>4127</v>
      </c>
      <c r="H323" s="826" t="s">
        <v>4128</v>
      </c>
      <c r="I323" s="832">
        <v>11.5</v>
      </c>
      <c r="J323" s="832">
        <v>300</v>
      </c>
      <c r="K323" s="833">
        <v>3450</v>
      </c>
    </row>
    <row r="324" spans="1:11" ht="14.45" customHeight="1" x14ac:dyDescent="0.2">
      <c r="A324" s="822" t="s">
        <v>575</v>
      </c>
      <c r="B324" s="823" t="s">
        <v>576</v>
      </c>
      <c r="C324" s="826" t="s">
        <v>595</v>
      </c>
      <c r="D324" s="840" t="s">
        <v>596</v>
      </c>
      <c r="E324" s="826" t="s">
        <v>3629</v>
      </c>
      <c r="F324" s="840" t="s">
        <v>3630</v>
      </c>
      <c r="G324" s="826" t="s">
        <v>4129</v>
      </c>
      <c r="H324" s="826" t="s">
        <v>4130</v>
      </c>
      <c r="I324" s="832">
        <v>45.5</v>
      </c>
      <c r="J324" s="832">
        <v>560</v>
      </c>
      <c r="K324" s="833">
        <v>25478.159851074219</v>
      </c>
    </row>
    <row r="325" spans="1:11" ht="14.45" customHeight="1" x14ac:dyDescent="0.2">
      <c r="A325" s="822" t="s">
        <v>575</v>
      </c>
      <c r="B325" s="823" t="s">
        <v>576</v>
      </c>
      <c r="C325" s="826" t="s">
        <v>595</v>
      </c>
      <c r="D325" s="840" t="s">
        <v>596</v>
      </c>
      <c r="E325" s="826" t="s">
        <v>3629</v>
      </c>
      <c r="F325" s="840" t="s">
        <v>3630</v>
      </c>
      <c r="G325" s="826" t="s">
        <v>4129</v>
      </c>
      <c r="H325" s="826" t="s">
        <v>4131</v>
      </c>
      <c r="I325" s="832">
        <v>45.5</v>
      </c>
      <c r="J325" s="832">
        <v>260</v>
      </c>
      <c r="K325" s="833">
        <v>11828.9599609375</v>
      </c>
    </row>
    <row r="326" spans="1:11" ht="14.45" customHeight="1" x14ac:dyDescent="0.2">
      <c r="A326" s="822" t="s">
        <v>575</v>
      </c>
      <c r="B326" s="823" t="s">
        <v>576</v>
      </c>
      <c r="C326" s="826" t="s">
        <v>595</v>
      </c>
      <c r="D326" s="840" t="s">
        <v>596</v>
      </c>
      <c r="E326" s="826" t="s">
        <v>3629</v>
      </c>
      <c r="F326" s="840" t="s">
        <v>3630</v>
      </c>
      <c r="G326" s="826" t="s">
        <v>4132</v>
      </c>
      <c r="H326" s="826" t="s">
        <v>4133</v>
      </c>
      <c r="I326" s="832">
        <v>11.145454493435947</v>
      </c>
      <c r="J326" s="832">
        <v>4200</v>
      </c>
      <c r="K326" s="833">
        <v>46813</v>
      </c>
    </row>
    <row r="327" spans="1:11" ht="14.45" customHeight="1" x14ac:dyDescent="0.2">
      <c r="A327" s="822" t="s">
        <v>575</v>
      </c>
      <c r="B327" s="823" t="s">
        <v>576</v>
      </c>
      <c r="C327" s="826" t="s">
        <v>595</v>
      </c>
      <c r="D327" s="840" t="s">
        <v>596</v>
      </c>
      <c r="E327" s="826" t="s">
        <v>3629</v>
      </c>
      <c r="F327" s="840" t="s">
        <v>3630</v>
      </c>
      <c r="G327" s="826" t="s">
        <v>4132</v>
      </c>
      <c r="H327" s="826" t="s">
        <v>4134</v>
      </c>
      <c r="I327" s="832">
        <v>11.141666889190674</v>
      </c>
      <c r="J327" s="832">
        <v>1900</v>
      </c>
      <c r="K327" s="833">
        <v>21170</v>
      </c>
    </row>
    <row r="328" spans="1:11" ht="14.45" customHeight="1" x14ac:dyDescent="0.2">
      <c r="A328" s="822" t="s">
        <v>575</v>
      </c>
      <c r="B328" s="823" t="s">
        <v>576</v>
      </c>
      <c r="C328" s="826" t="s">
        <v>595</v>
      </c>
      <c r="D328" s="840" t="s">
        <v>596</v>
      </c>
      <c r="E328" s="826" t="s">
        <v>3629</v>
      </c>
      <c r="F328" s="840" t="s">
        <v>3630</v>
      </c>
      <c r="G328" s="826" t="s">
        <v>4135</v>
      </c>
      <c r="H328" s="826" t="s">
        <v>4136</v>
      </c>
      <c r="I328" s="832">
        <v>26.59333324432373</v>
      </c>
      <c r="J328" s="832">
        <v>600</v>
      </c>
      <c r="K328" s="833">
        <v>15955.249755859375</v>
      </c>
    </row>
    <row r="329" spans="1:11" ht="14.45" customHeight="1" x14ac:dyDescent="0.2">
      <c r="A329" s="822" t="s">
        <v>575</v>
      </c>
      <c r="B329" s="823" t="s">
        <v>576</v>
      </c>
      <c r="C329" s="826" t="s">
        <v>595</v>
      </c>
      <c r="D329" s="840" t="s">
        <v>596</v>
      </c>
      <c r="E329" s="826" t="s">
        <v>3629</v>
      </c>
      <c r="F329" s="840" t="s">
        <v>3630</v>
      </c>
      <c r="G329" s="826" t="s">
        <v>4135</v>
      </c>
      <c r="H329" s="826" t="s">
        <v>4137</v>
      </c>
      <c r="I329" s="832">
        <v>25.989999771118164</v>
      </c>
      <c r="J329" s="832">
        <v>500</v>
      </c>
      <c r="K329" s="833">
        <v>12995.41015625</v>
      </c>
    </row>
    <row r="330" spans="1:11" ht="14.45" customHeight="1" x14ac:dyDescent="0.2">
      <c r="A330" s="822" t="s">
        <v>575</v>
      </c>
      <c r="B330" s="823" t="s">
        <v>576</v>
      </c>
      <c r="C330" s="826" t="s">
        <v>595</v>
      </c>
      <c r="D330" s="840" t="s">
        <v>596</v>
      </c>
      <c r="E330" s="826" t="s">
        <v>3629</v>
      </c>
      <c r="F330" s="840" t="s">
        <v>3630</v>
      </c>
      <c r="G330" s="826" t="s">
        <v>4138</v>
      </c>
      <c r="H330" s="826" t="s">
        <v>4139</v>
      </c>
      <c r="I330" s="832">
        <v>40.860000610351563</v>
      </c>
      <c r="J330" s="832">
        <v>460</v>
      </c>
      <c r="K330" s="833">
        <v>18795.910339355469</v>
      </c>
    </row>
    <row r="331" spans="1:11" ht="14.45" customHeight="1" x14ac:dyDescent="0.2">
      <c r="A331" s="822" t="s">
        <v>575</v>
      </c>
      <c r="B331" s="823" t="s">
        <v>576</v>
      </c>
      <c r="C331" s="826" t="s">
        <v>595</v>
      </c>
      <c r="D331" s="840" t="s">
        <v>596</v>
      </c>
      <c r="E331" s="826" t="s">
        <v>3629</v>
      </c>
      <c r="F331" s="840" t="s">
        <v>3630</v>
      </c>
      <c r="G331" s="826" t="s">
        <v>4138</v>
      </c>
      <c r="H331" s="826" t="s">
        <v>4140</v>
      </c>
      <c r="I331" s="832">
        <v>40.860000610351563</v>
      </c>
      <c r="J331" s="832">
        <v>340</v>
      </c>
      <c r="K331" s="833">
        <v>13892.400329589844</v>
      </c>
    </row>
    <row r="332" spans="1:11" ht="14.45" customHeight="1" x14ac:dyDescent="0.2">
      <c r="A332" s="822" t="s">
        <v>575</v>
      </c>
      <c r="B332" s="823" t="s">
        <v>576</v>
      </c>
      <c r="C332" s="826" t="s">
        <v>595</v>
      </c>
      <c r="D332" s="840" t="s">
        <v>596</v>
      </c>
      <c r="E332" s="826" t="s">
        <v>3629</v>
      </c>
      <c r="F332" s="840" t="s">
        <v>3630</v>
      </c>
      <c r="G332" s="826" t="s">
        <v>4141</v>
      </c>
      <c r="H332" s="826" t="s">
        <v>4142</v>
      </c>
      <c r="I332" s="832">
        <v>263.77999877929688</v>
      </c>
      <c r="J332" s="832">
        <v>234</v>
      </c>
      <c r="K332" s="833">
        <v>61724.5205078125</v>
      </c>
    </row>
    <row r="333" spans="1:11" ht="14.45" customHeight="1" x14ac:dyDescent="0.2">
      <c r="A333" s="822" t="s">
        <v>575</v>
      </c>
      <c r="B333" s="823" t="s">
        <v>576</v>
      </c>
      <c r="C333" s="826" t="s">
        <v>595</v>
      </c>
      <c r="D333" s="840" t="s">
        <v>596</v>
      </c>
      <c r="E333" s="826" t="s">
        <v>3629</v>
      </c>
      <c r="F333" s="840" t="s">
        <v>3630</v>
      </c>
      <c r="G333" s="826" t="s">
        <v>4143</v>
      </c>
      <c r="H333" s="826" t="s">
        <v>4144</v>
      </c>
      <c r="I333" s="832">
        <v>56.745000839233398</v>
      </c>
      <c r="J333" s="832">
        <v>10</v>
      </c>
      <c r="K333" s="833">
        <v>567.45001220703125</v>
      </c>
    </row>
    <row r="334" spans="1:11" ht="14.45" customHeight="1" x14ac:dyDescent="0.2">
      <c r="A334" s="822" t="s">
        <v>575</v>
      </c>
      <c r="B334" s="823" t="s">
        <v>576</v>
      </c>
      <c r="C334" s="826" t="s">
        <v>595</v>
      </c>
      <c r="D334" s="840" t="s">
        <v>596</v>
      </c>
      <c r="E334" s="826" t="s">
        <v>3629</v>
      </c>
      <c r="F334" s="840" t="s">
        <v>3630</v>
      </c>
      <c r="G334" s="826" t="s">
        <v>4145</v>
      </c>
      <c r="H334" s="826" t="s">
        <v>4146</v>
      </c>
      <c r="I334" s="832">
        <v>15.559999942779541</v>
      </c>
      <c r="J334" s="832">
        <v>90</v>
      </c>
      <c r="K334" s="833">
        <v>1401.7299919128418</v>
      </c>
    </row>
    <row r="335" spans="1:11" ht="14.45" customHeight="1" x14ac:dyDescent="0.2">
      <c r="A335" s="822" t="s">
        <v>575</v>
      </c>
      <c r="B335" s="823" t="s">
        <v>576</v>
      </c>
      <c r="C335" s="826" t="s">
        <v>595</v>
      </c>
      <c r="D335" s="840" t="s">
        <v>596</v>
      </c>
      <c r="E335" s="826" t="s">
        <v>3629</v>
      </c>
      <c r="F335" s="840" t="s">
        <v>3630</v>
      </c>
      <c r="G335" s="826" t="s">
        <v>4147</v>
      </c>
      <c r="H335" s="826" t="s">
        <v>4148</v>
      </c>
      <c r="I335" s="832">
        <v>96.800003051757813</v>
      </c>
      <c r="J335" s="832">
        <v>48</v>
      </c>
      <c r="K335" s="833">
        <v>4646.39990234375</v>
      </c>
    </row>
    <row r="336" spans="1:11" ht="14.45" customHeight="1" x14ac:dyDescent="0.2">
      <c r="A336" s="822" t="s">
        <v>575</v>
      </c>
      <c r="B336" s="823" t="s">
        <v>576</v>
      </c>
      <c r="C336" s="826" t="s">
        <v>595</v>
      </c>
      <c r="D336" s="840" t="s">
        <v>596</v>
      </c>
      <c r="E336" s="826" t="s">
        <v>3629</v>
      </c>
      <c r="F336" s="840" t="s">
        <v>3630</v>
      </c>
      <c r="G336" s="826" t="s">
        <v>4149</v>
      </c>
      <c r="H336" s="826" t="s">
        <v>4150</v>
      </c>
      <c r="I336" s="832">
        <v>5.2622223960028753</v>
      </c>
      <c r="J336" s="832">
        <v>3300</v>
      </c>
      <c r="K336" s="833">
        <v>17366</v>
      </c>
    </row>
    <row r="337" spans="1:11" ht="14.45" customHeight="1" x14ac:dyDescent="0.2">
      <c r="A337" s="822" t="s">
        <v>575</v>
      </c>
      <c r="B337" s="823" t="s">
        <v>576</v>
      </c>
      <c r="C337" s="826" t="s">
        <v>595</v>
      </c>
      <c r="D337" s="840" t="s">
        <v>596</v>
      </c>
      <c r="E337" s="826" t="s">
        <v>3629</v>
      </c>
      <c r="F337" s="840" t="s">
        <v>3630</v>
      </c>
      <c r="G337" s="826" t="s">
        <v>3639</v>
      </c>
      <c r="H337" s="826" t="s">
        <v>3640</v>
      </c>
      <c r="I337" s="832">
        <v>3.4854545593261719</v>
      </c>
      <c r="J337" s="832">
        <v>5700</v>
      </c>
      <c r="K337" s="833">
        <v>19865</v>
      </c>
    </row>
    <row r="338" spans="1:11" ht="14.45" customHeight="1" x14ac:dyDescent="0.2">
      <c r="A338" s="822" t="s">
        <v>575</v>
      </c>
      <c r="B338" s="823" t="s">
        <v>576</v>
      </c>
      <c r="C338" s="826" t="s">
        <v>595</v>
      </c>
      <c r="D338" s="840" t="s">
        <v>596</v>
      </c>
      <c r="E338" s="826" t="s">
        <v>3629</v>
      </c>
      <c r="F338" s="840" t="s">
        <v>3630</v>
      </c>
      <c r="G338" s="826" t="s">
        <v>4151</v>
      </c>
      <c r="H338" s="826" t="s">
        <v>4152</v>
      </c>
      <c r="I338" s="832">
        <v>17.670000076293945</v>
      </c>
      <c r="J338" s="832">
        <v>310</v>
      </c>
      <c r="K338" s="833">
        <v>5477.699951171875</v>
      </c>
    </row>
    <row r="339" spans="1:11" ht="14.45" customHeight="1" x14ac:dyDescent="0.2">
      <c r="A339" s="822" t="s">
        <v>575</v>
      </c>
      <c r="B339" s="823" t="s">
        <v>576</v>
      </c>
      <c r="C339" s="826" t="s">
        <v>595</v>
      </c>
      <c r="D339" s="840" t="s">
        <v>596</v>
      </c>
      <c r="E339" s="826" t="s">
        <v>3629</v>
      </c>
      <c r="F339" s="840" t="s">
        <v>3630</v>
      </c>
      <c r="G339" s="826" t="s">
        <v>4153</v>
      </c>
      <c r="H339" s="826" t="s">
        <v>4154</v>
      </c>
      <c r="I339" s="832">
        <v>61.060001373291016</v>
      </c>
      <c r="J339" s="832">
        <v>500</v>
      </c>
      <c r="K339" s="833">
        <v>30528.30078125</v>
      </c>
    </row>
    <row r="340" spans="1:11" ht="14.45" customHeight="1" x14ac:dyDescent="0.2">
      <c r="A340" s="822" t="s">
        <v>575</v>
      </c>
      <c r="B340" s="823" t="s">
        <v>576</v>
      </c>
      <c r="C340" s="826" t="s">
        <v>595</v>
      </c>
      <c r="D340" s="840" t="s">
        <v>596</v>
      </c>
      <c r="E340" s="826" t="s">
        <v>3629</v>
      </c>
      <c r="F340" s="840" t="s">
        <v>3630</v>
      </c>
      <c r="G340" s="826" t="s">
        <v>4149</v>
      </c>
      <c r="H340" s="826" t="s">
        <v>4155</v>
      </c>
      <c r="I340" s="832">
        <v>5.440000057220459</v>
      </c>
      <c r="J340" s="832">
        <v>300</v>
      </c>
      <c r="K340" s="833">
        <v>1632</v>
      </c>
    </row>
    <row r="341" spans="1:11" ht="14.45" customHeight="1" x14ac:dyDescent="0.2">
      <c r="A341" s="822" t="s">
        <v>575</v>
      </c>
      <c r="B341" s="823" t="s">
        <v>576</v>
      </c>
      <c r="C341" s="826" t="s">
        <v>595</v>
      </c>
      <c r="D341" s="840" t="s">
        <v>596</v>
      </c>
      <c r="E341" s="826" t="s">
        <v>3629</v>
      </c>
      <c r="F341" s="840" t="s">
        <v>3630</v>
      </c>
      <c r="G341" s="826" t="s">
        <v>3639</v>
      </c>
      <c r="H341" s="826" t="s">
        <v>3641</v>
      </c>
      <c r="I341" s="832">
        <v>3.4040000915527342</v>
      </c>
      <c r="J341" s="832">
        <v>2400</v>
      </c>
      <c r="K341" s="833">
        <v>8164</v>
      </c>
    </row>
    <row r="342" spans="1:11" ht="14.45" customHeight="1" x14ac:dyDescent="0.2">
      <c r="A342" s="822" t="s">
        <v>575</v>
      </c>
      <c r="B342" s="823" t="s">
        <v>576</v>
      </c>
      <c r="C342" s="826" t="s">
        <v>595</v>
      </c>
      <c r="D342" s="840" t="s">
        <v>596</v>
      </c>
      <c r="E342" s="826" t="s">
        <v>3629</v>
      </c>
      <c r="F342" s="840" t="s">
        <v>3630</v>
      </c>
      <c r="G342" s="826" t="s">
        <v>4153</v>
      </c>
      <c r="H342" s="826" t="s">
        <v>4156</v>
      </c>
      <c r="I342" s="832">
        <v>61.060001373291016</v>
      </c>
      <c r="J342" s="832">
        <v>100</v>
      </c>
      <c r="K342" s="833">
        <v>6105.66015625</v>
      </c>
    </row>
    <row r="343" spans="1:11" ht="14.45" customHeight="1" x14ac:dyDescent="0.2">
      <c r="A343" s="822" t="s">
        <v>575</v>
      </c>
      <c r="B343" s="823" t="s">
        <v>576</v>
      </c>
      <c r="C343" s="826" t="s">
        <v>595</v>
      </c>
      <c r="D343" s="840" t="s">
        <v>596</v>
      </c>
      <c r="E343" s="826" t="s">
        <v>3629</v>
      </c>
      <c r="F343" s="840" t="s">
        <v>3630</v>
      </c>
      <c r="G343" s="826" t="s">
        <v>4157</v>
      </c>
      <c r="H343" s="826" t="s">
        <v>4158</v>
      </c>
      <c r="I343" s="832">
        <v>3500</v>
      </c>
      <c r="J343" s="832">
        <v>1</v>
      </c>
      <c r="K343" s="833">
        <v>3500</v>
      </c>
    </row>
    <row r="344" spans="1:11" ht="14.45" customHeight="1" x14ac:dyDescent="0.2">
      <c r="A344" s="822" t="s">
        <v>575</v>
      </c>
      <c r="B344" s="823" t="s">
        <v>576</v>
      </c>
      <c r="C344" s="826" t="s">
        <v>595</v>
      </c>
      <c r="D344" s="840" t="s">
        <v>596</v>
      </c>
      <c r="E344" s="826" t="s">
        <v>3629</v>
      </c>
      <c r="F344" s="840" t="s">
        <v>3630</v>
      </c>
      <c r="G344" s="826" t="s">
        <v>4159</v>
      </c>
      <c r="H344" s="826" t="s">
        <v>4160</v>
      </c>
      <c r="I344" s="832">
        <v>185.13999938964844</v>
      </c>
      <c r="J344" s="832">
        <v>5</v>
      </c>
      <c r="K344" s="833">
        <v>925.70001220703125</v>
      </c>
    </row>
    <row r="345" spans="1:11" ht="14.45" customHeight="1" x14ac:dyDescent="0.2">
      <c r="A345" s="822" t="s">
        <v>575</v>
      </c>
      <c r="B345" s="823" t="s">
        <v>576</v>
      </c>
      <c r="C345" s="826" t="s">
        <v>595</v>
      </c>
      <c r="D345" s="840" t="s">
        <v>596</v>
      </c>
      <c r="E345" s="826" t="s">
        <v>3629</v>
      </c>
      <c r="F345" s="840" t="s">
        <v>3630</v>
      </c>
      <c r="G345" s="826" t="s">
        <v>4161</v>
      </c>
      <c r="H345" s="826" t="s">
        <v>4162</v>
      </c>
      <c r="I345" s="832">
        <v>17.909999847412109</v>
      </c>
      <c r="J345" s="832">
        <v>10</v>
      </c>
      <c r="K345" s="833">
        <v>179.10000610351563</v>
      </c>
    </row>
    <row r="346" spans="1:11" ht="14.45" customHeight="1" x14ac:dyDescent="0.2">
      <c r="A346" s="822" t="s">
        <v>575</v>
      </c>
      <c r="B346" s="823" t="s">
        <v>576</v>
      </c>
      <c r="C346" s="826" t="s">
        <v>595</v>
      </c>
      <c r="D346" s="840" t="s">
        <v>596</v>
      </c>
      <c r="E346" s="826" t="s">
        <v>3629</v>
      </c>
      <c r="F346" s="840" t="s">
        <v>3630</v>
      </c>
      <c r="G346" s="826" t="s">
        <v>4163</v>
      </c>
      <c r="H346" s="826" t="s">
        <v>4164</v>
      </c>
      <c r="I346" s="832">
        <v>20.006666819254558</v>
      </c>
      <c r="J346" s="832">
        <v>50</v>
      </c>
      <c r="K346" s="833">
        <v>1021.3000183105469</v>
      </c>
    </row>
    <row r="347" spans="1:11" ht="14.45" customHeight="1" x14ac:dyDescent="0.2">
      <c r="A347" s="822" t="s">
        <v>575</v>
      </c>
      <c r="B347" s="823" t="s">
        <v>576</v>
      </c>
      <c r="C347" s="826" t="s">
        <v>595</v>
      </c>
      <c r="D347" s="840" t="s">
        <v>596</v>
      </c>
      <c r="E347" s="826" t="s">
        <v>3629</v>
      </c>
      <c r="F347" s="840" t="s">
        <v>3630</v>
      </c>
      <c r="G347" s="826" t="s">
        <v>4165</v>
      </c>
      <c r="H347" s="826" t="s">
        <v>4166</v>
      </c>
      <c r="I347" s="832">
        <v>17.909999847412109</v>
      </c>
      <c r="J347" s="832">
        <v>20</v>
      </c>
      <c r="K347" s="833">
        <v>358.20001220703125</v>
      </c>
    </row>
    <row r="348" spans="1:11" ht="14.45" customHeight="1" x14ac:dyDescent="0.2">
      <c r="A348" s="822" t="s">
        <v>575</v>
      </c>
      <c r="B348" s="823" t="s">
        <v>576</v>
      </c>
      <c r="C348" s="826" t="s">
        <v>595</v>
      </c>
      <c r="D348" s="840" t="s">
        <v>596</v>
      </c>
      <c r="E348" s="826" t="s">
        <v>3629</v>
      </c>
      <c r="F348" s="840" t="s">
        <v>3630</v>
      </c>
      <c r="G348" s="826" t="s">
        <v>4167</v>
      </c>
      <c r="H348" s="826" t="s">
        <v>4168</v>
      </c>
      <c r="I348" s="832">
        <v>171.82000732421875</v>
      </c>
      <c r="J348" s="832">
        <v>10</v>
      </c>
      <c r="K348" s="833">
        <v>1718.199951171875</v>
      </c>
    </row>
    <row r="349" spans="1:11" ht="14.45" customHeight="1" x14ac:dyDescent="0.2">
      <c r="A349" s="822" t="s">
        <v>575</v>
      </c>
      <c r="B349" s="823" t="s">
        <v>576</v>
      </c>
      <c r="C349" s="826" t="s">
        <v>595</v>
      </c>
      <c r="D349" s="840" t="s">
        <v>596</v>
      </c>
      <c r="E349" s="826" t="s">
        <v>3629</v>
      </c>
      <c r="F349" s="840" t="s">
        <v>3630</v>
      </c>
      <c r="G349" s="826" t="s">
        <v>4167</v>
      </c>
      <c r="H349" s="826" t="s">
        <v>4169</v>
      </c>
      <c r="I349" s="832">
        <v>171.82000732421875</v>
      </c>
      <c r="J349" s="832">
        <v>10</v>
      </c>
      <c r="K349" s="833">
        <v>1718.199951171875</v>
      </c>
    </row>
    <row r="350" spans="1:11" ht="14.45" customHeight="1" x14ac:dyDescent="0.2">
      <c r="A350" s="822" t="s">
        <v>575</v>
      </c>
      <c r="B350" s="823" t="s">
        <v>576</v>
      </c>
      <c r="C350" s="826" t="s">
        <v>595</v>
      </c>
      <c r="D350" s="840" t="s">
        <v>596</v>
      </c>
      <c r="E350" s="826" t="s">
        <v>3629</v>
      </c>
      <c r="F350" s="840" t="s">
        <v>3630</v>
      </c>
      <c r="G350" s="826" t="s">
        <v>4170</v>
      </c>
      <c r="H350" s="826" t="s">
        <v>4171</v>
      </c>
      <c r="I350" s="832">
        <v>17.906666437784832</v>
      </c>
      <c r="J350" s="832">
        <v>40</v>
      </c>
      <c r="K350" s="833">
        <v>716.30001831054688</v>
      </c>
    </row>
    <row r="351" spans="1:11" ht="14.45" customHeight="1" x14ac:dyDescent="0.2">
      <c r="A351" s="822" t="s">
        <v>575</v>
      </c>
      <c r="B351" s="823" t="s">
        <v>576</v>
      </c>
      <c r="C351" s="826" t="s">
        <v>595</v>
      </c>
      <c r="D351" s="840" t="s">
        <v>596</v>
      </c>
      <c r="E351" s="826" t="s">
        <v>3629</v>
      </c>
      <c r="F351" s="840" t="s">
        <v>3630</v>
      </c>
      <c r="G351" s="826" t="s">
        <v>4172</v>
      </c>
      <c r="H351" s="826" t="s">
        <v>4173</v>
      </c>
      <c r="I351" s="832">
        <v>171.82000732421875</v>
      </c>
      <c r="J351" s="832">
        <v>20</v>
      </c>
      <c r="K351" s="833">
        <v>3436.39990234375</v>
      </c>
    </row>
    <row r="352" spans="1:11" ht="14.45" customHeight="1" x14ac:dyDescent="0.2">
      <c r="A352" s="822" t="s">
        <v>575</v>
      </c>
      <c r="B352" s="823" t="s">
        <v>576</v>
      </c>
      <c r="C352" s="826" t="s">
        <v>595</v>
      </c>
      <c r="D352" s="840" t="s">
        <v>596</v>
      </c>
      <c r="E352" s="826" t="s">
        <v>3629</v>
      </c>
      <c r="F352" s="840" t="s">
        <v>3630</v>
      </c>
      <c r="G352" s="826" t="s">
        <v>4172</v>
      </c>
      <c r="H352" s="826" t="s">
        <v>4174</v>
      </c>
      <c r="I352" s="832">
        <v>171.82000732421875</v>
      </c>
      <c r="J352" s="832">
        <v>10</v>
      </c>
      <c r="K352" s="833">
        <v>1718.199951171875</v>
      </c>
    </row>
    <row r="353" spans="1:11" ht="14.45" customHeight="1" x14ac:dyDescent="0.2">
      <c r="A353" s="822" t="s">
        <v>575</v>
      </c>
      <c r="B353" s="823" t="s">
        <v>576</v>
      </c>
      <c r="C353" s="826" t="s">
        <v>595</v>
      </c>
      <c r="D353" s="840" t="s">
        <v>596</v>
      </c>
      <c r="E353" s="826" t="s">
        <v>3629</v>
      </c>
      <c r="F353" s="840" t="s">
        <v>3630</v>
      </c>
      <c r="G353" s="826" t="s">
        <v>4175</v>
      </c>
      <c r="H353" s="826" t="s">
        <v>4176</v>
      </c>
      <c r="I353" s="832">
        <v>17.909999847412109</v>
      </c>
      <c r="J353" s="832">
        <v>20</v>
      </c>
      <c r="K353" s="833">
        <v>358.20001220703125</v>
      </c>
    </row>
    <row r="354" spans="1:11" ht="14.45" customHeight="1" x14ac:dyDescent="0.2">
      <c r="A354" s="822" t="s">
        <v>575</v>
      </c>
      <c r="B354" s="823" t="s">
        <v>576</v>
      </c>
      <c r="C354" s="826" t="s">
        <v>595</v>
      </c>
      <c r="D354" s="840" t="s">
        <v>596</v>
      </c>
      <c r="E354" s="826" t="s">
        <v>3629</v>
      </c>
      <c r="F354" s="840" t="s">
        <v>3630</v>
      </c>
      <c r="G354" s="826" t="s">
        <v>4177</v>
      </c>
      <c r="H354" s="826" t="s">
        <v>4178</v>
      </c>
      <c r="I354" s="832">
        <v>171.82000732421875</v>
      </c>
      <c r="J354" s="832">
        <v>20</v>
      </c>
      <c r="K354" s="833">
        <v>3436.39990234375</v>
      </c>
    </row>
    <row r="355" spans="1:11" ht="14.45" customHeight="1" x14ac:dyDescent="0.2">
      <c r="A355" s="822" t="s">
        <v>575</v>
      </c>
      <c r="B355" s="823" t="s">
        <v>576</v>
      </c>
      <c r="C355" s="826" t="s">
        <v>595</v>
      </c>
      <c r="D355" s="840" t="s">
        <v>596</v>
      </c>
      <c r="E355" s="826" t="s">
        <v>3629</v>
      </c>
      <c r="F355" s="840" t="s">
        <v>3630</v>
      </c>
      <c r="G355" s="826" t="s">
        <v>4179</v>
      </c>
      <c r="H355" s="826" t="s">
        <v>4180</v>
      </c>
      <c r="I355" s="832">
        <v>17.909999847412109</v>
      </c>
      <c r="J355" s="832">
        <v>20</v>
      </c>
      <c r="K355" s="833">
        <v>358.16000366210938</v>
      </c>
    </row>
    <row r="356" spans="1:11" ht="14.45" customHeight="1" x14ac:dyDescent="0.2">
      <c r="A356" s="822" t="s">
        <v>575</v>
      </c>
      <c r="B356" s="823" t="s">
        <v>576</v>
      </c>
      <c r="C356" s="826" t="s">
        <v>595</v>
      </c>
      <c r="D356" s="840" t="s">
        <v>596</v>
      </c>
      <c r="E356" s="826" t="s">
        <v>3629</v>
      </c>
      <c r="F356" s="840" t="s">
        <v>3630</v>
      </c>
      <c r="G356" s="826" t="s">
        <v>4181</v>
      </c>
      <c r="H356" s="826" t="s">
        <v>4182</v>
      </c>
      <c r="I356" s="832">
        <v>17.909999847412109</v>
      </c>
      <c r="J356" s="832">
        <v>20</v>
      </c>
      <c r="K356" s="833">
        <v>358.16000366210938</v>
      </c>
    </row>
    <row r="357" spans="1:11" ht="14.45" customHeight="1" x14ac:dyDescent="0.2">
      <c r="A357" s="822" t="s">
        <v>575</v>
      </c>
      <c r="B357" s="823" t="s">
        <v>576</v>
      </c>
      <c r="C357" s="826" t="s">
        <v>595</v>
      </c>
      <c r="D357" s="840" t="s">
        <v>596</v>
      </c>
      <c r="E357" s="826" t="s">
        <v>3629</v>
      </c>
      <c r="F357" s="840" t="s">
        <v>3630</v>
      </c>
      <c r="G357" s="826" t="s">
        <v>4183</v>
      </c>
      <c r="H357" s="826" t="s">
        <v>4184</v>
      </c>
      <c r="I357" s="832">
        <v>21.899999618530273</v>
      </c>
      <c r="J357" s="832">
        <v>100</v>
      </c>
      <c r="K357" s="833">
        <v>2190.10009765625</v>
      </c>
    </row>
    <row r="358" spans="1:11" ht="14.45" customHeight="1" x14ac:dyDescent="0.2">
      <c r="A358" s="822" t="s">
        <v>575</v>
      </c>
      <c r="B358" s="823" t="s">
        <v>576</v>
      </c>
      <c r="C358" s="826" t="s">
        <v>595</v>
      </c>
      <c r="D358" s="840" t="s">
        <v>596</v>
      </c>
      <c r="E358" s="826" t="s">
        <v>3629</v>
      </c>
      <c r="F358" s="840" t="s">
        <v>3630</v>
      </c>
      <c r="G358" s="826" t="s">
        <v>4185</v>
      </c>
      <c r="H358" s="826" t="s">
        <v>4186</v>
      </c>
      <c r="I358" s="832">
        <v>21.899999618530273</v>
      </c>
      <c r="J358" s="832">
        <v>100</v>
      </c>
      <c r="K358" s="833">
        <v>2190.10009765625</v>
      </c>
    </row>
    <row r="359" spans="1:11" ht="14.45" customHeight="1" x14ac:dyDescent="0.2">
      <c r="A359" s="822" t="s">
        <v>575</v>
      </c>
      <c r="B359" s="823" t="s">
        <v>576</v>
      </c>
      <c r="C359" s="826" t="s">
        <v>595</v>
      </c>
      <c r="D359" s="840" t="s">
        <v>596</v>
      </c>
      <c r="E359" s="826" t="s">
        <v>3629</v>
      </c>
      <c r="F359" s="840" t="s">
        <v>3630</v>
      </c>
      <c r="G359" s="826" t="s">
        <v>4187</v>
      </c>
      <c r="H359" s="826" t="s">
        <v>4188</v>
      </c>
      <c r="I359" s="832">
        <v>750.20101318359377</v>
      </c>
      <c r="J359" s="832">
        <v>90</v>
      </c>
      <c r="K359" s="833">
        <v>67518.10009765625</v>
      </c>
    </row>
    <row r="360" spans="1:11" ht="14.45" customHeight="1" x14ac:dyDescent="0.2">
      <c r="A360" s="822" t="s">
        <v>575</v>
      </c>
      <c r="B360" s="823" t="s">
        <v>576</v>
      </c>
      <c r="C360" s="826" t="s">
        <v>595</v>
      </c>
      <c r="D360" s="840" t="s">
        <v>596</v>
      </c>
      <c r="E360" s="826" t="s">
        <v>3629</v>
      </c>
      <c r="F360" s="840" t="s">
        <v>3630</v>
      </c>
      <c r="G360" s="826" t="s">
        <v>4187</v>
      </c>
      <c r="H360" s="826" t="s">
        <v>4189</v>
      </c>
      <c r="I360" s="832">
        <v>750.20001220703125</v>
      </c>
      <c r="J360" s="832">
        <v>30</v>
      </c>
      <c r="K360" s="833">
        <v>22506</v>
      </c>
    </row>
    <row r="361" spans="1:11" ht="14.45" customHeight="1" x14ac:dyDescent="0.2">
      <c r="A361" s="822" t="s">
        <v>575</v>
      </c>
      <c r="B361" s="823" t="s">
        <v>576</v>
      </c>
      <c r="C361" s="826" t="s">
        <v>595</v>
      </c>
      <c r="D361" s="840" t="s">
        <v>596</v>
      </c>
      <c r="E361" s="826" t="s">
        <v>3629</v>
      </c>
      <c r="F361" s="840" t="s">
        <v>3630</v>
      </c>
      <c r="G361" s="826" t="s">
        <v>4190</v>
      </c>
      <c r="H361" s="826" t="s">
        <v>4191</v>
      </c>
      <c r="I361" s="832">
        <v>676.20001220703125</v>
      </c>
      <c r="J361" s="832">
        <v>2</v>
      </c>
      <c r="K361" s="833">
        <v>1352.4000244140625</v>
      </c>
    </row>
    <row r="362" spans="1:11" ht="14.45" customHeight="1" x14ac:dyDescent="0.2">
      <c r="A362" s="822" t="s">
        <v>575</v>
      </c>
      <c r="B362" s="823" t="s">
        <v>576</v>
      </c>
      <c r="C362" s="826" t="s">
        <v>595</v>
      </c>
      <c r="D362" s="840" t="s">
        <v>596</v>
      </c>
      <c r="E362" s="826" t="s">
        <v>3629</v>
      </c>
      <c r="F362" s="840" t="s">
        <v>3630</v>
      </c>
      <c r="G362" s="826" t="s">
        <v>4190</v>
      </c>
      <c r="H362" s="826" t="s">
        <v>4192</v>
      </c>
      <c r="I362" s="832">
        <v>676.20001220703125</v>
      </c>
      <c r="J362" s="832">
        <v>6</v>
      </c>
      <c r="K362" s="833">
        <v>4057.2000732421875</v>
      </c>
    </row>
    <row r="363" spans="1:11" ht="14.45" customHeight="1" x14ac:dyDescent="0.2">
      <c r="A363" s="822" t="s">
        <v>575</v>
      </c>
      <c r="B363" s="823" t="s">
        <v>576</v>
      </c>
      <c r="C363" s="826" t="s">
        <v>595</v>
      </c>
      <c r="D363" s="840" t="s">
        <v>596</v>
      </c>
      <c r="E363" s="826" t="s">
        <v>3629</v>
      </c>
      <c r="F363" s="840" t="s">
        <v>3630</v>
      </c>
      <c r="G363" s="826" t="s">
        <v>4193</v>
      </c>
      <c r="H363" s="826" t="s">
        <v>4194</v>
      </c>
      <c r="I363" s="832">
        <v>646.760009765625</v>
      </c>
      <c r="J363" s="832">
        <v>6</v>
      </c>
      <c r="K363" s="833">
        <v>3880.56005859375</v>
      </c>
    </row>
    <row r="364" spans="1:11" ht="14.45" customHeight="1" x14ac:dyDescent="0.2">
      <c r="A364" s="822" t="s">
        <v>575</v>
      </c>
      <c r="B364" s="823" t="s">
        <v>576</v>
      </c>
      <c r="C364" s="826" t="s">
        <v>595</v>
      </c>
      <c r="D364" s="840" t="s">
        <v>596</v>
      </c>
      <c r="E364" s="826" t="s">
        <v>3629</v>
      </c>
      <c r="F364" s="840" t="s">
        <v>3630</v>
      </c>
      <c r="G364" s="826" t="s">
        <v>4195</v>
      </c>
      <c r="H364" s="826" t="s">
        <v>4196</v>
      </c>
      <c r="I364" s="832">
        <v>484.02999877929688</v>
      </c>
      <c r="J364" s="832">
        <v>9</v>
      </c>
      <c r="K364" s="833">
        <v>4356.2698974609375</v>
      </c>
    </row>
    <row r="365" spans="1:11" ht="14.45" customHeight="1" x14ac:dyDescent="0.2">
      <c r="A365" s="822" t="s">
        <v>575</v>
      </c>
      <c r="B365" s="823" t="s">
        <v>576</v>
      </c>
      <c r="C365" s="826" t="s">
        <v>595</v>
      </c>
      <c r="D365" s="840" t="s">
        <v>596</v>
      </c>
      <c r="E365" s="826" t="s">
        <v>3629</v>
      </c>
      <c r="F365" s="840" t="s">
        <v>3630</v>
      </c>
      <c r="G365" s="826" t="s">
        <v>4197</v>
      </c>
      <c r="H365" s="826" t="s">
        <v>4198</v>
      </c>
      <c r="I365" s="832">
        <v>646.760009765625</v>
      </c>
      <c r="J365" s="832">
        <v>12</v>
      </c>
      <c r="K365" s="833">
        <v>7761.1201171875</v>
      </c>
    </row>
    <row r="366" spans="1:11" ht="14.45" customHeight="1" x14ac:dyDescent="0.2">
      <c r="A366" s="822" t="s">
        <v>575</v>
      </c>
      <c r="B366" s="823" t="s">
        <v>576</v>
      </c>
      <c r="C366" s="826" t="s">
        <v>595</v>
      </c>
      <c r="D366" s="840" t="s">
        <v>596</v>
      </c>
      <c r="E366" s="826" t="s">
        <v>3629</v>
      </c>
      <c r="F366" s="840" t="s">
        <v>3630</v>
      </c>
      <c r="G366" s="826" t="s">
        <v>4197</v>
      </c>
      <c r="H366" s="826" t="s">
        <v>4199</v>
      </c>
      <c r="I366" s="832">
        <v>646.760009765625</v>
      </c>
      <c r="J366" s="832">
        <v>10</v>
      </c>
      <c r="K366" s="833">
        <v>6467.590087890625</v>
      </c>
    </row>
    <row r="367" spans="1:11" ht="14.45" customHeight="1" x14ac:dyDescent="0.2">
      <c r="A367" s="822" t="s">
        <v>575</v>
      </c>
      <c r="B367" s="823" t="s">
        <v>576</v>
      </c>
      <c r="C367" s="826" t="s">
        <v>595</v>
      </c>
      <c r="D367" s="840" t="s">
        <v>596</v>
      </c>
      <c r="E367" s="826" t="s">
        <v>3629</v>
      </c>
      <c r="F367" s="840" t="s">
        <v>3630</v>
      </c>
      <c r="G367" s="826" t="s">
        <v>4200</v>
      </c>
      <c r="H367" s="826" t="s">
        <v>4201</v>
      </c>
      <c r="I367" s="832">
        <v>646.760009765625</v>
      </c>
      <c r="J367" s="832">
        <v>4</v>
      </c>
      <c r="K367" s="833">
        <v>2587.0400390625</v>
      </c>
    </row>
    <row r="368" spans="1:11" ht="14.45" customHeight="1" x14ac:dyDescent="0.2">
      <c r="A368" s="822" t="s">
        <v>575</v>
      </c>
      <c r="B368" s="823" t="s">
        <v>576</v>
      </c>
      <c r="C368" s="826" t="s">
        <v>595</v>
      </c>
      <c r="D368" s="840" t="s">
        <v>596</v>
      </c>
      <c r="E368" s="826" t="s">
        <v>3629</v>
      </c>
      <c r="F368" s="840" t="s">
        <v>3630</v>
      </c>
      <c r="G368" s="826" t="s">
        <v>4200</v>
      </c>
      <c r="H368" s="826" t="s">
        <v>4202</v>
      </c>
      <c r="I368" s="832">
        <v>646.760009765625</v>
      </c>
      <c r="J368" s="832">
        <v>4</v>
      </c>
      <c r="K368" s="833">
        <v>2587.0400390625</v>
      </c>
    </row>
    <row r="369" spans="1:11" ht="14.45" customHeight="1" x14ac:dyDescent="0.2">
      <c r="A369" s="822" t="s">
        <v>575</v>
      </c>
      <c r="B369" s="823" t="s">
        <v>576</v>
      </c>
      <c r="C369" s="826" t="s">
        <v>595</v>
      </c>
      <c r="D369" s="840" t="s">
        <v>596</v>
      </c>
      <c r="E369" s="826" t="s">
        <v>3629</v>
      </c>
      <c r="F369" s="840" t="s">
        <v>3630</v>
      </c>
      <c r="G369" s="826" t="s">
        <v>4203</v>
      </c>
      <c r="H369" s="826" t="s">
        <v>4204</v>
      </c>
      <c r="I369" s="832">
        <v>2986.800048828125</v>
      </c>
      <c r="J369" s="832">
        <v>1</v>
      </c>
      <c r="K369" s="833">
        <v>2986.800048828125</v>
      </c>
    </row>
    <row r="370" spans="1:11" ht="14.45" customHeight="1" x14ac:dyDescent="0.2">
      <c r="A370" s="822" t="s">
        <v>575</v>
      </c>
      <c r="B370" s="823" t="s">
        <v>576</v>
      </c>
      <c r="C370" s="826" t="s">
        <v>595</v>
      </c>
      <c r="D370" s="840" t="s">
        <v>596</v>
      </c>
      <c r="E370" s="826" t="s">
        <v>3629</v>
      </c>
      <c r="F370" s="840" t="s">
        <v>3630</v>
      </c>
      <c r="G370" s="826" t="s">
        <v>4205</v>
      </c>
      <c r="H370" s="826" t="s">
        <v>4206</v>
      </c>
      <c r="I370" s="832">
        <v>2986.800048828125</v>
      </c>
      <c r="J370" s="832">
        <v>2</v>
      </c>
      <c r="K370" s="833">
        <v>5973.60009765625</v>
      </c>
    </row>
    <row r="371" spans="1:11" ht="14.45" customHeight="1" x14ac:dyDescent="0.2">
      <c r="A371" s="822" t="s">
        <v>575</v>
      </c>
      <c r="B371" s="823" t="s">
        <v>576</v>
      </c>
      <c r="C371" s="826" t="s">
        <v>595</v>
      </c>
      <c r="D371" s="840" t="s">
        <v>596</v>
      </c>
      <c r="E371" s="826" t="s">
        <v>3629</v>
      </c>
      <c r="F371" s="840" t="s">
        <v>3630</v>
      </c>
      <c r="G371" s="826" t="s">
        <v>4207</v>
      </c>
      <c r="H371" s="826" t="s">
        <v>4208</v>
      </c>
      <c r="I371" s="832">
        <v>2986.780029296875</v>
      </c>
      <c r="J371" s="832">
        <v>1</v>
      </c>
      <c r="K371" s="833">
        <v>2986.780029296875</v>
      </c>
    </row>
    <row r="372" spans="1:11" ht="14.45" customHeight="1" x14ac:dyDescent="0.2">
      <c r="A372" s="822" t="s">
        <v>575</v>
      </c>
      <c r="B372" s="823" t="s">
        <v>576</v>
      </c>
      <c r="C372" s="826" t="s">
        <v>595</v>
      </c>
      <c r="D372" s="840" t="s">
        <v>596</v>
      </c>
      <c r="E372" s="826" t="s">
        <v>3629</v>
      </c>
      <c r="F372" s="840" t="s">
        <v>3630</v>
      </c>
      <c r="G372" s="826" t="s">
        <v>4203</v>
      </c>
      <c r="H372" s="826" t="s">
        <v>4209</v>
      </c>
      <c r="I372" s="832">
        <v>2986.780029296875</v>
      </c>
      <c r="J372" s="832">
        <v>1</v>
      </c>
      <c r="K372" s="833">
        <v>2986.780029296875</v>
      </c>
    </row>
    <row r="373" spans="1:11" ht="14.45" customHeight="1" x14ac:dyDescent="0.2">
      <c r="A373" s="822" t="s">
        <v>575</v>
      </c>
      <c r="B373" s="823" t="s">
        <v>576</v>
      </c>
      <c r="C373" s="826" t="s">
        <v>595</v>
      </c>
      <c r="D373" s="840" t="s">
        <v>596</v>
      </c>
      <c r="E373" s="826" t="s">
        <v>3629</v>
      </c>
      <c r="F373" s="840" t="s">
        <v>3630</v>
      </c>
      <c r="G373" s="826" t="s">
        <v>4210</v>
      </c>
      <c r="H373" s="826" t="s">
        <v>4211</v>
      </c>
      <c r="I373" s="832">
        <v>17.979999542236328</v>
      </c>
      <c r="J373" s="832">
        <v>50</v>
      </c>
      <c r="K373" s="833">
        <v>899.030029296875</v>
      </c>
    </row>
    <row r="374" spans="1:11" ht="14.45" customHeight="1" x14ac:dyDescent="0.2">
      <c r="A374" s="822" t="s">
        <v>575</v>
      </c>
      <c r="B374" s="823" t="s">
        <v>576</v>
      </c>
      <c r="C374" s="826" t="s">
        <v>595</v>
      </c>
      <c r="D374" s="840" t="s">
        <v>596</v>
      </c>
      <c r="E374" s="826" t="s">
        <v>3629</v>
      </c>
      <c r="F374" s="840" t="s">
        <v>3630</v>
      </c>
      <c r="G374" s="826" t="s">
        <v>4212</v>
      </c>
      <c r="H374" s="826" t="s">
        <v>4213</v>
      </c>
      <c r="I374" s="832">
        <v>17.989999771118164</v>
      </c>
      <c r="J374" s="832">
        <v>50</v>
      </c>
      <c r="K374" s="833">
        <v>899.5</v>
      </c>
    </row>
    <row r="375" spans="1:11" ht="14.45" customHeight="1" x14ac:dyDescent="0.2">
      <c r="A375" s="822" t="s">
        <v>575</v>
      </c>
      <c r="B375" s="823" t="s">
        <v>576</v>
      </c>
      <c r="C375" s="826" t="s">
        <v>595</v>
      </c>
      <c r="D375" s="840" t="s">
        <v>596</v>
      </c>
      <c r="E375" s="826" t="s">
        <v>3629</v>
      </c>
      <c r="F375" s="840" t="s">
        <v>3630</v>
      </c>
      <c r="G375" s="826" t="s">
        <v>4214</v>
      </c>
      <c r="H375" s="826" t="s">
        <v>4215</v>
      </c>
      <c r="I375" s="832">
        <v>12.100000381469727</v>
      </c>
      <c r="J375" s="832">
        <v>50</v>
      </c>
      <c r="K375" s="833">
        <v>605</v>
      </c>
    </row>
    <row r="376" spans="1:11" ht="14.45" customHeight="1" x14ac:dyDescent="0.2">
      <c r="A376" s="822" t="s">
        <v>575</v>
      </c>
      <c r="B376" s="823" t="s">
        <v>576</v>
      </c>
      <c r="C376" s="826" t="s">
        <v>595</v>
      </c>
      <c r="D376" s="840" t="s">
        <v>596</v>
      </c>
      <c r="E376" s="826" t="s">
        <v>3629</v>
      </c>
      <c r="F376" s="840" t="s">
        <v>3630</v>
      </c>
      <c r="G376" s="826" t="s">
        <v>4216</v>
      </c>
      <c r="H376" s="826" t="s">
        <v>4217</v>
      </c>
      <c r="I376" s="832">
        <v>70.18499755859375</v>
      </c>
      <c r="J376" s="832">
        <v>40</v>
      </c>
      <c r="K376" s="833">
        <v>2807.4000244140625</v>
      </c>
    </row>
    <row r="377" spans="1:11" ht="14.45" customHeight="1" x14ac:dyDescent="0.2">
      <c r="A377" s="822" t="s">
        <v>575</v>
      </c>
      <c r="B377" s="823" t="s">
        <v>576</v>
      </c>
      <c r="C377" s="826" t="s">
        <v>595</v>
      </c>
      <c r="D377" s="840" t="s">
        <v>596</v>
      </c>
      <c r="E377" s="826" t="s">
        <v>3629</v>
      </c>
      <c r="F377" s="840" t="s">
        <v>3630</v>
      </c>
      <c r="G377" s="826" t="s">
        <v>4218</v>
      </c>
      <c r="H377" s="826" t="s">
        <v>4219</v>
      </c>
      <c r="I377" s="832">
        <v>317</v>
      </c>
      <c r="J377" s="832">
        <v>5</v>
      </c>
      <c r="K377" s="833">
        <v>1584.97998046875</v>
      </c>
    </row>
    <row r="378" spans="1:11" ht="14.45" customHeight="1" x14ac:dyDescent="0.2">
      <c r="A378" s="822" t="s">
        <v>575</v>
      </c>
      <c r="B378" s="823" t="s">
        <v>576</v>
      </c>
      <c r="C378" s="826" t="s">
        <v>595</v>
      </c>
      <c r="D378" s="840" t="s">
        <v>596</v>
      </c>
      <c r="E378" s="826" t="s">
        <v>3629</v>
      </c>
      <c r="F378" s="840" t="s">
        <v>3630</v>
      </c>
      <c r="G378" s="826" t="s">
        <v>4220</v>
      </c>
      <c r="H378" s="826" t="s">
        <v>4221</v>
      </c>
      <c r="I378" s="832">
        <v>22.989999771118164</v>
      </c>
      <c r="J378" s="832">
        <v>10</v>
      </c>
      <c r="K378" s="833">
        <v>229.89999389648438</v>
      </c>
    </row>
    <row r="379" spans="1:11" ht="14.45" customHeight="1" x14ac:dyDescent="0.2">
      <c r="A379" s="822" t="s">
        <v>575</v>
      </c>
      <c r="B379" s="823" t="s">
        <v>576</v>
      </c>
      <c r="C379" s="826" t="s">
        <v>595</v>
      </c>
      <c r="D379" s="840" t="s">
        <v>596</v>
      </c>
      <c r="E379" s="826" t="s">
        <v>3629</v>
      </c>
      <c r="F379" s="840" t="s">
        <v>3630</v>
      </c>
      <c r="G379" s="826" t="s">
        <v>4222</v>
      </c>
      <c r="H379" s="826" t="s">
        <v>4223</v>
      </c>
      <c r="I379" s="832">
        <v>22.989999771118164</v>
      </c>
      <c r="J379" s="832">
        <v>20</v>
      </c>
      <c r="K379" s="833">
        <v>459.79998779296875</v>
      </c>
    </row>
    <row r="380" spans="1:11" ht="14.45" customHeight="1" x14ac:dyDescent="0.2">
      <c r="A380" s="822" t="s">
        <v>575</v>
      </c>
      <c r="B380" s="823" t="s">
        <v>576</v>
      </c>
      <c r="C380" s="826" t="s">
        <v>595</v>
      </c>
      <c r="D380" s="840" t="s">
        <v>596</v>
      </c>
      <c r="E380" s="826" t="s">
        <v>3629</v>
      </c>
      <c r="F380" s="840" t="s">
        <v>3630</v>
      </c>
      <c r="G380" s="826" t="s">
        <v>4224</v>
      </c>
      <c r="H380" s="826" t="s">
        <v>4225</v>
      </c>
      <c r="I380" s="832">
        <v>22.989999771118164</v>
      </c>
      <c r="J380" s="832">
        <v>20</v>
      </c>
      <c r="K380" s="833">
        <v>459.79998779296875</v>
      </c>
    </row>
    <row r="381" spans="1:11" ht="14.45" customHeight="1" x14ac:dyDescent="0.2">
      <c r="A381" s="822" t="s">
        <v>575</v>
      </c>
      <c r="B381" s="823" t="s">
        <v>576</v>
      </c>
      <c r="C381" s="826" t="s">
        <v>595</v>
      </c>
      <c r="D381" s="840" t="s">
        <v>596</v>
      </c>
      <c r="E381" s="826" t="s">
        <v>3629</v>
      </c>
      <c r="F381" s="840" t="s">
        <v>3630</v>
      </c>
      <c r="G381" s="826" t="s">
        <v>4226</v>
      </c>
      <c r="H381" s="826" t="s">
        <v>4227</v>
      </c>
      <c r="I381" s="832">
        <v>423.5</v>
      </c>
      <c r="J381" s="832">
        <v>10</v>
      </c>
      <c r="K381" s="833">
        <v>4235</v>
      </c>
    </row>
    <row r="382" spans="1:11" ht="14.45" customHeight="1" x14ac:dyDescent="0.2">
      <c r="A382" s="822" t="s">
        <v>575</v>
      </c>
      <c r="B382" s="823" t="s">
        <v>576</v>
      </c>
      <c r="C382" s="826" t="s">
        <v>595</v>
      </c>
      <c r="D382" s="840" t="s">
        <v>596</v>
      </c>
      <c r="E382" s="826" t="s">
        <v>3629</v>
      </c>
      <c r="F382" s="840" t="s">
        <v>3630</v>
      </c>
      <c r="G382" s="826" t="s">
        <v>4228</v>
      </c>
      <c r="H382" s="826" t="s">
        <v>4229</v>
      </c>
      <c r="I382" s="832">
        <v>335.17001342773438</v>
      </c>
      <c r="J382" s="832">
        <v>10</v>
      </c>
      <c r="K382" s="833">
        <v>3351.699951171875</v>
      </c>
    </row>
    <row r="383" spans="1:11" ht="14.45" customHeight="1" x14ac:dyDescent="0.2">
      <c r="A383" s="822" t="s">
        <v>575</v>
      </c>
      <c r="B383" s="823" t="s">
        <v>576</v>
      </c>
      <c r="C383" s="826" t="s">
        <v>595</v>
      </c>
      <c r="D383" s="840" t="s">
        <v>596</v>
      </c>
      <c r="E383" s="826" t="s">
        <v>3629</v>
      </c>
      <c r="F383" s="840" t="s">
        <v>3630</v>
      </c>
      <c r="G383" s="826" t="s">
        <v>4230</v>
      </c>
      <c r="H383" s="826" t="s">
        <v>4231</v>
      </c>
      <c r="I383" s="832">
        <v>335.17001342773438</v>
      </c>
      <c r="J383" s="832">
        <v>10</v>
      </c>
      <c r="K383" s="833">
        <v>3351.699951171875</v>
      </c>
    </row>
    <row r="384" spans="1:11" ht="14.45" customHeight="1" x14ac:dyDescent="0.2">
      <c r="A384" s="822" t="s">
        <v>575</v>
      </c>
      <c r="B384" s="823" t="s">
        <v>576</v>
      </c>
      <c r="C384" s="826" t="s">
        <v>595</v>
      </c>
      <c r="D384" s="840" t="s">
        <v>596</v>
      </c>
      <c r="E384" s="826" t="s">
        <v>3629</v>
      </c>
      <c r="F384" s="840" t="s">
        <v>3630</v>
      </c>
      <c r="G384" s="826" t="s">
        <v>4232</v>
      </c>
      <c r="H384" s="826" t="s">
        <v>4233</v>
      </c>
      <c r="I384" s="832">
        <v>1869.4524536132813</v>
      </c>
      <c r="J384" s="832">
        <v>20</v>
      </c>
      <c r="K384" s="833">
        <v>37389.0498046875</v>
      </c>
    </row>
    <row r="385" spans="1:11" ht="14.45" customHeight="1" x14ac:dyDescent="0.2">
      <c r="A385" s="822" t="s">
        <v>575</v>
      </c>
      <c r="B385" s="823" t="s">
        <v>576</v>
      </c>
      <c r="C385" s="826" t="s">
        <v>595</v>
      </c>
      <c r="D385" s="840" t="s">
        <v>596</v>
      </c>
      <c r="E385" s="826" t="s">
        <v>3629</v>
      </c>
      <c r="F385" s="840" t="s">
        <v>3630</v>
      </c>
      <c r="G385" s="826" t="s">
        <v>4232</v>
      </c>
      <c r="H385" s="826" t="s">
        <v>4234</v>
      </c>
      <c r="I385" s="832">
        <v>1869.449951171875</v>
      </c>
      <c r="J385" s="832">
        <v>5</v>
      </c>
      <c r="K385" s="833">
        <v>9347.25</v>
      </c>
    </row>
    <row r="386" spans="1:11" ht="14.45" customHeight="1" x14ac:dyDescent="0.2">
      <c r="A386" s="822" t="s">
        <v>575</v>
      </c>
      <c r="B386" s="823" t="s">
        <v>576</v>
      </c>
      <c r="C386" s="826" t="s">
        <v>595</v>
      </c>
      <c r="D386" s="840" t="s">
        <v>596</v>
      </c>
      <c r="E386" s="826" t="s">
        <v>3629</v>
      </c>
      <c r="F386" s="840" t="s">
        <v>3630</v>
      </c>
      <c r="G386" s="826" t="s">
        <v>4235</v>
      </c>
      <c r="H386" s="826" t="s">
        <v>4236</v>
      </c>
      <c r="I386" s="832">
        <v>4.0300002098083496</v>
      </c>
      <c r="J386" s="832">
        <v>2100</v>
      </c>
      <c r="K386" s="833">
        <v>8463</v>
      </c>
    </row>
    <row r="387" spans="1:11" ht="14.45" customHeight="1" x14ac:dyDescent="0.2">
      <c r="A387" s="822" t="s">
        <v>575</v>
      </c>
      <c r="B387" s="823" t="s">
        <v>576</v>
      </c>
      <c r="C387" s="826" t="s">
        <v>595</v>
      </c>
      <c r="D387" s="840" t="s">
        <v>596</v>
      </c>
      <c r="E387" s="826" t="s">
        <v>3629</v>
      </c>
      <c r="F387" s="840" t="s">
        <v>3630</v>
      </c>
      <c r="G387" s="826" t="s">
        <v>4237</v>
      </c>
      <c r="H387" s="826" t="s">
        <v>4238</v>
      </c>
      <c r="I387" s="832">
        <v>103.15800170898437</v>
      </c>
      <c r="J387" s="832">
        <v>50</v>
      </c>
      <c r="K387" s="833">
        <v>5158.0001220703125</v>
      </c>
    </row>
    <row r="388" spans="1:11" ht="14.45" customHeight="1" x14ac:dyDescent="0.2">
      <c r="A388" s="822" t="s">
        <v>575</v>
      </c>
      <c r="B388" s="823" t="s">
        <v>576</v>
      </c>
      <c r="C388" s="826" t="s">
        <v>595</v>
      </c>
      <c r="D388" s="840" t="s">
        <v>596</v>
      </c>
      <c r="E388" s="826" t="s">
        <v>3629</v>
      </c>
      <c r="F388" s="840" t="s">
        <v>3630</v>
      </c>
      <c r="G388" s="826" t="s">
        <v>4237</v>
      </c>
      <c r="H388" s="826" t="s">
        <v>4239</v>
      </c>
      <c r="I388" s="832">
        <v>103.19999694824219</v>
      </c>
      <c r="J388" s="832">
        <v>10</v>
      </c>
      <c r="K388" s="833">
        <v>1032</v>
      </c>
    </row>
    <row r="389" spans="1:11" ht="14.45" customHeight="1" x14ac:dyDescent="0.2">
      <c r="A389" s="822" t="s">
        <v>575</v>
      </c>
      <c r="B389" s="823" t="s">
        <v>576</v>
      </c>
      <c r="C389" s="826" t="s">
        <v>595</v>
      </c>
      <c r="D389" s="840" t="s">
        <v>596</v>
      </c>
      <c r="E389" s="826" t="s">
        <v>3629</v>
      </c>
      <c r="F389" s="840" t="s">
        <v>3630</v>
      </c>
      <c r="G389" s="826" t="s">
        <v>4240</v>
      </c>
      <c r="H389" s="826" t="s">
        <v>4241</v>
      </c>
      <c r="I389" s="832">
        <v>12.100000381469727</v>
      </c>
      <c r="J389" s="832">
        <v>2300</v>
      </c>
      <c r="K389" s="833">
        <v>27830</v>
      </c>
    </row>
    <row r="390" spans="1:11" ht="14.45" customHeight="1" x14ac:dyDescent="0.2">
      <c r="A390" s="822" t="s">
        <v>575</v>
      </c>
      <c r="B390" s="823" t="s">
        <v>576</v>
      </c>
      <c r="C390" s="826" t="s">
        <v>595</v>
      </c>
      <c r="D390" s="840" t="s">
        <v>596</v>
      </c>
      <c r="E390" s="826" t="s">
        <v>3629</v>
      </c>
      <c r="F390" s="840" t="s">
        <v>3630</v>
      </c>
      <c r="G390" s="826" t="s">
        <v>4242</v>
      </c>
      <c r="H390" s="826" t="s">
        <v>4243</v>
      </c>
      <c r="I390" s="832">
        <v>8.4700002670288086</v>
      </c>
      <c r="J390" s="832">
        <v>2100</v>
      </c>
      <c r="K390" s="833">
        <v>17787</v>
      </c>
    </row>
    <row r="391" spans="1:11" ht="14.45" customHeight="1" x14ac:dyDescent="0.2">
      <c r="A391" s="822" t="s">
        <v>575</v>
      </c>
      <c r="B391" s="823" t="s">
        <v>576</v>
      </c>
      <c r="C391" s="826" t="s">
        <v>595</v>
      </c>
      <c r="D391" s="840" t="s">
        <v>596</v>
      </c>
      <c r="E391" s="826" t="s">
        <v>3629</v>
      </c>
      <c r="F391" s="840" t="s">
        <v>3630</v>
      </c>
      <c r="G391" s="826" t="s">
        <v>4242</v>
      </c>
      <c r="H391" s="826" t="s">
        <v>4244</v>
      </c>
      <c r="I391" s="832">
        <v>8.4700002670288086</v>
      </c>
      <c r="J391" s="832">
        <v>1020</v>
      </c>
      <c r="K391" s="833">
        <v>8639.400390625</v>
      </c>
    </row>
    <row r="392" spans="1:11" ht="14.45" customHeight="1" x14ac:dyDescent="0.2">
      <c r="A392" s="822" t="s">
        <v>575</v>
      </c>
      <c r="B392" s="823" t="s">
        <v>576</v>
      </c>
      <c r="C392" s="826" t="s">
        <v>595</v>
      </c>
      <c r="D392" s="840" t="s">
        <v>596</v>
      </c>
      <c r="E392" s="826" t="s">
        <v>3629</v>
      </c>
      <c r="F392" s="840" t="s">
        <v>3630</v>
      </c>
      <c r="G392" s="826" t="s">
        <v>4245</v>
      </c>
      <c r="H392" s="826" t="s">
        <v>4246</v>
      </c>
      <c r="I392" s="832">
        <v>7.8689999103546144</v>
      </c>
      <c r="J392" s="832">
        <v>4900</v>
      </c>
      <c r="K392" s="833">
        <v>38559</v>
      </c>
    </row>
    <row r="393" spans="1:11" ht="14.45" customHeight="1" x14ac:dyDescent="0.2">
      <c r="A393" s="822" t="s">
        <v>575</v>
      </c>
      <c r="B393" s="823" t="s">
        <v>576</v>
      </c>
      <c r="C393" s="826" t="s">
        <v>595</v>
      </c>
      <c r="D393" s="840" t="s">
        <v>596</v>
      </c>
      <c r="E393" s="826" t="s">
        <v>3629</v>
      </c>
      <c r="F393" s="840" t="s">
        <v>3630</v>
      </c>
      <c r="G393" s="826" t="s">
        <v>4240</v>
      </c>
      <c r="H393" s="826" t="s">
        <v>4247</v>
      </c>
      <c r="I393" s="832">
        <v>12.100000381469727</v>
      </c>
      <c r="J393" s="832">
        <v>2000</v>
      </c>
      <c r="K393" s="833">
        <v>24200</v>
      </c>
    </row>
    <row r="394" spans="1:11" ht="14.45" customHeight="1" x14ac:dyDescent="0.2">
      <c r="A394" s="822" t="s">
        <v>575</v>
      </c>
      <c r="B394" s="823" t="s">
        <v>576</v>
      </c>
      <c r="C394" s="826" t="s">
        <v>595</v>
      </c>
      <c r="D394" s="840" t="s">
        <v>596</v>
      </c>
      <c r="E394" s="826" t="s">
        <v>3629</v>
      </c>
      <c r="F394" s="840" t="s">
        <v>3630</v>
      </c>
      <c r="G394" s="826" t="s">
        <v>4242</v>
      </c>
      <c r="H394" s="826" t="s">
        <v>4248</v>
      </c>
      <c r="I394" s="832">
        <v>8.4700002670288086</v>
      </c>
      <c r="J394" s="832">
        <v>3390</v>
      </c>
      <c r="K394" s="833">
        <v>28713.2998046875</v>
      </c>
    </row>
    <row r="395" spans="1:11" ht="14.45" customHeight="1" x14ac:dyDescent="0.2">
      <c r="A395" s="822" t="s">
        <v>575</v>
      </c>
      <c r="B395" s="823" t="s">
        <v>576</v>
      </c>
      <c r="C395" s="826" t="s">
        <v>595</v>
      </c>
      <c r="D395" s="840" t="s">
        <v>596</v>
      </c>
      <c r="E395" s="826" t="s">
        <v>3629</v>
      </c>
      <c r="F395" s="840" t="s">
        <v>3630</v>
      </c>
      <c r="G395" s="826" t="s">
        <v>4245</v>
      </c>
      <c r="H395" s="826" t="s">
        <v>4249</v>
      </c>
      <c r="I395" s="832">
        <v>9.0899999141693115</v>
      </c>
      <c r="J395" s="832">
        <v>3200</v>
      </c>
      <c r="K395" s="833">
        <v>29440</v>
      </c>
    </row>
    <row r="396" spans="1:11" ht="14.45" customHeight="1" x14ac:dyDescent="0.2">
      <c r="A396" s="822" t="s">
        <v>575</v>
      </c>
      <c r="B396" s="823" t="s">
        <v>576</v>
      </c>
      <c r="C396" s="826" t="s">
        <v>595</v>
      </c>
      <c r="D396" s="840" t="s">
        <v>596</v>
      </c>
      <c r="E396" s="826" t="s">
        <v>3629</v>
      </c>
      <c r="F396" s="840" t="s">
        <v>3630</v>
      </c>
      <c r="G396" s="826" t="s">
        <v>4250</v>
      </c>
      <c r="H396" s="826" t="s">
        <v>4251</v>
      </c>
      <c r="I396" s="832">
        <v>10.072499752044678</v>
      </c>
      <c r="J396" s="832">
        <v>120</v>
      </c>
      <c r="K396" s="833">
        <v>1208.7000122070313</v>
      </c>
    </row>
    <row r="397" spans="1:11" ht="14.45" customHeight="1" x14ac:dyDescent="0.2">
      <c r="A397" s="822" t="s">
        <v>575</v>
      </c>
      <c r="B397" s="823" t="s">
        <v>576</v>
      </c>
      <c r="C397" s="826" t="s">
        <v>595</v>
      </c>
      <c r="D397" s="840" t="s">
        <v>596</v>
      </c>
      <c r="E397" s="826" t="s">
        <v>3629</v>
      </c>
      <c r="F397" s="840" t="s">
        <v>3630</v>
      </c>
      <c r="G397" s="826" t="s">
        <v>4250</v>
      </c>
      <c r="H397" s="826" t="s">
        <v>4252</v>
      </c>
      <c r="I397" s="832">
        <v>10.069999694824219</v>
      </c>
      <c r="J397" s="832">
        <v>30</v>
      </c>
      <c r="K397" s="833">
        <v>302.10000610351563</v>
      </c>
    </row>
    <row r="398" spans="1:11" ht="14.45" customHeight="1" x14ac:dyDescent="0.2">
      <c r="A398" s="822" t="s">
        <v>575</v>
      </c>
      <c r="B398" s="823" t="s">
        <v>576</v>
      </c>
      <c r="C398" s="826" t="s">
        <v>595</v>
      </c>
      <c r="D398" s="840" t="s">
        <v>596</v>
      </c>
      <c r="E398" s="826" t="s">
        <v>3629</v>
      </c>
      <c r="F398" s="840" t="s">
        <v>3630</v>
      </c>
      <c r="G398" s="826" t="s">
        <v>4253</v>
      </c>
      <c r="H398" s="826" t="s">
        <v>4254</v>
      </c>
      <c r="I398" s="832">
        <v>3.1437501013278961</v>
      </c>
      <c r="J398" s="832">
        <v>323</v>
      </c>
      <c r="K398" s="833">
        <v>1015.4599914550781</v>
      </c>
    </row>
    <row r="399" spans="1:11" ht="14.45" customHeight="1" x14ac:dyDescent="0.2">
      <c r="A399" s="822" t="s">
        <v>575</v>
      </c>
      <c r="B399" s="823" t="s">
        <v>576</v>
      </c>
      <c r="C399" s="826" t="s">
        <v>595</v>
      </c>
      <c r="D399" s="840" t="s">
        <v>596</v>
      </c>
      <c r="E399" s="826" t="s">
        <v>3629</v>
      </c>
      <c r="F399" s="840" t="s">
        <v>3630</v>
      </c>
      <c r="G399" s="826" t="s">
        <v>3637</v>
      </c>
      <c r="H399" s="826" t="s">
        <v>4255</v>
      </c>
      <c r="I399" s="832">
        <v>34.135000228881836</v>
      </c>
      <c r="J399" s="832">
        <v>5</v>
      </c>
      <c r="K399" s="833">
        <v>170.58000183105469</v>
      </c>
    </row>
    <row r="400" spans="1:11" ht="14.45" customHeight="1" x14ac:dyDescent="0.2">
      <c r="A400" s="822" t="s">
        <v>575</v>
      </c>
      <c r="B400" s="823" t="s">
        <v>576</v>
      </c>
      <c r="C400" s="826" t="s">
        <v>595</v>
      </c>
      <c r="D400" s="840" t="s">
        <v>596</v>
      </c>
      <c r="E400" s="826" t="s">
        <v>3629</v>
      </c>
      <c r="F400" s="840" t="s">
        <v>3630</v>
      </c>
      <c r="G400" s="826" t="s">
        <v>4256</v>
      </c>
      <c r="H400" s="826" t="s">
        <v>4257</v>
      </c>
      <c r="I400" s="832">
        <v>35.090000152587891</v>
      </c>
      <c r="J400" s="832">
        <v>10</v>
      </c>
      <c r="K400" s="833">
        <v>350.89999389648438</v>
      </c>
    </row>
    <row r="401" spans="1:11" ht="14.45" customHeight="1" x14ac:dyDescent="0.2">
      <c r="A401" s="822" t="s">
        <v>575</v>
      </c>
      <c r="B401" s="823" t="s">
        <v>576</v>
      </c>
      <c r="C401" s="826" t="s">
        <v>595</v>
      </c>
      <c r="D401" s="840" t="s">
        <v>596</v>
      </c>
      <c r="E401" s="826" t="s">
        <v>3629</v>
      </c>
      <c r="F401" s="840" t="s">
        <v>3630</v>
      </c>
      <c r="G401" s="826" t="s">
        <v>4258</v>
      </c>
      <c r="H401" s="826" t="s">
        <v>4259</v>
      </c>
      <c r="I401" s="832">
        <v>80.572727550159797</v>
      </c>
      <c r="J401" s="832">
        <v>1160</v>
      </c>
      <c r="K401" s="833">
        <v>93464.179931640625</v>
      </c>
    </row>
    <row r="402" spans="1:11" ht="14.45" customHeight="1" x14ac:dyDescent="0.2">
      <c r="A402" s="822" t="s">
        <v>575</v>
      </c>
      <c r="B402" s="823" t="s">
        <v>576</v>
      </c>
      <c r="C402" s="826" t="s">
        <v>595</v>
      </c>
      <c r="D402" s="840" t="s">
        <v>596</v>
      </c>
      <c r="E402" s="826" t="s">
        <v>3629</v>
      </c>
      <c r="F402" s="840" t="s">
        <v>3630</v>
      </c>
      <c r="G402" s="826" t="s">
        <v>4260</v>
      </c>
      <c r="H402" s="826" t="s">
        <v>4261</v>
      </c>
      <c r="I402" s="832">
        <v>39.930000305175781</v>
      </c>
      <c r="J402" s="832">
        <v>80</v>
      </c>
      <c r="K402" s="833">
        <v>3194.39990234375</v>
      </c>
    </row>
    <row r="403" spans="1:11" ht="14.45" customHeight="1" x14ac:dyDescent="0.2">
      <c r="A403" s="822" t="s">
        <v>575</v>
      </c>
      <c r="B403" s="823" t="s">
        <v>576</v>
      </c>
      <c r="C403" s="826" t="s">
        <v>595</v>
      </c>
      <c r="D403" s="840" t="s">
        <v>596</v>
      </c>
      <c r="E403" s="826" t="s">
        <v>3629</v>
      </c>
      <c r="F403" s="840" t="s">
        <v>3630</v>
      </c>
      <c r="G403" s="826" t="s">
        <v>4258</v>
      </c>
      <c r="H403" s="826" t="s">
        <v>4262</v>
      </c>
      <c r="I403" s="832">
        <v>80.574445088704422</v>
      </c>
      <c r="J403" s="832">
        <v>480</v>
      </c>
      <c r="K403" s="833">
        <v>38675.60009765625</v>
      </c>
    </row>
    <row r="404" spans="1:11" ht="14.45" customHeight="1" x14ac:dyDescent="0.2">
      <c r="A404" s="822" t="s">
        <v>575</v>
      </c>
      <c r="B404" s="823" t="s">
        <v>576</v>
      </c>
      <c r="C404" s="826" t="s">
        <v>595</v>
      </c>
      <c r="D404" s="840" t="s">
        <v>596</v>
      </c>
      <c r="E404" s="826" t="s">
        <v>3629</v>
      </c>
      <c r="F404" s="840" t="s">
        <v>3630</v>
      </c>
      <c r="G404" s="826" t="s">
        <v>4260</v>
      </c>
      <c r="H404" s="826" t="s">
        <v>4263</v>
      </c>
      <c r="I404" s="832">
        <v>39.930000305175781</v>
      </c>
      <c r="J404" s="832">
        <v>80</v>
      </c>
      <c r="K404" s="833">
        <v>3194.419921875</v>
      </c>
    </row>
    <row r="405" spans="1:11" ht="14.45" customHeight="1" x14ac:dyDescent="0.2">
      <c r="A405" s="822" t="s">
        <v>575</v>
      </c>
      <c r="B405" s="823" t="s">
        <v>576</v>
      </c>
      <c r="C405" s="826" t="s">
        <v>595</v>
      </c>
      <c r="D405" s="840" t="s">
        <v>596</v>
      </c>
      <c r="E405" s="826" t="s">
        <v>3629</v>
      </c>
      <c r="F405" s="840" t="s">
        <v>3630</v>
      </c>
      <c r="G405" s="826" t="s">
        <v>4264</v>
      </c>
      <c r="H405" s="826" t="s">
        <v>4265</v>
      </c>
      <c r="I405" s="832">
        <v>377.51998901367188</v>
      </c>
      <c r="J405" s="832">
        <v>0</v>
      </c>
      <c r="K405" s="833">
        <v>0</v>
      </c>
    </row>
    <row r="406" spans="1:11" ht="14.45" customHeight="1" x14ac:dyDescent="0.2">
      <c r="A406" s="822" t="s">
        <v>575</v>
      </c>
      <c r="B406" s="823" t="s">
        <v>576</v>
      </c>
      <c r="C406" s="826" t="s">
        <v>595</v>
      </c>
      <c r="D406" s="840" t="s">
        <v>596</v>
      </c>
      <c r="E406" s="826" t="s">
        <v>3629</v>
      </c>
      <c r="F406" s="840" t="s">
        <v>3630</v>
      </c>
      <c r="G406" s="826" t="s">
        <v>4266</v>
      </c>
      <c r="H406" s="826" t="s">
        <v>4267</v>
      </c>
      <c r="I406" s="832">
        <v>133.10000610351563</v>
      </c>
      <c r="J406" s="832">
        <v>10</v>
      </c>
      <c r="K406" s="833">
        <v>1331</v>
      </c>
    </row>
    <row r="407" spans="1:11" ht="14.45" customHeight="1" x14ac:dyDescent="0.2">
      <c r="A407" s="822" t="s">
        <v>575</v>
      </c>
      <c r="B407" s="823" t="s">
        <v>576</v>
      </c>
      <c r="C407" s="826" t="s">
        <v>595</v>
      </c>
      <c r="D407" s="840" t="s">
        <v>596</v>
      </c>
      <c r="E407" s="826" t="s">
        <v>3629</v>
      </c>
      <c r="F407" s="840" t="s">
        <v>3630</v>
      </c>
      <c r="G407" s="826" t="s">
        <v>4268</v>
      </c>
      <c r="H407" s="826" t="s">
        <v>4269</v>
      </c>
      <c r="I407" s="832">
        <v>105.02999877929688</v>
      </c>
      <c r="J407" s="832">
        <v>30</v>
      </c>
      <c r="K407" s="833">
        <v>3150.840087890625</v>
      </c>
    </row>
    <row r="408" spans="1:11" ht="14.45" customHeight="1" x14ac:dyDescent="0.2">
      <c r="A408" s="822" t="s">
        <v>575</v>
      </c>
      <c r="B408" s="823" t="s">
        <v>576</v>
      </c>
      <c r="C408" s="826" t="s">
        <v>595</v>
      </c>
      <c r="D408" s="840" t="s">
        <v>596</v>
      </c>
      <c r="E408" s="826" t="s">
        <v>3629</v>
      </c>
      <c r="F408" s="840" t="s">
        <v>3630</v>
      </c>
      <c r="G408" s="826" t="s">
        <v>4270</v>
      </c>
      <c r="H408" s="826" t="s">
        <v>4271</v>
      </c>
      <c r="I408" s="832">
        <v>133.10000610351563</v>
      </c>
      <c r="J408" s="832">
        <v>10</v>
      </c>
      <c r="K408" s="833">
        <v>1331</v>
      </c>
    </row>
    <row r="409" spans="1:11" ht="14.45" customHeight="1" x14ac:dyDescent="0.2">
      <c r="A409" s="822" t="s">
        <v>575</v>
      </c>
      <c r="B409" s="823" t="s">
        <v>576</v>
      </c>
      <c r="C409" s="826" t="s">
        <v>595</v>
      </c>
      <c r="D409" s="840" t="s">
        <v>596</v>
      </c>
      <c r="E409" s="826" t="s">
        <v>3629</v>
      </c>
      <c r="F409" s="840" t="s">
        <v>3630</v>
      </c>
      <c r="G409" s="826" t="s">
        <v>4272</v>
      </c>
      <c r="H409" s="826" t="s">
        <v>4273</v>
      </c>
      <c r="I409" s="832">
        <v>105.02999877929688</v>
      </c>
      <c r="J409" s="832">
        <v>50</v>
      </c>
      <c r="K409" s="833">
        <v>5251.420166015625</v>
      </c>
    </row>
    <row r="410" spans="1:11" ht="14.45" customHeight="1" x14ac:dyDescent="0.2">
      <c r="A410" s="822" t="s">
        <v>575</v>
      </c>
      <c r="B410" s="823" t="s">
        <v>576</v>
      </c>
      <c r="C410" s="826" t="s">
        <v>595</v>
      </c>
      <c r="D410" s="840" t="s">
        <v>596</v>
      </c>
      <c r="E410" s="826" t="s">
        <v>3629</v>
      </c>
      <c r="F410" s="840" t="s">
        <v>3630</v>
      </c>
      <c r="G410" s="826" t="s">
        <v>4274</v>
      </c>
      <c r="H410" s="826" t="s">
        <v>4275</v>
      </c>
      <c r="I410" s="832">
        <v>99</v>
      </c>
      <c r="J410" s="832">
        <v>40</v>
      </c>
      <c r="K410" s="833">
        <v>3960.080078125</v>
      </c>
    </row>
    <row r="411" spans="1:11" ht="14.45" customHeight="1" x14ac:dyDescent="0.2">
      <c r="A411" s="822" t="s">
        <v>575</v>
      </c>
      <c r="B411" s="823" t="s">
        <v>576</v>
      </c>
      <c r="C411" s="826" t="s">
        <v>595</v>
      </c>
      <c r="D411" s="840" t="s">
        <v>596</v>
      </c>
      <c r="E411" s="826" t="s">
        <v>3629</v>
      </c>
      <c r="F411" s="840" t="s">
        <v>3630</v>
      </c>
      <c r="G411" s="826" t="s">
        <v>4276</v>
      </c>
      <c r="H411" s="826" t="s">
        <v>4277</v>
      </c>
      <c r="I411" s="832">
        <v>99</v>
      </c>
      <c r="J411" s="832">
        <v>40</v>
      </c>
      <c r="K411" s="833">
        <v>3960.080078125</v>
      </c>
    </row>
    <row r="412" spans="1:11" ht="14.45" customHeight="1" x14ac:dyDescent="0.2">
      <c r="A412" s="822" t="s">
        <v>575</v>
      </c>
      <c r="B412" s="823" t="s">
        <v>576</v>
      </c>
      <c r="C412" s="826" t="s">
        <v>595</v>
      </c>
      <c r="D412" s="840" t="s">
        <v>596</v>
      </c>
      <c r="E412" s="826" t="s">
        <v>3629</v>
      </c>
      <c r="F412" s="840" t="s">
        <v>3630</v>
      </c>
      <c r="G412" s="826" t="s">
        <v>3646</v>
      </c>
      <c r="H412" s="826" t="s">
        <v>3647</v>
      </c>
      <c r="I412" s="832">
        <v>0.25</v>
      </c>
      <c r="J412" s="832">
        <v>100</v>
      </c>
      <c r="K412" s="833">
        <v>25</v>
      </c>
    </row>
    <row r="413" spans="1:11" ht="14.45" customHeight="1" x14ac:dyDescent="0.2">
      <c r="A413" s="822" t="s">
        <v>575</v>
      </c>
      <c r="B413" s="823" t="s">
        <v>576</v>
      </c>
      <c r="C413" s="826" t="s">
        <v>595</v>
      </c>
      <c r="D413" s="840" t="s">
        <v>596</v>
      </c>
      <c r="E413" s="826" t="s">
        <v>3629</v>
      </c>
      <c r="F413" s="840" t="s">
        <v>3630</v>
      </c>
      <c r="G413" s="826" t="s">
        <v>3646</v>
      </c>
      <c r="H413" s="826" t="s">
        <v>4278</v>
      </c>
      <c r="I413" s="832">
        <v>0.25</v>
      </c>
      <c r="J413" s="832">
        <v>300</v>
      </c>
      <c r="K413" s="833">
        <v>75</v>
      </c>
    </row>
    <row r="414" spans="1:11" ht="14.45" customHeight="1" x14ac:dyDescent="0.2">
      <c r="A414" s="822" t="s">
        <v>575</v>
      </c>
      <c r="B414" s="823" t="s">
        <v>576</v>
      </c>
      <c r="C414" s="826" t="s">
        <v>595</v>
      </c>
      <c r="D414" s="840" t="s">
        <v>596</v>
      </c>
      <c r="E414" s="826" t="s">
        <v>3629</v>
      </c>
      <c r="F414" s="840" t="s">
        <v>3630</v>
      </c>
      <c r="G414" s="826" t="s">
        <v>4266</v>
      </c>
      <c r="H414" s="826" t="s">
        <v>4279</v>
      </c>
      <c r="I414" s="832">
        <v>133.10000610351563</v>
      </c>
      <c r="J414" s="832">
        <v>30</v>
      </c>
      <c r="K414" s="833">
        <v>3993</v>
      </c>
    </row>
    <row r="415" spans="1:11" ht="14.45" customHeight="1" x14ac:dyDescent="0.2">
      <c r="A415" s="822" t="s">
        <v>575</v>
      </c>
      <c r="B415" s="823" t="s">
        <v>576</v>
      </c>
      <c r="C415" s="826" t="s">
        <v>595</v>
      </c>
      <c r="D415" s="840" t="s">
        <v>596</v>
      </c>
      <c r="E415" s="826" t="s">
        <v>3629</v>
      </c>
      <c r="F415" s="840" t="s">
        <v>3630</v>
      </c>
      <c r="G415" s="826" t="s">
        <v>4270</v>
      </c>
      <c r="H415" s="826" t="s">
        <v>4280</v>
      </c>
      <c r="I415" s="832">
        <v>133.10000610351563</v>
      </c>
      <c r="J415" s="832">
        <v>60</v>
      </c>
      <c r="K415" s="833">
        <v>7986</v>
      </c>
    </row>
    <row r="416" spans="1:11" ht="14.45" customHeight="1" x14ac:dyDescent="0.2">
      <c r="A416" s="822" t="s">
        <v>575</v>
      </c>
      <c r="B416" s="823" t="s">
        <v>576</v>
      </c>
      <c r="C416" s="826" t="s">
        <v>595</v>
      </c>
      <c r="D416" s="840" t="s">
        <v>596</v>
      </c>
      <c r="E416" s="826" t="s">
        <v>3629</v>
      </c>
      <c r="F416" s="840" t="s">
        <v>3630</v>
      </c>
      <c r="G416" s="826" t="s">
        <v>4281</v>
      </c>
      <c r="H416" s="826" t="s">
        <v>4282</v>
      </c>
      <c r="I416" s="832">
        <v>517.8800048828125</v>
      </c>
      <c r="J416" s="832">
        <v>13</v>
      </c>
      <c r="K416" s="833">
        <v>6732.4398193359375</v>
      </c>
    </row>
    <row r="417" spans="1:11" ht="14.45" customHeight="1" x14ac:dyDescent="0.2">
      <c r="A417" s="822" t="s">
        <v>575</v>
      </c>
      <c r="B417" s="823" t="s">
        <v>576</v>
      </c>
      <c r="C417" s="826" t="s">
        <v>595</v>
      </c>
      <c r="D417" s="840" t="s">
        <v>596</v>
      </c>
      <c r="E417" s="826" t="s">
        <v>3629</v>
      </c>
      <c r="F417" s="840" t="s">
        <v>3630</v>
      </c>
      <c r="G417" s="826" t="s">
        <v>4283</v>
      </c>
      <c r="H417" s="826" t="s">
        <v>4284</v>
      </c>
      <c r="I417" s="832">
        <v>517.8800048828125</v>
      </c>
      <c r="J417" s="832">
        <v>18</v>
      </c>
      <c r="K417" s="833">
        <v>9321.8397216796875</v>
      </c>
    </row>
    <row r="418" spans="1:11" ht="14.45" customHeight="1" x14ac:dyDescent="0.2">
      <c r="A418" s="822" t="s">
        <v>575</v>
      </c>
      <c r="B418" s="823" t="s">
        <v>576</v>
      </c>
      <c r="C418" s="826" t="s">
        <v>595</v>
      </c>
      <c r="D418" s="840" t="s">
        <v>596</v>
      </c>
      <c r="E418" s="826" t="s">
        <v>3629</v>
      </c>
      <c r="F418" s="840" t="s">
        <v>3630</v>
      </c>
      <c r="G418" s="826" t="s">
        <v>4281</v>
      </c>
      <c r="H418" s="826" t="s">
        <v>4285</v>
      </c>
      <c r="I418" s="832">
        <v>517.8599853515625</v>
      </c>
      <c r="J418" s="832">
        <v>1</v>
      </c>
      <c r="K418" s="833">
        <v>517.8599853515625</v>
      </c>
    </row>
    <row r="419" spans="1:11" ht="14.45" customHeight="1" x14ac:dyDescent="0.2">
      <c r="A419" s="822" t="s">
        <v>575</v>
      </c>
      <c r="B419" s="823" t="s">
        <v>576</v>
      </c>
      <c r="C419" s="826" t="s">
        <v>595</v>
      </c>
      <c r="D419" s="840" t="s">
        <v>596</v>
      </c>
      <c r="E419" s="826" t="s">
        <v>3629</v>
      </c>
      <c r="F419" s="840" t="s">
        <v>3630</v>
      </c>
      <c r="G419" s="826" t="s">
        <v>4283</v>
      </c>
      <c r="H419" s="826" t="s">
        <v>4286</v>
      </c>
      <c r="I419" s="832">
        <v>517.8800048828125</v>
      </c>
      <c r="J419" s="832">
        <v>10</v>
      </c>
      <c r="K419" s="833">
        <v>5178.7998046875</v>
      </c>
    </row>
    <row r="420" spans="1:11" ht="14.45" customHeight="1" x14ac:dyDescent="0.2">
      <c r="A420" s="822" t="s">
        <v>575</v>
      </c>
      <c r="B420" s="823" t="s">
        <v>576</v>
      </c>
      <c r="C420" s="826" t="s">
        <v>595</v>
      </c>
      <c r="D420" s="840" t="s">
        <v>596</v>
      </c>
      <c r="E420" s="826" t="s">
        <v>3629</v>
      </c>
      <c r="F420" s="840" t="s">
        <v>3630</v>
      </c>
      <c r="G420" s="826" t="s">
        <v>4287</v>
      </c>
      <c r="H420" s="826" t="s">
        <v>4288</v>
      </c>
      <c r="I420" s="832">
        <v>396.27999877929688</v>
      </c>
      <c r="J420" s="832">
        <v>4</v>
      </c>
      <c r="K420" s="833">
        <v>1585.1099853515625</v>
      </c>
    </row>
    <row r="421" spans="1:11" ht="14.45" customHeight="1" x14ac:dyDescent="0.2">
      <c r="A421" s="822" t="s">
        <v>575</v>
      </c>
      <c r="B421" s="823" t="s">
        <v>576</v>
      </c>
      <c r="C421" s="826" t="s">
        <v>595</v>
      </c>
      <c r="D421" s="840" t="s">
        <v>596</v>
      </c>
      <c r="E421" s="826" t="s">
        <v>3629</v>
      </c>
      <c r="F421" s="840" t="s">
        <v>3630</v>
      </c>
      <c r="G421" s="826" t="s">
        <v>4289</v>
      </c>
      <c r="H421" s="826" t="s">
        <v>4290</v>
      </c>
      <c r="I421" s="832">
        <v>396.27499389648438</v>
      </c>
      <c r="J421" s="832">
        <v>3</v>
      </c>
      <c r="K421" s="833">
        <v>1188.8199768066406</v>
      </c>
    </row>
    <row r="422" spans="1:11" ht="14.45" customHeight="1" x14ac:dyDescent="0.2">
      <c r="A422" s="822" t="s">
        <v>575</v>
      </c>
      <c r="B422" s="823" t="s">
        <v>576</v>
      </c>
      <c r="C422" s="826" t="s">
        <v>595</v>
      </c>
      <c r="D422" s="840" t="s">
        <v>596</v>
      </c>
      <c r="E422" s="826" t="s">
        <v>3629</v>
      </c>
      <c r="F422" s="840" t="s">
        <v>3630</v>
      </c>
      <c r="G422" s="826" t="s">
        <v>4291</v>
      </c>
      <c r="H422" s="826" t="s">
        <v>4292</v>
      </c>
      <c r="I422" s="832">
        <v>396.26998901367188</v>
      </c>
      <c r="J422" s="832">
        <v>1</v>
      </c>
      <c r="K422" s="833">
        <v>396.26998901367188</v>
      </c>
    </row>
    <row r="423" spans="1:11" ht="14.45" customHeight="1" x14ac:dyDescent="0.2">
      <c r="A423" s="822" t="s">
        <v>575</v>
      </c>
      <c r="B423" s="823" t="s">
        <v>576</v>
      </c>
      <c r="C423" s="826" t="s">
        <v>595</v>
      </c>
      <c r="D423" s="840" t="s">
        <v>596</v>
      </c>
      <c r="E423" s="826" t="s">
        <v>3629</v>
      </c>
      <c r="F423" s="840" t="s">
        <v>3630</v>
      </c>
      <c r="G423" s="826" t="s">
        <v>4293</v>
      </c>
      <c r="H423" s="826" t="s">
        <v>4294</v>
      </c>
      <c r="I423" s="832">
        <v>41.5</v>
      </c>
      <c r="J423" s="832">
        <v>10</v>
      </c>
      <c r="K423" s="833">
        <v>415.02999877929688</v>
      </c>
    </row>
    <row r="424" spans="1:11" ht="14.45" customHeight="1" x14ac:dyDescent="0.2">
      <c r="A424" s="822" t="s">
        <v>575</v>
      </c>
      <c r="B424" s="823" t="s">
        <v>576</v>
      </c>
      <c r="C424" s="826" t="s">
        <v>595</v>
      </c>
      <c r="D424" s="840" t="s">
        <v>596</v>
      </c>
      <c r="E424" s="826" t="s">
        <v>3629</v>
      </c>
      <c r="F424" s="840" t="s">
        <v>3630</v>
      </c>
      <c r="G424" s="826" t="s">
        <v>4295</v>
      </c>
      <c r="H424" s="826" t="s">
        <v>4296</v>
      </c>
      <c r="I424" s="832">
        <v>1672.219970703125</v>
      </c>
      <c r="J424" s="832">
        <v>1</v>
      </c>
      <c r="K424" s="833">
        <v>1672.219970703125</v>
      </c>
    </row>
    <row r="425" spans="1:11" ht="14.45" customHeight="1" x14ac:dyDescent="0.2">
      <c r="A425" s="822" t="s">
        <v>575</v>
      </c>
      <c r="B425" s="823" t="s">
        <v>576</v>
      </c>
      <c r="C425" s="826" t="s">
        <v>595</v>
      </c>
      <c r="D425" s="840" t="s">
        <v>596</v>
      </c>
      <c r="E425" s="826" t="s">
        <v>3629</v>
      </c>
      <c r="F425" s="840" t="s">
        <v>3630</v>
      </c>
      <c r="G425" s="826" t="s">
        <v>4297</v>
      </c>
      <c r="H425" s="826" t="s">
        <v>4298</v>
      </c>
      <c r="I425" s="832">
        <v>4.9699997901916504</v>
      </c>
      <c r="J425" s="832">
        <v>60</v>
      </c>
      <c r="K425" s="833">
        <v>298.20000839233398</v>
      </c>
    </row>
    <row r="426" spans="1:11" ht="14.45" customHeight="1" x14ac:dyDescent="0.2">
      <c r="A426" s="822" t="s">
        <v>575</v>
      </c>
      <c r="B426" s="823" t="s">
        <v>576</v>
      </c>
      <c r="C426" s="826" t="s">
        <v>595</v>
      </c>
      <c r="D426" s="840" t="s">
        <v>596</v>
      </c>
      <c r="E426" s="826" t="s">
        <v>3629</v>
      </c>
      <c r="F426" s="840" t="s">
        <v>3630</v>
      </c>
      <c r="G426" s="826" t="s">
        <v>3650</v>
      </c>
      <c r="H426" s="826" t="s">
        <v>3651</v>
      </c>
      <c r="I426" s="832">
        <v>13.310000419616699</v>
      </c>
      <c r="J426" s="832">
        <v>520</v>
      </c>
      <c r="K426" s="833">
        <v>6921.1999540328979</v>
      </c>
    </row>
    <row r="427" spans="1:11" ht="14.45" customHeight="1" x14ac:dyDescent="0.2">
      <c r="A427" s="822" t="s">
        <v>575</v>
      </c>
      <c r="B427" s="823" t="s">
        <v>576</v>
      </c>
      <c r="C427" s="826" t="s">
        <v>595</v>
      </c>
      <c r="D427" s="840" t="s">
        <v>596</v>
      </c>
      <c r="E427" s="826" t="s">
        <v>3629</v>
      </c>
      <c r="F427" s="840" t="s">
        <v>3630</v>
      </c>
      <c r="G427" s="826" t="s">
        <v>4299</v>
      </c>
      <c r="H427" s="826" t="s">
        <v>4300</v>
      </c>
      <c r="I427" s="832">
        <v>25.530000686645508</v>
      </c>
      <c r="J427" s="832">
        <v>360</v>
      </c>
      <c r="K427" s="833">
        <v>9190.8000946044922</v>
      </c>
    </row>
    <row r="428" spans="1:11" ht="14.45" customHeight="1" x14ac:dyDescent="0.2">
      <c r="A428" s="822" t="s">
        <v>575</v>
      </c>
      <c r="B428" s="823" t="s">
        <v>576</v>
      </c>
      <c r="C428" s="826" t="s">
        <v>595</v>
      </c>
      <c r="D428" s="840" t="s">
        <v>596</v>
      </c>
      <c r="E428" s="826" t="s">
        <v>3629</v>
      </c>
      <c r="F428" s="840" t="s">
        <v>3630</v>
      </c>
      <c r="G428" s="826" t="s">
        <v>3648</v>
      </c>
      <c r="H428" s="826" t="s">
        <v>3652</v>
      </c>
      <c r="I428" s="832">
        <v>11.734999656677246</v>
      </c>
      <c r="J428" s="832">
        <v>70</v>
      </c>
      <c r="K428" s="833">
        <v>821.60000610351563</v>
      </c>
    </row>
    <row r="429" spans="1:11" ht="14.45" customHeight="1" x14ac:dyDescent="0.2">
      <c r="A429" s="822" t="s">
        <v>575</v>
      </c>
      <c r="B429" s="823" t="s">
        <v>576</v>
      </c>
      <c r="C429" s="826" t="s">
        <v>595</v>
      </c>
      <c r="D429" s="840" t="s">
        <v>596</v>
      </c>
      <c r="E429" s="826" t="s">
        <v>3629</v>
      </c>
      <c r="F429" s="840" t="s">
        <v>3630</v>
      </c>
      <c r="G429" s="826" t="s">
        <v>3650</v>
      </c>
      <c r="H429" s="826" t="s">
        <v>3653</v>
      </c>
      <c r="I429" s="832">
        <v>13.310000419616699</v>
      </c>
      <c r="J429" s="832">
        <v>220</v>
      </c>
      <c r="K429" s="833">
        <v>2928.2000122070313</v>
      </c>
    </row>
    <row r="430" spans="1:11" ht="14.45" customHeight="1" x14ac:dyDescent="0.2">
      <c r="A430" s="822" t="s">
        <v>575</v>
      </c>
      <c r="B430" s="823" t="s">
        <v>576</v>
      </c>
      <c r="C430" s="826" t="s">
        <v>595</v>
      </c>
      <c r="D430" s="840" t="s">
        <v>596</v>
      </c>
      <c r="E430" s="826" t="s">
        <v>3629</v>
      </c>
      <c r="F430" s="840" t="s">
        <v>3630</v>
      </c>
      <c r="G430" s="826" t="s">
        <v>4299</v>
      </c>
      <c r="H430" s="826" t="s">
        <v>4301</v>
      </c>
      <c r="I430" s="832">
        <v>25.535000801086426</v>
      </c>
      <c r="J430" s="832">
        <v>90</v>
      </c>
      <c r="K430" s="833">
        <v>2298.0999755859375</v>
      </c>
    </row>
    <row r="431" spans="1:11" ht="14.45" customHeight="1" x14ac:dyDescent="0.2">
      <c r="A431" s="822" t="s">
        <v>575</v>
      </c>
      <c r="B431" s="823" t="s">
        <v>576</v>
      </c>
      <c r="C431" s="826" t="s">
        <v>595</v>
      </c>
      <c r="D431" s="840" t="s">
        <v>596</v>
      </c>
      <c r="E431" s="826" t="s">
        <v>3629</v>
      </c>
      <c r="F431" s="840" t="s">
        <v>3630</v>
      </c>
      <c r="G431" s="826" t="s">
        <v>4302</v>
      </c>
      <c r="H431" s="826" t="s">
        <v>4303</v>
      </c>
      <c r="I431" s="832">
        <v>321.760009765625</v>
      </c>
      <c r="J431" s="832">
        <v>1</v>
      </c>
      <c r="K431" s="833">
        <v>321.760009765625</v>
      </c>
    </row>
    <row r="432" spans="1:11" ht="14.45" customHeight="1" x14ac:dyDescent="0.2">
      <c r="A432" s="822" t="s">
        <v>575</v>
      </c>
      <c r="B432" s="823" t="s">
        <v>576</v>
      </c>
      <c r="C432" s="826" t="s">
        <v>595</v>
      </c>
      <c r="D432" s="840" t="s">
        <v>596</v>
      </c>
      <c r="E432" s="826" t="s">
        <v>3629</v>
      </c>
      <c r="F432" s="840" t="s">
        <v>3630</v>
      </c>
      <c r="G432" s="826" t="s">
        <v>4304</v>
      </c>
      <c r="H432" s="826" t="s">
        <v>4305</v>
      </c>
      <c r="I432" s="832">
        <v>4.8000001907348633</v>
      </c>
      <c r="J432" s="832">
        <v>100</v>
      </c>
      <c r="K432" s="833">
        <v>479.98001098632813</v>
      </c>
    </row>
    <row r="433" spans="1:11" ht="14.45" customHeight="1" x14ac:dyDescent="0.2">
      <c r="A433" s="822" t="s">
        <v>575</v>
      </c>
      <c r="B433" s="823" t="s">
        <v>576</v>
      </c>
      <c r="C433" s="826" t="s">
        <v>595</v>
      </c>
      <c r="D433" s="840" t="s">
        <v>596</v>
      </c>
      <c r="E433" s="826" t="s">
        <v>3629</v>
      </c>
      <c r="F433" s="840" t="s">
        <v>3630</v>
      </c>
      <c r="G433" s="826" t="s">
        <v>4304</v>
      </c>
      <c r="H433" s="826" t="s">
        <v>4306</v>
      </c>
      <c r="I433" s="832">
        <v>4.8000001907348633</v>
      </c>
      <c r="J433" s="832">
        <v>1000</v>
      </c>
      <c r="K433" s="833">
        <v>4800</v>
      </c>
    </row>
    <row r="434" spans="1:11" ht="14.45" customHeight="1" x14ac:dyDescent="0.2">
      <c r="A434" s="822" t="s">
        <v>575</v>
      </c>
      <c r="B434" s="823" t="s">
        <v>576</v>
      </c>
      <c r="C434" s="826" t="s">
        <v>595</v>
      </c>
      <c r="D434" s="840" t="s">
        <v>596</v>
      </c>
      <c r="E434" s="826" t="s">
        <v>3629</v>
      </c>
      <c r="F434" s="840" t="s">
        <v>3630</v>
      </c>
      <c r="G434" s="826" t="s">
        <v>4307</v>
      </c>
      <c r="H434" s="826" t="s">
        <v>4308</v>
      </c>
      <c r="I434" s="832">
        <v>57.904999732971191</v>
      </c>
      <c r="J434" s="832">
        <v>70</v>
      </c>
      <c r="K434" s="833">
        <v>4066.39990234375</v>
      </c>
    </row>
    <row r="435" spans="1:11" ht="14.45" customHeight="1" x14ac:dyDescent="0.2">
      <c r="A435" s="822" t="s">
        <v>575</v>
      </c>
      <c r="B435" s="823" t="s">
        <v>576</v>
      </c>
      <c r="C435" s="826" t="s">
        <v>595</v>
      </c>
      <c r="D435" s="840" t="s">
        <v>596</v>
      </c>
      <c r="E435" s="826" t="s">
        <v>3629</v>
      </c>
      <c r="F435" s="840" t="s">
        <v>3630</v>
      </c>
      <c r="G435" s="826" t="s">
        <v>4309</v>
      </c>
      <c r="H435" s="826" t="s">
        <v>4310</v>
      </c>
      <c r="I435" s="832">
        <v>82.150001525878906</v>
      </c>
      <c r="J435" s="832">
        <v>24</v>
      </c>
      <c r="K435" s="833">
        <v>1971.6300048828125</v>
      </c>
    </row>
    <row r="436" spans="1:11" ht="14.45" customHeight="1" x14ac:dyDescent="0.2">
      <c r="A436" s="822" t="s">
        <v>575</v>
      </c>
      <c r="B436" s="823" t="s">
        <v>576</v>
      </c>
      <c r="C436" s="826" t="s">
        <v>595</v>
      </c>
      <c r="D436" s="840" t="s">
        <v>596</v>
      </c>
      <c r="E436" s="826" t="s">
        <v>3629</v>
      </c>
      <c r="F436" s="840" t="s">
        <v>3630</v>
      </c>
      <c r="G436" s="826" t="s">
        <v>4311</v>
      </c>
      <c r="H436" s="826" t="s">
        <v>4312</v>
      </c>
      <c r="I436" s="832">
        <v>96.319999694824219</v>
      </c>
      <c r="J436" s="832">
        <v>12</v>
      </c>
      <c r="K436" s="833">
        <v>1155.7900390625</v>
      </c>
    </row>
    <row r="437" spans="1:11" ht="14.45" customHeight="1" x14ac:dyDescent="0.2">
      <c r="A437" s="822" t="s">
        <v>575</v>
      </c>
      <c r="B437" s="823" t="s">
        <v>576</v>
      </c>
      <c r="C437" s="826" t="s">
        <v>595</v>
      </c>
      <c r="D437" s="840" t="s">
        <v>596</v>
      </c>
      <c r="E437" s="826" t="s">
        <v>3629</v>
      </c>
      <c r="F437" s="840" t="s">
        <v>3630</v>
      </c>
      <c r="G437" s="826" t="s">
        <v>4313</v>
      </c>
      <c r="H437" s="826" t="s">
        <v>4314</v>
      </c>
      <c r="I437" s="832">
        <v>179.5</v>
      </c>
      <c r="J437" s="832">
        <v>2</v>
      </c>
      <c r="K437" s="833">
        <v>359</v>
      </c>
    </row>
    <row r="438" spans="1:11" ht="14.45" customHeight="1" x14ac:dyDescent="0.2">
      <c r="A438" s="822" t="s">
        <v>575</v>
      </c>
      <c r="B438" s="823" t="s">
        <v>576</v>
      </c>
      <c r="C438" s="826" t="s">
        <v>595</v>
      </c>
      <c r="D438" s="840" t="s">
        <v>596</v>
      </c>
      <c r="E438" s="826" t="s">
        <v>3629</v>
      </c>
      <c r="F438" s="840" t="s">
        <v>3630</v>
      </c>
      <c r="G438" s="826" t="s">
        <v>4315</v>
      </c>
      <c r="H438" s="826" t="s">
        <v>4316</v>
      </c>
      <c r="I438" s="832">
        <v>20.710000228881835</v>
      </c>
      <c r="J438" s="832">
        <v>210</v>
      </c>
      <c r="K438" s="833">
        <v>4346.0899963378906</v>
      </c>
    </row>
    <row r="439" spans="1:11" ht="14.45" customHeight="1" x14ac:dyDescent="0.2">
      <c r="A439" s="822" t="s">
        <v>575</v>
      </c>
      <c r="B439" s="823" t="s">
        <v>576</v>
      </c>
      <c r="C439" s="826" t="s">
        <v>595</v>
      </c>
      <c r="D439" s="840" t="s">
        <v>596</v>
      </c>
      <c r="E439" s="826" t="s">
        <v>3629</v>
      </c>
      <c r="F439" s="840" t="s">
        <v>3630</v>
      </c>
      <c r="G439" s="826" t="s">
        <v>4307</v>
      </c>
      <c r="H439" s="826" t="s">
        <v>4317</v>
      </c>
      <c r="I439" s="832">
        <v>56.919998168945313</v>
      </c>
      <c r="J439" s="832">
        <v>5</v>
      </c>
      <c r="K439" s="833">
        <v>284.60000610351563</v>
      </c>
    </row>
    <row r="440" spans="1:11" ht="14.45" customHeight="1" x14ac:dyDescent="0.2">
      <c r="A440" s="822" t="s">
        <v>575</v>
      </c>
      <c r="B440" s="823" t="s">
        <v>576</v>
      </c>
      <c r="C440" s="826" t="s">
        <v>595</v>
      </c>
      <c r="D440" s="840" t="s">
        <v>596</v>
      </c>
      <c r="E440" s="826" t="s">
        <v>3629</v>
      </c>
      <c r="F440" s="840" t="s">
        <v>3630</v>
      </c>
      <c r="G440" s="826" t="s">
        <v>4309</v>
      </c>
      <c r="H440" s="826" t="s">
        <v>4318</v>
      </c>
      <c r="I440" s="832">
        <v>82.170001983642578</v>
      </c>
      <c r="J440" s="832">
        <v>24</v>
      </c>
      <c r="K440" s="833">
        <v>1972.0599975585938</v>
      </c>
    </row>
    <row r="441" spans="1:11" ht="14.45" customHeight="1" x14ac:dyDescent="0.2">
      <c r="A441" s="822" t="s">
        <v>575</v>
      </c>
      <c r="B441" s="823" t="s">
        <v>576</v>
      </c>
      <c r="C441" s="826" t="s">
        <v>595</v>
      </c>
      <c r="D441" s="840" t="s">
        <v>596</v>
      </c>
      <c r="E441" s="826" t="s">
        <v>3629</v>
      </c>
      <c r="F441" s="840" t="s">
        <v>3630</v>
      </c>
      <c r="G441" s="826" t="s">
        <v>4311</v>
      </c>
      <c r="H441" s="826" t="s">
        <v>4319</v>
      </c>
      <c r="I441" s="832">
        <v>96.314998626708984</v>
      </c>
      <c r="J441" s="832">
        <v>24</v>
      </c>
      <c r="K441" s="833">
        <v>2311.5699462890625</v>
      </c>
    </row>
    <row r="442" spans="1:11" ht="14.45" customHeight="1" x14ac:dyDescent="0.2">
      <c r="A442" s="822" t="s">
        <v>575</v>
      </c>
      <c r="B442" s="823" t="s">
        <v>576</v>
      </c>
      <c r="C442" s="826" t="s">
        <v>595</v>
      </c>
      <c r="D442" s="840" t="s">
        <v>596</v>
      </c>
      <c r="E442" s="826" t="s">
        <v>3629</v>
      </c>
      <c r="F442" s="840" t="s">
        <v>3630</v>
      </c>
      <c r="G442" s="826" t="s">
        <v>4313</v>
      </c>
      <c r="H442" s="826" t="s">
        <v>4320</v>
      </c>
      <c r="I442" s="832">
        <v>179.69000244140625</v>
      </c>
      <c r="J442" s="832">
        <v>2</v>
      </c>
      <c r="K442" s="833">
        <v>359.3699951171875</v>
      </c>
    </row>
    <row r="443" spans="1:11" ht="14.45" customHeight="1" x14ac:dyDescent="0.2">
      <c r="A443" s="822" t="s">
        <v>575</v>
      </c>
      <c r="B443" s="823" t="s">
        <v>576</v>
      </c>
      <c r="C443" s="826" t="s">
        <v>595</v>
      </c>
      <c r="D443" s="840" t="s">
        <v>596</v>
      </c>
      <c r="E443" s="826" t="s">
        <v>3629</v>
      </c>
      <c r="F443" s="840" t="s">
        <v>3630</v>
      </c>
      <c r="G443" s="826" t="s">
        <v>4315</v>
      </c>
      <c r="H443" s="826" t="s">
        <v>4321</v>
      </c>
      <c r="I443" s="832">
        <v>20.329999923706055</v>
      </c>
      <c r="J443" s="832">
        <v>185</v>
      </c>
      <c r="K443" s="833">
        <v>3760.6600341796875</v>
      </c>
    </row>
    <row r="444" spans="1:11" ht="14.45" customHeight="1" x14ac:dyDescent="0.2">
      <c r="A444" s="822" t="s">
        <v>575</v>
      </c>
      <c r="B444" s="823" t="s">
        <v>576</v>
      </c>
      <c r="C444" s="826" t="s">
        <v>595</v>
      </c>
      <c r="D444" s="840" t="s">
        <v>596</v>
      </c>
      <c r="E444" s="826" t="s">
        <v>3629</v>
      </c>
      <c r="F444" s="840" t="s">
        <v>3630</v>
      </c>
      <c r="G444" s="826" t="s">
        <v>4322</v>
      </c>
      <c r="H444" s="826" t="s">
        <v>4323</v>
      </c>
      <c r="I444" s="832">
        <v>148.22000122070313</v>
      </c>
      <c r="J444" s="832">
        <v>1</v>
      </c>
      <c r="K444" s="833">
        <v>148.22000122070313</v>
      </c>
    </row>
    <row r="445" spans="1:11" ht="14.45" customHeight="1" x14ac:dyDescent="0.2">
      <c r="A445" s="822" t="s">
        <v>575</v>
      </c>
      <c r="B445" s="823" t="s">
        <v>576</v>
      </c>
      <c r="C445" s="826" t="s">
        <v>595</v>
      </c>
      <c r="D445" s="840" t="s">
        <v>596</v>
      </c>
      <c r="E445" s="826" t="s">
        <v>3629</v>
      </c>
      <c r="F445" s="840" t="s">
        <v>3630</v>
      </c>
      <c r="G445" s="826" t="s">
        <v>4324</v>
      </c>
      <c r="H445" s="826" t="s">
        <v>4325</v>
      </c>
      <c r="I445" s="832">
        <v>1.5</v>
      </c>
      <c r="J445" s="832">
        <v>100</v>
      </c>
      <c r="K445" s="833">
        <v>150</v>
      </c>
    </row>
    <row r="446" spans="1:11" ht="14.45" customHeight="1" x14ac:dyDescent="0.2">
      <c r="A446" s="822" t="s">
        <v>575</v>
      </c>
      <c r="B446" s="823" t="s">
        <v>576</v>
      </c>
      <c r="C446" s="826" t="s">
        <v>595</v>
      </c>
      <c r="D446" s="840" t="s">
        <v>596</v>
      </c>
      <c r="E446" s="826" t="s">
        <v>3629</v>
      </c>
      <c r="F446" s="840" t="s">
        <v>3630</v>
      </c>
      <c r="G446" s="826" t="s">
        <v>4324</v>
      </c>
      <c r="H446" s="826" t="s">
        <v>4326</v>
      </c>
      <c r="I446" s="832">
        <v>1.5</v>
      </c>
      <c r="J446" s="832">
        <v>100</v>
      </c>
      <c r="K446" s="833">
        <v>150</v>
      </c>
    </row>
    <row r="447" spans="1:11" ht="14.45" customHeight="1" x14ac:dyDescent="0.2">
      <c r="A447" s="822" t="s">
        <v>575</v>
      </c>
      <c r="B447" s="823" t="s">
        <v>576</v>
      </c>
      <c r="C447" s="826" t="s">
        <v>595</v>
      </c>
      <c r="D447" s="840" t="s">
        <v>596</v>
      </c>
      <c r="E447" s="826" t="s">
        <v>3629</v>
      </c>
      <c r="F447" s="840" t="s">
        <v>3630</v>
      </c>
      <c r="G447" s="826" t="s">
        <v>4327</v>
      </c>
      <c r="H447" s="826" t="s">
        <v>4328</v>
      </c>
      <c r="I447" s="832">
        <v>240</v>
      </c>
      <c r="J447" s="832">
        <v>10</v>
      </c>
      <c r="K447" s="833">
        <v>2400</v>
      </c>
    </row>
    <row r="448" spans="1:11" ht="14.45" customHeight="1" x14ac:dyDescent="0.2">
      <c r="A448" s="822" t="s">
        <v>575</v>
      </c>
      <c r="B448" s="823" t="s">
        <v>576</v>
      </c>
      <c r="C448" s="826" t="s">
        <v>595</v>
      </c>
      <c r="D448" s="840" t="s">
        <v>596</v>
      </c>
      <c r="E448" s="826" t="s">
        <v>3629</v>
      </c>
      <c r="F448" s="840" t="s">
        <v>3630</v>
      </c>
      <c r="G448" s="826" t="s">
        <v>4329</v>
      </c>
      <c r="H448" s="826" t="s">
        <v>4330</v>
      </c>
      <c r="I448" s="832">
        <v>155.41000366210938</v>
      </c>
      <c r="J448" s="832">
        <v>30</v>
      </c>
      <c r="K448" s="833">
        <v>4639.3999633789063</v>
      </c>
    </row>
    <row r="449" spans="1:11" ht="14.45" customHeight="1" x14ac:dyDescent="0.2">
      <c r="A449" s="822" t="s">
        <v>575</v>
      </c>
      <c r="B449" s="823" t="s">
        <v>576</v>
      </c>
      <c r="C449" s="826" t="s">
        <v>595</v>
      </c>
      <c r="D449" s="840" t="s">
        <v>596</v>
      </c>
      <c r="E449" s="826" t="s">
        <v>3629</v>
      </c>
      <c r="F449" s="840" t="s">
        <v>3630</v>
      </c>
      <c r="G449" s="826" t="s">
        <v>4331</v>
      </c>
      <c r="H449" s="826" t="s">
        <v>4332</v>
      </c>
      <c r="I449" s="832">
        <v>153.11000061035156</v>
      </c>
      <c r="J449" s="832">
        <v>15</v>
      </c>
      <c r="K449" s="833">
        <v>2296.7000122070313</v>
      </c>
    </row>
    <row r="450" spans="1:11" ht="14.45" customHeight="1" x14ac:dyDescent="0.2">
      <c r="A450" s="822" t="s">
        <v>575</v>
      </c>
      <c r="B450" s="823" t="s">
        <v>576</v>
      </c>
      <c r="C450" s="826" t="s">
        <v>595</v>
      </c>
      <c r="D450" s="840" t="s">
        <v>596</v>
      </c>
      <c r="E450" s="826" t="s">
        <v>3629</v>
      </c>
      <c r="F450" s="840" t="s">
        <v>3630</v>
      </c>
      <c r="G450" s="826" t="s">
        <v>4333</v>
      </c>
      <c r="H450" s="826" t="s">
        <v>4334</v>
      </c>
      <c r="I450" s="832">
        <v>982.52001953125</v>
      </c>
      <c r="J450" s="832">
        <v>1</v>
      </c>
      <c r="K450" s="833">
        <v>982.52001953125</v>
      </c>
    </row>
    <row r="451" spans="1:11" ht="14.45" customHeight="1" x14ac:dyDescent="0.2">
      <c r="A451" s="822" t="s">
        <v>575</v>
      </c>
      <c r="B451" s="823" t="s">
        <v>576</v>
      </c>
      <c r="C451" s="826" t="s">
        <v>595</v>
      </c>
      <c r="D451" s="840" t="s">
        <v>596</v>
      </c>
      <c r="E451" s="826" t="s">
        <v>3629</v>
      </c>
      <c r="F451" s="840" t="s">
        <v>3630</v>
      </c>
      <c r="G451" s="826" t="s">
        <v>4335</v>
      </c>
      <c r="H451" s="826" t="s">
        <v>4336</v>
      </c>
      <c r="I451" s="832">
        <v>2181.6298828125</v>
      </c>
      <c r="J451" s="832">
        <v>5</v>
      </c>
      <c r="K451" s="833">
        <v>10908.150390625</v>
      </c>
    </row>
    <row r="452" spans="1:11" ht="14.45" customHeight="1" x14ac:dyDescent="0.2">
      <c r="A452" s="822" t="s">
        <v>575</v>
      </c>
      <c r="B452" s="823" t="s">
        <v>576</v>
      </c>
      <c r="C452" s="826" t="s">
        <v>595</v>
      </c>
      <c r="D452" s="840" t="s">
        <v>596</v>
      </c>
      <c r="E452" s="826" t="s">
        <v>3629</v>
      </c>
      <c r="F452" s="840" t="s">
        <v>3630</v>
      </c>
      <c r="G452" s="826" t="s">
        <v>4337</v>
      </c>
      <c r="H452" s="826" t="s">
        <v>4338</v>
      </c>
      <c r="I452" s="832">
        <v>715.1099853515625</v>
      </c>
      <c r="J452" s="832">
        <v>5</v>
      </c>
      <c r="K452" s="833">
        <v>3575.550048828125</v>
      </c>
    </row>
    <row r="453" spans="1:11" ht="14.45" customHeight="1" x14ac:dyDescent="0.2">
      <c r="A453" s="822" t="s">
        <v>575</v>
      </c>
      <c r="B453" s="823" t="s">
        <v>576</v>
      </c>
      <c r="C453" s="826" t="s">
        <v>595</v>
      </c>
      <c r="D453" s="840" t="s">
        <v>596</v>
      </c>
      <c r="E453" s="826" t="s">
        <v>3629</v>
      </c>
      <c r="F453" s="840" t="s">
        <v>3630</v>
      </c>
      <c r="G453" s="826" t="s">
        <v>4339</v>
      </c>
      <c r="H453" s="826" t="s">
        <v>4340</v>
      </c>
      <c r="I453" s="832">
        <v>872.40997314453125</v>
      </c>
      <c r="J453" s="832">
        <v>5</v>
      </c>
      <c r="K453" s="833">
        <v>4362.0498046875</v>
      </c>
    </row>
    <row r="454" spans="1:11" ht="14.45" customHeight="1" x14ac:dyDescent="0.2">
      <c r="A454" s="822" t="s">
        <v>575</v>
      </c>
      <c r="B454" s="823" t="s">
        <v>576</v>
      </c>
      <c r="C454" s="826" t="s">
        <v>595</v>
      </c>
      <c r="D454" s="840" t="s">
        <v>596</v>
      </c>
      <c r="E454" s="826" t="s">
        <v>3629</v>
      </c>
      <c r="F454" s="840" t="s">
        <v>3630</v>
      </c>
      <c r="G454" s="826" t="s">
        <v>4341</v>
      </c>
      <c r="H454" s="826" t="s">
        <v>4342</v>
      </c>
      <c r="I454" s="832">
        <v>992.20001220703125</v>
      </c>
      <c r="J454" s="832">
        <v>12</v>
      </c>
      <c r="K454" s="833">
        <v>11906.400390625</v>
      </c>
    </row>
    <row r="455" spans="1:11" ht="14.45" customHeight="1" x14ac:dyDescent="0.2">
      <c r="A455" s="822" t="s">
        <v>575</v>
      </c>
      <c r="B455" s="823" t="s">
        <v>576</v>
      </c>
      <c r="C455" s="826" t="s">
        <v>595</v>
      </c>
      <c r="D455" s="840" t="s">
        <v>596</v>
      </c>
      <c r="E455" s="826" t="s">
        <v>3629</v>
      </c>
      <c r="F455" s="840" t="s">
        <v>3630</v>
      </c>
      <c r="G455" s="826" t="s">
        <v>4343</v>
      </c>
      <c r="H455" s="826" t="s">
        <v>4344</v>
      </c>
      <c r="I455" s="832">
        <v>2573.669921875</v>
      </c>
      <c r="J455" s="832">
        <v>3</v>
      </c>
      <c r="K455" s="833">
        <v>7721.009765625</v>
      </c>
    </row>
    <row r="456" spans="1:11" ht="14.45" customHeight="1" x14ac:dyDescent="0.2">
      <c r="A456" s="822" t="s">
        <v>575</v>
      </c>
      <c r="B456" s="823" t="s">
        <v>576</v>
      </c>
      <c r="C456" s="826" t="s">
        <v>595</v>
      </c>
      <c r="D456" s="840" t="s">
        <v>596</v>
      </c>
      <c r="E456" s="826" t="s">
        <v>3629</v>
      </c>
      <c r="F456" s="840" t="s">
        <v>3630</v>
      </c>
      <c r="G456" s="826" t="s">
        <v>4345</v>
      </c>
      <c r="H456" s="826" t="s">
        <v>4346</v>
      </c>
      <c r="I456" s="832">
        <v>975.260009765625</v>
      </c>
      <c r="J456" s="832">
        <v>8</v>
      </c>
      <c r="K456" s="833">
        <v>7802.080078125</v>
      </c>
    </row>
    <row r="457" spans="1:11" ht="14.45" customHeight="1" x14ac:dyDescent="0.2">
      <c r="A457" s="822" t="s">
        <v>575</v>
      </c>
      <c r="B457" s="823" t="s">
        <v>576</v>
      </c>
      <c r="C457" s="826" t="s">
        <v>595</v>
      </c>
      <c r="D457" s="840" t="s">
        <v>596</v>
      </c>
      <c r="E457" s="826" t="s">
        <v>3629</v>
      </c>
      <c r="F457" s="840" t="s">
        <v>3630</v>
      </c>
      <c r="G457" s="826" t="s">
        <v>4347</v>
      </c>
      <c r="H457" s="826" t="s">
        <v>4348</v>
      </c>
      <c r="I457" s="832">
        <v>975.260009765625</v>
      </c>
      <c r="J457" s="832">
        <v>12</v>
      </c>
      <c r="K457" s="833">
        <v>11703.1201171875</v>
      </c>
    </row>
    <row r="458" spans="1:11" ht="14.45" customHeight="1" x14ac:dyDescent="0.2">
      <c r="A458" s="822" t="s">
        <v>575</v>
      </c>
      <c r="B458" s="823" t="s">
        <v>576</v>
      </c>
      <c r="C458" s="826" t="s">
        <v>595</v>
      </c>
      <c r="D458" s="840" t="s">
        <v>596</v>
      </c>
      <c r="E458" s="826" t="s">
        <v>3629</v>
      </c>
      <c r="F458" s="840" t="s">
        <v>3630</v>
      </c>
      <c r="G458" s="826" t="s">
        <v>4349</v>
      </c>
      <c r="H458" s="826" t="s">
        <v>4350</v>
      </c>
      <c r="I458" s="832">
        <v>1491.9300537109375</v>
      </c>
      <c r="J458" s="832">
        <v>5</v>
      </c>
      <c r="K458" s="833">
        <v>7459.64990234375</v>
      </c>
    </row>
    <row r="459" spans="1:11" ht="14.45" customHeight="1" x14ac:dyDescent="0.2">
      <c r="A459" s="822" t="s">
        <v>575</v>
      </c>
      <c r="B459" s="823" t="s">
        <v>576</v>
      </c>
      <c r="C459" s="826" t="s">
        <v>595</v>
      </c>
      <c r="D459" s="840" t="s">
        <v>596</v>
      </c>
      <c r="E459" s="826" t="s">
        <v>3629</v>
      </c>
      <c r="F459" s="840" t="s">
        <v>3630</v>
      </c>
      <c r="G459" s="826" t="s">
        <v>4351</v>
      </c>
      <c r="H459" s="826" t="s">
        <v>4352</v>
      </c>
      <c r="I459" s="832">
        <v>1289.8599853515625</v>
      </c>
      <c r="J459" s="832">
        <v>15</v>
      </c>
      <c r="K459" s="833">
        <v>19347.900390625</v>
      </c>
    </row>
    <row r="460" spans="1:11" ht="14.45" customHeight="1" x14ac:dyDescent="0.2">
      <c r="A460" s="822" t="s">
        <v>575</v>
      </c>
      <c r="B460" s="823" t="s">
        <v>576</v>
      </c>
      <c r="C460" s="826" t="s">
        <v>595</v>
      </c>
      <c r="D460" s="840" t="s">
        <v>596</v>
      </c>
      <c r="E460" s="826" t="s">
        <v>3629</v>
      </c>
      <c r="F460" s="840" t="s">
        <v>3630</v>
      </c>
      <c r="G460" s="826" t="s">
        <v>4353</v>
      </c>
      <c r="H460" s="826" t="s">
        <v>4354</v>
      </c>
      <c r="I460" s="832">
        <v>590.47998046875</v>
      </c>
      <c r="J460" s="832">
        <v>5</v>
      </c>
      <c r="K460" s="833">
        <v>2952.39990234375</v>
      </c>
    </row>
    <row r="461" spans="1:11" ht="14.45" customHeight="1" x14ac:dyDescent="0.2">
      <c r="A461" s="822" t="s">
        <v>575</v>
      </c>
      <c r="B461" s="823" t="s">
        <v>576</v>
      </c>
      <c r="C461" s="826" t="s">
        <v>595</v>
      </c>
      <c r="D461" s="840" t="s">
        <v>596</v>
      </c>
      <c r="E461" s="826" t="s">
        <v>3629</v>
      </c>
      <c r="F461" s="840" t="s">
        <v>3630</v>
      </c>
      <c r="G461" s="826" t="s">
        <v>4355</v>
      </c>
      <c r="H461" s="826" t="s">
        <v>4356</v>
      </c>
      <c r="I461" s="832">
        <v>220.22000122070313</v>
      </c>
      <c r="J461" s="832">
        <v>20</v>
      </c>
      <c r="K461" s="833">
        <v>4404.39990234375</v>
      </c>
    </row>
    <row r="462" spans="1:11" ht="14.45" customHeight="1" x14ac:dyDescent="0.2">
      <c r="A462" s="822" t="s">
        <v>575</v>
      </c>
      <c r="B462" s="823" t="s">
        <v>576</v>
      </c>
      <c r="C462" s="826" t="s">
        <v>595</v>
      </c>
      <c r="D462" s="840" t="s">
        <v>596</v>
      </c>
      <c r="E462" s="826" t="s">
        <v>3629</v>
      </c>
      <c r="F462" s="840" t="s">
        <v>3630</v>
      </c>
      <c r="G462" s="826" t="s">
        <v>4329</v>
      </c>
      <c r="H462" s="826" t="s">
        <v>4357</v>
      </c>
      <c r="I462" s="832">
        <v>157.35500335693359</v>
      </c>
      <c r="J462" s="832">
        <v>10</v>
      </c>
      <c r="K462" s="833">
        <v>1573.5599975585938</v>
      </c>
    </row>
    <row r="463" spans="1:11" ht="14.45" customHeight="1" x14ac:dyDescent="0.2">
      <c r="A463" s="822" t="s">
        <v>575</v>
      </c>
      <c r="B463" s="823" t="s">
        <v>576</v>
      </c>
      <c r="C463" s="826" t="s">
        <v>595</v>
      </c>
      <c r="D463" s="840" t="s">
        <v>596</v>
      </c>
      <c r="E463" s="826" t="s">
        <v>3629</v>
      </c>
      <c r="F463" s="840" t="s">
        <v>3630</v>
      </c>
      <c r="G463" s="826" t="s">
        <v>4331</v>
      </c>
      <c r="H463" s="826" t="s">
        <v>4358</v>
      </c>
      <c r="I463" s="832">
        <v>155.94000244140625</v>
      </c>
      <c r="J463" s="832">
        <v>15</v>
      </c>
      <c r="K463" s="833">
        <v>2339.10498046875</v>
      </c>
    </row>
    <row r="464" spans="1:11" ht="14.45" customHeight="1" x14ac:dyDescent="0.2">
      <c r="A464" s="822" t="s">
        <v>575</v>
      </c>
      <c r="B464" s="823" t="s">
        <v>576</v>
      </c>
      <c r="C464" s="826" t="s">
        <v>595</v>
      </c>
      <c r="D464" s="840" t="s">
        <v>596</v>
      </c>
      <c r="E464" s="826" t="s">
        <v>3629</v>
      </c>
      <c r="F464" s="840" t="s">
        <v>3630</v>
      </c>
      <c r="G464" s="826" t="s">
        <v>4359</v>
      </c>
      <c r="H464" s="826" t="s">
        <v>4360</v>
      </c>
      <c r="I464" s="832">
        <v>1393.9200439453125</v>
      </c>
      <c r="J464" s="832">
        <v>1</v>
      </c>
      <c r="K464" s="833">
        <v>1393.9200439453125</v>
      </c>
    </row>
    <row r="465" spans="1:11" ht="14.45" customHeight="1" x14ac:dyDescent="0.2">
      <c r="A465" s="822" t="s">
        <v>575</v>
      </c>
      <c r="B465" s="823" t="s">
        <v>576</v>
      </c>
      <c r="C465" s="826" t="s">
        <v>595</v>
      </c>
      <c r="D465" s="840" t="s">
        <v>596</v>
      </c>
      <c r="E465" s="826" t="s">
        <v>3629</v>
      </c>
      <c r="F465" s="840" t="s">
        <v>3630</v>
      </c>
      <c r="G465" s="826" t="s">
        <v>4361</v>
      </c>
      <c r="H465" s="826" t="s">
        <v>4362</v>
      </c>
      <c r="I465" s="832">
        <v>3377.110107421875</v>
      </c>
      <c r="J465" s="832">
        <v>5</v>
      </c>
      <c r="K465" s="833">
        <v>16885.55078125</v>
      </c>
    </row>
    <row r="466" spans="1:11" ht="14.45" customHeight="1" x14ac:dyDescent="0.2">
      <c r="A466" s="822" t="s">
        <v>575</v>
      </c>
      <c r="B466" s="823" t="s">
        <v>576</v>
      </c>
      <c r="C466" s="826" t="s">
        <v>595</v>
      </c>
      <c r="D466" s="840" t="s">
        <v>596</v>
      </c>
      <c r="E466" s="826" t="s">
        <v>3629</v>
      </c>
      <c r="F466" s="840" t="s">
        <v>3630</v>
      </c>
      <c r="G466" s="826" t="s">
        <v>4363</v>
      </c>
      <c r="H466" s="826" t="s">
        <v>4364</v>
      </c>
      <c r="I466" s="832">
        <v>1278.93994140625</v>
      </c>
      <c r="J466" s="832">
        <v>5</v>
      </c>
      <c r="K466" s="833">
        <v>6394.7001953125</v>
      </c>
    </row>
    <row r="467" spans="1:11" ht="14.45" customHeight="1" x14ac:dyDescent="0.2">
      <c r="A467" s="822" t="s">
        <v>575</v>
      </c>
      <c r="B467" s="823" t="s">
        <v>576</v>
      </c>
      <c r="C467" s="826" t="s">
        <v>595</v>
      </c>
      <c r="D467" s="840" t="s">
        <v>596</v>
      </c>
      <c r="E467" s="826" t="s">
        <v>3629</v>
      </c>
      <c r="F467" s="840" t="s">
        <v>3630</v>
      </c>
      <c r="G467" s="826" t="s">
        <v>4365</v>
      </c>
      <c r="H467" s="826" t="s">
        <v>4366</v>
      </c>
      <c r="I467" s="832">
        <v>2715.239990234375</v>
      </c>
      <c r="J467" s="832">
        <v>2</v>
      </c>
      <c r="K467" s="833">
        <v>5430.47998046875</v>
      </c>
    </row>
    <row r="468" spans="1:11" ht="14.45" customHeight="1" x14ac:dyDescent="0.2">
      <c r="A468" s="822" t="s">
        <v>575</v>
      </c>
      <c r="B468" s="823" t="s">
        <v>576</v>
      </c>
      <c r="C468" s="826" t="s">
        <v>595</v>
      </c>
      <c r="D468" s="840" t="s">
        <v>596</v>
      </c>
      <c r="E468" s="826" t="s">
        <v>3629</v>
      </c>
      <c r="F468" s="840" t="s">
        <v>3630</v>
      </c>
      <c r="G468" s="826" t="s">
        <v>4367</v>
      </c>
      <c r="H468" s="826" t="s">
        <v>4368</v>
      </c>
      <c r="I468" s="832">
        <v>9.1999998092651367</v>
      </c>
      <c r="J468" s="832">
        <v>250</v>
      </c>
      <c r="K468" s="833">
        <v>2300</v>
      </c>
    </row>
    <row r="469" spans="1:11" ht="14.45" customHeight="1" x14ac:dyDescent="0.2">
      <c r="A469" s="822" t="s">
        <v>575</v>
      </c>
      <c r="B469" s="823" t="s">
        <v>576</v>
      </c>
      <c r="C469" s="826" t="s">
        <v>595</v>
      </c>
      <c r="D469" s="840" t="s">
        <v>596</v>
      </c>
      <c r="E469" s="826" t="s">
        <v>3629</v>
      </c>
      <c r="F469" s="840" t="s">
        <v>3630</v>
      </c>
      <c r="G469" s="826" t="s">
        <v>4367</v>
      </c>
      <c r="H469" s="826" t="s">
        <v>4369</v>
      </c>
      <c r="I469" s="832">
        <v>9.1999998092651367</v>
      </c>
      <c r="J469" s="832">
        <v>100</v>
      </c>
      <c r="K469" s="833">
        <v>920</v>
      </c>
    </row>
    <row r="470" spans="1:11" ht="14.45" customHeight="1" x14ac:dyDescent="0.2">
      <c r="A470" s="822" t="s">
        <v>575</v>
      </c>
      <c r="B470" s="823" t="s">
        <v>576</v>
      </c>
      <c r="C470" s="826" t="s">
        <v>595</v>
      </c>
      <c r="D470" s="840" t="s">
        <v>596</v>
      </c>
      <c r="E470" s="826" t="s">
        <v>3629</v>
      </c>
      <c r="F470" s="840" t="s">
        <v>3630</v>
      </c>
      <c r="G470" s="826" t="s">
        <v>4370</v>
      </c>
      <c r="H470" s="826" t="s">
        <v>4371</v>
      </c>
      <c r="I470" s="832">
        <v>58.369998931884766</v>
      </c>
      <c r="J470" s="832">
        <v>1640</v>
      </c>
      <c r="K470" s="833">
        <v>95726.799926757813</v>
      </c>
    </row>
    <row r="471" spans="1:11" ht="14.45" customHeight="1" x14ac:dyDescent="0.2">
      <c r="A471" s="822" t="s">
        <v>575</v>
      </c>
      <c r="B471" s="823" t="s">
        <v>576</v>
      </c>
      <c r="C471" s="826" t="s">
        <v>595</v>
      </c>
      <c r="D471" s="840" t="s">
        <v>596</v>
      </c>
      <c r="E471" s="826" t="s">
        <v>3629</v>
      </c>
      <c r="F471" s="840" t="s">
        <v>3630</v>
      </c>
      <c r="G471" s="826" t="s">
        <v>4372</v>
      </c>
      <c r="H471" s="826" t="s">
        <v>4373</v>
      </c>
      <c r="I471" s="832">
        <v>108.9530029296875</v>
      </c>
      <c r="J471" s="832">
        <v>780</v>
      </c>
      <c r="K471" s="833">
        <v>84993.220703125</v>
      </c>
    </row>
    <row r="472" spans="1:11" ht="14.45" customHeight="1" x14ac:dyDescent="0.2">
      <c r="A472" s="822" t="s">
        <v>575</v>
      </c>
      <c r="B472" s="823" t="s">
        <v>576</v>
      </c>
      <c r="C472" s="826" t="s">
        <v>595</v>
      </c>
      <c r="D472" s="840" t="s">
        <v>596</v>
      </c>
      <c r="E472" s="826" t="s">
        <v>3629</v>
      </c>
      <c r="F472" s="840" t="s">
        <v>3630</v>
      </c>
      <c r="G472" s="826" t="s">
        <v>4372</v>
      </c>
      <c r="H472" s="826" t="s">
        <v>4374</v>
      </c>
      <c r="I472" s="832">
        <v>108.30000305175781</v>
      </c>
      <c r="J472" s="832">
        <v>100</v>
      </c>
      <c r="K472" s="833">
        <v>10829.5</v>
      </c>
    </row>
    <row r="473" spans="1:11" ht="14.45" customHeight="1" x14ac:dyDescent="0.2">
      <c r="A473" s="822" t="s">
        <v>575</v>
      </c>
      <c r="B473" s="823" t="s">
        <v>576</v>
      </c>
      <c r="C473" s="826" t="s">
        <v>595</v>
      </c>
      <c r="D473" s="840" t="s">
        <v>596</v>
      </c>
      <c r="E473" s="826" t="s">
        <v>3629</v>
      </c>
      <c r="F473" s="840" t="s">
        <v>3630</v>
      </c>
      <c r="G473" s="826" t="s">
        <v>4375</v>
      </c>
      <c r="H473" s="826" t="s">
        <v>4376</v>
      </c>
      <c r="I473" s="832">
        <v>7.0100002288818359</v>
      </c>
      <c r="J473" s="832">
        <v>10</v>
      </c>
      <c r="K473" s="833">
        <v>70.099998474121094</v>
      </c>
    </row>
    <row r="474" spans="1:11" ht="14.45" customHeight="1" x14ac:dyDescent="0.2">
      <c r="A474" s="822" t="s">
        <v>575</v>
      </c>
      <c r="B474" s="823" t="s">
        <v>576</v>
      </c>
      <c r="C474" s="826" t="s">
        <v>595</v>
      </c>
      <c r="D474" s="840" t="s">
        <v>596</v>
      </c>
      <c r="E474" s="826" t="s">
        <v>3629</v>
      </c>
      <c r="F474" s="840" t="s">
        <v>3630</v>
      </c>
      <c r="G474" s="826" t="s">
        <v>4377</v>
      </c>
      <c r="H474" s="826" t="s">
        <v>4378</v>
      </c>
      <c r="I474" s="832">
        <v>6.625</v>
      </c>
      <c r="J474" s="832">
        <v>30</v>
      </c>
      <c r="K474" s="833">
        <v>198.80000305175781</v>
      </c>
    </row>
    <row r="475" spans="1:11" ht="14.45" customHeight="1" x14ac:dyDescent="0.2">
      <c r="A475" s="822" t="s">
        <v>575</v>
      </c>
      <c r="B475" s="823" t="s">
        <v>576</v>
      </c>
      <c r="C475" s="826" t="s">
        <v>595</v>
      </c>
      <c r="D475" s="840" t="s">
        <v>596</v>
      </c>
      <c r="E475" s="826" t="s">
        <v>3629</v>
      </c>
      <c r="F475" s="840" t="s">
        <v>3630</v>
      </c>
      <c r="G475" s="826" t="s">
        <v>4379</v>
      </c>
      <c r="H475" s="826" t="s">
        <v>4380</v>
      </c>
      <c r="I475" s="832">
        <v>7.0199999809265137</v>
      </c>
      <c r="J475" s="832">
        <v>50</v>
      </c>
      <c r="K475" s="833">
        <v>350.99998474121094</v>
      </c>
    </row>
    <row r="476" spans="1:11" ht="14.45" customHeight="1" x14ac:dyDescent="0.2">
      <c r="A476" s="822" t="s">
        <v>575</v>
      </c>
      <c r="B476" s="823" t="s">
        <v>576</v>
      </c>
      <c r="C476" s="826" t="s">
        <v>595</v>
      </c>
      <c r="D476" s="840" t="s">
        <v>596</v>
      </c>
      <c r="E476" s="826" t="s">
        <v>3629</v>
      </c>
      <c r="F476" s="840" t="s">
        <v>3630</v>
      </c>
      <c r="G476" s="826" t="s">
        <v>4377</v>
      </c>
      <c r="H476" s="826" t="s">
        <v>4381</v>
      </c>
      <c r="I476" s="832">
        <v>6.2899999618530273</v>
      </c>
      <c r="J476" s="832">
        <v>10</v>
      </c>
      <c r="K476" s="833">
        <v>62.900001525878906</v>
      </c>
    </row>
    <row r="477" spans="1:11" ht="14.45" customHeight="1" x14ac:dyDescent="0.2">
      <c r="A477" s="822" t="s">
        <v>575</v>
      </c>
      <c r="B477" s="823" t="s">
        <v>576</v>
      </c>
      <c r="C477" s="826" t="s">
        <v>595</v>
      </c>
      <c r="D477" s="840" t="s">
        <v>596</v>
      </c>
      <c r="E477" s="826" t="s">
        <v>3629</v>
      </c>
      <c r="F477" s="840" t="s">
        <v>3630</v>
      </c>
      <c r="G477" s="826" t="s">
        <v>4379</v>
      </c>
      <c r="H477" s="826" t="s">
        <v>4382</v>
      </c>
      <c r="I477" s="832">
        <v>6.2950000762939453</v>
      </c>
      <c r="J477" s="832">
        <v>40</v>
      </c>
      <c r="K477" s="833">
        <v>251.69999694824219</v>
      </c>
    </row>
    <row r="478" spans="1:11" ht="14.45" customHeight="1" x14ac:dyDescent="0.2">
      <c r="A478" s="822" t="s">
        <v>575</v>
      </c>
      <c r="B478" s="823" t="s">
        <v>576</v>
      </c>
      <c r="C478" s="826" t="s">
        <v>595</v>
      </c>
      <c r="D478" s="840" t="s">
        <v>596</v>
      </c>
      <c r="E478" s="826" t="s">
        <v>3629</v>
      </c>
      <c r="F478" s="840" t="s">
        <v>3630</v>
      </c>
      <c r="G478" s="826" t="s">
        <v>4383</v>
      </c>
      <c r="H478" s="826" t="s">
        <v>4384</v>
      </c>
      <c r="I478" s="832">
        <v>172.5</v>
      </c>
      <c r="J478" s="832">
        <v>1</v>
      </c>
      <c r="K478" s="833">
        <v>172.5</v>
      </c>
    </row>
    <row r="479" spans="1:11" ht="14.45" customHeight="1" x14ac:dyDescent="0.2">
      <c r="A479" s="822" t="s">
        <v>575</v>
      </c>
      <c r="B479" s="823" t="s">
        <v>576</v>
      </c>
      <c r="C479" s="826" t="s">
        <v>595</v>
      </c>
      <c r="D479" s="840" t="s">
        <v>596</v>
      </c>
      <c r="E479" s="826" t="s">
        <v>3629</v>
      </c>
      <c r="F479" s="840" t="s">
        <v>3630</v>
      </c>
      <c r="G479" s="826" t="s">
        <v>4383</v>
      </c>
      <c r="H479" s="826" t="s">
        <v>4385</v>
      </c>
      <c r="I479" s="832">
        <v>172.5</v>
      </c>
      <c r="J479" s="832">
        <v>3</v>
      </c>
      <c r="K479" s="833">
        <v>517.5</v>
      </c>
    </row>
    <row r="480" spans="1:11" ht="14.45" customHeight="1" x14ac:dyDescent="0.2">
      <c r="A480" s="822" t="s">
        <v>575</v>
      </c>
      <c r="B480" s="823" t="s">
        <v>576</v>
      </c>
      <c r="C480" s="826" t="s">
        <v>595</v>
      </c>
      <c r="D480" s="840" t="s">
        <v>596</v>
      </c>
      <c r="E480" s="826" t="s">
        <v>3629</v>
      </c>
      <c r="F480" s="840" t="s">
        <v>3630</v>
      </c>
      <c r="G480" s="826" t="s">
        <v>4386</v>
      </c>
      <c r="H480" s="826" t="s">
        <v>4387</v>
      </c>
      <c r="I480" s="832">
        <v>1173.93994140625</v>
      </c>
      <c r="J480" s="832">
        <v>3</v>
      </c>
      <c r="K480" s="833">
        <v>3521.830078125</v>
      </c>
    </row>
    <row r="481" spans="1:11" ht="14.45" customHeight="1" x14ac:dyDescent="0.2">
      <c r="A481" s="822" t="s">
        <v>575</v>
      </c>
      <c r="B481" s="823" t="s">
        <v>576</v>
      </c>
      <c r="C481" s="826" t="s">
        <v>595</v>
      </c>
      <c r="D481" s="840" t="s">
        <v>596</v>
      </c>
      <c r="E481" s="826" t="s">
        <v>3629</v>
      </c>
      <c r="F481" s="840" t="s">
        <v>3630</v>
      </c>
      <c r="G481" s="826" t="s">
        <v>4388</v>
      </c>
      <c r="H481" s="826" t="s">
        <v>4389</v>
      </c>
      <c r="I481" s="832">
        <v>136.05999755859375</v>
      </c>
      <c r="J481" s="832">
        <v>10</v>
      </c>
      <c r="K481" s="833">
        <v>1360.5999755859375</v>
      </c>
    </row>
    <row r="482" spans="1:11" ht="14.45" customHeight="1" x14ac:dyDescent="0.2">
      <c r="A482" s="822" t="s">
        <v>575</v>
      </c>
      <c r="B482" s="823" t="s">
        <v>576</v>
      </c>
      <c r="C482" s="826" t="s">
        <v>595</v>
      </c>
      <c r="D482" s="840" t="s">
        <v>596</v>
      </c>
      <c r="E482" s="826" t="s">
        <v>3629</v>
      </c>
      <c r="F482" s="840" t="s">
        <v>3630</v>
      </c>
      <c r="G482" s="826" t="s">
        <v>4390</v>
      </c>
      <c r="H482" s="826" t="s">
        <v>4391</v>
      </c>
      <c r="I482" s="832">
        <v>125.34999847412109</v>
      </c>
      <c r="J482" s="832">
        <v>50</v>
      </c>
      <c r="K482" s="833">
        <v>6267.5</v>
      </c>
    </row>
    <row r="483" spans="1:11" ht="14.45" customHeight="1" x14ac:dyDescent="0.2">
      <c r="A483" s="822" t="s">
        <v>575</v>
      </c>
      <c r="B483" s="823" t="s">
        <v>576</v>
      </c>
      <c r="C483" s="826" t="s">
        <v>595</v>
      </c>
      <c r="D483" s="840" t="s">
        <v>596</v>
      </c>
      <c r="E483" s="826" t="s">
        <v>3629</v>
      </c>
      <c r="F483" s="840" t="s">
        <v>3630</v>
      </c>
      <c r="G483" s="826" t="s">
        <v>4392</v>
      </c>
      <c r="H483" s="826" t="s">
        <v>4393</v>
      </c>
      <c r="I483" s="832">
        <v>284.35000610351563</v>
      </c>
      <c r="J483" s="832">
        <v>293</v>
      </c>
      <c r="K483" s="833">
        <v>83314.549560546875</v>
      </c>
    </row>
    <row r="484" spans="1:11" ht="14.45" customHeight="1" x14ac:dyDescent="0.2">
      <c r="A484" s="822" t="s">
        <v>575</v>
      </c>
      <c r="B484" s="823" t="s">
        <v>576</v>
      </c>
      <c r="C484" s="826" t="s">
        <v>595</v>
      </c>
      <c r="D484" s="840" t="s">
        <v>596</v>
      </c>
      <c r="E484" s="826" t="s">
        <v>3629</v>
      </c>
      <c r="F484" s="840" t="s">
        <v>3630</v>
      </c>
      <c r="G484" s="826" t="s">
        <v>4394</v>
      </c>
      <c r="H484" s="826" t="s">
        <v>4395</v>
      </c>
      <c r="I484" s="832">
        <v>6.1700000762939453</v>
      </c>
      <c r="J484" s="832">
        <v>900</v>
      </c>
      <c r="K484" s="833">
        <v>5553</v>
      </c>
    </row>
    <row r="485" spans="1:11" ht="14.45" customHeight="1" x14ac:dyDescent="0.2">
      <c r="A485" s="822" t="s">
        <v>575</v>
      </c>
      <c r="B485" s="823" t="s">
        <v>576</v>
      </c>
      <c r="C485" s="826" t="s">
        <v>595</v>
      </c>
      <c r="D485" s="840" t="s">
        <v>596</v>
      </c>
      <c r="E485" s="826" t="s">
        <v>3629</v>
      </c>
      <c r="F485" s="840" t="s">
        <v>3630</v>
      </c>
      <c r="G485" s="826" t="s">
        <v>4396</v>
      </c>
      <c r="H485" s="826" t="s">
        <v>4397</v>
      </c>
      <c r="I485" s="832">
        <v>61.815000534057617</v>
      </c>
      <c r="J485" s="832">
        <v>60</v>
      </c>
      <c r="K485" s="833">
        <v>3690.739990234375</v>
      </c>
    </row>
    <row r="486" spans="1:11" ht="14.45" customHeight="1" x14ac:dyDescent="0.2">
      <c r="A486" s="822" t="s">
        <v>575</v>
      </c>
      <c r="B486" s="823" t="s">
        <v>576</v>
      </c>
      <c r="C486" s="826" t="s">
        <v>595</v>
      </c>
      <c r="D486" s="840" t="s">
        <v>596</v>
      </c>
      <c r="E486" s="826" t="s">
        <v>3629</v>
      </c>
      <c r="F486" s="840" t="s">
        <v>3630</v>
      </c>
      <c r="G486" s="826" t="s">
        <v>4398</v>
      </c>
      <c r="H486" s="826" t="s">
        <v>4399</v>
      </c>
      <c r="I486" s="832">
        <v>60.900001525878906</v>
      </c>
      <c r="J486" s="832">
        <v>50</v>
      </c>
      <c r="K486" s="833">
        <v>3045.14013671875</v>
      </c>
    </row>
    <row r="487" spans="1:11" ht="14.45" customHeight="1" x14ac:dyDescent="0.2">
      <c r="A487" s="822" t="s">
        <v>575</v>
      </c>
      <c r="B487" s="823" t="s">
        <v>576</v>
      </c>
      <c r="C487" s="826" t="s">
        <v>595</v>
      </c>
      <c r="D487" s="840" t="s">
        <v>596</v>
      </c>
      <c r="E487" s="826" t="s">
        <v>3629</v>
      </c>
      <c r="F487" s="840" t="s">
        <v>3630</v>
      </c>
      <c r="G487" s="826" t="s">
        <v>4392</v>
      </c>
      <c r="H487" s="826" t="s">
        <v>4400</v>
      </c>
      <c r="I487" s="832">
        <v>300.07998657226563</v>
      </c>
      <c r="J487" s="832">
        <v>100</v>
      </c>
      <c r="K487" s="833">
        <v>30008</v>
      </c>
    </row>
    <row r="488" spans="1:11" ht="14.45" customHeight="1" x14ac:dyDescent="0.2">
      <c r="A488" s="822" t="s">
        <v>575</v>
      </c>
      <c r="B488" s="823" t="s">
        <v>576</v>
      </c>
      <c r="C488" s="826" t="s">
        <v>595</v>
      </c>
      <c r="D488" s="840" t="s">
        <v>596</v>
      </c>
      <c r="E488" s="826" t="s">
        <v>3629</v>
      </c>
      <c r="F488" s="840" t="s">
        <v>3630</v>
      </c>
      <c r="G488" s="826" t="s">
        <v>4394</v>
      </c>
      <c r="H488" s="826" t="s">
        <v>4401</v>
      </c>
      <c r="I488" s="832">
        <v>6.1725000143051147</v>
      </c>
      <c r="J488" s="832">
        <v>1650</v>
      </c>
      <c r="K488" s="833">
        <v>10183</v>
      </c>
    </row>
    <row r="489" spans="1:11" ht="14.45" customHeight="1" x14ac:dyDescent="0.2">
      <c r="A489" s="822" t="s">
        <v>575</v>
      </c>
      <c r="B489" s="823" t="s">
        <v>576</v>
      </c>
      <c r="C489" s="826" t="s">
        <v>595</v>
      </c>
      <c r="D489" s="840" t="s">
        <v>596</v>
      </c>
      <c r="E489" s="826" t="s">
        <v>3629</v>
      </c>
      <c r="F489" s="840" t="s">
        <v>3630</v>
      </c>
      <c r="G489" s="826" t="s">
        <v>4396</v>
      </c>
      <c r="H489" s="826" t="s">
        <v>4402</v>
      </c>
      <c r="I489" s="832">
        <v>62.026667277018227</v>
      </c>
      <c r="J489" s="832">
        <v>30</v>
      </c>
      <c r="K489" s="833">
        <v>1860.830078125</v>
      </c>
    </row>
    <row r="490" spans="1:11" ht="14.45" customHeight="1" x14ac:dyDescent="0.2">
      <c r="A490" s="822" t="s">
        <v>575</v>
      </c>
      <c r="B490" s="823" t="s">
        <v>576</v>
      </c>
      <c r="C490" s="826" t="s">
        <v>595</v>
      </c>
      <c r="D490" s="840" t="s">
        <v>596</v>
      </c>
      <c r="E490" s="826" t="s">
        <v>3629</v>
      </c>
      <c r="F490" s="840" t="s">
        <v>3630</v>
      </c>
      <c r="G490" s="826" t="s">
        <v>4398</v>
      </c>
      <c r="H490" s="826" t="s">
        <v>4403</v>
      </c>
      <c r="I490" s="832">
        <v>60.900001525878906</v>
      </c>
      <c r="J490" s="832">
        <v>30</v>
      </c>
      <c r="K490" s="833">
        <v>1827.090087890625</v>
      </c>
    </row>
    <row r="491" spans="1:11" ht="14.45" customHeight="1" x14ac:dyDescent="0.2">
      <c r="A491" s="822" t="s">
        <v>575</v>
      </c>
      <c r="B491" s="823" t="s">
        <v>576</v>
      </c>
      <c r="C491" s="826" t="s">
        <v>595</v>
      </c>
      <c r="D491" s="840" t="s">
        <v>596</v>
      </c>
      <c r="E491" s="826" t="s">
        <v>3629</v>
      </c>
      <c r="F491" s="840" t="s">
        <v>3630</v>
      </c>
      <c r="G491" s="826" t="s">
        <v>4404</v>
      </c>
      <c r="H491" s="826" t="s">
        <v>4405</v>
      </c>
      <c r="I491" s="832">
        <v>6785</v>
      </c>
      <c r="J491" s="832">
        <v>2</v>
      </c>
      <c r="K491" s="833">
        <v>13570</v>
      </c>
    </row>
    <row r="492" spans="1:11" ht="14.45" customHeight="1" x14ac:dyDescent="0.2">
      <c r="A492" s="822" t="s">
        <v>575</v>
      </c>
      <c r="B492" s="823" t="s">
        <v>576</v>
      </c>
      <c r="C492" s="826" t="s">
        <v>595</v>
      </c>
      <c r="D492" s="840" t="s">
        <v>596</v>
      </c>
      <c r="E492" s="826" t="s">
        <v>3629</v>
      </c>
      <c r="F492" s="840" t="s">
        <v>3630</v>
      </c>
      <c r="G492" s="826" t="s">
        <v>4406</v>
      </c>
      <c r="H492" s="826" t="s">
        <v>4407</v>
      </c>
      <c r="I492" s="832">
        <v>6785</v>
      </c>
      <c r="J492" s="832">
        <v>1</v>
      </c>
      <c r="K492" s="833">
        <v>6785</v>
      </c>
    </row>
    <row r="493" spans="1:11" ht="14.45" customHeight="1" x14ac:dyDescent="0.2">
      <c r="A493" s="822" t="s">
        <v>575</v>
      </c>
      <c r="B493" s="823" t="s">
        <v>576</v>
      </c>
      <c r="C493" s="826" t="s">
        <v>595</v>
      </c>
      <c r="D493" s="840" t="s">
        <v>596</v>
      </c>
      <c r="E493" s="826" t="s">
        <v>3629</v>
      </c>
      <c r="F493" s="840" t="s">
        <v>3630</v>
      </c>
      <c r="G493" s="826" t="s">
        <v>4408</v>
      </c>
      <c r="H493" s="826" t="s">
        <v>4409</v>
      </c>
      <c r="I493" s="832">
        <v>6785</v>
      </c>
      <c r="J493" s="832">
        <v>1</v>
      </c>
      <c r="K493" s="833">
        <v>6785</v>
      </c>
    </row>
    <row r="494" spans="1:11" ht="14.45" customHeight="1" x14ac:dyDescent="0.2">
      <c r="A494" s="822" t="s">
        <v>575</v>
      </c>
      <c r="B494" s="823" t="s">
        <v>576</v>
      </c>
      <c r="C494" s="826" t="s">
        <v>595</v>
      </c>
      <c r="D494" s="840" t="s">
        <v>596</v>
      </c>
      <c r="E494" s="826" t="s">
        <v>3629</v>
      </c>
      <c r="F494" s="840" t="s">
        <v>3630</v>
      </c>
      <c r="G494" s="826" t="s">
        <v>4410</v>
      </c>
      <c r="H494" s="826" t="s">
        <v>4411</v>
      </c>
      <c r="I494" s="832">
        <v>3862.320068359375</v>
      </c>
      <c r="J494" s="832">
        <v>16</v>
      </c>
      <c r="K494" s="833">
        <v>61797.119140625</v>
      </c>
    </row>
    <row r="495" spans="1:11" ht="14.45" customHeight="1" x14ac:dyDescent="0.2">
      <c r="A495" s="822" t="s">
        <v>575</v>
      </c>
      <c r="B495" s="823" t="s">
        <v>576</v>
      </c>
      <c r="C495" s="826" t="s">
        <v>595</v>
      </c>
      <c r="D495" s="840" t="s">
        <v>596</v>
      </c>
      <c r="E495" s="826" t="s">
        <v>3629</v>
      </c>
      <c r="F495" s="840" t="s">
        <v>3630</v>
      </c>
      <c r="G495" s="826" t="s">
        <v>4412</v>
      </c>
      <c r="H495" s="826" t="s">
        <v>4413</v>
      </c>
      <c r="I495" s="832">
        <v>2407.89990234375</v>
      </c>
      <c r="J495" s="832">
        <v>10</v>
      </c>
      <c r="K495" s="833">
        <v>24079</v>
      </c>
    </row>
    <row r="496" spans="1:11" ht="14.45" customHeight="1" x14ac:dyDescent="0.2">
      <c r="A496" s="822" t="s">
        <v>575</v>
      </c>
      <c r="B496" s="823" t="s">
        <v>576</v>
      </c>
      <c r="C496" s="826" t="s">
        <v>595</v>
      </c>
      <c r="D496" s="840" t="s">
        <v>596</v>
      </c>
      <c r="E496" s="826" t="s">
        <v>3629</v>
      </c>
      <c r="F496" s="840" t="s">
        <v>3630</v>
      </c>
      <c r="G496" s="826" t="s">
        <v>4414</v>
      </c>
      <c r="H496" s="826" t="s">
        <v>4415</v>
      </c>
      <c r="I496" s="832">
        <v>5082</v>
      </c>
      <c r="J496" s="832">
        <v>34</v>
      </c>
      <c r="K496" s="833">
        <v>172788</v>
      </c>
    </row>
    <row r="497" spans="1:11" ht="14.45" customHeight="1" x14ac:dyDescent="0.2">
      <c r="A497" s="822" t="s">
        <v>575</v>
      </c>
      <c r="B497" s="823" t="s">
        <v>576</v>
      </c>
      <c r="C497" s="826" t="s">
        <v>595</v>
      </c>
      <c r="D497" s="840" t="s">
        <v>596</v>
      </c>
      <c r="E497" s="826" t="s">
        <v>3629</v>
      </c>
      <c r="F497" s="840" t="s">
        <v>3630</v>
      </c>
      <c r="G497" s="826" t="s">
        <v>4416</v>
      </c>
      <c r="H497" s="826" t="s">
        <v>4417</v>
      </c>
      <c r="I497" s="832">
        <v>2309.889892578125</v>
      </c>
      <c r="J497" s="832">
        <v>20</v>
      </c>
      <c r="K497" s="833">
        <v>46197.80078125</v>
      </c>
    </row>
    <row r="498" spans="1:11" ht="14.45" customHeight="1" x14ac:dyDescent="0.2">
      <c r="A498" s="822" t="s">
        <v>575</v>
      </c>
      <c r="B498" s="823" t="s">
        <v>576</v>
      </c>
      <c r="C498" s="826" t="s">
        <v>595</v>
      </c>
      <c r="D498" s="840" t="s">
        <v>596</v>
      </c>
      <c r="E498" s="826" t="s">
        <v>3629</v>
      </c>
      <c r="F498" s="840" t="s">
        <v>3630</v>
      </c>
      <c r="G498" s="826" t="s">
        <v>4414</v>
      </c>
      <c r="H498" s="826" t="s">
        <v>4418</v>
      </c>
      <c r="I498" s="832">
        <v>5082</v>
      </c>
      <c r="J498" s="832">
        <v>4</v>
      </c>
      <c r="K498" s="833">
        <v>20328</v>
      </c>
    </row>
    <row r="499" spans="1:11" ht="14.45" customHeight="1" x14ac:dyDescent="0.2">
      <c r="A499" s="822" t="s">
        <v>575</v>
      </c>
      <c r="B499" s="823" t="s">
        <v>576</v>
      </c>
      <c r="C499" s="826" t="s">
        <v>595</v>
      </c>
      <c r="D499" s="840" t="s">
        <v>596</v>
      </c>
      <c r="E499" s="826" t="s">
        <v>3629</v>
      </c>
      <c r="F499" s="840" t="s">
        <v>3630</v>
      </c>
      <c r="G499" s="826" t="s">
        <v>4416</v>
      </c>
      <c r="H499" s="826" t="s">
        <v>4419</v>
      </c>
      <c r="I499" s="832">
        <v>2309.889892578125</v>
      </c>
      <c r="J499" s="832">
        <v>10</v>
      </c>
      <c r="K499" s="833">
        <v>23098.900390625</v>
      </c>
    </row>
    <row r="500" spans="1:11" ht="14.45" customHeight="1" x14ac:dyDescent="0.2">
      <c r="A500" s="822" t="s">
        <v>575</v>
      </c>
      <c r="B500" s="823" t="s">
        <v>576</v>
      </c>
      <c r="C500" s="826" t="s">
        <v>595</v>
      </c>
      <c r="D500" s="840" t="s">
        <v>596</v>
      </c>
      <c r="E500" s="826" t="s">
        <v>3629</v>
      </c>
      <c r="F500" s="840" t="s">
        <v>3630</v>
      </c>
      <c r="G500" s="826" t="s">
        <v>4420</v>
      </c>
      <c r="H500" s="826" t="s">
        <v>4421</v>
      </c>
      <c r="I500" s="832">
        <v>4660.919921875</v>
      </c>
      <c r="J500" s="832">
        <v>75</v>
      </c>
      <c r="K500" s="833">
        <v>349568.99609375</v>
      </c>
    </row>
    <row r="501" spans="1:11" ht="14.45" customHeight="1" x14ac:dyDescent="0.2">
      <c r="A501" s="822" t="s">
        <v>575</v>
      </c>
      <c r="B501" s="823" t="s">
        <v>576</v>
      </c>
      <c r="C501" s="826" t="s">
        <v>595</v>
      </c>
      <c r="D501" s="840" t="s">
        <v>596</v>
      </c>
      <c r="E501" s="826" t="s">
        <v>3629</v>
      </c>
      <c r="F501" s="840" t="s">
        <v>3630</v>
      </c>
      <c r="G501" s="826" t="s">
        <v>4422</v>
      </c>
      <c r="H501" s="826" t="s">
        <v>4423</v>
      </c>
      <c r="I501" s="832">
        <v>4660.919921875</v>
      </c>
      <c r="J501" s="832">
        <v>43</v>
      </c>
      <c r="K501" s="833">
        <v>200419.556640625</v>
      </c>
    </row>
    <row r="502" spans="1:11" ht="14.45" customHeight="1" x14ac:dyDescent="0.2">
      <c r="A502" s="822" t="s">
        <v>575</v>
      </c>
      <c r="B502" s="823" t="s">
        <v>576</v>
      </c>
      <c r="C502" s="826" t="s">
        <v>595</v>
      </c>
      <c r="D502" s="840" t="s">
        <v>596</v>
      </c>
      <c r="E502" s="826" t="s">
        <v>3629</v>
      </c>
      <c r="F502" s="840" t="s">
        <v>3630</v>
      </c>
      <c r="G502" s="826" t="s">
        <v>4424</v>
      </c>
      <c r="H502" s="826" t="s">
        <v>4425</v>
      </c>
      <c r="I502" s="832">
        <v>3435.5357142857142</v>
      </c>
      <c r="J502" s="832">
        <v>32</v>
      </c>
      <c r="K502" s="833">
        <v>153912</v>
      </c>
    </row>
    <row r="503" spans="1:11" ht="14.45" customHeight="1" x14ac:dyDescent="0.2">
      <c r="A503" s="822" t="s">
        <v>575</v>
      </c>
      <c r="B503" s="823" t="s">
        <v>576</v>
      </c>
      <c r="C503" s="826" t="s">
        <v>595</v>
      </c>
      <c r="D503" s="840" t="s">
        <v>596</v>
      </c>
      <c r="E503" s="826" t="s">
        <v>3629</v>
      </c>
      <c r="F503" s="840" t="s">
        <v>3630</v>
      </c>
      <c r="G503" s="826" t="s">
        <v>4426</v>
      </c>
      <c r="H503" s="826" t="s">
        <v>4427</v>
      </c>
      <c r="I503" s="832">
        <v>3920.39990234375</v>
      </c>
      <c r="J503" s="832">
        <v>1</v>
      </c>
      <c r="K503" s="833">
        <v>3920.39990234375</v>
      </c>
    </row>
    <row r="504" spans="1:11" ht="14.45" customHeight="1" x14ac:dyDescent="0.2">
      <c r="A504" s="822" t="s">
        <v>575</v>
      </c>
      <c r="B504" s="823" t="s">
        <v>576</v>
      </c>
      <c r="C504" s="826" t="s">
        <v>595</v>
      </c>
      <c r="D504" s="840" t="s">
        <v>596</v>
      </c>
      <c r="E504" s="826" t="s">
        <v>3629</v>
      </c>
      <c r="F504" s="840" t="s">
        <v>3630</v>
      </c>
      <c r="G504" s="826" t="s">
        <v>4420</v>
      </c>
      <c r="H504" s="826" t="s">
        <v>4428</v>
      </c>
      <c r="I504" s="832">
        <v>4660.919921875</v>
      </c>
      <c r="J504" s="832">
        <v>37</v>
      </c>
      <c r="K504" s="833">
        <v>172454.037109375</v>
      </c>
    </row>
    <row r="505" spans="1:11" ht="14.45" customHeight="1" x14ac:dyDescent="0.2">
      <c r="A505" s="822" t="s">
        <v>575</v>
      </c>
      <c r="B505" s="823" t="s">
        <v>576</v>
      </c>
      <c r="C505" s="826" t="s">
        <v>595</v>
      </c>
      <c r="D505" s="840" t="s">
        <v>596</v>
      </c>
      <c r="E505" s="826" t="s">
        <v>3629</v>
      </c>
      <c r="F505" s="840" t="s">
        <v>3630</v>
      </c>
      <c r="G505" s="826" t="s">
        <v>4422</v>
      </c>
      <c r="H505" s="826" t="s">
        <v>4429</v>
      </c>
      <c r="I505" s="832">
        <v>4660.919921875</v>
      </c>
      <c r="J505" s="832">
        <v>29</v>
      </c>
      <c r="K505" s="833">
        <v>135166.677734375</v>
      </c>
    </row>
    <row r="506" spans="1:11" ht="14.45" customHeight="1" x14ac:dyDescent="0.2">
      <c r="A506" s="822" t="s">
        <v>575</v>
      </c>
      <c r="B506" s="823" t="s">
        <v>576</v>
      </c>
      <c r="C506" s="826" t="s">
        <v>595</v>
      </c>
      <c r="D506" s="840" t="s">
        <v>596</v>
      </c>
      <c r="E506" s="826" t="s">
        <v>3629</v>
      </c>
      <c r="F506" s="840" t="s">
        <v>3630</v>
      </c>
      <c r="G506" s="826" t="s">
        <v>4430</v>
      </c>
      <c r="H506" s="826" t="s">
        <v>4431</v>
      </c>
      <c r="I506" s="832">
        <v>4477</v>
      </c>
      <c r="J506" s="832">
        <v>8</v>
      </c>
      <c r="K506" s="833">
        <v>35816</v>
      </c>
    </row>
    <row r="507" spans="1:11" ht="14.45" customHeight="1" x14ac:dyDescent="0.2">
      <c r="A507" s="822" t="s">
        <v>575</v>
      </c>
      <c r="B507" s="823" t="s">
        <v>576</v>
      </c>
      <c r="C507" s="826" t="s">
        <v>595</v>
      </c>
      <c r="D507" s="840" t="s">
        <v>596</v>
      </c>
      <c r="E507" s="826" t="s">
        <v>3629</v>
      </c>
      <c r="F507" s="840" t="s">
        <v>3630</v>
      </c>
      <c r="G507" s="826" t="s">
        <v>4432</v>
      </c>
      <c r="H507" s="826" t="s">
        <v>4433</v>
      </c>
      <c r="I507" s="832">
        <v>403.04000854492188</v>
      </c>
      <c r="J507" s="832">
        <v>10</v>
      </c>
      <c r="K507" s="833">
        <v>4030.389892578125</v>
      </c>
    </row>
    <row r="508" spans="1:11" ht="14.45" customHeight="1" x14ac:dyDescent="0.2">
      <c r="A508" s="822" t="s">
        <v>575</v>
      </c>
      <c r="B508" s="823" t="s">
        <v>576</v>
      </c>
      <c r="C508" s="826" t="s">
        <v>595</v>
      </c>
      <c r="D508" s="840" t="s">
        <v>596</v>
      </c>
      <c r="E508" s="826" t="s">
        <v>3629</v>
      </c>
      <c r="F508" s="840" t="s">
        <v>3630</v>
      </c>
      <c r="G508" s="826" t="s">
        <v>4434</v>
      </c>
      <c r="H508" s="826" t="s">
        <v>4435</v>
      </c>
      <c r="I508" s="832">
        <v>755.6500244140625</v>
      </c>
      <c r="J508" s="832">
        <v>120</v>
      </c>
      <c r="K508" s="833">
        <v>90677.40234375</v>
      </c>
    </row>
    <row r="509" spans="1:11" ht="14.45" customHeight="1" x14ac:dyDescent="0.2">
      <c r="A509" s="822" t="s">
        <v>575</v>
      </c>
      <c r="B509" s="823" t="s">
        <v>576</v>
      </c>
      <c r="C509" s="826" t="s">
        <v>595</v>
      </c>
      <c r="D509" s="840" t="s">
        <v>596</v>
      </c>
      <c r="E509" s="826" t="s">
        <v>3629</v>
      </c>
      <c r="F509" s="840" t="s">
        <v>3630</v>
      </c>
      <c r="G509" s="826" t="s">
        <v>4434</v>
      </c>
      <c r="H509" s="826" t="s">
        <v>4436</v>
      </c>
      <c r="I509" s="832">
        <v>755.6500244140625</v>
      </c>
      <c r="J509" s="832">
        <v>10</v>
      </c>
      <c r="K509" s="833">
        <v>7556.4501953125</v>
      </c>
    </row>
    <row r="510" spans="1:11" ht="14.45" customHeight="1" x14ac:dyDescent="0.2">
      <c r="A510" s="822" t="s">
        <v>575</v>
      </c>
      <c r="B510" s="823" t="s">
        <v>576</v>
      </c>
      <c r="C510" s="826" t="s">
        <v>595</v>
      </c>
      <c r="D510" s="840" t="s">
        <v>596</v>
      </c>
      <c r="E510" s="826" t="s">
        <v>3629</v>
      </c>
      <c r="F510" s="840" t="s">
        <v>3630</v>
      </c>
      <c r="G510" s="826" t="s">
        <v>4437</v>
      </c>
      <c r="H510" s="826" t="s">
        <v>4438</v>
      </c>
      <c r="I510" s="832">
        <v>1219.699951171875</v>
      </c>
      <c r="J510" s="832">
        <v>1</v>
      </c>
      <c r="K510" s="833">
        <v>1219.699951171875</v>
      </c>
    </row>
    <row r="511" spans="1:11" ht="14.45" customHeight="1" x14ac:dyDescent="0.2">
      <c r="A511" s="822" t="s">
        <v>575</v>
      </c>
      <c r="B511" s="823" t="s">
        <v>576</v>
      </c>
      <c r="C511" s="826" t="s">
        <v>595</v>
      </c>
      <c r="D511" s="840" t="s">
        <v>596</v>
      </c>
      <c r="E511" s="826" t="s">
        <v>3629</v>
      </c>
      <c r="F511" s="840" t="s">
        <v>3630</v>
      </c>
      <c r="G511" s="826" t="s">
        <v>4439</v>
      </c>
      <c r="H511" s="826" t="s">
        <v>4440</v>
      </c>
      <c r="I511" s="832">
        <v>1219.699951171875</v>
      </c>
      <c r="J511" s="832">
        <v>1</v>
      </c>
      <c r="K511" s="833">
        <v>1219.699951171875</v>
      </c>
    </row>
    <row r="512" spans="1:11" ht="14.45" customHeight="1" x14ac:dyDescent="0.2">
      <c r="A512" s="822" t="s">
        <v>575</v>
      </c>
      <c r="B512" s="823" t="s">
        <v>576</v>
      </c>
      <c r="C512" s="826" t="s">
        <v>595</v>
      </c>
      <c r="D512" s="840" t="s">
        <v>596</v>
      </c>
      <c r="E512" s="826" t="s">
        <v>3629</v>
      </c>
      <c r="F512" s="840" t="s">
        <v>3630</v>
      </c>
      <c r="G512" s="826" t="s">
        <v>4441</v>
      </c>
      <c r="H512" s="826" t="s">
        <v>4442</v>
      </c>
      <c r="I512" s="832">
        <v>32.790000915527344</v>
      </c>
      <c r="J512" s="832">
        <v>200</v>
      </c>
      <c r="K512" s="833">
        <v>6558</v>
      </c>
    </row>
    <row r="513" spans="1:11" ht="14.45" customHeight="1" x14ac:dyDescent="0.2">
      <c r="A513" s="822" t="s">
        <v>575</v>
      </c>
      <c r="B513" s="823" t="s">
        <v>576</v>
      </c>
      <c r="C513" s="826" t="s">
        <v>595</v>
      </c>
      <c r="D513" s="840" t="s">
        <v>596</v>
      </c>
      <c r="E513" s="826" t="s">
        <v>3629</v>
      </c>
      <c r="F513" s="840" t="s">
        <v>3630</v>
      </c>
      <c r="G513" s="826" t="s">
        <v>4441</v>
      </c>
      <c r="H513" s="826" t="s">
        <v>4443</v>
      </c>
      <c r="I513" s="832">
        <v>34.506665547688804</v>
      </c>
      <c r="J513" s="832">
        <v>162</v>
      </c>
      <c r="K513" s="833">
        <v>5590.080078125</v>
      </c>
    </row>
    <row r="514" spans="1:11" ht="14.45" customHeight="1" x14ac:dyDescent="0.2">
      <c r="A514" s="822" t="s">
        <v>575</v>
      </c>
      <c r="B514" s="823" t="s">
        <v>576</v>
      </c>
      <c r="C514" s="826" t="s">
        <v>595</v>
      </c>
      <c r="D514" s="840" t="s">
        <v>596</v>
      </c>
      <c r="E514" s="826" t="s">
        <v>3629</v>
      </c>
      <c r="F514" s="840" t="s">
        <v>3630</v>
      </c>
      <c r="G514" s="826" t="s">
        <v>4444</v>
      </c>
      <c r="H514" s="826" t="s">
        <v>4445</v>
      </c>
      <c r="I514" s="832">
        <v>768.47998046875</v>
      </c>
      <c r="J514" s="832">
        <v>1</v>
      </c>
      <c r="K514" s="833">
        <v>768.47998046875</v>
      </c>
    </row>
    <row r="515" spans="1:11" ht="14.45" customHeight="1" x14ac:dyDescent="0.2">
      <c r="A515" s="822" t="s">
        <v>575</v>
      </c>
      <c r="B515" s="823" t="s">
        <v>576</v>
      </c>
      <c r="C515" s="826" t="s">
        <v>595</v>
      </c>
      <c r="D515" s="840" t="s">
        <v>596</v>
      </c>
      <c r="E515" s="826" t="s">
        <v>3629</v>
      </c>
      <c r="F515" s="840" t="s">
        <v>3630</v>
      </c>
      <c r="G515" s="826" t="s">
        <v>4444</v>
      </c>
      <c r="H515" s="826" t="s">
        <v>4446</v>
      </c>
      <c r="I515" s="832">
        <v>768.489990234375</v>
      </c>
      <c r="J515" s="832">
        <v>2</v>
      </c>
      <c r="K515" s="833">
        <v>1536.969970703125</v>
      </c>
    </row>
    <row r="516" spans="1:11" ht="14.45" customHeight="1" x14ac:dyDescent="0.2">
      <c r="A516" s="822" t="s">
        <v>575</v>
      </c>
      <c r="B516" s="823" t="s">
        <v>576</v>
      </c>
      <c r="C516" s="826" t="s">
        <v>595</v>
      </c>
      <c r="D516" s="840" t="s">
        <v>596</v>
      </c>
      <c r="E516" s="826" t="s">
        <v>3629</v>
      </c>
      <c r="F516" s="840" t="s">
        <v>3630</v>
      </c>
      <c r="G516" s="826" t="s">
        <v>4447</v>
      </c>
      <c r="H516" s="826" t="s">
        <v>4448</v>
      </c>
      <c r="I516" s="832">
        <v>895.8900146484375</v>
      </c>
      <c r="J516" s="832">
        <v>2</v>
      </c>
      <c r="K516" s="833">
        <v>1791.77001953125</v>
      </c>
    </row>
    <row r="517" spans="1:11" ht="14.45" customHeight="1" x14ac:dyDescent="0.2">
      <c r="A517" s="822" t="s">
        <v>575</v>
      </c>
      <c r="B517" s="823" t="s">
        <v>576</v>
      </c>
      <c r="C517" s="826" t="s">
        <v>595</v>
      </c>
      <c r="D517" s="840" t="s">
        <v>596</v>
      </c>
      <c r="E517" s="826" t="s">
        <v>3629</v>
      </c>
      <c r="F517" s="840" t="s">
        <v>3630</v>
      </c>
      <c r="G517" s="826" t="s">
        <v>4449</v>
      </c>
      <c r="H517" s="826" t="s">
        <v>4450</v>
      </c>
      <c r="I517" s="832">
        <v>377.70999145507813</v>
      </c>
      <c r="J517" s="832">
        <v>1</v>
      </c>
      <c r="K517" s="833">
        <v>377.70999145507813</v>
      </c>
    </row>
    <row r="518" spans="1:11" ht="14.45" customHeight="1" x14ac:dyDescent="0.2">
      <c r="A518" s="822" t="s">
        <v>575</v>
      </c>
      <c r="B518" s="823" t="s">
        <v>576</v>
      </c>
      <c r="C518" s="826" t="s">
        <v>595</v>
      </c>
      <c r="D518" s="840" t="s">
        <v>596</v>
      </c>
      <c r="E518" s="826" t="s">
        <v>3629</v>
      </c>
      <c r="F518" s="840" t="s">
        <v>3630</v>
      </c>
      <c r="G518" s="826" t="s">
        <v>4451</v>
      </c>
      <c r="H518" s="826" t="s">
        <v>4452</v>
      </c>
      <c r="I518" s="832">
        <v>1072.06005859375</v>
      </c>
      <c r="J518" s="832">
        <v>5</v>
      </c>
      <c r="K518" s="833">
        <v>5360.2998046875</v>
      </c>
    </row>
    <row r="519" spans="1:11" ht="14.45" customHeight="1" x14ac:dyDescent="0.2">
      <c r="A519" s="822" t="s">
        <v>575</v>
      </c>
      <c r="B519" s="823" t="s">
        <v>576</v>
      </c>
      <c r="C519" s="826" t="s">
        <v>595</v>
      </c>
      <c r="D519" s="840" t="s">
        <v>596</v>
      </c>
      <c r="E519" s="826" t="s">
        <v>3629</v>
      </c>
      <c r="F519" s="840" t="s">
        <v>3630</v>
      </c>
      <c r="G519" s="826" t="s">
        <v>4453</v>
      </c>
      <c r="H519" s="826" t="s">
        <v>4454</v>
      </c>
      <c r="I519" s="832">
        <v>13.220000267028809</v>
      </c>
      <c r="J519" s="832">
        <v>50</v>
      </c>
      <c r="K519" s="833">
        <v>661</v>
      </c>
    </row>
    <row r="520" spans="1:11" ht="14.45" customHeight="1" x14ac:dyDescent="0.2">
      <c r="A520" s="822" t="s">
        <v>575</v>
      </c>
      <c r="B520" s="823" t="s">
        <v>576</v>
      </c>
      <c r="C520" s="826" t="s">
        <v>595</v>
      </c>
      <c r="D520" s="840" t="s">
        <v>596</v>
      </c>
      <c r="E520" s="826" t="s">
        <v>3629</v>
      </c>
      <c r="F520" s="840" t="s">
        <v>3630</v>
      </c>
      <c r="G520" s="826" t="s">
        <v>4455</v>
      </c>
      <c r="H520" s="826" t="s">
        <v>4456</v>
      </c>
      <c r="I520" s="832">
        <v>13.345000028610229</v>
      </c>
      <c r="J520" s="832">
        <v>200</v>
      </c>
      <c r="K520" s="833">
        <v>2669</v>
      </c>
    </row>
    <row r="521" spans="1:11" ht="14.45" customHeight="1" x14ac:dyDescent="0.2">
      <c r="A521" s="822" t="s">
        <v>575</v>
      </c>
      <c r="B521" s="823" t="s">
        <v>576</v>
      </c>
      <c r="C521" s="826" t="s">
        <v>595</v>
      </c>
      <c r="D521" s="840" t="s">
        <v>596</v>
      </c>
      <c r="E521" s="826" t="s">
        <v>3629</v>
      </c>
      <c r="F521" s="840" t="s">
        <v>3630</v>
      </c>
      <c r="G521" s="826" t="s">
        <v>4457</v>
      </c>
      <c r="H521" s="826" t="s">
        <v>4458</v>
      </c>
      <c r="I521" s="832">
        <v>13.203333536783854</v>
      </c>
      <c r="J521" s="832">
        <v>150</v>
      </c>
      <c r="K521" s="833">
        <v>1980.5</v>
      </c>
    </row>
    <row r="522" spans="1:11" ht="14.45" customHeight="1" x14ac:dyDescent="0.2">
      <c r="A522" s="822" t="s">
        <v>575</v>
      </c>
      <c r="B522" s="823" t="s">
        <v>576</v>
      </c>
      <c r="C522" s="826" t="s">
        <v>595</v>
      </c>
      <c r="D522" s="840" t="s">
        <v>596</v>
      </c>
      <c r="E522" s="826" t="s">
        <v>3629</v>
      </c>
      <c r="F522" s="840" t="s">
        <v>3630</v>
      </c>
      <c r="G522" s="826" t="s">
        <v>4459</v>
      </c>
      <c r="H522" s="826" t="s">
        <v>4460</v>
      </c>
      <c r="I522" s="832">
        <v>410.19000244140625</v>
      </c>
      <c r="J522" s="832">
        <v>1</v>
      </c>
      <c r="K522" s="833">
        <v>410.19000244140625</v>
      </c>
    </row>
    <row r="523" spans="1:11" ht="14.45" customHeight="1" x14ac:dyDescent="0.2">
      <c r="A523" s="822" t="s">
        <v>575</v>
      </c>
      <c r="B523" s="823" t="s">
        <v>576</v>
      </c>
      <c r="C523" s="826" t="s">
        <v>595</v>
      </c>
      <c r="D523" s="840" t="s">
        <v>596</v>
      </c>
      <c r="E523" s="826" t="s">
        <v>3629</v>
      </c>
      <c r="F523" s="840" t="s">
        <v>3630</v>
      </c>
      <c r="G523" s="826" t="s">
        <v>4461</v>
      </c>
      <c r="H523" s="826" t="s">
        <v>4462</v>
      </c>
      <c r="I523" s="832">
        <v>410.19000244140625</v>
      </c>
      <c r="J523" s="832">
        <v>1</v>
      </c>
      <c r="K523" s="833">
        <v>410.19000244140625</v>
      </c>
    </row>
    <row r="524" spans="1:11" ht="14.45" customHeight="1" x14ac:dyDescent="0.2">
      <c r="A524" s="822" t="s">
        <v>575</v>
      </c>
      <c r="B524" s="823" t="s">
        <v>576</v>
      </c>
      <c r="C524" s="826" t="s">
        <v>595</v>
      </c>
      <c r="D524" s="840" t="s">
        <v>596</v>
      </c>
      <c r="E524" s="826" t="s">
        <v>3629</v>
      </c>
      <c r="F524" s="840" t="s">
        <v>3630</v>
      </c>
      <c r="G524" s="826" t="s">
        <v>4455</v>
      </c>
      <c r="H524" s="826" t="s">
        <v>4463</v>
      </c>
      <c r="I524" s="832">
        <v>12.770000457763672</v>
      </c>
      <c r="J524" s="832">
        <v>50</v>
      </c>
      <c r="K524" s="833">
        <v>638.5</v>
      </c>
    </row>
    <row r="525" spans="1:11" ht="14.45" customHeight="1" x14ac:dyDescent="0.2">
      <c r="A525" s="822" t="s">
        <v>575</v>
      </c>
      <c r="B525" s="823" t="s">
        <v>576</v>
      </c>
      <c r="C525" s="826" t="s">
        <v>595</v>
      </c>
      <c r="D525" s="840" t="s">
        <v>596</v>
      </c>
      <c r="E525" s="826" t="s">
        <v>3629</v>
      </c>
      <c r="F525" s="840" t="s">
        <v>3630</v>
      </c>
      <c r="G525" s="826" t="s">
        <v>4464</v>
      </c>
      <c r="H525" s="826" t="s">
        <v>4465</v>
      </c>
      <c r="I525" s="832">
        <v>123.18000030517578</v>
      </c>
      <c r="J525" s="832">
        <v>100</v>
      </c>
      <c r="K525" s="833">
        <v>12317.7998046875</v>
      </c>
    </row>
    <row r="526" spans="1:11" ht="14.45" customHeight="1" x14ac:dyDescent="0.2">
      <c r="A526" s="822" t="s">
        <v>575</v>
      </c>
      <c r="B526" s="823" t="s">
        <v>576</v>
      </c>
      <c r="C526" s="826" t="s">
        <v>595</v>
      </c>
      <c r="D526" s="840" t="s">
        <v>596</v>
      </c>
      <c r="E526" s="826" t="s">
        <v>3629</v>
      </c>
      <c r="F526" s="840" t="s">
        <v>3630</v>
      </c>
      <c r="G526" s="826" t="s">
        <v>4464</v>
      </c>
      <c r="H526" s="826" t="s">
        <v>4466</v>
      </c>
      <c r="I526" s="832">
        <v>123.18000030517578</v>
      </c>
      <c r="J526" s="832">
        <v>200</v>
      </c>
      <c r="K526" s="833">
        <v>24635.599609375</v>
      </c>
    </row>
    <row r="527" spans="1:11" ht="14.45" customHeight="1" x14ac:dyDescent="0.2">
      <c r="A527" s="822" t="s">
        <v>575</v>
      </c>
      <c r="B527" s="823" t="s">
        <v>576</v>
      </c>
      <c r="C527" s="826" t="s">
        <v>595</v>
      </c>
      <c r="D527" s="840" t="s">
        <v>596</v>
      </c>
      <c r="E527" s="826" t="s">
        <v>3629</v>
      </c>
      <c r="F527" s="840" t="s">
        <v>3630</v>
      </c>
      <c r="G527" s="826" t="s">
        <v>4467</v>
      </c>
      <c r="H527" s="826" t="s">
        <v>4468</v>
      </c>
      <c r="I527" s="832">
        <v>16.456666310628254</v>
      </c>
      <c r="J527" s="832">
        <v>740</v>
      </c>
      <c r="K527" s="833">
        <v>12177.699905395508</v>
      </c>
    </row>
    <row r="528" spans="1:11" ht="14.45" customHeight="1" x14ac:dyDescent="0.2">
      <c r="A528" s="822" t="s">
        <v>575</v>
      </c>
      <c r="B528" s="823" t="s">
        <v>576</v>
      </c>
      <c r="C528" s="826" t="s">
        <v>595</v>
      </c>
      <c r="D528" s="840" t="s">
        <v>596</v>
      </c>
      <c r="E528" s="826" t="s">
        <v>3629</v>
      </c>
      <c r="F528" s="840" t="s">
        <v>3630</v>
      </c>
      <c r="G528" s="826" t="s">
        <v>4467</v>
      </c>
      <c r="H528" s="826" t="s">
        <v>4469</v>
      </c>
      <c r="I528" s="832">
        <v>16.457999420166015</v>
      </c>
      <c r="J528" s="832">
        <v>300</v>
      </c>
      <c r="K528" s="833">
        <v>4937.0999145507813</v>
      </c>
    </row>
    <row r="529" spans="1:11" ht="14.45" customHeight="1" x14ac:dyDescent="0.2">
      <c r="A529" s="822" t="s">
        <v>575</v>
      </c>
      <c r="B529" s="823" t="s">
        <v>576</v>
      </c>
      <c r="C529" s="826" t="s">
        <v>595</v>
      </c>
      <c r="D529" s="840" t="s">
        <v>596</v>
      </c>
      <c r="E529" s="826" t="s">
        <v>3629</v>
      </c>
      <c r="F529" s="840" t="s">
        <v>3630</v>
      </c>
      <c r="G529" s="826" t="s">
        <v>4470</v>
      </c>
      <c r="H529" s="826" t="s">
        <v>4471</v>
      </c>
      <c r="I529" s="832">
        <v>2649.89990234375</v>
      </c>
      <c r="J529" s="832">
        <v>22</v>
      </c>
      <c r="K529" s="833">
        <v>58297.79931640625</v>
      </c>
    </row>
    <row r="530" spans="1:11" ht="14.45" customHeight="1" x14ac:dyDescent="0.2">
      <c r="A530" s="822" t="s">
        <v>575</v>
      </c>
      <c r="B530" s="823" t="s">
        <v>576</v>
      </c>
      <c r="C530" s="826" t="s">
        <v>595</v>
      </c>
      <c r="D530" s="840" t="s">
        <v>596</v>
      </c>
      <c r="E530" s="826" t="s">
        <v>3629</v>
      </c>
      <c r="F530" s="840" t="s">
        <v>3630</v>
      </c>
      <c r="G530" s="826" t="s">
        <v>4472</v>
      </c>
      <c r="H530" s="826" t="s">
        <v>4473</v>
      </c>
      <c r="I530" s="832">
        <v>2760</v>
      </c>
      <c r="J530" s="832">
        <v>15</v>
      </c>
      <c r="K530" s="833">
        <v>41400</v>
      </c>
    </row>
    <row r="531" spans="1:11" ht="14.45" customHeight="1" x14ac:dyDescent="0.2">
      <c r="A531" s="822" t="s">
        <v>575</v>
      </c>
      <c r="B531" s="823" t="s">
        <v>576</v>
      </c>
      <c r="C531" s="826" t="s">
        <v>595</v>
      </c>
      <c r="D531" s="840" t="s">
        <v>596</v>
      </c>
      <c r="E531" s="826" t="s">
        <v>3629</v>
      </c>
      <c r="F531" s="840" t="s">
        <v>3630</v>
      </c>
      <c r="G531" s="826" t="s">
        <v>4474</v>
      </c>
      <c r="H531" s="826" t="s">
        <v>4475</v>
      </c>
      <c r="I531" s="832">
        <v>5060</v>
      </c>
      <c r="J531" s="832">
        <v>3</v>
      </c>
      <c r="K531" s="833">
        <v>15180</v>
      </c>
    </row>
    <row r="532" spans="1:11" ht="14.45" customHeight="1" x14ac:dyDescent="0.2">
      <c r="A532" s="822" t="s">
        <v>575</v>
      </c>
      <c r="B532" s="823" t="s">
        <v>576</v>
      </c>
      <c r="C532" s="826" t="s">
        <v>595</v>
      </c>
      <c r="D532" s="840" t="s">
        <v>596</v>
      </c>
      <c r="E532" s="826" t="s">
        <v>3629</v>
      </c>
      <c r="F532" s="840" t="s">
        <v>3630</v>
      </c>
      <c r="G532" s="826" t="s">
        <v>4476</v>
      </c>
      <c r="H532" s="826" t="s">
        <v>4477</v>
      </c>
      <c r="I532" s="832">
        <v>5060</v>
      </c>
      <c r="J532" s="832">
        <v>7</v>
      </c>
      <c r="K532" s="833">
        <v>35420</v>
      </c>
    </row>
    <row r="533" spans="1:11" ht="14.45" customHeight="1" x14ac:dyDescent="0.2">
      <c r="A533" s="822" t="s">
        <v>575</v>
      </c>
      <c r="B533" s="823" t="s">
        <v>576</v>
      </c>
      <c r="C533" s="826" t="s">
        <v>595</v>
      </c>
      <c r="D533" s="840" t="s">
        <v>596</v>
      </c>
      <c r="E533" s="826" t="s">
        <v>3629</v>
      </c>
      <c r="F533" s="840" t="s">
        <v>3630</v>
      </c>
      <c r="G533" s="826" t="s">
        <v>4478</v>
      </c>
      <c r="H533" s="826" t="s">
        <v>4479</v>
      </c>
      <c r="I533" s="832">
        <v>5060.02490234375</v>
      </c>
      <c r="J533" s="832">
        <v>2</v>
      </c>
      <c r="K533" s="833">
        <v>10120.0498046875</v>
      </c>
    </row>
    <row r="534" spans="1:11" ht="14.45" customHeight="1" x14ac:dyDescent="0.2">
      <c r="A534" s="822" t="s">
        <v>575</v>
      </c>
      <c r="B534" s="823" t="s">
        <v>576</v>
      </c>
      <c r="C534" s="826" t="s">
        <v>595</v>
      </c>
      <c r="D534" s="840" t="s">
        <v>596</v>
      </c>
      <c r="E534" s="826" t="s">
        <v>3629</v>
      </c>
      <c r="F534" s="840" t="s">
        <v>3630</v>
      </c>
      <c r="G534" s="826" t="s">
        <v>4474</v>
      </c>
      <c r="H534" s="826" t="s">
        <v>4480</v>
      </c>
      <c r="I534" s="832">
        <v>5060</v>
      </c>
      <c r="J534" s="832">
        <v>2</v>
      </c>
      <c r="K534" s="833">
        <v>10120</v>
      </c>
    </row>
    <row r="535" spans="1:11" ht="14.45" customHeight="1" x14ac:dyDescent="0.2">
      <c r="A535" s="822" t="s">
        <v>575</v>
      </c>
      <c r="B535" s="823" t="s">
        <v>576</v>
      </c>
      <c r="C535" s="826" t="s">
        <v>595</v>
      </c>
      <c r="D535" s="840" t="s">
        <v>596</v>
      </c>
      <c r="E535" s="826" t="s">
        <v>3629</v>
      </c>
      <c r="F535" s="840" t="s">
        <v>3630</v>
      </c>
      <c r="G535" s="826" t="s">
        <v>4476</v>
      </c>
      <c r="H535" s="826" t="s">
        <v>4481</v>
      </c>
      <c r="I535" s="832">
        <v>5060</v>
      </c>
      <c r="J535" s="832">
        <v>10</v>
      </c>
      <c r="K535" s="833">
        <v>50600</v>
      </c>
    </row>
    <row r="536" spans="1:11" ht="14.45" customHeight="1" x14ac:dyDescent="0.2">
      <c r="A536" s="822" t="s">
        <v>575</v>
      </c>
      <c r="B536" s="823" t="s">
        <v>576</v>
      </c>
      <c r="C536" s="826" t="s">
        <v>595</v>
      </c>
      <c r="D536" s="840" t="s">
        <v>596</v>
      </c>
      <c r="E536" s="826" t="s">
        <v>3629</v>
      </c>
      <c r="F536" s="840" t="s">
        <v>3630</v>
      </c>
      <c r="G536" s="826" t="s">
        <v>4478</v>
      </c>
      <c r="H536" s="826" t="s">
        <v>4482</v>
      </c>
      <c r="I536" s="832">
        <v>5060</v>
      </c>
      <c r="J536" s="832">
        <v>6</v>
      </c>
      <c r="K536" s="833">
        <v>30360</v>
      </c>
    </row>
    <row r="537" spans="1:11" ht="14.45" customHeight="1" x14ac:dyDescent="0.2">
      <c r="A537" s="822" t="s">
        <v>575</v>
      </c>
      <c r="B537" s="823" t="s">
        <v>576</v>
      </c>
      <c r="C537" s="826" t="s">
        <v>595</v>
      </c>
      <c r="D537" s="840" t="s">
        <v>596</v>
      </c>
      <c r="E537" s="826" t="s">
        <v>3629</v>
      </c>
      <c r="F537" s="840" t="s">
        <v>3630</v>
      </c>
      <c r="G537" s="826" t="s">
        <v>4483</v>
      </c>
      <c r="H537" s="826" t="s">
        <v>4484</v>
      </c>
      <c r="I537" s="832">
        <v>157.30000305175781</v>
      </c>
      <c r="J537" s="832">
        <v>4</v>
      </c>
      <c r="K537" s="833">
        <v>629.20001220703125</v>
      </c>
    </row>
    <row r="538" spans="1:11" ht="14.45" customHeight="1" x14ac:dyDescent="0.2">
      <c r="A538" s="822" t="s">
        <v>575</v>
      </c>
      <c r="B538" s="823" t="s">
        <v>576</v>
      </c>
      <c r="C538" s="826" t="s">
        <v>595</v>
      </c>
      <c r="D538" s="840" t="s">
        <v>596</v>
      </c>
      <c r="E538" s="826" t="s">
        <v>3629</v>
      </c>
      <c r="F538" s="840" t="s">
        <v>3630</v>
      </c>
      <c r="G538" s="826" t="s">
        <v>4485</v>
      </c>
      <c r="H538" s="826" t="s">
        <v>4486</v>
      </c>
      <c r="I538" s="832">
        <v>23.350000381469727</v>
      </c>
      <c r="J538" s="832">
        <v>20</v>
      </c>
      <c r="K538" s="833">
        <v>467.05999755859375</v>
      </c>
    </row>
    <row r="539" spans="1:11" ht="14.45" customHeight="1" x14ac:dyDescent="0.2">
      <c r="A539" s="822" t="s">
        <v>575</v>
      </c>
      <c r="B539" s="823" t="s">
        <v>576</v>
      </c>
      <c r="C539" s="826" t="s">
        <v>595</v>
      </c>
      <c r="D539" s="840" t="s">
        <v>596</v>
      </c>
      <c r="E539" s="826" t="s">
        <v>3629</v>
      </c>
      <c r="F539" s="840" t="s">
        <v>3630</v>
      </c>
      <c r="G539" s="826" t="s">
        <v>4485</v>
      </c>
      <c r="H539" s="826" t="s">
        <v>4487</v>
      </c>
      <c r="I539" s="832">
        <v>23.350000381469727</v>
      </c>
      <c r="J539" s="832">
        <v>100</v>
      </c>
      <c r="K539" s="833">
        <v>2335.2999877929688</v>
      </c>
    </row>
    <row r="540" spans="1:11" ht="14.45" customHeight="1" x14ac:dyDescent="0.2">
      <c r="A540" s="822" t="s">
        <v>575</v>
      </c>
      <c r="B540" s="823" t="s">
        <v>576</v>
      </c>
      <c r="C540" s="826" t="s">
        <v>595</v>
      </c>
      <c r="D540" s="840" t="s">
        <v>596</v>
      </c>
      <c r="E540" s="826" t="s">
        <v>3629</v>
      </c>
      <c r="F540" s="840" t="s">
        <v>3630</v>
      </c>
      <c r="G540" s="826" t="s">
        <v>4488</v>
      </c>
      <c r="H540" s="826" t="s">
        <v>4489</v>
      </c>
      <c r="I540" s="832">
        <v>6.0500001907348633</v>
      </c>
      <c r="J540" s="832">
        <v>490</v>
      </c>
      <c r="K540" s="833">
        <v>2964.5</v>
      </c>
    </row>
    <row r="541" spans="1:11" ht="14.45" customHeight="1" x14ac:dyDescent="0.2">
      <c r="A541" s="822" t="s">
        <v>575</v>
      </c>
      <c r="B541" s="823" t="s">
        <v>576</v>
      </c>
      <c r="C541" s="826" t="s">
        <v>595</v>
      </c>
      <c r="D541" s="840" t="s">
        <v>596</v>
      </c>
      <c r="E541" s="826" t="s">
        <v>3629</v>
      </c>
      <c r="F541" s="840" t="s">
        <v>3630</v>
      </c>
      <c r="G541" s="826" t="s">
        <v>4488</v>
      </c>
      <c r="H541" s="826" t="s">
        <v>4490</v>
      </c>
      <c r="I541" s="832">
        <v>6.0500001907348633</v>
      </c>
      <c r="J541" s="832">
        <v>30</v>
      </c>
      <c r="K541" s="833">
        <v>181.5</v>
      </c>
    </row>
    <row r="542" spans="1:11" ht="14.45" customHeight="1" x14ac:dyDescent="0.2">
      <c r="A542" s="822" t="s">
        <v>575</v>
      </c>
      <c r="B542" s="823" t="s">
        <v>576</v>
      </c>
      <c r="C542" s="826" t="s">
        <v>595</v>
      </c>
      <c r="D542" s="840" t="s">
        <v>596</v>
      </c>
      <c r="E542" s="826" t="s">
        <v>3629</v>
      </c>
      <c r="F542" s="840" t="s">
        <v>3630</v>
      </c>
      <c r="G542" s="826" t="s">
        <v>4491</v>
      </c>
      <c r="H542" s="826" t="s">
        <v>4492</v>
      </c>
      <c r="I542" s="832">
        <v>23.149999618530273</v>
      </c>
      <c r="J542" s="832">
        <v>350</v>
      </c>
      <c r="K542" s="833">
        <v>8101.8299560546875</v>
      </c>
    </row>
    <row r="543" spans="1:11" ht="14.45" customHeight="1" x14ac:dyDescent="0.2">
      <c r="A543" s="822" t="s">
        <v>575</v>
      </c>
      <c r="B543" s="823" t="s">
        <v>576</v>
      </c>
      <c r="C543" s="826" t="s">
        <v>595</v>
      </c>
      <c r="D543" s="840" t="s">
        <v>596</v>
      </c>
      <c r="E543" s="826" t="s">
        <v>3629</v>
      </c>
      <c r="F543" s="840" t="s">
        <v>3630</v>
      </c>
      <c r="G543" s="826" t="s">
        <v>4491</v>
      </c>
      <c r="H543" s="826" t="s">
        <v>4493</v>
      </c>
      <c r="I543" s="832">
        <v>23.354999542236328</v>
      </c>
      <c r="J543" s="832">
        <v>150</v>
      </c>
      <c r="K543" s="833">
        <v>3513.3699951171875</v>
      </c>
    </row>
    <row r="544" spans="1:11" ht="14.45" customHeight="1" x14ac:dyDescent="0.2">
      <c r="A544" s="822" t="s">
        <v>575</v>
      </c>
      <c r="B544" s="823" t="s">
        <v>576</v>
      </c>
      <c r="C544" s="826" t="s">
        <v>595</v>
      </c>
      <c r="D544" s="840" t="s">
        <v>596</v>
      </c>
      <c r="E544" s="826" t="s">
        <v>3629</v>
      </c>
      <c r="F544" s="840" t="s">
        <v>3630</v>
      </c>
      <c r="G544" s="826" t="s">
        <v>4494</v>
      </c>
      <c r="H544" s="826" t="s">
        <v>4495</v>
      </c>
      <c r="I544" s="832">
        <v>197.57000732421875</v>
      </c>
      <c r="J544" s="832">
        <v>25</v>
      </c>
      <c r="K544" s="833">
        <v>4939.2500610351563</v>
      </c>
    </row>
    <row r="545" spans="1:11" ht="14.45" customHeight="1" x14ac:dyDescent="0.2">
      <c r="A545" s="822" t="s">
        <v>575</v>
      </c>
      <c r="B545" s="823" t="s">
        <v>576</v>
      </c>
      <c r="C545" s="826" t="s">
        <v>595</v>
      </c>
      <c r="D545" s="840" t="s">
        <v>596</v>
      </c>
      <c r="E545" s="826" t="s">
        <v>3629</v>
      </c>
      <c r="F545" s="840" t="s">
        <v>3630</v>
      </c>
      <c r="G545" s="826" t="s">
        <v>4494</v>
      </c>
      <c r="H545" s="826" t="s">
        <v>4496</v>
      </c>
      <c r="I545" s="832">
        <v>198.1300048828125</v>
      </c>
      <c r="J545" s="832">
        <v>60</v>
      </c>
      <c r="K545" s="833">
        <v>11887.80029296875</v>
      </c>
    </row>
    <row r="546" spans="1:11" ht="14.45" customHeight="1" x14ac:dyDescent="0.2">
      <c r="A546" s="822" t="s">
        <v>575</v>
      </c>
      <c r="B546" s="823" t="s">
        <v>576</v>
      </c>
      <c r="C546" s="826" t="s">
        <v>595</v>
      </c>
      <c r="D546" s="840" t="s">
        <v>596</v>
      </c>
      <c r="E546" s="826" t="s">
        <v>3629</v>
      </c>
      <c r="F546" s="840" t="s">
        <v>3630</v>
      </c>
      <c r="G546" s="826" t="s">
        <v>3654</v>
      </c>
      <c r="H546" s="826" t="s">
        <v>3655</v>
      </c>
      <c r="I546" s="832">
        <v>0.82599998712539668</v>
      </c>
      <c r="J546" s="832">
        <v>7800</v>
      </c>
      <c r="K546" s="833">
        <v>6447</v>
      </c>
    </row>
    <row r="547" spans="1:11" ht="14.45" customHeight="1" x14ac:dyDescent="0.2">
      <c r="A547" s="822" t="s">
        <v>575</v>
      </c>
      <c r="B547" s="823" t="s">
        <v>576</v>
      </c>
      <c r="C547" s="826" t="s">
        <v>595</v>
      </c>
      <c r="D547" s="840" t="s">
        <v>596</v>
      </c>
      <c r="E547" s="826" t="s">
        <v>3629</v>
      </c>
      <c r="F547" s="840" t="s">
        <v>3630</v>
      </c>
      <c r="G547" s="826" t="s">
        <v>3656</v>
      </c>
      <c r="H547" s="826" t="s">
        <v>3657</v>
      </c>
      <c r="I547" s="832">
        <v>1.0900000333786011</v>
      </c>
      <c r="J547" s="832">
        <v>4200</v>
      </c>
      <c r="K547" s="833">
        <v>4578</v>
      </c>
    </row>
    <row r="548" spans="1:11" ht="14.45" customHeight="1" x14ac:dyDescent="0.2">
      <c r="A548" s="822" t="s">
        <v>575</v>
      </c>
      <c r="B548" s="823" t="s">
        <v>576</v>
      </c>
      <c r="C548" s="826" t="s">
        <v>595</v>
      </c>
      <c r="D548" s="840" t="s">
        <v>596</v>
      </c>
      <c r="E548" s="826" t="s">
        <v>3629</v>
      </c>
      <c r="F548" s="840" t="s">
        <v>3630</v>
      </c>
      <c r="G548" s="826" t="s">
        <v>3656</v>
      </c>
      <c r="H548" s="826" t="s">
        <v>4497</v>
      </c>
      <c r="I548" s="832">
        <v>1.0900000333786011</v>
      </c>
      <c r="J548" s="832">
        <v>1500</v>
      </c>
      <c r="K548" s="833">
        <v>1635</v>
      </c>
    </row>
    <row r="549" spans="1:11" ht="14.45" customHeight="1" x14ac:dyDescent="0.2">
      <c r="A549" s="822" t="s">
        <v>575</v>
      </c>
      <c r="B549" s="823" t="s">
        <v>576</v>
      </c>
      <c r="C549" s="826" t="s">
        <v>595</v>
      </c>
      <c r="D549" s="840" t="s">
        <v>596</v>
      </c>
      <c r="E549" s="826" t="s">
        <v>3629</v>
      </c>
      <c r="F549" s="840" t="s">
        <v>3630</v>
      </c>
      <c r="G549" s="826" t="s">
        <v>3660</v>
      </c>
      <c r="H549" s="826" t="s">
        <v>4498</v>
      </c>
      <c r="I549" s="832">
        <v>0.47999998927116394</v>
      </c>
      <c r="J549" s="832">
        <v>1500</v>
      </c>
      <c r="K549" s="833">
        <v>720</v>
      </c>
    </row>
    <row r="550" spans="1:11" ht="14.45" customHeight="1" x14ac:dyDescent="0.2">
      <c r="A550" s="822" t="s">
        <v>575</v>
      </c>
      <c r="B550" s="823" t="s">
        <v>576</v>
      </c>
      <c r="C550" s="826" t="s">
        <v>595</v>
      </c>
      <c r="D550" s="840" t="s">
        <v>596</v>
      </c>
      <c r="E550" s="826" t="s">
        <v>3629</v>
      </c>
      <c r="F550" s="840" t="s">
        <v>3630</v>
      </c>
      <c r="G550" s="826" t="s">
        <v>3662</v>
      </c>
      <c r="H550" s="826" t="s">
        <v>3663</v>
      </c>
      <c r="I550" s="832">
        <v>1.137499988079071</v>
      </c>
      <c r="J550" s="832">
        <v>7360</v>
      </c>
      <c r="K550" s="833">
        <v>8366.4000244140625</v>
      </c>
    </row>
    <row r="551" spans="1:11" ht="14.45" customHeight="1" x14ac:dyDescent="0.2">
      <c r="A551" s="822" t="s">
        <v>575</v>
      </c>
      <c r="B551" s="823" t="s">
        <v>576</v>
      </c>
      <c r="C551" s="826" t="s">
        <v>595</v>
      </c>
      <c r="D551" s="840" t="s">
        <v>596</v>
      </c>
      <c r="E551" s="826" t="s">
        <v>3629</v>
      </c>
      <c r="F551" s="840" t="s">
        <v>3630</v>
      </c>
      <c r="G551" s="826" t="s">
        <v>3664</v>
      </c>
      <c r="H551" s="826" t="s">
        <v>3665</v>
      </c>
      <c r="I551" s="832">
        <v>1.6699999570846558</v>
      </c>
      <c r="J551" s="832">
        <v>1000</v>
      </c>
      <c r="K551" s="833">
        <v>1670</v>
      </c>
    </row>
    <row r="552" spans="1:11" ht="14.45" customHeight="1" x14ac:dyDescent="0.2">
      <c r="A552" s="822" t="s">
        <v>575</v>
      </c>
      <c r="B552" s="823" t="s">
        <v>576</v>
      </c>
      <c r="C552" s="826" t="s">
        <v>595</v>
      </c>
      <c r="D552" s="840" t="s">
        <v>596</v>
      </c>
      <c r="E552" s="826" t="s">
        <v>3629</v>
      </c>
      <c r="F552" s="840" t="s">
        <v>3630</v>
      </c>
      <c r="G552" s="826" t="s">
        <v>3664</v>
      </c>
      <c r="H552" s="826" t="s">
        <v>4499</v>
      </c>
      <c r="I552" s="832">
        <v>1.6799999475479126</v>
      </c>
      <c r="J552" s="832">
        <v>1600</v>
      </c>
      <c r="K552" s="833">
        <v>2688</v>
      </c>
    </row>
    <row r="553" spans="1:11" ht="14.45" customHeight="1" x14ac:dyDescent="0.2">
      <c r="A553" s="822" t="s">
        <v>575</v>
      </c>
      <c r="B553" s="823" t="s">
        <v>576</v>
      </c>
      <c r="C553" s="826" t="s">
        <v>595</v>
      </c>
      <c r="D553" s="840" t="s">
        <v>596</v>
      </c>
      <c r="E553" s="826" t="s">
        <v>3629</v>
      </c>
      <c r="F553" s="840" t="s">
        <v>3630</v>
      </c>
      <c r="G553" s="826" t="s">
        <v>3666</v>
      </c>
      <c r="H553" s="826" t="s">
        <v>3667</v>
      </c>
      <c r="I553" s="832">
        <v>0.57999998331069946</v>
      </c>
      <c r="J553" s="832">
        <v>12500</v>
      </c>
      <c r="K553" s="833">
        <v>7250</v>
      </c>
    </row>
    <row r="554" spans="1:11" ht="14.45" customHeight="1" x14ac:dyDescent="0.2">
      <c r="A554" s="822" t="s">
        <v>575</v>
      </c>
      <c r="B554" s="823" t="s">
        <v>576</v>
      </c>
      <c r="C554" s="826" t="s">
        <v>595</v>
      </c>
      <c r="D554" s="840" t="s">
        <v>596</v>
      </c>
      <c r="E554" s="826" t="s">
        <v>3629</v>
      </c>
      <c r="F554" s="840" t="s">
        <v>3630</v>
      </c>
      <c r="G554" s="826" t="s">
        <v>3668</v>
      </c>
      <c r="H554" s="826" t="s">
        <v>3669</v>
      </c>
      <c r="I554" s="832">
        <v>0.67000001668930054</v>
      </c>
      <c r="J554" s="832">
        <v>3000</v>
      </c>
      <c r="K554" s="833">
        <v>2010</v>
      </c>
    </row>
    <row r="555" spans="1:11" ht="14.45" customHeight="1" x14ac:dyDescent="0.2">
      <c r="A555" s="822" t="s">
        <v>575</v>
      </c>
      <c r="B555" s="823" t="s">
        <v>576</v>
      </c>
      <c r="C555" s="826" t="s">
        <v>595</v>
      </c>
      <c r="D555" s="840" t="s">
        <v>596</v>
      </c>
      <c r="E555" s="826" t="s">
        <v>3629</v>
      </c>
      <c r="F555" s="840" t="s">
        <v>3630</v>
      </c>
      <c r="G555" s="826" t="s">
        <v>3668</v>
      </c>
      <c r="H555" s="826" t="s">
        <v>4500</v>
      </c>
      <c r="I555" s="832">
        <v>0.67000001668930054</v>
      </c>
      <c r="J555" s="832">
        <v>1500</v>
      </c>
      <c r="K555" s="833">
        <v>1005</v>
      </c>
    </row>
    <row r="556" spans="1:11" ht="14.45" customHeight="1" x14ac:dyDescent="0.2">
      <c r="A556" s="822" t="s">
        <v>575</v>
      </c>
      <c r="B556" s="823" t="s">
        <v>576</v>
      </c>
      <c r="C556" s="826" t="s">
        <v>595</v>
      </c>
      <c r="D556" s="840" t="s">
        <v>596</v>
      </c>
      <c r="E556" s="826" t="s">
        <v>3629</v>
      </c>
      <c r="F556" s="840" t="s">
        <v>3630</v>
      </c>
      <c r="G556" s="826" t="s">
        <v>4501</v>
      </c>
      <c r="H556" s="826" t="s">
        <v>4502</v>
      </c>
      <c r="I556" s="832">
        <v>1.505555550257365</v>
      </c>
      <c r="J556" s="832">
        <v>2900</v>
      </c>
      <c r="K556" s="833">
        <v>4356</v>
      </c>
    </row>
    <row r="557" spans="1:11" ht="14.45" customHeight="1" x14ac:dyDescent="0.2">
      <c r="A557" s="822" t="s">
        <v>575</v>
      </c>
      <c r="B557" s="823" t="s">
        <v>576</v>
      </c>
      <c r="C557" s="826" t="s">
        <v>595</v>
      </c>
      <c r="D557" s="840" t="s">
        <v>596</v>
      </c>
      <c r="E557" s="826" t="s">
        <v>3629</v>
      </c>
      <c r="F557" s="840" t="s">
        <v>3630</v>
      </c>
      <c r="G557" s="826" t="s">
        <v>4503</v>
      </c>
      <c r="H557" s="826" t="s">
        <v>4504</v>
      </c>
      <c r="I557" s="832">
        <v>6.309999942779541</v>
      </c>
      <c r="J557" s="832">
        <v>2300</v>
      </c>
      <c r="K557" s="833">
        <v>14516.950439453125</v>
      </c>
    </row>
    <row r="558" spans="1:11" ht="14.45" customHeight="1" x14ac:dyDescent="0.2">
      <c r="A558" s="822" t="s">
        <v>575</v>
      </c>
      <c r="B558" s="823" t="s">
        <v>576</v>
      </c>
      <c r="C558" s="826" t="s">
        <v>595</v>
      </c>
      <c r="D558" s="840" t="s">
        <v>596</v>
      </c>
      <c r="E558" s="826" t="s">
        <v>3629</v>
      </c>
      <c r="F558" s="840" t="s">
        <v>3630</v>
      </c>
      <c r="G558" s="826" t="s">
        <v>4505</v>
      </c>
      <c r="H558" s="826" t="s">
        <v>4506</v>
      </c>
      <c r="I558" s="832">
        <v>9.1499996185302734</v>
      </c>
      <c r="J558" s="832">
        <v>7400</v>
      </c>
      <c r="K558" s="833">
        <v>67687.318359375</v>
      </c>
    </row>
    <row r="559" spans="1:11" ht="14.45" customHeight="1" x14ac:dyDescent="0.2">
      <c r="A559" s="822" t="s">
        <v>575</v>
      </c>
      <c r="B559" s="823" t="s">
        <v>576</v>
      </c>
      <c r="C559" s="826" t="s">
        <v>595</v>
      </c>
      <c r="D559" s="840" t="s">
        <v>596</v>
      </c>
      <c r="E559" s="826" t="s">
        <v>3629</v>
      </c>
      <c r="F559" s="840" t="s">
        <v>3630</v>
      </c>
      <c r="G559" s="826" t="s">
        <v>4507</v>
      </c>
      <c r="H559" s="826" t="s">
        <v>4508</v>
      </c>
      <c r="I559" s="832">
        <v>7.429999828338623</v>
      </c>
      <c r="J559" s="832">
        <v>28900</v>
      </c>
      <c r="K559" s="833">
        <v>214727</v>
      </c>
    </row>
    <row r="560" spans="1:11" ht="14.45" customHeight="1" x14ac:dyDescent="0.2">
      <c r="A560" s="822" t="s">
        <v>575</v>
      </c>
      <c r="B560" s="823" t="s">
        <v>576</v>
      </c>
      <c r="C560" s="826" t="s">
        <v>595</v>
      </c>
      <c r="D560" s="840" t="s">
        <v>596</v>
      </c>
      <c r="E560" s="826" t="s">
        <v>3629</v>
      </c>
      <c r="F560" s="840" t="s">
        <v>3630</v>
      </c>
      <c r="G560" s="826" t="s">
        <v>4509</v>
      </c>
      <c r="H560" s="826" t="s">
        <v>4510</v>
      </c>
      <c r="I560" s="832">
        <v>15.729999542236328</v>
      </c>
      <c r="J560" s="832">
        <v>120</v>
      </c>
      <c r="K560" s="833">
        <v>1887.5999755859375</v>
      </c>
    </row>
    <row r="561" spans="1:11" ht="14.45" customHeight="1" x14ac:dyDescent="0.2">
      <c r="A561" s="822" t="s">
        <v>575</v>
      </c>
      <c r="B561" s="823" t="s">
        <v>576</v>
      </c>
      <c r="C561" s="826" t="s">
        <v>595</v>
      </c>
      <c r="D561" s="840" t="s">
        <v>596</v>
      </c>
      <c r="E561" s="826" t="s">
        <v>3629</v>
      </c>
      <c r="F561" s="840" t="s">
        <v>3630</v>
      </c>
      <c r="G561" s="826" t="s">
        <v>4511</v>
      </c>
      <c r="H561" s="826" t="s">
        <v>4512</v>
      </c>
      <c r="I561" s="832">
        <v>8.8318181471391153</v>
      </c>
      <c r="J561" s="832">
        <v>10400</v>
      </c>
      <c r="K561" s="833">
        <v>91850</v>
      </c>
    </row>
    <row r="562" spans="1:11" ht="14.45" customHeight="1" x14ac:dyDescent="0.2">
      <c r="A562" s="822" t="s">
        <v>575</v>
      </c>
      <c r="B562" s="823" t="s">
        <v>576</v>
      </c>
      <c r="C562" s="826" t="s">
        <v>595</v>
      </c>
      <c r="D562" s="840" t="s">
        <v>596</v>
      </c>
      <c r="E562" s="826" t="s">
        <v>3629</v>
      </c>
      <c r="F562" s="840" t="s">
        <v>3630</v>
      </c>
      <c r="G562" s="826" t="s">
        <v>4513</v>
      </c>
      <c r="H562" s="826" t="s">
        <v>4514</v>
      </c>
      <c r="I562" s="832">
        <v>1.5529999494552613</v>
      </c>
      <c r="J562" s="832">
        <v>2700</v>
      </c>
      <c r="K562" s="833">
        <v>4193</v>
      </c>
    </row>
    <row r="563" spans="1:11" ht="14.45" customHeight="1" x14ac:dyDescent="0.2">
      <c r="A563" s="822" t="s">
        <v>575</v>
      </c>
      <c r="B563" s="823" t="s">
        <v>576</v>
      </c>
      <c r="C563" s="826" t="s">
        <v>595</v>
      </c>
      <c r="D563" s="840" t="s">
        <v>596</v>
      </c>
      <c r="E563" s="826" t="s">
        <v>3629</v>
      </c>
      <c r="F563" s="840" t="s">
        <v>3630</v>
      </c>
      <c r="G563" s="826" t="s">
        <v>4515</v>
      </c>
      <c r="H563" s="826" t="s">
        <v>4516</v>
      </c>
      <c r="I563" s="832">
        <v>6.2309999942779539</v>
      </c>
      <c r="J563" s="832">
        <v>1725</v>
      </c>
      <c r="K563" s="833">
        <v>10747</v>
      </c>
    </row>
    <row r="564" spans="1:11" ht="14.45" customHeight="1" x14ac:dyDescent="0.2">
      <c r="A564" s="822" t="s">
        <v>575</v>
      </c>
      <c r="B564" s="823" t="s">
        <v>576</v>
      </c>
      <c r="C564" s="826" t="s">
        <v>595</v>
      </c>
      <c r="D564" s="840" t="s">
        <v>596</v>
      </c>
      <c r="E564" s="826" t="s">
        <v>3629</v>
      </c>
      <c r="F564" s="840" t="s">
        <v>3630</v>
      </c>
      <c r="G564" s="826" t="s">
        <v>3656</v>
      </c>
      <c r="H564" s="826" t="s">
        <v>3670</v>
      </c>
      <c r="I564" s="832">
        <v>1.0900000333786011</v>
      </c>
      <c r="J564" s="832">
        <v>10000</v>
      </c>
      <c r="K564" s="833">
        <v>10900</v>
      </c>
    </row>
    <row r="565" spans="1:11" ht="14.45" customHeight="1" x14ac:dyDescent="0.2">
      <c r="A565" s="822" t="s">
        <v>575</v>
      </c>
      <c r="B565" s="823" t="s">
        <v>576</v>
      </c>
      <c r="C565" s="826" t="s">
        <v>595</v>
      </c>
      <c r="D565" s="840" t="s">
        <v>596</v>
      </c>
      <c r="E565" s="826" t="s">
        <v>3629</v>
      </c>
      <c r="F565" s="840" t="s">
        <v>3630</v>
      </c>
      <c r="G565" s="826" t="s">
        <v>3660</v>
      </c>
      <c r="H565" s="826" t="s">
        <v>3671</v>
      </c>
      <c r="I565" s="832">
        <v>0.47799999117851255</v>
      </c>
      <c r="J565" s="832">
        <v>2700</v>
      </c>
      <c r="K565" s="833">
        <v>1291</v>
      </c>
    </row>
    <row r="566" spans="1:11" ht="14.45" customHeight="1" x14ac:dyDescent="0.2">
      <c r="A566" s="822" t="s">
        <v>575</v>
      </c>
      <c r="B566" s="823" t="s">
        <v>576</v>
      </c>
      <c r="C566" s="826" t="s">
        <v>595</v>
      </c>
      <c r="D566" s="840" t="s">
        <v>596</v>
      </c>
      <c r="E566" s="826" t="s">
        <v>3629</v>
      </c>
      <c r="F566" s="840" t="s">
        <v>3630</v>
      </c>
      <c r="G566" s="826" t="s">
        <v>3664</v>
      </c>
      <c r="H566" s="826" t="s">
        <v>3672</v>
      </c>
      <c r="I566" s="832">
        <v>1.6739999532699585</v>
      </c>
      <c r="J566" s="832">
        <v>6200</v>
      </c>
      <c r="K566" s="833">
        <v>10386</v>
      </c>
    </row>
    <row r="567" spans="1:11" ht="14.45" customHeight="1" x14ac:dyDescent="0.2">
      <c r="A567" s="822" t="s">
        <v>575</v>
      </c>
      <c r="B567" s="823" t="s">
        <v>576</v>
      </c>
      <c r="C567" s="826" t="s">
        <v>595</v>
      </c>
      <c r="D567" s="840" t="s">
        <v>596</v>
      </c>
      <c r="E567" s="826" t="s">
        <v>3629</v>
      </c>
      <c r="F567" s="840" t="s">
        <v>3630</v>
      </c>
      <c r="G567" s="826" t="s">
        <v>3668</v>
      </c>
      <c r="H567" s="826" t="s">
        <v>3673</v>
      </c>
      <c r="I567" s="832">
        <v>0.67000001668930054</v>
      </c>
      <c r="J567" s="832">
        <v>9400</v>
      </c>
      <c r="K567" s="833">
        <v>6298</v>
      </c>
    </row>
    <row r="568" spans="1:11" ht="14.45" customHeight="1" x14ac:dyDescent="0.2">
      <c r="A568" s="822" t="s">
        <v>575</v>
      </c>
      <c r="B568" s="823" t="s">
        <v>576</v>
      </c>
      <c r="C568" s="826" t="s">
        <v>595</v>
      </c>
      <c r="D568" s="840" t="s">
        <v>596</v>
      </c>
      <c r="E568" s="826" t="s">
        <v>3629</v>
      </c>
      <c r="F568" s="840" t="s">
        <v>3630</v>
      </c>
      <c r="G568" s="826" t="s">
        <v>4501</v>
      </c>
      <c r="H568" s="826" t="s">
        <v>4517</v>
      </c>
      <c r="I568" s="832">
        <v>1.5019999980926513</v>
      </c>
      <c r="J568" s="832">
        <v>1000</v>
      </c>
      <c r="K568" s="833">
        <v>1501</v>
      </c>
    </row>
    <row r="569" spans="1:11" ht="14.45" customHeight="1" x14ac:dyDescent="0.2">
      <c r="A569" s="822" t="s">
        <v>575</v>
      </c>
      <c r="B569" s="823" t="s">
        <v>576</v>
      </c>
      <c r="C569" s="826" t="s">
        <v>595</v>
      </c>
      <c r="D569" s="840" t="s">
        <v>596</v>
      </c>
      <c r="E569" s="826" t="s">
        <v>3629</v>
      </c>
      <c r="F569" s="840" t="s">
        <v>3630</v>
      </c>
      <c r="G569" s="826" t="s">
        <v>4503</v>
      </c>
      <c r="H569" s="826" t="s">
        <v>4518</v>
      </c>
      <c r="I569" s="832">
        <v>6.309999942779541</v>
      </c>
      <c r="J569" s="832">
        <v>3500</v>
      </c>
      <c r="K569" s="833">
        <v>22091.880615234375</v>
      </c>
    </row>
    <row r="570" spans="1:11" ht="14.45" customHeight="1" x14ac:dyDescent="0.2">
      <c r="A570" s="822" t="s">
        <v>575</v>
      </c>
      <c r="B570" s="823" t="s">
        <v>576</v>
      </c>
      <c r="C570" s="826" t="s">
        <v>595</v>
      </c>
      <c r="D570" s="840" t="s">
        <v>596</v>
      </c>
      <c r="E570" s="826" t="s">
        <v>3629</v>
      </c>
      <c r="F570" s="840" t="s">
        <v>3630</v>
      </c>
      <c r="G570" s="826" t="s">
        <v>4505</v>
      </c>
      <c r="H570" s="826" t="s">
        <v>4519</v>
      </c>
      <c r="I570" s="832">
        <v>9.1474997997283936</v>
      </c>
      <c r="J570" s="832">
        <v>4000</v>
      </c>
      <c r="K570" s="833">
        <v>36579.529296875</v>
      </c>
    </row>
    <row r="571" spans="1:11" ht="14.45" customHeight="1" x14ac:dyDescent="0.2">
      <c r="A571" s="822" t="s">
        <v>575</v>
      </c>
      <c r="B571" s="823" t="s">
        <v>576</v>
      </c>
      <c r="C571" s="826" t="s">
        <v>595</v>
      </c>
      <c r="D571" s="840" t="s">
        <v>596</v>
      </c>
      <c r="E571" s="826" t="s">
        <v>3629</v>
      </c>
      <c r="F571" s="840" t="s">
        <v>3630</v>
      </c>
      <c r="G571" s="826" t="s">
        <v>4507</v>
      </c>
      <c r="H571" s="826" t="s">
        <v>4520</v>
      </c>
      <c r="I571" s="832">
        <v>7.429999828338623</v>
      </c>
      <c r="J571" s="832">
        <v>17000</v>
      </c>
      <c r="K571" s="833">
        <v>126310.00015258789</v>
      </c>
    </row>
    <row r="572" spans="1:11" ht="14.45" customHeight="1" x14ac:dyDescent="0.2">
      <c r="A572" s="822" t="s">
        <v>575</v>
      </c>
      <c r="B572" s="823" t="s">
        <v>576</v>
      </c>
      <c r="C572" s="826" t="s">
        <v>595</v>
      </c>
      <c r="D572" s="840" t="s">
        <v>596</v>
      </c>
      <c r="E572" s="826" t="s">
        <v>3629</v>
      </c>
      <c r="F572" s="840" t="s">
        <v>3630</v>
      </c>
      <c r="G572" s="826" t="s">
        <v>4511</v>
      </c>
      <c r="H572" s="826" t="s">
        <v>4521</v>
      </c>
      <c r="I572" s="832">
        <v>8.8324999809265137</v>
      </c>
      <c r="J572" s="832">
        <v>8000</v>
      </c>
      <c r="K572" s="833">
        <v>70663.400024414063</v>
      </c>
    </row>
    <row r="573" spans="1:11" ht="14.45" customHeight="1" x14ac:dyDescent="0.2">
      <c r="A573" s="822" t="s">
        <v>575</v>
      </c>
      <c r="B573" s="823" t="s">
        <v>576</v>
      </c>
      <c r="C573" s="826" t="s">
        <v>595</v>
      </c>
      <c r="D573" s="840" t="s">
        <v>596</v>
      </c>
      <c r="E573" s="826" t="s">
        <v>3629</v>
      </c>
      <c r="F573" s="840" t="s">
        <v>3630</v>
      </c>
      <c r="G573" s="826" t="s">
        <v>4513</v>
      </c>
      <c r="H573" s="826" t="s">
        <v>4522</v>
      </c>
      <c r="I573" s="832">
        <v>1.553999948501587</v>
      </c>
      <c r="J573" s="832">
        <v>800</v>
      </c>
      <c r="K573" s="833">
        <v>1244</v>
      </c>
    </row>
    <row r="574" spans="1:11" ht="14.45" customHeight="1" x14ac:dyDescent="0.2">
      <c r="A574" s="822" t="s">
        <v>575</v>
      </c>
      <c r="B574" s="823" t="s">
        <v>576</v>
      </c>
      <c r="C574" s="826" t="s">
        <v>595</v>
      </c>
      <c r="D574" s="840" t="s">
        <v>596</v>
      </c>
      <c r="E574" s="826" t="s">
        <v>3629</v>
      </c>
      <c r="F574" s="840" t="s">
        <v>3630</v>
      </c>
      <c r="G574" s="826" t="s">
        <v>4515</v>
      </c>
      <c r="H574" s="826" t="s">
        <v>4523</v>
      </c>
      <c r="I574" s="832">
        <v>6.2300000190734863</v>
      </c>
      <c r="J574" s="832">
        <v>1400</v>
      </c>
      <c r="K574" s="833">
        <v>8722</v>
      </c>
    </row>
    <row r="575" spans="1:11" ht="14.45" customHeight="1" x14ac:dyDescent="0.2">
      <c r="A575" s="822" t="s">
        <v>575</v>
      </c>
      <c r="B575" s="823" t="s">
        <v>576</v>
      </c>
      <c r="C575" s="826" t="s">
        <v>595</v>
      </c>
      <c r="D575" s="840" t="s">
        <v>596</v>
      </c>
      <c r="E575" s="826" t="s">
        <v>3629</v>
      </c>
      <c r="F575" s="840" t="s">
        <v>3630</v>
      </c>
      <c r="G575" s="826" t="s">
        <v>4524</v>
      </c>
      <c r="H575" s="826" t="s">
        <v>4525</v>
      </c>
      <c r="I575" s="832">
        <v>1652.8599853515625</v>
      </c>
      <c r="J575" s="832">
        <v>2</v>
      </c>
      <c r="K575" s="833">
        <v>3305.719970703125</v>
      </c>
    </row>
    <row r="576" spans="1:11" ht="14.45" customHeight="1" x14ac:dyDescent="0.2">
      <c r="A576" s="822" t="s">
        <v>575</v>
      </c>
      <c r="B576" s="823" t="s">
        <v>576</v>
      </c>
      <c r="C576" s="826" t="s">
        <v>595</v>
      </c>
      <c r="D576" s="840" t="s">
        <v>596</v>
      </c>
      <c r="E576" s="826" t="s">
        <v>3629</v>
      </c>
      <c r="F576" s="840" t="s">
        <v>3630</v>
      </c>
      <c r="G576" s="826" t="s">
        <v>4526</v>
      </c>
      <c r="H576" s="826" t="s">
        <v>4527</v>
      </c>
      <c r="I576" s="832">
        <v>1439.8999786376953</v>
      </c>
      <c r="J576" s="832">
        <v>47</v>
      </c>
      <c r="K576" s="833">
        <v>68002</v>
      </c>
    </row>
    <row r="577" spans="1:11" ht="14.45" customHeight="1" x14ac:dyDescent="0.2">
      <c r="A577" s="822" t="s">
        <v>575</v>
      </c>
      <c r="B577" s="823" t="s">
        <v>576</v>
      </c>
      <c r="C577" s="826" t="s">
        <v>595</v>
      </c>
      <c r="D577" s="840" t="s">
        <v>596</v>
      </c>
      <c r="E577" s="826" t="s">
        <v>3629</v>
      </c>
      <c r="F577" s="840" t="s">
        <v>3630</v>
      </c>
      <c r="G577" s="826" t="s">
        <v>4528</v>
      </c>
      <c r="H577" s="826" t="s">
        <v>4529</v>
      </c>
      <c r="I577" s="832">
        <v>1645.5999755859375</v>
      </c>
      <c r="J577" s="832">
        <v>20</v>
      </c>
      <c r="K577" s="833">
        <v>32912</v>
      </c>
    </row>
    <row r="578" spans="1:11" ht="14.45" customHeight="1" x14ac:dyDescent="0.2">
      <c r="A578" s="822" t="s">
        <v>575</v>
      </c>
      <c r="B578" s="823" t="s">
        <v>576</v>
      </c>
      <c r="C578" s="826" t="s">
        <v>595</v>
      </c>
      <c r="D578" s="840" t="s">
        <v>596</v>
      </c>
      <c r="E578" s="826" t="s">
        <v>3629</v>
      </c>
      <c r="F578" s="840" t="s">
        <v>3630</v>
      </c>
      <c r="G578" s="826" t="s">
        <v>4530</v>
      </c>
      <c r="H578" s="826" t="s">
        <v>4531</v>
      </c>
      <c r="I578" s="832">
        <v>229.89999389648438</v>
      </c>
      <c r="J578" s="832">
        <v>120</v>
      </c>
      <c r="K578" s="833">
        <v>27588</v>
      </c>
    </row>
    <row r="579" spans="1:11" ht="14.45" customHeight="1" x14ac:dyDescent="0.2">
      <c r="A579" s="822" t="s">
        <v>575</v>
      </c>
      <c r="B579" s="823" t="s">
        <v>576</v>
      </c>
      <c r="C579" s="826" t="s">
        <v>595</v>
      </c>
      <c r="D579" s="840" t="s">
        <v>596</v>
      </c>
      <c r="E579" s="826" t="s">
        <v>3629</v>
      </c>
      <c r="F579" s="840" t="s">
        <v>3630</v>
      </c>
      <c r="G579" s="826" t="s">
        <v>4532</v>
      </c>
      <c r="H579" s="826" t="s">
        <v>4533</v>
      </c>
      <c r="I579" s="832">
        <v>229.89999389648438</v>
      </c>
      <c r="J579" s="832">
        <v>420</v>
      </c>
      <c r="K579" s="833">
        <v>96558</v>
      </c>
    </row>
    <row r="580" spans="1:11" ht="14.45" customHeight="1" x14ac:dyDescent="0.2">
      <c r="A580" s="822" t="s">
        <v>575</v>
      </c>
      <c r="B580" s="823" t="s">
        <v>576</v>
      </c>
      <c r="C580" s="826" t="s">
        <v>595</v>
      </c>
      <c r="D580" s="840" t="s">
        <v>596</v>
      </c>
      <c r="E580" s="826" t="s">
        <v>3629</v>
      </c>
      <c r="F580" s="840" t="s">
        <v>3630</v>
      </c>
      <c r="G580" s="826" t="s">
        <v>4534</v>
      </c>
      <c r="H580" s="826" t="s">
        <v>4535</v>
      </c>
      <c r="I580" s="832">
        <v>1140.4267171223958</v>
      </c>
      <c r="J580" s="832">
        <v>18</v>
      </c>
      <c r="K580" s="833">
        <v>20527.64013671875</v>
      </c>
    </row>
    <row r="581" spans="1:11" ht="14.45" customHeight="1" x14ac:dyDescent="0.2">
      <c r="A581" s="822" t="s">
        <v>575</v>
      </c>
      <c r="B581" s="823" t="s">
        <v>576</v>
      </c>
      <c r="C581" s="826" t="s">
        <v>595</v>
      </c>
      <c r="D581" s="840" t="s">
        <v>596</v>
      </c>
      <c r="E581" s="826" t="s">
        <v>3629</v>
      </c>
      <c r="F581" s="840" t="s">
        <v>3630</v>
      </c>
      <c r="G581" s="826" t="s">
        <v>4524</v>
      </c>
      <c r="H581" s="826" t="s">
        <v>4536</v>
      </c>
      <c r="I581" s="832">
        <v>1652.8599853515625</v>
      </c>
      <c r="J581" s="832">
        <v>11</v>
      </c>
      <c r="K581" s="833">
        <v>18181.459716796875</v>
      </c>
    </row>
    <row r="582" spans="1:11" ht="14.45" customHeight="1" x14ac:dyDescent="0.2">
      <c r="A582" s="822" t="s">
        <v>575</v>
      </c>
      <c r="B582" s="823" t="s">
        <v>576</v>
      </c>
      <c r="C582" s="826" t="s">
        <v>595</v>
      </c>
      <c r="D582" s="840" t="s">
        <v>596</v>
      </c>
      <c r="E582" s="826" t="s">
        <v>3629</v>
      </c>
      <c r="F582" s="840" t="s">
        <v>3630</v>
      </c>
      <c r="G582" s="826" t="s">
        <v>4537</v>
      </c>
      <c r="H582" s="826" t="s">
        <v>4538</v>
      </c>
      <c r="I582" s="832">
        <v>990.989990234375</v>
      </c>
      <c r="J582" s="832">
        <v>4</v>
      </c>
      <c r="K582" s="833">
        <v>3963.9599609375</v>
      </c>
    </row>
    <row r="583" spans="1:11" ht="14.45" customHeight="1" x14ac:dyDescent="0.2">
      <c r="A583" s="822" t="s">
        <v>575</v>
      </c>
      <c r="B583" s="823" t="s">
        <v>576</v>
      </c>
      <c r="C583" s="826" t="s">
        <v>595</v>
      </c>
      <c r="D583" s="840" t="s">
        <v>596</v>
      </c>
      <c r="E583" s="826" t="s">
        <v>3629</v>
      </c>
      <c r="F583" s="840" t="s">
        <v>3630</v>
      </c>
      <c r="G583" s="826" t="s">
        <v>4528</v>
      </c>
      <c r="H583" s="826" t="s">
        <v>4539</v>
      </c>
      <c r="I583" s="832">
        <v>2323.199951171875</v>
      </c>
      <c r="J583" s="832">
        <v>5</v>
      </c>
      <c r="K583" s="833">
        <v>11616</v>
      </c>
    </row>
    <row r="584" spans="1:11" ht="14.45" customHeight="1" x14ac:dyDescent="0.2">
      <c r="A584" s="822" t="s">
        <v>575</v>
      </c>
      <c r="B584" s="823" t="s">
        <v>576</v>
      </c>
      <c r="C584" s="826" t="s">
        <v>595</v>
      </c>
      <c r="D584" s="840" t="s">
        <v>596</v>
      </c>
      <c r="E584" s="826" t="s">
        <v>3629</v>
      </c>
      <c r="F584" s="840" t="s">
        <v>3630</v>
      </c>
      <c r="G584" s="826" t="s">
        <v>4530</v>
      </c>
      <c r="H584" s="826" t="s">
        <v>4540</v>
      </c>
      <c r="I584" s="832">
        <v>229.89999389648438</v>
      </c>
      <c r="J584" s="832">
        <v>40</v>
      </c>
      <c r="K584" s="833">
        <v>9196</v>
      </c>
    </row>
    <row r="585" spans="1:11" ht="14.45" customHeight="1" x14ac:dyDescent="0.2">
      <c r="A585" s="822" t="s">
        <v>575</v>
      </c>
      <c r="B585" s="823" t="s">
        <v>576</v>
      </c>
      <c r="C585" s="826" t="s">
        <v>595</v>
      </c>
      <c r="D585" s="840" t="s">
        <v>596</v>
      </c>
      <c r="E585" s="826" t="s">
        <v>3629</v>
      </c>
      <c r="F585" s="840" t="s">
        <v>3630</v>
      </c>
      <c r="G585" s="826" t="s">
        <v>4532</v>
      </c>
      <c r="H585" s="826" t="s">
        <v>4541</v>
      </c>
      <c r="I585" s="832">
        <v>229.89999389648438</v>
      </c>
      <c r="J585" s="832">
        <v>100</v>
      </c>
      <c r="K585" s="833">
        <v>22990</v>
      </c>
    </row>
    <row r="586" spans="1:11" ht="14.45" customHeight="1" x14ac:dyDescent="0.2">
      <c r="A586" s="822" t="s">
        <v>575</v>
      </c>
      <c r="B586" s="823" t="s">
        <v>576</v>
      </c>
      <c r="C586" s="826" t="s">
        <v>595</v>
      </c>
      <c r="D586" s="840" t="s">
        <v>596</v>
      </c>
      <c r="E586" s="826" t="s">
        <v>3629</v>
      </c>
      <c r="F586" s="840" t="s">
        <v>3630</v>
      </c>
      <c r="G586" s="826" t="s">
        <v>4542</v>
      </c>
      <c r="H586" s="826" t="s">
        <v>4543</v>
      </c>
      <c r="I586" s="832">
        <v>193.60000610351563</v>
      </c>
      <c r="J586" s="832">
        <v>200</v>
      </c>
      <c r="K586" s="833">
        <v>38720.150390625</v>
      </c>
    </row>
    <row r="587" spans="1:11" ht="14.45" customHeight="1" x14ac:dyDescent="0.2">
      <c r="A587" s="822" t="s">
        <v>575</v>
      </c>
      <c r="B587" s="823" t="s">
        <v>576</v>
      </c>
      <c r="C587" s="826" t="s">
        <v>595</v>
      </c>
      <c r="D587" s="840" t="s">
        <v>596</v>
      </c>
      <c r="E587" s="826" t="s">
        <v>3629</v>
      </c>
      <c r="F587" s="840" t="s">
        <v>3630</v>
      </c>
      <c r="G587" s="826" t="s">
        <v>4544</v>
      </c>
      <c r="H587" s="826" t="s">
        <v>4545</v>
      </c>
      <c r="I587" s="832">
        <v>193.60000610351563</v>
      </c>
      <c r="J587" s="832">
        <v>100</v>
      </c>
      <c r="K587" s="833">
        <v>19360</v>
      </c>
    </row>
    <row r="588" spans="1:11" ht="14.45" customHeight="1" x14ac:dyDescent="0.2">
      <c r="A588" s="822" t="s">
        <v>575</v>
      </c>
      <c r="B588" s="823" t="s">
        <v>576</v>
      </c>
      <c r="C588" s="826" t="s">
        <v>595</v>
      </c>
      <c r="D588" s="840" t="s">
        <v>596</v>
      </c>
      <c r="E588" s="826" t="s">
        <v>3629</v>
      </c>
      <c r="F588" s="840" t="s">
        <v>3630</v>
      </c>
      <c r="G588" s="826" t="s">
        <v>4546</v>
      </c>
      <c r="H588" s="826" t="s">
        <v>4547</v>
      </c>
      <c r="I588" s="832">
        <v>79.879997253417969</v>
      </c>
      <c r="J588" s="832">
        <v>1</v>
      </c>
      <c r="K588" s="833">
        <v>79.879997253417969</v>
      </c>
    </row>
    <row r="589" spans="1:11" ht="14.45" customHeight="1" x14ac:dyDescent="0.2">
      <c r="A589" s="822" t="s">
        <v>575</v>
      </c>
      <c r="B589" s="823" t="s">
        <v>576</v>
      </c>
      <c r="C589" s="826" t="s">
        <v>595</v>
      </c>
      <c r="D589" s="840" t="s">
        <v>596</v>
      </c>
      <c r="E589" s="826" t="s">
        <v>3629</v>
      </c>
      <c r="F589" s="840" t="s">
        <v>3630</v>
      </c>
      <c r="G589" s="826" t="s">
        <v>4548</v>
      </c>
      <c r="H589" s="826" t="s">
        <v>4549</v>
      </c>
      <c r="I589" s="832">
        <v>60.5</v>
      </c>
      <c r="J589" s="832">
        <v>4</v>
      </c>
      <c r="K589" s="833">
        <v>242</v>
      </c>
    </row>
    <row r="590" spans="1:11" ht="14.45" customHeight="1" x14ac:dyDescent="0.2">
      <c r="A590" s="822" t="s">
        <v>575</v>
      </c>
      <c r="B590" s="823" t="s">
        <v>576</v>
      </c>
      <c r="C590" s="826" t="s">
        <v>595</v>
      </c>
      <c r="D590" s="840" t="s">
        <v>596</v>
      </c>
      <c r="E590" s="826" t="s">
        <v>3629</v>
      </c>
      <c r="F590" s="840" t="s">
        <v>3630</v>
      </c>
      <c r="G590" s="826" t="s">
        <v>4550</v>
      </c>
      <c r="H590" s="826" t="s">
        <v>4551</v>
      </c>
      <c r="I590" s="832">
        <v>156.08999633789063</v>
      </c>
      <c r="J590" s="832">
        <v>1</v>
      </c>
      <c r="K590" s="833">
        <v>156.08999633789063</v>
      </c>
    </row>
    <row r="591" spans="1:11" ht="14.45" customHeight="1" x14ac:dyDescent="0.2">
      <c r="A591" s="822" t="s">
        <v>575</v>
      </c>
      <c r="B591" s="823" t="s">
        <v>576</v>
      </c>
      <c r="C591" s="826" t="s">
        <v>595</v>
      </c>
      <c r="D591" s="840" t="s">
        <v>596</v>
      </c>
      <c r="E591" s="826" t="s">
        <v>3629</v>
      </c>
      <c r="F591" s="840" t="s">
        <v>3630</v>
      </c>
      <c r="G591" s="826" t="s">
        <v>4552</v>
      </c>
      <c r="H591" s="826" t="s">
        <v>4553</v>
      </c>
      <c r="I591" s="832">
        <v>43.439998626708984</v>
      </c>
      <c r="J591" s="832">
        <v>5</v>
      </c>
      <c r="K591" s="833">
        <v>217.19999694824219</v>
      </c>
    </row>
    <row r="592" spans="1:11" ht="14.45" customHeight="1" x14ac:dyDescent="0.2">
      <c r="A592" s="822" t="s">
        <v>575</v>
      </c>
      <c r="B592" s="823" t="s">
        <v>576</v>
      </c>
      <c r="C592" s="826" t="s">
        <v>595</v>
      </c>
      <c r="D592" s="840" t="s">
        <v>596</v>
      </c>
      <c r="E592" s="826" t="s">
        <v>3629</v>
      </c>
      <c r="F592" s="840" t="s">
        <v>3630</v>
      </c>
      <c r="G592" s="826" t="s">
        <v>4554</v>
      </c>
      <c r="H592" s="826" t="s">
        <v>4555</v>
      </c>
      <c r="I592" s="832">
        <v>150</v>
      </c>
      <c r="J592" s="832">
        <v>10</v>
      </c>
      <c r="K592" s="833">
        <v>1500.0400390625</v>
      </c>
    </row>
    <row r="593" spans="1:11" ht="14.45" customHeight="1" x14ac:dyDescent="0.2">
      <c r="A593" s="822" t="s">
        <v>575</v>
      </c>
      <c r="B593" s="823" t="s">
        <v>576</v>
      </c>
      <c r="C593" s="826" t="s">
        <v>595</v>
      </c>
      <c r="D593" s="840" t="s">
        <v>596</v>
      </c>
      <c r="E593" s="826" t="s">
        <v>3629</v>
      </c>
      <c r="F593" s="840" t="s">
        <v>3630</v>
      </c>
      <c r="G593" s="826" t="s">
        <v>4556</v>
      </c>
      <c r="H593" s="826" t="s">
        <v>4557</v>
      </c>
      <c r="I593" s="832">
        <v>150.00999450683594</v>
      </c>
      <c r="J593" s="832">
        <v>7</v>
      </c>
      <c r="K593" s="833">
        <v>1050.0400390625</v>
      </c>
    </row>
    <row r="594" spans="1:11" ht="14.45" customHeight="1" x14ac:dyDescent="0.2">
      <c r="A594" s="822" t="s">
        <v>575</v>
      </c>
      <c r="B594" s="823" t="s">
        <v>576</v>
      </c>
      <c r="C594" s="826" t="s">
        <v>595</v>
      </c>
      <c r="D594" s="840" t="s">
        <v>596</v>
      </c>
      <c r="E594" s="826" t="s">
        <v>3629</v>
      </c>
      <c r="F594" s="840" t="s">
        <v>3630</v>
      </c>
      <c r="G594" s="826" t="s">
        <v>4554</v>
      </c>
      <c r="H594" s="826" t="s">
        <v>4558</v>
      </c>
      <c r="I594" s="832">
        <v>150</v>
      </c>
      <c r="J594" s="832">
        <v>10</v>
      </c>
      <c r="K594" s="833">
        <v>1500.0400390625</v>
      </c>
    </row>
    <row r="595" spans="1:11" ht="14.45" customHeight="1" x14ac:dyDescent="0.2">
      <c r="A595" s="822" t="s">
        <v>575</v>
      </c>
      <c r="B595" s="823" t="s">
        <v>576</v>
      </c>
      <c r="C595" s="826" t="s">
        <v>595</v>
      </c>
      <c r="D595" s="840" t="s">
        <v>596</v>
      </c>
      <c r="E595" s="826" t="s">
        <v>3629</v>
      </c>
      <c r="F595" s="840" t="s">
        <v>3630</v>
      </c>
      <c r="G595" s="826" t="s">
        <v>4559</v>
      </c>
      <c r="H595" s="826" t="s">
        <v>4560</v>
      </c>
      <c r="I595" s="832">
        <v>168.19000244140625</v>
      </c>
      <c r="J595" s="832">
        <v>10</v>
      </c>
      <c r="K595" s="833">
        <v>1681.9000244140625</v>
      </c>
    </row>
    <row r="596" spans="1:11" ht="14.45" customHeight="1" x14ac:dyDescent="0.2">
      <c r="A596" s="822" t="s">
        <v>575</v>
      </c>
      <c r="B596" s="823" t="s">
        <v>576</v>
      </c>
      <c r="C596" s="826" t="s">
        <v>595</v>
      </c>
      <c r="D596" s="840" t="s">
        <v>596</v>
      </c>
      <c r="E596" s="826" t="s">
        <v>3629</v>
      </c>
      <c r="F596" s="840" t="s">
        <v>3630</v>
      </c>
      <c r="G596" s="826" t="s">
        <v>4561</v>
      </c>
      <c r="H596" s="826" t="s">
        <v>4562</v>
      </c>
      <c r="I596" s="832">
        <v>82.169998168945313</v>
      </c>
      <c r="J596" s="832">
        <v>16</v>
      </c>
      <c r="K596" s="833">
        <v>1314.6800537109375</v>
      </c>
    </row>
    <row r="597" spans="1:11" ht="14.45" customHeight="1" x14ac:dyDescent="0.2">
      <c r="A597" s="822" t="s">
        <v>575</v>
      </c>
      <c r="B597" s="823" t="s">
        <v>576</v>
      </c>
      <c r="C597" s="826" t="s">
        <v>595</v>
      </c>
      <c r="D597" s="840" t="s">
        <v>596</v>
      </c>
      <c r="E597" s="826" t="s">
        <v>3629</v>
      </c>
      <c r="F597" s="840" t="s">
        <v>3630</v>
      </c>
      <c r="G597" s="826" t="s">
        <v>4561</v>
      </c>
      <c r="H597" s="826" t="s">
        <v>4563</v>
      </c>
      <c r="I597" s="832">
        <v>82.160003662109375</v>
      </c>
      <c r="J597" s="832">
        <v>8</v>
      </c>
      <c r="K597" s="833">
        <v>657.30999755859375</v>
      </c>
    </row>
    <row r="598" spans="1:11" ht="14.45" customHeight="1" x14ac:dyDescent="0.2">
      <c r="A598" s="822" t="s">
        <v>575</v>
      </c>
      <c r="B598" s="823" t="s">
        <v>576</v>
      </c>
      <c r="C598" s="826" t="s">
        <v>595</v>
      </c>
      <c r="D598" s="840" t="s">
        <v>596</v>
      </c>
      <c r="E598" s="826" t="s">
        <v>3629</v>
      </c>
      <c r="F598" s="840" t="s">
        <v>3630</v>
      </c>
      <c r="G598" s="826" t="s">
        <v>4564</v>
      </c>
      <c r="H598" s="826" t="s">
        <v>4565</v>
      </c>
      <c r="I598" s="832">
        <v>1.2100000381469727</v>
      </c>
      <c r="J598" s="832">
        <v>2250</v>
      </c>
      <c r="K598" s="833">
        <v>2722.5</v>
      </c>
    </row>
    <row r="599" spans="1:11" ht="14.45" customHeight="1" x14ac:dyDescent="0.2">
      <c r="A599" s="822" t="s">
        <v>575</v>
      </c>
      <c r="B599" s="823" t="s">
        <v>576</v>
      </c>
      <c r="C599" s="826" t="s">
        <v>595</v>
      </c>
      <c r="D599" s="840" t="s">
        <v>596</v>
      </c>
      <c r="E599" s="826" t="s">
        <v>3629</v>
      </c>
      <c r="F599" s="840" t="s">
        <v>3630</v>
      </c>
      <c r="G599" s="826" t="s">
        <v>4566</v>
      </c>
      <c r="H599" s="826" t="s">
        <v>4567</v>
      </c>
      <c r="I599" s="832">
        <v>1.0299999713897705</v>
      </c>
      <c r="J599" s="832">
        <v>3150</v>
      </c>
      <c r="K599" s="833">
        <v>3244.5</v>
      </c>
    </row>
    <row r="600" spans="1:11" ht="14.45" customHeight="1" x14ac:dyDescent="0.2">
      <c r="A600" s="822" t="s">
        <v>575</v>
      </c>
      <c r="B600" s="823" t="s">
        <v>576</v>
      </c>
      <c r="C600" s="826" t="s">
        <v>595</v>
      </c>
      <c r="D600" s="840" t="s">
        <v>596</v>
      </c>
      <c r="E600" s="826" t="s">
        <v>3629</v>
      </c>
      <c r="F600" s="840" t="s">
        <v>3630</v>
      </c>
      <c r="G600" s="826" t="s">
        <v>4564</v>
      </c>
      <c r="H600" s="826" t="s">
        <v>4568</v>
      </c>
      <c r="I600" s="832">
        <v>1.2100000381469727</v>
      </c>
      <c r="J600" s="832">
        <v>600</v>
      </c>
      <c r="K600" s="833">
        <v>726</v>
      </c>
    </row>
    <row r="601" spans="1:11" ht="14.45" customHeight="1" x14ac:dyDescent="0.2">
      <c r="A601" s="822" t="s">
        <v>575</v>
      </c>
      <c r="B601" s="823" t="s">
        <v>576</v>
      </c>
      <c r="C601" s="826" t="s">
        <v>595</v>
      </c>
      <c r="D601" s="840" t="s">
        <v>596</v>
      </c>
      <c r="E601" s="826" t="s">
        <v>3629</v>
      </c>
      <c r="F601" s="840" t="s">
        <v>3630</v>
      </c>
      <c r="G601" s="826" t="s">
        <v>4569</v>
      </c>
      <c r="H601" s="826" t="s">
        <v>4570</v>
      </c>
      <c r="I601" s="832">
        <v>5.8071428707667758</v>
      </c>
      <c r="J601" s="832">
        <v>2500</v>
      </c>
      <c r="K601" s="833">
        <v>14515</v>
      </c>
    </row>
    <row r="602" spans="1:11" ht="14.45" customHeight="1" x14ac:dyDescent="0.2">
      <c r="A602" s="822" t="s">
        <v>575</v>
      </c>
      <c r="B602" s="823" t="s">
        <v>576</v>
      </c>
      <c r="C602" s="826" t="s">
        <v>595</v>
      </c>
      <c r="D602" s="840" t="s">
        <v>596</v>
      </c>
      <c r="E602" s="826" t="s">
        <v>3629</v>
      </c>
      <c r="F602" s="840" t="s">
        <v>3630</v>
      </c>
      <c r="G602" s="826" t="s">
        <v>4571</v>
      </c>
      <c r="H602" s="826" t="s">
        <v>4572</v>
      </c>
      <c r="I602" s="832">
        <v>3.1400001049041748</v>
      </c>
      <c r="J602" s="832">
        <v>400</v>
      </c>
      <c r="K602" s="833">
        <v>1256</v>
      </c>
    </row>
    <row r="603" spans="1:11" ht="14.45" customHeight="1" x14ac:dyDescent="0.2">
      <c r="A603" s="822" t="s">
        <v>575</v>
      </c>
      <c r="B603" s="823" t="s">
        <v>576</v>
      </c>
      <c r="C603" s="826" t="s">
        <v>595</v>
      </c>
      <c r="D603" s="840" t="s">
        <v>596</v>
      </c>
      <c r="E603" s="826" t="s">
        <v>3629</v>
      </c>
      <c r="F603" s="840" t="s">
        <v>3630</v>
      </c>
      <c r="G603" s="826" t="s">
        <v>4573</v>
      </c>
      <c r="H603" s="826" t="s">
        <v>4574</v>
      </c>
      <c r="I603" s="832">
        <v>5.8400001525878906</v>
      </c>
      <c r="J603" s="832">
        <v>4500</v>
      </c>
      <c r="K603" s="833">
        <v>26340</v>
      </c>
    </row>
    <row r="604" spans="1:11" ht="14.45" customHeight="1" x14ac:dyDescent="0.2">
      <c r="A604" s="822" t="s">
        <v>575</v>
      </c>
      <c r="B604" s="823" t="s">
        <v>576</v>
      </c>
      <c r="C604" s="826" t="s">
        <v>595</v>
      </c>
      <c r="D604" s="840" t="s">
        <v>596</v>
      </c>
      <c r="E604" s="826" t="s">
        <v>3629</v>
      </c>
      <c r="F604" s="840" t="s">
        <v>3630</v>
      </c>
      <c r="G604" s="826" t="s">
        <v>4569</v>
      </c>
      <c r="H604" s="826" t="s">
        <v>4575</v>
      </c>
      <c r="I604" s="832">
        <v>5.809999942779541</v>
      </c>
      <c r="J604" s="832">
        <v>1500</v>
      </c>
      <c r="K604" s="833">
        <v>8715</v>
      </c>
    </row>
    <row r="605" spans="1:11" ht="14.45" customHeight="1" x14ac:dyDescent="0.2">
      <c r="A605" s="822" t="s">
        <v>575</v>
      </c>
      <c r="B605" s="823" t="s">
        <v>576</v>
      </c>
      <c r="C605" s="826" t="s">
        <v>595</v>
      </c>
      <c r="D605" s="840" t="s">
        <v>596</v>
      </c>
      <c r="E605" s="826" t="s">
        <v>3629</v>
      </c>
      <c r="F605" s="840" t="s">
        <v>3630</v>
      </c>
      <c r="G605" s="826" t="s">
        <v>4571</v>
      </c>
      <c r="H605" s="826" t="s">
        <v>4576</v>
      </c>
      <c r="I605" s="832">
        <v>3.1325001120567322</v>
      </c>
      <c r="J605" s="832">
        <v>1100</v>
      </c>
      <c r="K605" s="833">
        <v>3446</v>
      </c>
    </row>
    <row r="606" spans="1:11" ht="14.45" customHeight="1" x14ac:dyDescent="0.2">
      <c r="A606" s="822" t="s">
        <v>575</v>
      </c>
      <c r="B606" s="823" t="s">
        <v>576</v>
      </c>
      <c r="C606" s="826" t="s">
        <v>595</v>
      </c>
      <c r="D606" s="840" t="s">
        <v>596</v>
      </c>
      <c r="E606" s="826" t="s">
        <v>3629</v>
      </c>
      <c r="F606" s="840" t="s">
        <v>3630</v>
      </c>
      <c r="G606" s="826" t="s">
        <v>4577</v>
      </c>
      <c r="H606" s="826" t="s">
        <v>4578</v>
      </c>
      <c r="I606" s="832">
        <v>116.16000366210938</v>
      </c>
      <c r="J606" s="832">
        <v>30</v>
      </c>
      <c r="K606" s="833">
        <v>3484.800048828125</v>
      </c>
    </row>
    <row r="607" spans="1:11" ht="14.45" customHeight="1" x14ac:dyDescent="0.2">
      <c r="A607" s="822" t="s">
        <v>575</v>
      </c>
      <c r="B607" s="823" t="s">
        <v>576</v>
      </c>
      <c r="C607" s="826" t="s">
        <v>595</v>
      </c>
      <c r="D607" s="840" t="s">
        <v>596</v>
      </c>
      <c r="E607" s="826" t="s">
        <v>3629</v>
      </c>
      <c r="F607" s="840" t="s">
        <v>3630</v>
      </c>
      <c r="G607" s="826" t="s">
        <v>4577</v>
      </c>
      <c r="H607" s="826" t="s">
        <v>4579</v>
      </c>
      <c r="I607" s="832">
        <v>116.16000366210938</v>
      </c>
      <c r="J607" s="832">
        <v>30</v>
      </c>
      <c r="K607" s="833">
        <v>3484.800048828125</v>
      </c>
    </row>
    <row r="608" spans="1:11" ht="14.45" customHeight="1" x14ac:dyDescent="0.2">
      <c r="A608" s="822" t="s">
        <v>575</v>
      </c>
      <c r="B608" s="823" t="s">
        <v>576</v>
      </c>
      <c r="C608" s="826" t="s">
        <v>595</v>
      </c>
      <c r="D608" s="840" t="s">
        <v>596</v>
      </c>
      <c r="E608" s="826" t="s">
        <v>3629</v>
      </c>
      <c r="F608" s="840" t="s">
        <v>3630</v>
      </c>
      <c r="G608" s="826" t="s">
        <v>4580</v>
      </c>
      <c r="H608" s="826" t="s">
        <v>4581</v>
      </c>
      <c r="I608" s="832">
        <v>0.47333332896232605</v>
      </c>
      <c r="J608" s="832">
        <v>16000</v>
      </c>
      <c r="K608" s="833">
        <v>7600</v>
      </c>
    </row>
    <row r="609" spans="1:11" ht="14.45" customHeight="1" x14ac:dyDescent="0.2">
      <c r="A609" s="822" t="s">
        <v>575</v>
      </c>
      <c r="B609" s="823" t="s">
        <v>576</v>
      </c>
      <c r="C609" s="826" t="s">
        <v>595</v>
      </c>
      <c r="D609" s="840" t="s">
        <v>596</v>
      </c>
      <c r="E609" s="826" t="s">
        <v>3629</v>
      </c>
      <c r="F609" s="840" t="s">
        <v>3630</v>
      </c>
      <c r="G609" s="826" t="s">
        <v>4580</v>
      </c>
      <c r="H609" s="826" t="s">
        <v>4582</v>
      </c>
      <c r="I609" s="832">
        <v>0.47374999523162842</v>
      </c>
      <c r="J609" s="832">
        <v>7500</v>
      </c>
      <c r="K609" s="833">
        <v>3555</v>
      </c>
    </row>
    <row r="610" spans="1:11" ht="14.45" customHeight="1" x14ac:dyDescent="0.2">
      <c r="A610" s="822" t="s">
        <v>575</v>
      </c>
      <c r="B610" s="823" t="s">
        <v>576</v>
      </c>
      <c r="C610" s="826" t="s">
        <v>595</v>
      </c>
      <c r="D610" s="840" t="s">
        <v>596</v>
      </c>
      <c r="E610" s="826" t="s">
        <v>3629</v>
      </c>
      <c r="F610" s="840" t="s">
        <v>3630</v>
      </c>
      <c r="G610" s="826" t="s">
        <v>4583</v>
      </c>
      <c r="H610" s="826" t="s">
        <v>4584</v>
      </c>
      <c r="I610" s="832">
        <v>51.560001373291016</v>
      </c>
      <c r="J610" s="832">
        <v>10</v>
      </c>
      <c r="K610" s="833">
        <v>515.58001708984375</v>
      </c>
    </row>
    <row r="611" spans="1:11" ht="14.45" customHeight="1" x14ac:dyDescent="0.2">
      <c r="A611" s="822" t="s">
        <v>575</v>
      </c>
      <c r="B611" s="823" t="s">
        <v>576</v>
      </c>
      <c r="C611" s="826" t="s">
        <v>595</v>
      </c>
      <c r="D611" s="840" t="s">
        <v>596</v>
      </c>
      <c r="E611" s="826" t="s">
        <v>3629</v>
      </c>
      <c r="F611" s="840" t="s">
        <v>3630</v>
      </c>
      <c r="G611" s="826" t="s">
        <v>4585</v>
      </c>
      <c r="H611" s="826" t="s">
        <v>4586</v>
      </c>
      <c r="I611" s="832">
        <v>130.67999267578125</v>
      </c>
      <c r="J611" s="832">
        <v>10</v>
      </c>
      <c r="K611" s="833">
        <v>1306.800048828125</v>
      </c>
    </row>
    <row r="612" spans="1:11" ht="14.45" customHeight="1" x14ac:dyDescent="0.2">
      <c r="A612" s="822" t="s">
        <v>575</v>
      </c>
      <c r="B612" s="823" t="s">
        <v>576</v>
      </c>
      <c r="C612" s="826" t="s">
        <v>595</v>
      </c>
      <c r="D612" s="840" t="s">
        <v>596</v>
      </c>
      <c r="E612" s="826" t="s">
        <v>3629</v>
      </c>
      <c r="F612" s="840" t="s">
        <v>3630</v>
      </c>
      <c r="G612" s="826" t="s">
        <v>4587</v>
      </c>
      <c r="H612" s="826" t="s">
        <v>4588</v>
      </c>
      <c r="I612" s="832">
        <v>89.300003051757813</v>
      </c>
      <c r="J612" s="832">
        <v>10</v>
      </c>
      <c r="K612" s="833">
        <v>892.97998046875</v>
      </c>
    </row>
    <row r="613" spans="1:11" ht="14.45" customHeight="1" x14ac:dyDescent="0.2">
      <c r="A613" s="822" t="s">
        <v>575</v>
      </c>
      <c r="B613" s="823" t="s">
        <v>576</v>
      </c>
      <c r="C613" s="826" t="s">
        <v>595</v>
      </c>
      <c r="D613" s="840" t="s">
        <v>596</v>
      </c>
      <c r="E613" s="826" t="s">
        <v>3629</v>
      </c>
      <c r="F613" s="840" t="s">
        <v>3630</v>
      </c>
      <c r="G613" s="826" t="s">
        <v>4589</v>
      </c>
      <c r="H613" s="826" t="s">
        <v>4590</v>
      </c>
      <c r="I613" s="832">
        <v>530.44000244140625</v>
      </c>
      <c r="J613" s="832">
        <v>5</v>
      </c>
      <c r="K613" s="833">
        <v>2652.2099609375</v>
      </c>
    </row>
    <row r="614" spans="1:11" ht="14.45" customHeight="1" x14ac:dyDescent="0.2">
      <c r="A614" s="822" t="s">
        <v>575</v>
      </c>
      <c r="B614" s="823" t="s">
        <v>576</v>
      </c>
      <c r="C614" s="826" t="s">
        <v>595</v>
      </c>
      <c r="D614" s="840" t="s">
        <v>596</v>
      </c>
      <c r="E614" s="826" t="s">
        <v>3629</v>
      </c>
      <c r="F614" s="840" t="s">
        <v>3630</v>
      </c>
      <c r="G614" s="826" t="s">
        <v>4589</v>
      </c>
      <c r="H614" s="826" t="s">
        <v>4591</v>
      </c>
      <c r="I614" s="832">
        <v>541.5999755859375</v>
      </c>
      <c r="J614" s="832">
        <v>5</v>
      </c>
      <c r="K614" s="833">
        <v>2707.97998046875</v>
      </c>
    </row>
    <row r="615" spans="1:11" ht="14.45" customHeight="1" x14ac:dyDescent="0.2">
      <c r="A615" s="822" t="s">
        <v>575</v>
      </c>
      <c r="B615" s="823" t="s">
        <v>576</v>
      </c>
      <c r="C615" s="826" t="s">
        <v>595</v>
      </c>
      <c r="D615" s="840" t="s">
        <v>596</v>
      </c>
      <c r="E615" s="826" t="s">
        <v>3629</v>
      </c>
      <c r="F615" s="840" t="s">
        <v>3630</v>
      </c>
      <c r="G615" s="826" t="s">
        <v>4592</v>
      </c>
      <c r="H615" s="826" t="s">
        <v>4593</v>
      </c>
      <c r="I615" s="832">
        <v>3.7514285700661794</v>
      </c>
      <c r="J615" s="832">
        <v>380</v>
      </c>
      <c r="K615" s="833">
        <v>1425.5</v>
      </c>
    </row>
    <row r="616" spans="1:11" ht="14.45" customHeight="1" x14ac:dyDescent="0.2">
      <c r="A616" s="822" t="s">
        <v>575</v>
      </c>
      <c r="B616" s="823" t="s">
        <v>576</v>
      </c>
      <c r="C616" s="826" t="s">
        <v>595</v>
      </c>
      <c r="D616" s="840" t="s">
        <v>596</v>
      </c>
      <c r="E616" s="826" t="s">
        <v>3629</v>
      </c>
      <c r="F616" s="840" t="s">
        <v>3630</v>
      </c>
      <c r="G616" s="826" t="s">
        <v>3676</v>
      </c>
      <c r="H616" s="826" t="s">
        <v>4594</v>
      </c>
      <c r="I616" s="832">
        <v>1.9820000171661376</v>
      </c>
      <c r="J616" s="832">
        <v>1200</v>
      </c>
      <c r="K616" s="833">
        <v>2378</v>
      </c>
    </row>
    <row r="617" spans="1:11" ht="14.45" customHeight="1" x14ac:dyDescent="0.2">
      <c r="A617" s="822" t="s">
        <v>575</v>
      </c>
      <c r="B617" s="823" t="s">
        <v>576</v>
      </c>
      <c r="C617" s="826" t="s">
        <v>595</v>
      </c>
      <c r="D617" s="840" t="s">
        <v>596</v>
      </c>
      <c r="E617" s="826" t="s">
        <v>3629</v>
      </c>
      <c r="F617" s="840" t="s">
        <v>3630</v>
      </c>
      <c r="G617" s="826" t="s">
        <v>3676</v>
      </c>
      <c r="H617" s="826" t="s">
        <v>3677</v>
      </c>
      <c r="I617" s="832">
        <v>1.9828571592058455</v>
      </c>
      <c r="J617" s="832">
        <v>2600</v>
      </c>
      <c r="K617" s="833">
        <v>5155</v>
      </c>
    </row>
    <row r="618" spans="1:11" ht="14.45" customHeight="1" x14ac:dyDescent="0.2">
      <c r="A618" s="822" t="s">
        <v>575</v>
      </c>
      <c r="B618" s="823" t="s">
        <v>576</v>
      </c>
      <c r="C618" s="826" t="s">
        <v>595</v>
      </c>
      <c r="D618" s="840" t="s">
        <v>596</v>
      </c>
      <c r="E618" s="826" t="s">
        <v>3629</v>
      </c>
      <c r="F618" s="840" t="s">
        <v>3630</v>
      </c>
      <c r="G618" s="826" t="s">
        <v>4595</v>
      </c>
      <c r="H618" s="826" t="s">
        <v>4596</v>
      </c>
      <c r="I618" s="832">
        <v>2.0499999523162842</v>
      </c>
      <c r="J618" s="832">
        <v>100</v>
      </c>
      <c r="K618" s="833">
        <v>205</v>
      </c>
    </row>
    <row r="619" spans="1:11" ht="14.45" customHeight="1" x14ac:dyDescent="0.2">
      <c r="A619" s="822" t="s">
        <v>575</v>
      </c>
      <c r="B619" s="823" t="s">
        <v>576</v>
      </c>
      <c r="C619" s="826" t="s">
        <v>595</v>
      </c>
      <c r="D619" s="840" t="s">
        <v>596</v>
      </c>
      <c r="E619" s="826" t="s">
        <v>3629</v>
      </c>
      <c r="F619" s="840" t="s">
        <v>3630</v>
      </c>
      <c r="G619" s="826" t="s">
        <v>4595</v>
      </c>
      <c r="H619" s="826" t="s">
        <v>4597</v>
      </c>
      <c r="I619" s="832">
        <v>2.0499999523162842</v>
      </c>
      <c r="J619" s="832">
        <v>400</v>
      </c>
      <c r="K619" s="833">
        <v>820</v>
      </c>
    </row>
    <row r="620" spans="1:11" ht="14.45" customHeight="1" x14ac:dyDescent="0.2">
      <c r="A620" s="822" t="s">
        <v>575</v>
      </c>
      <c r="B620" s="823" t="s">
        <v>576</v>
      </c>
      <c r="C620" s="826" t="s">
        <v>595</v>
      </c>
      <c r="D620" s="840" t="s">
        <v>596</v>
      </c>
      <c r="E620" s="826" t="s">
        <v>3629</v>
      </c>
      <c r="F620" s="840" t="s">
        <v>3630</v>
      </c>
      <c r="G620" s="826" t="s">
        <v>4598</v>
      </c>
      <c r="H620" s="826" t="s">
        <v>4599</v>
      </c>
      <c r="I620" s="832">
        <v>1.9249999523162842</v>
      </c>
      <c r="J620" s="832">
        <v>750</v>
      </c>
      <c r="K620" s="833">
        <v>1443.5</v>
      </c>
    </row>
    <row r="621" spans="1:11" ht="14.45" customHeight="1" x14ac:dyDescent="0.2">
      <c r="A621" s="822" t="s">
        <v>575</v>
      </c>
      <c r="B621" s="823" t="s">
        <v>576</v>
      </c>
      <c r="C621" s="826" t="s">
        <v>595</v>
      </c>
      <c r="D621" s="840" t="s">
        <v>596</v>
      </c>
      <c r="E621" s="826" t="s">
        <v>3629</v>
      </c>
      <c r="F621" s="840" t="s">
        <v>3630</v>
      </c>
      <c r="G621" s="826" t="s">
        <v>4600</v>
      </c>
      <c r="H621" s="826" t="s">
        <v>4601</v>
      </c>
      <c r="I621" s="832">
        <v>3.072999930381775</v>
      </c>
      <c r="J621" s="832">
        <v>2800</v>
      </c>
      <c r="K621" s="833">
        <v>8610</v>
      </c>
    </row>
    <row r="622" spans="1:11" ht="14.45" customHeight="1" x14ac:dyDescent="0.2">
      <c r="A622" s="822" t="s">
        <v>575</v>
      </c>
      <c r="B622" s="823" t="s">
        <v>576</v>
      </c>
      <c r="C622" s="826" t="s">
        <v>595</v>
      </c>
      <c r="D622" s="840" t="s">
        <v>596</v>
      </c>
      <c r="E622" s="826" t="s">
        <v>3629</v>
      </c>
      <c r="F622" s="840" t="s">
        <v>3630</v>
      </c>
      <c r="G622" s="826" t="s">
        <v>4598</v>
      </c>
      <c r="H622" s="826" t="s">
        <v>4602</v>
      </c>
      <c r="I622" s="832">
        <v>1.9199999570846558</v>
      </c>
      <c r="J622" s="832">
        <v>200</v>
      </c>
      <c r="K622" s="833">
        <v>384</v>
      </c>
    </row>
    <row r="623" spans="1:11" ht="14.45" customHeight="1" x14ac:dyDescent="0.2">
      <c r="A623" s="822" t="s">
        <v>575</v>
      </c>
      <c r="B623" s="823" t="s">
        <v>576</v>
      </c>
      <c r="C623" s="826" t="s">
        <v>595</v>
      </c>
      <c r="D623" s="840" t="s">
        <v>596</v>
      </c>
      <c r="E623" s="826" t="s">
        <v>3629</v>
      </c>
      <c r="F623" s="840" t="s">
        <v>3630</v>
      </c>
      <c r="G623" s="826" t="s">
        <v>4600</v>
      </c>
      <c r="H623" s="826" t="s">
        <v>4603</v>
      </c>
      <c r="I623" s="832">
        <v>3.0739999294281004</v>
      </c>
      <c r="J623" s="832">
        <v>2000</v>
      </c>
      <c r="K623" s="833">
        <v>6150</v>
      </c>
    </row>
    <row r="624" spans="1:11" ht="14.45" customHeight="1" x14ac:dyDescent="0.2">
      <c r="A624" s="822" t="s">
        <v>575</v>
      </c>
      <c r="B624" s="823" t="s">
        <v>576</v>
      </c>
      <c r="C624" s="826" t="s">
        <v>595</v>
      </c>
      <c r="D624" s="840" t="s">
        <v>596</v>
      </c>
      <c r="E624" s="826" t="s">
        <v>3629</v>
      </c>
      <c r="F624" s="840" t="s">
        <v>3630</v>
      </c>
      <c r="G624" s="826" t="s">
        <v>4604</v>
      </c>
      <c r="H624" s="826" t="s">
        <v>4605</v>
      </c>
      <c r="I624" s="832">
        <v>1.9249999523162842</v>
      </c>
      <c r="J624" s="832">
        <v>200</v>
      </c>
      <c r="K624" s="833">
        <v>385</v>
      </c>
    </row>
    <row r="625" spans="1:11" ht="14.45" customHeight="1" x14ac:dyDescent="0.2">
      <c r="A625" s="822" t="s">
        <v>575</v>
      </c>
      <c r="B625" s="823" t="s">
        <v>576</v>
      </c>
      <c r="C625" s="826" t="s">
        <v>595</v>
      </c>
      <c r="D625" s="840" t="s">
        <v>596</v>
      </c>
      <c r="E625" s="826" t="s">
        <v>3629</v>
      </c>
      <c r="F625" s="840" t="s">
        <v>3630</v>
      </c>
      <c r="G625" s="826" t="s">
        <v>4606</v>
      </c>
      <c r="H625" s="826" t="s">
        <v>4607</v>
      </c>
      <c r="I625" s="832">
        <v>2.166250079870224</v>
      </c>
      <c r="J625" s="832">
        <v>1900</v>
      </c>
      <c r="K625" s="833">
        <v>4117</v>
      </c>
    </row>
    <row r="626" spans="1:11" ht="14.45" customHeight="1" x14ac:dyDescent="0.2">
      <c r="A626" s="822" t="s">
        <v>575</v>
      </c>
      <c r="B626" s="823" t="s">
        <v>576</v>
      </c>
      <c r="C626" s="826" t="s">
        <v>595</v>
      </c>
      <c r="D626" s="840" t="s">
        <v>596</v>
      </c>
      <c r="E626" s="826" t="s">
        <v>3629</v>
      </c>
      <c r="F626" s="840" t="s">
        <v>3630</v>
      </c>
      <c r="G626" s="826" t="s">
        <v>4606</v>
      </c>
      <c r="H626" s="826" t="s">
        <v>4608</v>
      </c>
      <c r="I626" s="832">
        <v>2.1670000791549682</v>
      </c>
      <c r="J626" s="832">
        <v>2750</v>
      </c>
      <c r="K626" s="833">
        <v>5959.1000137329102</v>
      </c>
    </row>
    <row r="627" spans="1:11" ht="14.45" customHeight="1" x14ac:dyDescent="0.2">
      <c r="A627" s="822" t="s">
        <v>575</v>
      </c>
      <c r="B627" s="823" t="s">
        <v>576</v>
      </c>
      <c r="C627" s="826" t="s">
        <v>595</v>
      </c>
      <c r="D627" s="840" t="s">
        <v>596</v>
      </c>
      <c r="E627" s="826" t="s">
        <v>3629</v>
      </c>
      <c r="F627" s="840" t="s">
        <v>3630</v>
      </c>
      <c r="G627" s="826" t="s">
        <v>4609</v>
      </c>
      <c r="H627" s="826" t="s">
        <v>4610</v>
      </c>
      <c r="I627" s="832">
        <v>21.231999588012695</v>
      </c>
      <c r="J627" s="832">
        <v>400</v>
      </c>
      <c r="K627" s="833">
        <v>8492.5</v>
      </c>
    </row>
    <row r="628" spans="1:11" ht="14.45" customHeight="1" x14ac:dyDescent="0.2">
      <c r="A628" s="822" t="s">
        <v>575</v>
      </c>
      <c r="B628" s="823" t="s">
        <v>576</v>
      </c>
      <c r="C628" s="826" t="s">
        <v>595</v>
      </c>
      <c r="D628" s="840" t="s">
        <v>596</v>
      </c>
      <c r="E628" s="826" t="s">
        <v>3629</v>
      </c>
      <c r="F628" s="840" t="s">
        <v>3630</v>
      </c>
      <c r="G628" s="826" t="s">
        <v>4611</v>
      </c>
      <c r="H628" s="826" t="s">
        <v>4612</v>
      </c>
      <c r="I628" s="832">
        <v>5.369999885559082</v>
      </c>
      <c r="J628" s="832">
        <v>100</v>
      </c>
      <c r="K628" s="833">
        <v>537</v>
      </c>
    </row>
    <row r="629" spans="1:11" ht="14.45" customHeight="1" x14ac:dyDescent="0.2">
      <c r="A629" s="822" t="s">
        <v>575</v>
      </c>
      <c r="B629" s="823" t="s">
        <v>576</v>
      </c>
      <c r="C629" s="826" t="s">
        <v>595</v>
      </c>
      <c r="D629" s="840" t="s">
        <v>596</v>
      </c>
      <c r="E629" s="826" t="s">
        <v>3629</v>
      </c>
      <c r="F629" s="840" t="s">
        <v>3630</v>
      </c>
      <c r="G629" s="826" t="s">
        <v>4613</v>
      </c>
      <c r="H629" s="826" t="s">
        <v>4614</v>
      </c>
      <c r="I629" s="832">
        <v>2.5199999809265137</v>
      </c>
      <c r="J629" s="832">
        <v>450</v>
      </c>
      <c r="K629" s="833">
        <v>1134</v>
      </c>
    </row>
    <row r="630" spans="1:11" ht="14.45" customHeight="1" x14ac:dyDescent="0.2">
      <c r="A630" s="822" t="s">
        <v>575</v>
      </c>
      <c r="B630" s="823" t="s">
        <v>576</v>
      </c>
      <c r="C630" s="826" t="s">
        <v>595</v>
      </c>
      <c r="D630" s="840" t="s">
        <v>596</v>
      </c>
      <c r="E630" s="826" t="s">
        <v>3629</v>
      </c>
      <c r="F630" s="840" t="s">
        <v>3630</v>
      </c>
      <c r="G630" s="826" t="s">
        <v>4609</v>
      </c>
      <c r="H630" s="826" t="s">
        <v>4615</v>
      </c>
      <c r="I630" s="832">
        <v>21.234999656677246</v>
      </c>
      <c r="J630" s="832">
        <v>900</v>
      </c>
      <c r="K630" s="833">
        <v>19112</v>
      </c>
    </row>
    <row r="631" spans="1:11" ht="14.45" customHeight="1" x14ac:dyDescent="0.2">
      <c r="A631" s="822" t="s">
        <v>575</v>
      </c>
      <c r="B631" s="823" t="s">
        <v>576</v>
      </c>
      <c r="C631" s="826" t="s">
        <v>595</v>
      </c>
      <c r="D631" s="840" t="s">
        <v>596</v>
      </c>
      <c r="E631" s="826" t="s">
        <v>3629</v>
      </c>
      <c r="F631" s="840" t="s">
        <v>3630</v>
      </c>
      <c r="G631" s="826" t="s">
        <v>4611</v>
      </c>
      <c r="H631" s="826" t="s">
        <v>4616</v>
      </c>
      <c r="I631" s="832">
        <v>5.2699999809265137</v>
      </c>
      <c r="J631" s="832">
        <v>0</v>
      </c>
      <c r="K631" s="833">
        <v>0</v>
      </c>
    </row>
    <row r="632" spans="1:11" ht="14.45" customHeight="1" x14ac:dyDescent="0.2">
      <c r="A632" s="822" t="s">
        <v>575</v>
      </c>
      <c r="B632" s="823" t="s">
        <v>576</v>
      </c>
      <c r="C632" s="826" t="s">
        <v>595</v>
      </c>
      <c r="D632" s="840" t="s">
        <v>596</v>
      </c>
      <c r="E632" s="826" t="s">
        <v>3629</v>
      </c>
      <c r="F632" s="840" t="s">
        <v>3630</v>
      </c>
      <c r="G632" s="826" t="s">
        <v>4613</v>
      </c>
      <c r="H632" s="826" t="s">
        <v>4617</v>
      </c>
      <c r="I632" s="832">
        <v>2.5199999809265137</v>
      </c>
      <c r="J632" s="832">
        <v>300</v>
      </c>
      <c r="K632" s="833">
        <v>756</v>
      </c>
    </row>
    <row r="633" spans="1:11" ht="14.45" customHeight="1" x14ac:dyDescent="0.2">
      <c r="A633" s="822" t="s">
        <v>575</v>
      </c>
      <c r="B633" s="823" t="s">
        <v>576</v>
      </c>
      <c r="C633" s="826" t="s">
        <v>595</v>
      </c>
      <c r="D633" s="840" t="s">
        <v>596</v>
      </c>
      <c r="E633" s="826" t="s">
        <v>3629</v>
      </c>
      <c r="F633" s="840" t="s">
        <v>3630</v>
      </c>
      <c r="G633" s="826" t="s">
        <v>4618</v>
      </c>
      <c r="H633" s="826" t="s">
        <v>4619</v>
      </c>
      <c r="I633" s="832">
        <v>2.0199999809265137</v>
      </c>
      <c r="J633" s="832">
        <v>60</v>
      </c>
      <c r="K633" s="833">
        <v>121.23999786376953</v>
      </c>
    </row>
    <row r="634" spans="1:11" ht="14.45" customHeight="1" x14ac:dyDescent="0.2">
      <c r="A634" s="822" t="s">
        <v>575</v>
      </c>
      <c r="B634" s="823" t="s">
        <v>576</v>
      </c>
      <c r="C634" s="826" t="s">
        <v>595</v>
      </c>
      <c r="D634" s="840" t="s">
        <v>596</v>
      </c>
      <c r="E634" s="826" t="s">
        <v>3629</v>
      </c>
      <c r="F634" s="840" t="s">
        <v>3630</v>
      </c>
      <c r="G634" s="826" t="s">
        <v>4620</v>
      </c>
      <c r="H634" s="826" t="s">
        <v>4621</v>
      </c>
      <c r="I634" s="832">
        <v>21.236666361490887</v>
      </c>
      <c r="J634" s="832">
        <v>250</v>
      </c>
      <c r="K634" s="833">
        <v>5309.5</v>
      </c>
    </row>
    <row r="635" spans="1:11" ht="14.45" customHeight="1" x14ac:dyDescent="0.2">
      <c r="A635" s="822" t="s">
        <v>575</v>
      </c>
      <c r="B635" s="823" t="s">
        <v>576</v>
      </c>
      <c r="C635" s="826" t="s">
        <v>595</v>
      </c>
      <c r="D635" s="840" t="s">
        <v>596</v>
      </c>
      <c r="E635" s="826" t="s">
        <v>3629</v>
      </c>
      <c r="F635" s="840" t="s">
        <v>3630</v>
      </c>
      <c r="G635" s="826" t="s">
        <v>4622</v>
      </c>
      <c r="H635" s="826" t="s">
        <v>4623</v>
      </c>
      <c r="I635" s="832">
        <v>21.239999771118164</v>
      </c>
      <c r="J635" s="832">
        <v>50</v>
      </c>
      <c r="K635" s="833">
        <v>1062</v>
      </c>
    </row>
    <row r="636" spans="1:11" ht="14.45" customHeight="1" x14ac:dyDescent="0.2">
      <c r="A636" s="822" t="s">
        <v>575</v>
      </c>
      <c r="B636" s="823" t="s">
        <v>576</v>
      </c>
      <c r="C636" s="826" t="s">
        <v>595</v>
      </c>
      <c r="D636" s="840" t="s">
        <v>596</v>
      </c>
      <c r="E636" s="826" t="s">
        <v>3629</v>
      </c>
      <c r="F636" s="840" t="s">
        <v>3630</v>
      </c>
      <c r="G636" s="826" t="s">
        <v>4620</v>
      </c>
      <c r="H636" s="826" t="s">
        <v>4624</v>
      </c>
      <c r="I636" s="832">
        <v>21.235999679565431</v>
      </c>
      <c r="J636" s="832">
        <v>750</v>
      </c>
      <c r="K636" s="833">
        <v>15925.5</v>
      </c>
    </row>
    <row r="637" spans="1:11" ht="14.45" customHeight="1" x14ac:dyDescent="0.2">
      <c r="A637" s="822" t="s">
        <v>575</v>
      </c>
      <c r="B637" s="823" t="s">
        <v>576</v>
      </c>
      <c r="C637" s="826" t="s">
        <v>595</v>
      </c>
      <c r="D637" s="840" t="s">
        <v>596</v>
      </c>
      <c r="E637" s="826" t="s">
        <v>3629</v>
      </c>
      <c r="F637" s="840" t="s">
        <v>3630</v>
      </c>
      <c r="G637" s="826" t="s">
        <v>4625</v>
      </c>
      <c r="H637" s="826" t="s">
        <v>4626</v>
      </c>
      <c r="I637" s="832">
        <v>2.5299999713897705</v>
      </c>
      <c r="J637" s="832">
        <v>100</v>
      </c>
      <c r="K637" s="833">
        <v>253</v>
      </c>
    </row>
    <row r="638" spans="1:11" ht="14.45" customHeight="1" x14ac:dyDescent="0.2">
      <c r="A638" s="822" t="s">
        <v>575</v>
      </c>
      <c r="B638" s="823" t="s">
        <v>576</v>
      </c>
      <c r="C638" s="826" t="s">
        <v>595</v>
      </c>
      <c r="D638" s="840" t="s">
        <v>596</v>
      </c>
      <c r="E638" s="826" t="s">
        <v>3629</v>
      </c>
      <c r="F638" s="840" t="s">
        <v>3630</v>
      </c>
      <c r="G638" s="826" t="s">
        <v>4627</v>
      </c>
      <c r="H638" s="826" t="s">
        <v>4628</v>
      </c>
      <c r="I638" s="832">
        <v>3.1400001049041748</v>
      </c>
      <c r="J638" s="832">
        <v>50</v>
      </c>
      <c r="K638" s="833">
        <v>157</v>
      </c>
    </row>
    <row r="639" spans="1:11" ht="14.45" customHeight="1" x14ac:dyDescent="0.2">
      <c r="A639" s="822" t="s">
        <v>575</v>
      </c>
      <c r="B639" s="823" t="s">
        <v>576</v>
      </c>
      <c r="C639" s="826" t="s">
        <v>595</v>
      </c>
      <c r="D639" s="840" t="s">
        <v>596</v>
      </c>
      <c r="E639" s="826" t="s">
        <v>3629</v>
      </c>
      <c r="F639" s="840" t="s">
        <v>3630</v>
      </c>
      <c r="G639" s="826" t="s">
        <v>4625</v>
      </c>
      <c r="H639" s="826" t="s">
        <v>4629</v>
      </c>
      <c r="I639" s="832">
        <v>2.5299999713897705</v>
      </c>
      <c r="J639" s="832">
        <v>50</v>
      </c>
      <c r="K639" s="833">
        <v>126.5</v>
      </c>
    </row>
    <row r="640" spans="1:11" ht="14.45" customHeight="1" x14ac:dyDescent="0.2">
      <c r="A640" s="822" t="s">
        <v>575</v>
      </c>
      <c r="B640" s="823" t="s">
        <v>576</v>
      </c>
      <c r="C640" s="826" t="s">
        <v>595</v>
      </c>
      <c r="D640" s="840" t="s">
        <v>596</v>
      </c>
      <c r="E640" s="826" t="s">
        <v>3629</v>
      </c>
      <c r="F640" s="840" t="s">
        <v>3630</v>
      </c>
      <c r="G640" s="826" t="s">
        <v>4630</v>
      </c>
      <c r="H640" s="826" t="s">
        <v>4631</v>
      </c>
      <c r="I640" s="832">
        <v>2.8199999332427979</v>
      </c>
      <c r="J640" s="832">
        <v>50</v>
      </c>
      <c r="K640" s="833">
        <v>141</v>
      </c>
    </row>
    <row r="641" spans="1:11" ht="14.45" customHeight="1" x14ac:dyDescent="0.2">
      <c r="A641" s="822" t="s">
        <v>575</v>
      </c>
      <c r="B641" s="823" t="s">
        <v>576</v>
      </c>
      <c r="C641" s="826" t="s">
        <v>595</v>
      </c>
      <c r="D641" s="840" t="s">
        <v>596</v>
      </c>
      <c r="E641" s="826" t="s">
        <v>4632</v>
      </c>
      <c r="F641" s="840" t="s">
        <v>4633</v>
      </c>
      <c r="G641" s="826" t="s">
        <v>4634</v>
      </c>
      <c r="H641" s="826" t="s">
        <v>4635</v>
      </c>
      <c r="I641" s="832">
        <v>36.906667073567711</v>
      </c>
      <c r="J641" s="832">
        <v>160</v>
      </c>
      <c r="K641" s="833">
        <v>5904.4000244140625</v>
      </c>
    </row>
    <row r="642" spans="1:11" ht="14.45" customHeight="1" x14ac:dyDescent="0.2">
      <c r="A642" s="822" t="s">
        <v>575</v>
      </c>
      <c r="B642" s="823" t="s">
        <v>576</v>
      </c>
      <c r="C642" s="826" t="s">
        <v>595</v>
      </c>
      <c r="D642" s="840" t="s">
        <v>596</v>
      </c>
      <c r="E642" s="826" t="s">
        <v>4632</v>
      </c>
      <c r="F642" s="840" t="s">
        <v>4633</v>
      </c>
      <c r="G642" s="826" t="s">
        <v>4634</v>
      </c>
      <c r="H642" s="826" t="s">
        <v>4636</v>
      </c>
      <c r="I642" s="832">
        <v>36.908750057220459</v>
      </c>
      <c r="J642" s="832">
        <v>180</v>
      </c>
      <c r="K642" s="833">
        <v>6642.6998291015625</v>
      </c>
    </row>
    <row r="643" spans="1:11" ht="14.45" customHeight="1" x14ac:dyDescent="0.2">
      <c r="A643" s="822" t="s">
        <v>575</v>
      </c>
      <c r="B643" s="823" t="s">
        <v>576</v>
      </c>
      <c r="C643" s="826" t="s">
        <v>595</v>
      </c>
      <c r="D643" s="840" t="s">
        <v>596</v>
      </c>
      <c r="E643" s="826" t="s">
        <v>3678</v>
      </c>
      <c r="F643" s="840" t="s">
        <v>3679</v>
      </c>
      <c r="G643" s="826" t="s">
        <v>4637</v>
      </c>
      <c r="H643" s="826" t="s">
        <v>4638</v>
      </c>
      <c r="I643" s="832">
        <v>119.79000091552734</v>
      </c>
      <c r="J643" s="832">
        <v>50</v>
      </c>
      <c r="K643" s="833">
        <v>5989.5</v>
      </c>
    </row>
    <row r="644" spans="1:11" ht="14.45" customHeight="1" x14ac:dyDescent="0.2">
      <c r="A644" s="822" t="s">
        <v>575</v>
      </c>
      <c r="B644" s="823" t="s">
        <v>576</v>
      </c>
      <c r="C644" s="826" t="s">
        <v>595</v>
      </c>
      <c r="D644" s="840" t="s">
        <v>596</v>
      </c>
      <c r="E644" s="826" t="s">
        <v>3678</v>
      </c>
      <c r="F644" s="840" t="s">
        <v>3679</v>
      </c>
      <c r="G644" s="826" t="s">
        <v>4639</v>
      </c>
      <c r="H644" s="826" t="s">
        <v>4640</v>
      </c>
      <c r="I644" s="832">
        <v>150</v>
      </c>
      <c r="J644" s="832">
        <v>80</v>
      </c>
      <c r="K644" s="833">
        <v>12000.2998046875</v>
      </c>
    </row>
    <row r="645" spans="1:11" ht="14.45" customHeight="1" x14ac:dyDescent="0.2">
      <c r="A645" s="822" t="s">
        <v>575</v>
      </c>
      <c r="B645" s="823" t="s">
        <v>576</v>
      </c>
      <c r="C645" s="826" t="s">
        <v>595</v>
      </c>
      <c r="D645" s="840" t="s">
        <v>596</v>
      </c>
      <c r="E645" s="826" t="s">
        <v>3678</v>
      </c>
      <c r="F645" s="840" t="s">
        <v>3679</v>
      </c>
      <c r="G645" s="826" t="s">
        <v>4637</v>
      </c>
      <c r="H645" s="826" t="s">
        <v>4641</v>
      </c>
      <c r="I645" s="832">
        <v>119.79000091552734</v>
      </c>
      <c r="J645" s="832">
        <v>50</v>
      </c>
      <c r="K645" s="833">
        <v>5989.5</v>
      </c>
    </row>
    <row r="646" spans="1:11" ht="14.45" customHeight="1" x14ac:dyDescent="0.2">
      <c r="A646" s="822" t="s">
        <v>575</v>
      </c>
      <c r="B646" s="823" t="s">
        <v>576</v>
      </c>
      <c r="C646" s="826" t="s">
        <v>595</v>
      </c>
      <c r="D646" s="840" t="s">
        <v>596</v>
      </c>
      <c r="E646" s="826" t="s">
        <v>3678</v>
      </c>
      <c r="F646" s="840" t="s">
        <v>3679</v>
      </c>
      <c r="G646" s="826" t="s">
        <v>4642</v>
      </c>
      <c r="H646" s="826" t="s">
        <v>4643</v>
      </c>
      <c r="I646" s="832">
        <v>4598</v>
      </c>
      <c r="J646" s="832">
        <v>12</v>
      </c>
      <c r="K646" s="833">
        <v>55176</v>
      </c>
    </row>
    <row r="647" spans="1:11" ht="14.45" customHeight="1" x14ac:dyDescent="0.2">
      <c r="A647" s="822" t="s">
        <v>575</v>
      </c>
      <c r="B647" s="823" t="s">
        <v>576</v>
      </c>
      <c r="C647" s="826" t="s">
        <v>595</v>
      </c>
      <c r="D647" s="840" t="s">
        <v>596</v>
      </c>
      <c r="E647" s="826" t="s">
        <v>3678</v>
      </c>
      <c r="F647" s="840" t="s">
        <v>3679</v>
      </c>
      <c r="G647" s="826" t="s">
        <v>4642</v>
      </c>
      <c r="H647" s="826" t="s">
        <v>4644</v>
      </c>
      <c r="I647" s="832">
        <v>4598</v>
      </c>
      <c r="J647" s="832">
        <v>28</v>
      </c>
      <c r="K647" s="833">
        <v>128744</v>
      </c>
    </row>
    <row r="648" spans="1:11" ht="14.45" customHeight="1" x14ac:dyDescent="0.2">
      <c r="A648" s="822" t="s">
        <v>575</v>
      </c>
      <c r="B648" s="823" t="s">
        <v>576</v>
      </c>
      <c r="C648" s="826" t="s">
        <v>595</v>
      </c>
      <c r="D648" s="840" t="s">
        <v>596</v>
      </c>
      <c r="E648" s="826" t="s">
        <v>3678</v>
      </c>
      <c r="F648" s="840" t="s">
        <v>3679</v>
      </c>
      <c r="G648" s="826" t="s">
        <v>3680</v>
      </c>
      <c r="H648" s="826" t="s">
        <v>3681</v>
      </c>
      <c r="I648" s="832">
        <v>10.163636294278232</v>
      </c>
      <c r="J648" s="832">
        <v>6700</v>
      </c>
      <c r="K648" s="833">
        <v>68095</v>
      </c>
    </row>
    <row r="649" spans="1:11" ht="14.45" customHeight="1" x14ac:dyDescent="0.2">
      <c r="A649" s="822" t="s">
        <v>575</v>
      </c>
      <c r="B649" s="823" t="s">
        <v>576</v>
      </c>
      <c r="C649" s="826" t="s">
        <v>595</v>
      </c>
      <c r="D649" s="840" t="s">
        <v>596</v>
      </c>
      <c r="E649" s="826" t="s">
        <v>3678</v>
      </c>
      <c r="F649" s="840" t="s">
        <v>3679</v>
      </c>
      <c r="G649" s="826" t="s">
        <v>3680</v>
      </c>
      <c r="H649" s="826" t="s">
        <v>3682</v>
      </c>
      <c r="I649" s="832">
        <v>10.164285659790039</v>
      </c>
      <c r="J649" s="832">
        <v>3300</v>
      </c>
      <c r="K649" s="833">
        <v>33544</v>
      </c>
    </row>
    <row r="650" spans="1:11" ht="14.45" customHeight="1" x14ac:dyDescent="0.2">
      <c r="A650" s="822" t="s">
        <v>575</v>
      </c>
      <c r="B650" s="823" t="s">
        <v>576</v>
      </c>
      <c r="C650" s="826" t="s">
        <v>595</v>
      </c>
      <c r="D650" s="840" t="s">
        <v>596</v>
      </c>
      <c r="E650" s="826" t="s">
        <v>3678</v>
      </c>
      <c r="F650" s="840" t="s">
        <v>3679</v>
      </c>
      <c r="G650" s="826" t="s">
        <v>4645</v>
      </c>
      <c r="H650" s="826" t="s">
        <v>4646</v>
      </c>
      <c r="I650" s="832">
        <v>1374.199951171875</v>
      </c>
      <c r="J650" s="832">
        <v>2</v>
      </c>
      <c r="K650" s="833">
        <v>2748.39990234375</v>
      </c>
    </row>
    <row r="651" spans="1:11" ht="14.45" customHeight="1" x14ac:dyDescent="0.2">
      <c r="A651" s="822" t="s">
        <v>575</v>
      </c>
      <c r="B651" s="823" t="s">
        <v>576</v>
      </c>
      <c r="C651" s="826" t="s">
        <v>595</v>
      </c>
      <c r="D651" s="840" t="s">
        <v>596</v>
      </c>
      <c r="E651" s="826" t="s">
        <v>3678</v>
      </c>
      <c r="F651" s="840" t="s">
        <v>3679</v>
      </c>
      <c r="G651" s="826" t="s">
        <v>4647</v>
      </c>
      <c r="H651" s="826" t="s">
        <v>4648</v>
      </c>
      <c r="I651" s="832">
        <v>136.72999572753906</v>
      </c>
      <c r="J651" s="832">
        <v>60</v>
      </c>
      <c r="K651" s="833">
        <v>8203.7998046875</v>
      </c>
    </row>
    <row r="652" spans="1:11" ht="14.45" customHeight="1" x14ac:dyDescent="0.2">
      <c r="A652" s="822" t="s">
        <v>575</v>
      </c>
      <c r="B652" s="823" t="s">
        <v>576</v>
      </c>
      <c r="C652" s="826" t="s">
        <v>595</v>
      </c>
      <c r="D652" s="840" t="s">
        <v>596</v>
      </c>
      <c r="E652" s="826" t="s">
        <v>3678</v>
      </c>
      <c r="F652" s="840" t="s">
        <v>3679</v>
      </c>
      <c r="G652" s="826" t="s">
        <v>4649</v>
      </c>
      <c r="H652" s="826" t="s">
        <v>4650</v>
      </c>
      <c r="I652" s="832">
        <v>162.62466532389323</v>
      </c>
      <c r="J652" s="832">
        <v>1170</v>
      </c>
      <c r="K652" s="833">
        <v>190270.53125</v>
      </c>
    </row>
    <row r="653" spans="1:11" ht="14.45" customHeight="1" x14ac:dyDescent="0.2">
      <c r="A653" s="822" t="s">
        <v>575</v>
      </c>
      <c r="B653" s="823" t="s">
        <v>576</v>
      </c>
      <c r="C653" s="826" t="s">
        <v>595</v>
      </c>
      <c r="D653" s="840" t="s">
        <v>596</v>
      </c>
      <c r="E653" s="826" t="s">
        <v>3678</v>
      </c>
      <c r="F653" s="840" t="s">
        <v>3679</v>
      </c>
      <c r="G653" s="826" t="s">
        <v>4649</v>
      </c>
      <c r="H653" s="826" t="s">
        <v>4651</v>
      </c>
      <c r="I653" s="832">
        <v>162.62666829427084</v>
      </c>
      <c r="J653" s="832">
        <v>390</v>
      </c>
      <c r="K653" s="833">
        <v>63423.6796875</v>
      </c>
    </row>
    <row r="654" spans="1:11" ht="14.45" customHeight="1" x14ac:dyDescent="0.2">
      <c r="A654" s="822" t="s">
        <v>575</v>
      </c>
      <c r="B654" s="823" t="s">
        <v>576</v>
      </c>
      <c r="C654" s="826" t="s">
        <v>595</v>
      </c>
      <c r="D654" s="840" t="s">
        <v>596</v>
      </c>
      <c r="E654" s="826" t="s">
        <v>3678</v>
      </c>
      <c r="F654" s="840" t="s">
        <v>3679</v>
      </c>
      <c r="G654" s="826" t="s">
        <v>4647</v>
      </c>
      <c r="H654" s="826" t="s">
        <v>4652</v>
      </c>
      <c r="I654" s="832">
        <v>135.47333272298178</v>
      </c>
      <c r="J654" s="832">
        <v>157</v>
      </c>
      <c r="K654" s="833">
        <v>21139.140014648438</v>
      </c>
    </row>
    <row r="655" spans="1:11" ht="14.45" customHeight="1" x14ac:dyDescent="0.2">
      <c r="A655" s="822" t="s">
        <v>575</v>
      </c>
      <c r="B655" s="823" t="s">
        <v>576</v>
      </c>
      <c r="C655" s="826" t="s">
        <v>595</v>
      </c>
      <c r="D655" s="840" t="s">
        <v>596</v>
      </c>
      <c r="E655" s="826" t="s">
        <v>3678</v>
      </c>
      <c r="F655" s="840" t="s">
        <v>3679</v>
      </c>
      <c r="G655" s="826" t="s">
        <v>4653</v>
      </c>
      <c r="H655" s="826" t="s">
        <v>4654</v>
      </c>
      <c r="I655" s="832">
        <v>62.650001525878906</v>
      </c>
      <c r="J655" s="832">
        <v>132</v>
      </c>
      <c r="K655" s="833">
        <v>8270.2998046875</v>
      </c>
    </row>
    <row r="656" spans="1:11" ht="14.45" customHeight="1" x14ac:dyDescent="0.2">
      <c r="A656" s="822" t="s">
        <v>575</v>
      </c>
      <c r="B656" s="823" t="s">
        <v>576</v>
      </c>
      <c r="C656" s="826" t="s">
        <v>595</v>
      </c>
      <c r="D656" s="840" t="s">
        <v>596</v>
      </c>
      <c r="E656" s="826" t="s">
        <v>3678</v>
      </c>
      <c r="F656" s="840" t="s">
        <v>3679</v>
      </c>
      <c r="G656" s="826" t="s">
        <v>4653</v>
      </c>
      <c r="H656" s="826" t="s">
        <v>4655</v>
      </c>
      <c r="I656" s="832">
        <v>62.655000686645508</v>
      </c>
      <c r="J656" s="832">
        <v>264</v>
      </c>
      <c r="K656" s="833">
        <v>16541.2294921875</v>
      </c>
    </row>
    <row r="657" spans="1:11" ht="14.45" customHeight="1" x14ac:dyDescent="0.2">
      <c r="A657" s="822" t="s">
        <v>575</v>
      </c>
      <c r="B657" s="823" t="s">
        <v>576</v>
      </c>
      <c r="C657" s="826" t="s">
        <v>595</v>
      </c>
      <c r="D657" s="840" t="s">
        <v>596</v>
      </c>
      <c r="E657" s="826" t="s">
        <v>3678</v>
      </c>
      <c r="F657" s="840" t="s">
        <v>3679</v>
      </c>
      <c r="G657" s="826" t="s">
        <v>4656</v>
      </c>
      <c r="H657" s="826" t="s">
        <v>4657</v>
      </c>
      <c r="I657" s="832">
        <v>16.819999694824219</v>
      </c>
      <c r="J657" s="832">
        <v>200</v>
      </c>
      <c r="K657" s="833">
        <v>3364</v>
      </c>
    </row>
    <row r="658" spans="1:11" ht="14.45" customHeight="1" x14ac:dyDescent="0.2">
      <c r="A658" s="822" t="s">
        <v>575</v>
      </c>
      <c r="B658" s="823" t="s">
        <v>576</v>
      </c>
      <c r="C658" s="826" t="s">
        <v>595</v>
      </c>
      <c r="D658" s="840" t="s">
        <v>596</v>
      </c>
      <c r="E658" s="826" t="s">
        <v>3678</v>
      </c>
      <c r="F658" s="840" t="s">
        <v>3679</v>
      </c>
      <c r="G658" s="826" t="s">
        <v>4658</v>
      </c>
      <c r="H658" s="826" t="s">
        <v>4659</v>
      </c>
      <c r="I658" s="832">
        <v>16.700000762939453</v>
      </c>
      <c r="J658" s="832">
        <v>800</v>
      </c>
      <c r="K658" s="833">
        <v>13360</v>
      </c>
    </row>
    <row r="659" spans="1:11" ht="14.45" customHeight="1" x14ac:dyDescent="0.2">
      <c r="A659" s="822" t="s">
        <v>575</v>
      </c>
      <c r="B659" s="823" t="s">
        <v>576</v>
      </c>
      <c r="C659" s="826" t="s">
        <v>595</v>
      </c>
      <c r="D659" s="840" t="s">
        <v>596</v>
      </c>
      <c r="E659" s="826" t="s">
        <v>3678</v>
      </c>
      <c r="F659" s="840" t="s">
        <v>3679</v>
      </c>
      <c r="G659" s="826" t="s">
        <v>4656</v>
      </c>
      <c r="H659" s="826" t="s">
        <v>4660</v>
      </c>
      <c r="I659" s="832">
        <v>16.819999694824219</v>
      </c>
      <c r="J659" s="832">
        <v>200</v>
      </c>
      <c r="K659" s="833">
        <v>3364</v>
      </c>
    </row>
    <row r="660" spans="1:11" ht="14.45" customHeight="1" x14ac:dyDescent="0.2">
      <c r="A660" s="822" t="s">
        <v>575</v>
      </c>
      <c r="B660" s="823" t="s">
        <v>576</v>
      </c>
      <c r="C660" s="826" t="s">
        <v>595</v>
      </c>
      <c r="D660" s="840" t="s">
        <v>596</v>
      </c>
      <c r="E660" s="826" t="s">
        <v>3678</v>
      </c>
      <c r="F660" s="840" t="s">
        <v>3679</v>
      </c>
      <c r="G660" s="826" t="s">
        <v>4661</v>
      </c>
      <c r="H660" s="826" t="s">
        <v>4662</v>
      </c>
      <c r="I660" s="832">
        <v>65.449996948242188</v>
      </c>
      <c r="J660" s="832">
        <v>100</v>
      </c>
      <c r="K660" s="833">
        <v>6544.89990234375</v>
      </c>
    </row>
    <row r="661" spans="1:11" ht="14.45" customHeight="1" x14ac:dyDescent="0.2">
      <c r="A661" s="822" t="s">
        <v>575</v>
      </c>
      <c r="B661" s="823" t="s">
        <v>576</v>
      </c>
      <c r="C661" s="826" t="s">
        <v>595</v>
      </c>
      <c r="D661" s="840" t="s">
        <v>596</v>
      </c>
      <c r="E661" s="826" t="s">
        <v>3678</v>
      </c>
      <c r="F661" s="840" t="s">
        <v>3679</v>
      </c>
      <c r="G661" s="826" t="s">
        <v>4661</v>
      </c>
      <c r="H661" s="826" t="s">
        <v>4663</v>
      </c>
      <c r="I661" s="832">
        <v>65.449996948242188</v>
      </c>
      <c r="J661" s="832">
        <v>100</v>
      </c>
      <c r="K661" s="833">
        <v>6544.89013671875</v>
      </c>
    </row>
    <row r="662" spans="1:11" ht="14.45" customHeight="1" x14ac:dyDescent="0.2">
      <c r="A662" s="822" t="s">
        <v>575</v>
      </c>
      <c r="B662" s="823" t="s">
        <v>576</v>
      </c>
      <c r="C662" s="826" t="s">
        <v>595</v>
      </c>
      <c r="D662" s="840" t="s">
        <v>596</v>
      </c>
      <c r="E662" s="826" t="s">
        <v>4664</v>
      </c>
      <c r="F662" s="840" t="s">
        <v>4665</v>
      </c>
      <c r="G662" s="826" t="s">
        <v>4666</v>
      </c>
      <c r="H662" s="826" t="s">
        <v>4667</v>
      </c>
      <c r="I662" s="832">
        <v>24.729999542236328</v>
      </c>
      <c r="J662" s="832">
        <v>612</v>
      </c>
      <c r="K662" s="833">
        <v>15132.239868164063</v>
      </c>
    </row>
    <row r="663" spans="1:11" ht="14.45" customHeight="1" x14ac:dyDescent="0.2">
      <c r="A663" s="822" t="s">
        <v>575</v>
      </c>
      <c r="B663" s="823" t="s">
        <v>576</v>
      </c>
      <c r="C663" s="826" t="s">
        <v>595</v>
      </c>
      <c r="D663" s="840" t="s">
        <v>596</v>
      </c>
      <c r="E663" s="826" t="s">
        <v>4664</v>
      </c>
      <c r="F663" s="840" t="s">
        <v>4665</v>
      </c>
      <c r="G663" s="826" t="s">
        <v>4668</v>
      </c>
      <c r="H663" s="826" t="s">
        <v>4669</v>
      </c>
      <c r="I663" s="832">
        <v>39.680000305175781</v>
      </c>
      <c r="J663" s="832">
        <v>24</v>
      </c>
      <c r="K663" s="833">
        <v>952.20001220703125</v>
      </c>
    </row>
    <row r="664" spans="1:11" ht="14.45" customHeight="1" x14ac:dyDescent="0.2">
      <c r="A664" s="822" t="s">
        <v>575</v>
      </c>
      <c r="B664" s="823" t="s">
        <v>576</v>
      </c>
      <c r="C664" s="826" t="s">
        <v>595</v>
      </c>
      <c r="D664" s="840" t="s">
        <v>596</v>
      </c>
      <c r="E664" s="826" t="s">
        <v>4664</v>
      </c>
      <c r="F664" s="840" t="s">
        <v>4665</v>
      </c>
      <c r="G664" s="826" t="s">
        <v>4670</v>
      </c>
      <c r="H664" s="826" t="s">
        <v>4671</v>
      </c>
      <c r="I664" s="832">
        <v>45.029998779296875</v>
      </c>
      <c r="J664" s="832">
        <v>36</v>
      </c>
      <c r="K664" s="833">
        <v>1620.9300537109375</v>
      </c>
    </row>
    <row r="665" spans="1:11" ht="14.45" customHeight="1" x14ac:dyDescent="0.2">
      <c r="A665" s="822" t="s">
        <v>575</v>
      </c>
      <c r="B665" s="823" t="s">
        <v>576</v>
      </c>
      <c r="C665" s="826" t="s">
        <v>595</v>
      </c>
      <c r="D665" s="840" t="s">
        <v>596</v>
      </c>
      <c r="E665" s="826" t="s">
        <v>4664</v>
      </c>
      <c r="F665" s="840" t="s">
        <v>4665</v>
      </c>
      <c r="G665" s="826" t="s">
        <v>4666</v>
      </c>
      <c r="H665" s="826" t="s">
        <v>4672</v>
      </c>
      <c r="I665" s="832">
        <v>24.729999542236328</v>
      </c>
      <c r="J665" s="832">
        <v>360</v>
      </c>
      <c r="K665" s="833">
        <v>8900.9998779296875</v>
      </c>
    </row>
    <row r="666" spans="1:11" ht="14.45" customHeight="1" x14ac:dyDescent="0.2">
      <c r="A666" s="822" t="s">
        <v>575</v>
      </c>
      <c r="B666" s="823" t="s">
        <v>576</v>
      </c>
      <c r="C666" s="826" t="s">
        <v>595</v>
      </c>
      <c r="D666" s="840" t="s">
        <v>596</v>
      </c>
      <c r="E666" s="826" t="s">
        <v>4664</v>
      </c>
      <c r="F666" s="840" t="s">
        <v>4665</v>
      </c>
      <c r="G666" s="826" t="s">
        <v>4668</v>
      </c>
      <c r="H666" s="826" t="s">
        <v>4673</v>
      </c>
      <c r="I666" s="832">
        <v>39.680000305175781</v>
      </c>
      <c r="J666" s="832">
        <v>48</v>
      </c>
      <c r="K666" s="833">
        <v>1904.4000244140625</v>
      </c>
    </row>
    <row r="667" spans="1:11" ht="14.45" customHeight="1" x14ac:dyDescent="0.2">
      <c r="A667" s="822" t="s">
        <v>575</v>
      </c>
      <c r="B667" s="823" t="s">
        <v>576</v>
      </c>
      <c r="C667" s="826" t="s">
        <v>595</v>
      </c>
      <c r="D667" s="840" t="s">
        <v>596</v>
      </c>
      <c r="E667" s="826" t="s">
        <v>4664</v>
      </c>
      <c r="F667" s="840" t="s">
        <v>4665</v>
      </c>
      <c r="G667" s="826" t="s">
        <v>4674</v>
      </c>
      <c r="H667" s="826" t="s">
        <v>4675</v>
      </c>
      <c r="I667" s="832">
        <v>45.029998779296875</v>
      </c>
      <c r="J667" s="832">
        <v>36</v>
      </c>
      <c r="K667" s="833">
        <v>1620.9300537109375</v>
      </c>
    </row>
    <row r="668" spans="1:11" ht="14.45" customHeight="1" x14ac:dyDescent="0.2">
      <c r="A668" s="822" t="s">
        <v>575</v>
      </c>
      <c r="B668" s="823" t="s">
        <v>576</v>
      </c>
      <c r="C668" s="826" t="s">
        <v>595</v>
      </c>
      <c r="D668" s="840" t="s">
        <v>596</v>
      </c>
      <c r="E668" s="826" t="s">
        <v>3683</v>
      </c>
      <c r="F668" s="840" t="s">
        <v>3684</v>
      </c>
      <c r="G668" s="826" t="s">
        <v>4676</v>
      </c>
      <c r="H668" s="826" t="s">
        <v>4677</v>
      </c>
      <c r="I668" s="832">
        <v>0.47999998927116394</v>
      </c>
      <c r="J668" s="832">
        <v>100</v>
      </c>
      <c r="K668" s="833">
        <v>48</v>
      </c>
    </row>
    <row r="669" spans="1:11" ht="14.45" customHeight="1" x14ac:dyDescent="0.2">
      <c r="A669" s="822" t="s">
        <v>575</v>
      </c>
      <c r="B669" s="823" t="s">
        <v>576</v>
      </c>
      <c r="C669" s="826" t="s">
        <v>595</v>
      </c>
      <c r="D669" s="840" t="s">
        <v>596</v>
      </c>
      <c r="E669" s="826" t="s">
        <v>3683</v>
      </c>
      <c r="F669" s="840" t="s">
        <v>3684</v>
      </c>
      <c r="G669" s="826" t="s">
        <v>3689</v>
      </c>
      <c r="H669" s="826" t="s">
        <v>3690</v>
      </c>
      <c r="I669" s="832">
        <v>0.30000001192092896</v>
      </c>
      <c r="J669" s="832">
        <v>3200</v>
      </c>
      <c r="K669" s="833">
        <v>960</v>
      </c>
    </row>
    <row r="670" spans="1:11" ht="14.45" customHeight="1" x14ac:dyDescent="0.2">
      <c r="A670" s="822" t="s">
        <v>575</v>
      </c>
      <c r="B670" s="823" t="s">
        <v>576</v>
      </c>
      <c r="C670" s="826" t="s">
        <v>595</v>
      </c>
      <c r="D670" s="840" t="s">
        <v>596</v>
      </c>
      <c r="E670" s="826" t="s">
        <v>3683</v>
      </c>
      <c r="F670" s="840" t="s">
        <v>3684</v>
      </c>
      <c r="G670" s="826" t="s">
        <v>3691</v>
      </c>
      <c r="H670" s="826" t="s">
        <v>3692</v>
      </c>
      <c r="I670" s="832">
        <v>0.30000001192092896</v>
      </c>
      <c r="J670" s="832">
        <v>1700</v>
      </c>
      <c r="K670" s="833">
        <v>510</v>
      </c>
    </row>
    <row r="671" spans="1:11" ht="14.45" customHeight="1" x14ac:dyDescent="0.2">
      <c r="A671" s="822" t="s">
        <v>575</v>
      </c>
      <c r="B671" s="823" t="s">
        <v>576</v>
      </c>
      <c r="C671" s="826" t="s">
        <v>595</v>
      </c>
      <c r="D671" s="840" t="s">
        <v>596</v>
      </c>
      <c r="E671" s="826" t="s">
        <v>3683</v>
      </c>
      <c r="F671" s="840" t="s">
        <v>3684</v>
      </c>
      <c r="G671" s="826" t="s">
        <v>4678</v>
      </c>
      <c r="H671" s="826" t="s">
        <v>4679</v>
      </c>
      <c r="I671" s="832">
        <v>0.30000001192092896</v>
      </c>
      <c r="J671" s="832">
        <v>2000</v>
      </c>
      <c r="K671" s="833">
        <v>600</v>
      </c>
    </row>
    <row r="672" spans="1:11" ht="14.45" customHeight="1" x14ac:dyDescent="0.2">
      <c r="A672" s="822" t="s">
        <v>575</v>
      </c>
      <c r="B672" s="823" t="s">
        <v>576</v>
      </c>
      <c r="C672" s="826" t="s">
        <v>595</v>
      </c>
      <c r="D672" s="840" t="s">
        <v>596</v>
      </c>
      <c r="E672" s="826" t="s">
        <v>3683</v>
      </c>
      <c r="F672" s="840" t="s">
        <v>3684</v>
      </c>
      <c r="G672" s="826" t="s">
        <v>4680</v>
      </c>
      <c r="H672" s="826" t="s">
        <v>4681</v>
      </c>
      <c r="I672" s="832">
        <v>0.67500001192092896</v>
      </c>
      <c r="J672" s="832">
        <v>200</v>
      </c>
      <c r="K672" s="833">
        <v>135</v>
      </c>
    </row>
    <row r="673" spans="1:11" ht="14.45" customHeight="1" x14ac:dyDescent="0.2">
      <c r="A673" s="822" t="s">
        <v>575</v>
      </c>
      <c r="B673" s="823" t="s">
        <v>576</v>
      </c>
      <c r="C673" s="826" t="s">
        <v>595</v>
      </c>
      <c r="D673" s="840" t="s">
        <v>596</v>
      </c>
      <c r="E673" s="826" t="s">
        <v>3683</v>
      </c>
      <c r="F673" s="840" t="s">
        <v>3684</v>
      </c>
      <c r="G673" s="826" t="s">
        <v>3693</v>
      </c>
      <c r="H673" s="826" t="s">
        <v>3694</v>
      </c>
      <c r="I673" s="832">
        <v>0.54583334922790527</v>
      </c>
      <c r="J673" s="832">
        <v>38300</v>
      </c>
      <c r="K673" s="833">
        <v>20845</v>
      </c>
    </row>
    <row r="674" spans="1:11" ht="14.45" customHeight="1" x14ac:dyDescent="0.2">
      <c r="A674" s="822" t="s">
        <v>575</v>
      </c>
      <c r="B674" s="823" t="s">
        <v>576</v>
      </c>
      <c r="C674" s="826" t="s">
        <v>595</v>
      </c>
      <c r="D674" s="840" t="s">
        <v>596</v>
      </c>
      <c r="E674" s="826" t="s">
        <v>3683</v>
      </c>
      <c r="F674" s="840" t="s">
        <v>3684</v>
      </c>
      <c r="G674" s="826" t="s">
        <v>3689</v>
      </c>
      <c r="H674" s="826" t="s">
        <v>3697</v>
      </c>
      <c r="I674" s="832">
        <v>0.30500000715255737</v>
      </c>
      <c r="J674" s="832">
        <v>1500</v>
      </c>
      <c r="K674" s="833">
        <v>455</v>
      </c>
    </row>
    <row r="675" spans="1:11" ht="14.45" customHeight="1" x14ac:dyDescent="0.2">
      <c r="A675" s="822" t="s">
        <v>575</v>
      </c>
      <c r="B675" s="823" t="s">
        <v>576</v>
      </c>
      <c r="C675" s="826" t="s">
        <v>595</v>
      </c>
      <c r="D675" s="840" t="s">
        <v>596</v>
      </c>
      <c r="E675" s="826" t="s">
        <v>3683</v>
      </c>
      <c r="F675" s="840" t="s">
        <v>3684</v>
      </c>
      <c r="G675" s="826" t="s">
        <v>3691</v>
      </c>
      <c r="H675" s="826" t="s">
        <v>4682</v>
      </c>
      <c r="I675" s="832">
        <v>0.30000001192092896</v>
      </c>
      <c r="J675" s="832">
        <v>2000</v>
      </c>
      <c r="K675" s="833">
        <v>600</v>
      </c>
    </row>
    <row r="676" spans="1:11" ht="14.45" customHeight="1" x14ac:dyDescent="0.2">
      <c r="A676" s="822" t="s">
        <v>575</v>
      </c>
      <c r="B676" s="823" t="s">
        <v>576</v>
      </c>
      <c r="C676" s="826" t="s">
        <v>595</v>
      </c>
      <c r="D676" s="840" t="s">
        <v>596</v>
      </c>
      <c r="E676" s="826" t="s">
        <v>3683</v>
      </c>
      <c r="F676" s="840" t="s">
        <v>3684</v>
      </c>
      <c r="G676" s="826" t="s">
        <v>3693</v>
      </c>
      <c r="H676" s="826" t="s">
        <v>3700</v>
      </c>
      <c r="I676" s="832">
        <v>0.5441666841506958</v>
      </c>
      <c r="J676" s="832">
        <v>22500</v>
      </c>
      <c r="K676" s="833">
        <v>12220</v>
      </c>
    </row>
    <row r="677" spans="1:11" ht="14.45" customHeight="1" x14ac:dyDescent="0.2">
      <c r="A677" s="822" t="s">
        <v>575</v>
      </c>
      <c r="B677" s="823" t="s">
        <v>576</v>
      </c>
      <c r="C677" s="826" t="s">
        <v>595</v>
      </c>
      <c r="D677" s="840" t="s">
        <v>596</v>
      </c>
      <c r="E677" s="826" t="s">
        <v>3683</v>
      </c>
      <c r="F677" s="840" t="s">
        <v>3684</v>
      </c>
      <c r="G677" s="826" t="s">
        <v>4683</v>
      </c>
      <c r="H677" s="826" t="s">
        <v>4684</v>
      </c>
      <c r="I677" s="832">
        <v>48.825000762939453</v>
      </c>
      <c r="J677" s="832">
        <v>50</v>
      </c>
      <c r="K677" s="833">
        <v>2441.25</v>
      </c>
    </row>
    <row r="678" spans="1:11" ht="14.45" customHeight="1" x14ac:dyDescent="0.2">
      <c r="A678" s="822" t="s">
        <v>575</v>
      </c>
      <c r="B678" s="823" t="s">
        <v>576</v>
      </c>
      <c r="C678" s="826" t="s">
        <v>595</v>
      </c>
      <c r="D678" s="840" t="s">
        <v>596</v>
      </c>
      <c r="E678" s="826" t="s">
        <v>3683</v>
      </c>
      <c r="F678" s="840" t="s">
        <v>3684</v>
      </c>
      <c r="G678" s="826" t="s">
        <v>4685</v>
      </c>
      <c r="H678" s="826" t="s">
        <v>4686</v>
      </c>
      <c r="I678" s="832">
        <v>1.7999999523162842</v>
      </c>
      <c r="J678" s="832">
        <v>1200</v>
      </c>
      <c r="K678" s="833">
        <v>2160</v>
      </c>
    </row>
    <row r="679" spans="1:11" ht="14.45" customHeight="1" x14ac:dyDescent="0.2">
      <c r="A679" s="822" t="s">
        <v>575</v>
      </c>
      <c r="B679" s="823" t="s">
        <v>576</v>
      </c>
      <c r="C679" s="826" t="s">
        <v>595</v>
      </c>
      <c r="D679" s="840" t="s">
        <v>596</v>
      </c>
      <c r="E679" s="826" t="s">
        <v>3683</v>
      </c>
      <c r="F679" s="840" t="s">
        <v>3684</v>
      </c>
      <c r="G679" s="826" t="s">
        <v>4685</v>
      </c>
      <c r="H679" s="826" t="s">
        <v>4687</v>
      </c>
      <c r="I679" s="832">
        <v>1.8009999513626098</v>
      </c>
      <c r="J679" s="832">
        <v>2800</v>
      </c>
      <c r="K679" s="833">
        <v>5041</v>
      </c>
    </row>
    <row r="680" spans="1:11" ht="14.45" customHeight="1" x14ac:dyDescent="0.2">
      <c r="A680" s="822" t="s">
        <v>575</v>
      </c>
      <c r="B680" s="823" t="s">
        <v>576</v>
      </c>
      <c r="C680" s="826" t="s">
        <v>595</v>
      </c>
      <c r="D680" s="840" t="s">
        <v>596</v>
      </c>
      <c r="E680" s="826" t="s">
        <v>3683</v>
      </c>
      <c r="F680" s="840" t="s">
        <v>3684</v>
      </c>
      <c r="G680" s="826" t="s">
        <v>4688</v>
      </c>
      <c r="H680" s="826" t="s">
        <v>4689</v>
      </c>
      <c r="I680" s="832">
        <v>1.8033332824707031</v>
      </c>
      <c r="J680" s="832">
        <v>2300</v>
      </c>
      <c r="K680" s="833">
        <v>4147</v>
      </c>
    </row>
    <row r="681" spans="1:11" ht="14.45" customHeight="1" x14ac:dyDescent="0.2">
      <c r="A681" s="822" t="s">
        <v>575</v>
      </c>
      <c r="B681" s="823" t="s">
        <v>576</v>
      </c>
      <c r="C681" s="826" t="s">
        <v>595</v>
      </c>
      <c r="D681" s="840" t="s">
        <v>596</v>
      </c>
      <c r="E681" s="826" t="s">
        <v>3719</v>
      </c>
      <c r="F681" s="840" t="s">
        <v>3720</v>
      </c>
      <c r="G681" s="826" t="s">
        <v>4690</v>
      </c>
      <c r="H681" s="826" t="s">
        <v>4691</v>
      </c>
      <c r="I681" s="832">
        <v>15.729999542236328</v>
      </c>
      <c r="J681" s="832">
        <v>400</v>
      </c>
      <c r="K681" s="833">
        <v>6292</v>
      </c>
    </row>
    <row r="682" spans="1:11" ht="14.45" customHeight="1" x14ac:dyDescent="0.2">
      <c r="A682" s="822" t="s">
        <v>575</v>
      </c>
      <c r="B682" s="823" t="s">
        <v>576</v>
      </c>
      <c r="C682" s="826" t="s">
        <v>595</v>
      </c>
      <c r="D682" s="840" t="s">
        <v>596</v>
      </c>
      <c r="E682" s="826" t="s">
        <v>3719</v>
      </c>
      <c r="F682" s="840" t="s">
        <v>3720</v>
      </c>
      <c r="G682" s="826" t="s">
        <v>4692</v>
      </c>
      <c r="H682" s="826" t="s">
        <v>4693</v>
      </c>
      <c r="I682" s="832">
        <v>15.729999542236328</v>
      </c>
      <c r="J682" s="832">
        <v>850</v>
      </c>
      <c r="K682" s="833">
        <v>13370.5</v>
      </c>
    </row>
    <row r="683" spans="1:11" ht="14.45" customHeight="1" x14ac:dyDescent="0.2">
      <c r="A683" s="822" t="s">
        <v>575</v>
      </c>
      <c r="B683" s="823" t="s">
        <v>576</v>
      </c>
      <c r="C683" s="826" t="s">
        <v>595</v>
      </c>
      <c r="D683" s="840" t="s">
        <v>596</v>
      </c>
      <c r="E683" s="826" t="s">
        <v>3719</v>
      </c>
      <c r="F683" s="840" t="s">
        <v>3720</v>
      </c>
      <c r="G683" s="826" t="s">
        <v>4694</v>
      </c>
      <c r="H683" s="826" t="s">
        <v>4695</v>
      </c>
      <c r="I683" s="832">
        <v>15.729999542236328</v>
      </c>
      <c r="J683" s="832">
        <v>200</v>
      </c>
      <c r="K683" s="833">
        <v>3146</v>
      </c>
    </row>
    <row r="684" spans="1:11" ht="14.45" customHeight="1" x14ac:dyDescent="0.2">
      <c r="A684" s="822" t="s">
        <v>575</v>
      </c>
      <c r="B684" s="823" t="s">
        <v>576</v>
      </c>
      <c r="C684" s="826" t="s">
        <v>595</v>
      </c>
      <c r="D684" s="840" t="s">
        <v>596</v>
      </c>
      <c r="E684" s="826" t="s">
        <v>3719</v>
      </c>
      <c r="F684" s="840" t="s">
        <v>3720</v>
      </c>
      <c r="G684" s="826" t="s">
        <v>4696</v>
      </c>
      <c r="H684" s="826" t="s">
        <v>4697</v>
      </c>
      <c r="I684" s="832">
        <v>15.729999542236328</v>
      </c>
      <c r="J684" s="832">
        <v>650</v>
      </c>
      <c r="K684" s="833">
        <v>10224.5</v>
      </c>
    </row>
    <row r="685" spans="1:11" ht="14.45" customHeight="1" x14ac:dyDescent="0.2">
      <c r="A685" s="822" t="s">
        <v>575</v>
      </c>
      <c r="B685" s="823" t="s">
        <v>576</v>
      </c>
      <c r="C685" s="826" t="s">
        <v>595</v>
      </c>
      <c r="D685" s="840" t="s">
        <v>596</v>
      </c>
      <c r="E685" s="826" t="s">
        <v>3719</v>
      </c>
      <c r="F685" s="840" t="s">
        <v>3720</v>
      </c>
      <c r="G685" s="826" t="s">
        <v>4690</v>
      </c>
      <c r="H685" s="826" t="s">
        <v>4698</v>
      </c>
      <c r="I685" s="832">
        <v>15.729999542236328</v>
      </c>
      <c r="J685" s="832">
        <v>300</v>
      </c>
      <c r="K685" s="833">
        <v>4719</v>
      </c>
    </row>
    <row r="686" spans="1:11" ht="14.45" customHeight="1" x14ac:dyDescent="0.2">
      <c r="A686" s="822" t="s">
        <v>575</v>
      </c>
      <c r="B686" s="823" t="s">
        <v>576</v>
      </c>
      <c r="C686" s="826" t="s">
        <v>595</v>
      </c>
      <c r="D686" s="840" t="s">
        <v>596</v>
      </c>
      <c r="E686" s="826" t="s">
        <v>3719</v>
      </c>
      <c r="F686" s="840" t="s">
        <v>3720</v>
      </c>
      <c r="G686" s="826" t="s">
        <v>4692</v>
      </c>
      <c r="H686" s="826" t="s">
        <v>4699</v>
      </c>
      <c r="I686" s="832">
        <v>15.729999542236328</v>
      </c>
      <c r="J686" s="832">
        <v>500</v>
      </c>
      <c r="K686" s="833">
        <v>7865</v>
      </c>
    </row>
    <row r="687" spans="1:11" ht="14.45" customHeight="1" x14ac:dyDescent="0.2">
      <c r="A687" s="822" t="s">
        <v>575</v>
      </c>
      <c r="B687" s="823" t="s">
        <v>576</v>
      </c>
      <c r="C687" s="826" t="s">
        <v>595</v>
      </c>
      <c r="D687" s="840" t="s">
        <v>596</v>
      </c>
      <c r="E687" s="826" t="s">
        <v>3719</v>
      </c>
      <c r="F687" s="840" t="s">
        <v>3720</v>
      </c>
      <c r="G687" s="826" t="s">
        <v>4694</v>
      </c>
      <c r="H687" s="826" t="s">
        <v>4700</v>
      </c>
      <c r="I687" s="832">
        <v>15.729999542236328</v>
      </c>
      <c r="J687" s="832">
        <v>300</v>
      </c>
      <c r="K687" s="833">
        <v>4719</v>
      </c>
    </row>
    <row r="688" spans="1:11" ht="14.45" customHeight="1" x14ac:dyDescent="0.2">
      <c r="A688" s="822" t="s">
        <v>575</v>
      </c>
      <c r="B688" s="823" t="s">
        <v>576</v>
      </c>
      <c r="C688" s="826" t="s">
        <v>595</v>
      </c>
      <c r="D688" s="840" t="s">
        <v>596</v>
      </c>
      <c r="E688" s="826" t="s">
        <v>3719</v>
      </c>
      <c r="F688" s="840" t="s">
        <v>3720</v>
      </c>
      <c r="G688" s="826" t="s">
        <v>4701</v>
      </c>
      <c r="H688" s="826" t="s">
        <v>4702</v>
      </c>
      <c r="I688" s="832">
        <v>15.630000114440918</v>
      </c>
      <c r="J688" s="832">
        <v>300</v>
      </c>
      <c r="K688" s="833">
        <v>4685</v>
      </c>
    </row>
    <row r="689" spans="1:11" ht="14.45" customHeight="1" x14ac:dyDescent="0.2">
      <c r="A689" s="822" t="s">
        <v>575</v>
      </c>
      <c r="B689" s="823" t="s">
        <v>576</v>
      </c>
      <c r="C689" s="826" t="s">
        <v>595</v>
      </c>
      <c r="D689" s="840" t="s">
        <v>596</v>
      </c>
      <c r="E689" s="826" t="s">
        <v>3719</v>
      </c>
      <c r="F689" s="840" t="s">
        <v>3720</v>
      </c>
      <c r="G689" s="826" t="s">
        <v>4696</v>
      </c>
      <c r="H689" s="826" t="s">
        <v>4703</v>
      </c>
      <c r="I689" s="832">
        <v>15.729999542236328</v>
      </c>
      <c r="J689" s="832">
        <v>500</v>
      </c>
      <c r="K689" s="833">
        <v>7865</v>
      </c>
    </row>
    <row r="690" spans="1:11" ht="14.45" customHeight="1" x14ac:dyDescent="0.2">
      <c r="A690" s="822" t="s">
        <v>575</v>
      </c>
      <c r="B690" s="823" t="s">
        <v>576</v>
      </c>
      <c r="C690" s="826" t="s">
        <v>595</v>
      </c>
      <c r="D690" s="840" t="s">
        <v>596</v>
      </c>
      <c r="E690" s="826" t="s">
        <v>3719</v>
      </c>
      <c r="F690" s="840" t="s">
        <v>3720</v>
      </c>
      <c r="G690" s="826" t="s">
        <v>3725</v>
      </c>
      <c r="H690" s="826" t="s">
        <v>3726</v>
      </c>
      <c r="I690" s="832">
        <v>8.4700002670288086</v>
      </c>
      <c r="J690" s="832">
        <v>160</v>
      </c>
      <c r="K690" s="833">
        <v>1355.199951171875</v>
      </c>
    </row>
    <row r="691" spans="1:11" ht="14.45" customHeight="1" x14ac:dyDescent="0.2">
      <c r="A691" s="822" t="s">
        <v>575</v>
      </c>
      <c r="B691" s="823" t="s">
        <v>576</v>
      </c>
      <c r="C691" s="826" t="s">
        <v>595</v>
      </c>
      <c r="D691" s="840" t="s">
        <v>596</v>
      </c>
      <c r="E691" s="826" t="s">
        <v>3719</v>
      </c>
      <c r="F691" s="840" t="s">
        <v>3720</v>
      </c>
      <c r="G691" s="826" t="s">
        <v>3729</v>
      </c>
      <c r="H691" s="826" t="s">
        <v>3730</v>
      </c>
      <c r="I691" s="832">
        <v>0.64727272770621558</v>
      </c>
      <c r="J691" s="832">
        <v>104000</v>
      </c>
      <c r="K691" s="833">
        <v>67620</v>
      </c>
    </row>
    <row r="692" spans="1:11" ht="14.45" customHeight="1" x14ac:dyDescent="0.2">
      <c r="A692" s="822" t="s">
        <v>575</v>
      </c>
      <c r="B692" s="823" t="s">
        <v>576</v>
      </c>
      <c r="C692" s="826" t="s">
        <v>595</v>
      </c>
      <c r="D692" s="840" t="s">
        <v>596</v>
      </c>
      <c r="E692" s="826" t="s">
        <v>3719</v>
      </c>
      <c r="F692" s="840" t="s">
        <v>3720</v>
      </c>
      <c r="G692" s="826" t="s">
        <v>3731</v>
      </c>
      <c r="H692" s="826" t="s">
        <v>3732</v>
      </c>
      <c r="I692" s="832">
        <v>0.64833333094914758</v>
      </c>
      <c r="J692" s="832">
        <v>162000</v>
      </c>
      <c r="K692" s="833">
        <v>105580</v>
      </c>
    </row>
    <row r="693" spans="1:11" ht="14.45" customHeight="1" x14ac:dyDescent="0.2">
      <c r="A693" s="822" t="s">
        <v>575</v>
      </c>
      <c r="B693" s="823" t="s">
        <v>576</v>
      </c>
      <c r="C693" s="826" t="s">
        <v>595</v>
      </c>
      <c r="D693" s="840" t="s">
        <v>596</v>
      </c>
      <c r="E693" s="826" t="s">
        <v>3719</v>
      </c>
      <c r="F693" s="840" t="s">
        <v>3720</v>
      </c>
      <c r="G693" s="826" t="s">
        <v>4704</v>
      </c>
      <c r="H693" s="826" t="s">
        <v>4705</v>
      </c>
      <c r="I693" s="832">
        <v>0.64399999380111694</v>
      </c>
      <c r="J693" s="832">
        <v>61000</v>
      </c>
      <c r="K693" s="833">
        <v>38990</v>
      </c>
    </row>
    <row r="694" spans="1:11" ht="14.45" customHeight="1" x14ac:dyDescent="0.2">
      <c r="A694" s="822" t="s">
        <v>575</v>
      </c>
      <c r="B694" s="823" t="s">
        <v>576</v>
      </c>
      <c r="C694" s="826" t="s">
        <v>595</v>
      </c>
      <c r="D694" s="840" t="s">
        <v>596</v>
      </c>
      <c r="E694" s="826" t="s">
        <v>3719</v>
      </c>
      <c r="F694" s="840" t="s">
        <v>3720</v>
      </c>
      <c r="G694" s="826" t="s">
        <v>4706</v>
      </c>
      <c r="H694" s="826" t="s">
        <v>4707</v>
      </c>
      <c r="I694" s="832">
        <v>0.81000000238418579</v>
      </c>
      <c r="J694" s="832">
        <v>510</v>
      </c>
      <c r="K694" s="833">
        <v>413.10000610351563</v>
      </c>
    </row>
    <row r="695" spans="1:11" ht="14.45" customHeight="1" x14ac:dyDescent="0.2">
      <c r="A695" s="822" t="s">
        <v>575</v>
      </c>
      <c r="B695" s="823" t="s">
        <v>576</v>
      </c>
      <c r="C695" s="826" t="s">
        <v>595</v>
      </c>
      <c r="D695" s="840" t="s">
        <v>596</v>
      </c>
      <c r="E695" s="826" t="s">
        <v>3719</v>
      </c>
      <c r="F695" s="840" t="s">
        <v>3720</v>
      </c>
      <c r="G695" s="826" t="s">
        <v>3729</v>
      </c>
      <c r="H695" s="826" t="s">
        <v>3733</v>
      </c>
      <c r="I695" s="832">
        <v>0.62833333015441895</v>
      </c>
      <c r="J695" s="832">
        <v>62800</v>
      </c>
      <c r="K695" s="833">
        <v>39484</v>
      </c>
    </row>
    <row r="696" spans="1:11" ht="14.45" customHeight="1" x14ac:dyDescent="0.2">
      <c r="A696" s="822" t="s">
        <v>575</v>
      </c>
      <c r="B696" s="823" t="s">
        <v>576</v>
      </c>
      <c r="C696" s="826" t="s">
        <v>595</v>
      </c>
      <c r="D696" s="840" t="s">
        <v>596</v>
      </c>
      <c r="E696" s="826" t="s">
        <v>3719</v>
      </c>
      <c r="F696" s="840" t="s">
        <v>3720</v>
      </c>
      <c r="G696" s="826" t="s">
        <v>3731</v>
      </c>
      <c r="H696" s="826" t="s">
        <v>3734</v>
      </c>
      <c r="I696" s="832">
        <v>0.62874999642372131</v>
      </c>
      <c r="J696" s="832">
        <v>80800</v>
      </c>
      <c r="K696" s="833">
        <v>50814</v>
      </c>
    </row>
    <row r="697" spans="1:11" ht="14.45" customHeight="1" x14ac:dyDescent="0.2">
      <c r="A697" s="822" t="s">
        <v>575</v>
      </c>
      <c r="B697" s="823" t="s">
        <v>576</v>
      </c>
      <c r="C697" s="826" t="s">
        <v>595</v>
      </c>
      <c r="D697" s="840" t="s">
        <v>596</v>
      </c>
      <c r="E697" s="826" t="s">
        <v>3719</v>
      </c>
      <c r="F697" s="840" t="s">
        <v>3720</v>
      </c>
      <c r="G697" s="826" t="s">
        <v>4704</v>
      </c>
      <c r="H697" s="826" t="s">
        <v>4708</v>
      </c>
      <c r="I697" s="832">
        <v>0.62999999523162842</v>
      </c>
      <c r="J697" s="832">
        <v>9800</v>
      </c>
      <c r="K697" s="833">
        <v>6174</v>
      </c>
    </row>
    <row r="698" spans="1:11" ht="14.45" customHeight="1" x14ac:dyDescent="0.2">
      <c r="A698" s="822" t="s">
        <v>575</v>
      </c>
      <c r="B698" s="823" t="s">
        <v>576</v>
      </c>
      <c r="C698" s="826" t="s">
        <v>595</v>
      </c>
      <c r="D698" s="840" t="s">
        <v>596</v>
      </c>
      <c r="E698" s="826" t="s">
        <v>4709</v>
      </c>
      <c r="F698" s="840" t="s">
        <v>4710</v>
      </c>
      <c r="G698" s="826" t="s">
        <v>4711</v>
      </c>
      <c r="H698" s="826" t="s">
        <v>4712</v>
      </c>
      <c r="I698" s="832">
        <v>16033</v>
      </c>
      <c r="J698" s="832">
        <v>3</v>
      </c>
      <c r="K698" s="833">
        <v>48098.990234375</v>
      </c>
    </row>
    <row r="699" spans="1:11" ht="14.45" customHeight="1" x14ac:dyDescent="0.2">
      <c r="A699" s="822" t="s">
        <v>575</v>
      </c>
      <c r="B699" s="823" t="s">
        <v>576</v>
      </c>
      <c r="C699" s="826" t="s">
        <v>595</v>
      </c>
      <c r="D699" s="840" t="s">
        <v>596</v>
      </c>
      <c r="E699" s="826" t="s">
        <v>4709</v>
      </c>
      <c r="F699" s="840" t="s">
        <v>4710</v>
      </c>
      <c r="G699" s="826" t="s">
        <v>4713</v>
      </c>
      <c r="H699" s="826" t="s">
        <v>4714</v>
      </c>
      <c r="I699" s="832">
        <v>5251.39990234375</v>
      </c>
      <c r="J699" s="832">
        <v>3</v>
      </c>
      <c r="K699" s="833">
        <v>15754.19970703125</v>
      </c>
    </row>
    <row r="700" spans="1:11" ht="14.45" customHeight="1" x14ac:dyDescent="0.2">
      <c r="A700" s="822" t="s">
        <v>575</v>
      </c>
      <c r="B700" s="823" t="s">
        <v>576</v>
      </c>
      <c r="C700" s="826" t="s">
        <v>595</v>
      </c>
      <c r="D700" s="840" t="s">
        <v>596</v>
      </c>
      <c r="E700" s="826" t="s">
        <v>4715</v>
      </c>
      <c r="F700" s="840" t="s">
        <v>4716</v>
      </c>
      <c r="G700" s="826" t="s">
        <v>4717</v>
      </c>
      <c r="H700" s="826" t="s">
        <v>4718</v>
      </c>
      <c r="I700" s="832">
        <v>346.5</v>
      </c>
      <c r="J700" s="832">
        <v>40</v>
      </c>
      <c r="K700" s="833">
        <v>13859.83984375</v>
      </c>
    </row>
    <row r="701" spans="1:11" ht="14.45" customHeight="1" x14ac:dyDescent="0.2">
      <c r="A701" s="822" t="s">
        <v>575</v>
      </c>
      <c r="B701" s="823" t="s">
        <v>576</v>
      </c>
      <c r="C701" s="826" t="s">
        <v>595</v>
      </c>
      <c r="D701" s="840" t="s">
        <v>596</v>
      </c>
      <c r="E701" s="826" t="s">
        <v>4715</v>
      </c>
      <c r="F701" s="840" t="s">
        <v>4716</v>
      </c>
      <c r="G701" s="826" t="s">
        <v>4719</v>
      </c>
      <c r="H701" s="826" t="s">
        <v>4720</v>
      </c>
      <c r="I701" s="832">
        <v>319.91000366210938</v>
      </c>
      <c r="J701" s="832">
        <v>320</v>
      </c>
      <c r="K701" s="833">
        <v>102371.8037109375</v>
      </c>
    </row>
    <row r="702" spans="1:11" ht="14.45" customHeight="1" x14ac:dyDescent="0.2">
      <c r="A702" s="822" t="s">
        <v>575</v>
      </c>
      <c r="B702" s="823" t="s">
        <v>576</v>
      </c>
      <c r="C702" s="826" t="s">
        <v>595</v>
      </c>
      <c r="D702" s="840" t="s">
        <v>596</v>
      </c>
      <c r="E702" s="826" t="s">
        <v>4715</v>
      </c>
      <c r="F702" s="840" t="s">
        <v>4716</v>
      </c>
      <c r="G702" s="826" t="s">
        <v>4721</v>
      </c>
      <c r="H702" s="826" t="s">
        <v>4722</v>
      </c>
      <c r="I702" s="832">
        <v>346.49857003348217</v>
      </c>
      <c r="J702" s="832">
        <v>90</v>
      </c>
      <c r="K702" s="833">
        <v>31184.580078125</v>
      </c>
    </row>
    <row r="703" spans="1:11" ht="14.45" customHeight="1" x14ac:dyDescent="0.2">
      <c r="A703" s="822" t="s">
        <v>575</v>
      </c>
      <c r="B703" s="823" t="s">
        <v>576</v>
      </c>
      <c r="C703" s="826" t="s">
        <v>595</v>
      </c>
      <c r="D703" s="840" t="s">
        <v>596</v>
      </c>
      <c r="E703" s="826" t="s">
        <v>4715</v>
      </c>
      <c r="F703" s="840" t="s">
        <v>4716</v>
      </c>
      <c r="G703" s="826" t="s">
        <v>4717</v>
      </c>
      <c r="H703" s="826" t="s">
        <v>4723</v>
      </c>
      <c r="I703" s="832">
        <v>346.5</v>
      </c>
      <c r="J703" s="832">
        <v>20</v>
      </c>
      <c r="K703" s="833">
        <v>6929.919921875</v>
      </c>
    </row>
    <row r="704" spans="1:11" ht="14.45" customHeight="1" x14ac:dyDescent="0.2">
      <c r="A704" s="822" t="s">
        <v>575</v>
      </c>
      <c r="B704" s="823" t="s">
        <v>576</v>
      </c>
      <c r="C704" s="826" t="s">
        <v>595</v>
      </c>
      <c r="D704" s="840" t="s">
        <v>596</v>
      </c>
      <c r="E704" s="826" t="s">
        <v>4715</v>
      </c>
      <c r="F704" s="840" t="s">
        <v>4716</v>
      </c>
      <c r="G704" s="826" t="s">
        <v>4721</v>
      </c>
      <c r="H704" s="826" t="s">
        <v>4724</v>
      </c>
      <c r="I704" s="832">
        <v>346.5</v>
      </c>
      <c r="J704" s="832">
        <v>20</v>
      </c>
      <c r="K704" s="833">
        <v>6929.919921875</v>
      </c>
    </row>
    <row r="705" spans="1:11" ht="14.45" customHeight="1" x14ac:dyDescent="0.2">
      <c r="A705" s="822" t="s">
        <v>575</v>
      </c>
      <c r="B705" s="823" t="s">
        <v>576</v>
      </c>
      <c r="C705" s="826" t="s">
        <v>595</v>
      </c>
      <c r="D705" s="840" t="s">
        <v>596</v>
      </c>
      <c r="E705" s="826" t="s">
        <v>4715</v>
      </c>
      <c r="F705" s="840" t="s">
        <v>4716</v>
      </c>
      <c r="G705" s="826" t="s">
        <v>4719</v>
      </c>
      <c r="H705" s="826" t="s">
        <v>4725</v>
      </c>
      <c r="I705" s="832">
        <v>319.91000366210938</v>
      </c>
      <c r="J705" s="832">
        <v>180</v>
      </c>
      <c r="K705" s="833">
        <v>57584.162109375</v>
      </c>
    </row>
    <row r="706" spans="1:11" ht="14.45" customHeight="1" x14ac:dyDescent="0.2">
      <c r="A706" s="822" t="s">
        <v>575</v>
      </c>
      <c r="B706" s="823" t="s">
        <v>576</v>
      </c>
      <c r="C706" s="826" t="s">
        <v>595</v>
      </c>
      <c r="D706" s="840" t="s">
        <v>596</v>
      </c>
      <c r="E706" s="826" t="s">
        <v>4715</v>
      </c>
      <c r="F706" s="840" t="s">
        <v>4716</v>
      </c>
      <c r="G706" s="826" t="s">
        <v>4726</v>
      </c>
      <c r="H706" s="826" t="s">
        <v>4727</v>
      </c>
      <c r="I706" s="832">
        <v>6647.740234375</v>
      </c>
      <c r="J706" s="832">
        <v>1</v>
      </c>
      <c r="K706" s="833">
        <v>6647.740234375</v>
      </c>
    </row>
    <row r="707" spans="1:11" ht="14.45" customHeight="1" x14ac:dyDescent="0.2">
      <c r="A707" s="822" t="s">
        <v>575</v>
      </c>
      <c r="B707" s="823" t="s">
        <v>576</v>
      </c>
      <c r="C707" s="826" t="s">
        <v>595</v>
      </c>
      <c r="D707" s="840" t="s">
        <v>596</v>
      </c>
      <c r="E707" s="826" t="s">
        <v>4715</v>
      </c>
      <c r="F707" s="840" t="s">
        <v>4716</v>
      </c>
      <c r="G707" s="826" t="s">
        <v>4726</v>
      </c>
      <c r="H707" s="826" t="s">
        <v>4728</v>
      </c>
      <c r="I707" s="832">
        <v>6647.740234375</v>
      </c>
      <c r="J707" s="832">
        <v>1</v>
      </c>
      <c r="K707" s="833">
        <v>6647.740234375</v>
      </c>
    </row>
    <row r="708" spans="1:11" ht="14.45" customHeight="1" x14ac:dyDescent="0.2">
      <c r="A708" s="822" t="s">
        <v>575</v>
      </c>
      <c r="B708" s="823" t="s">
        <v>576</v>
      </c>
      <c r="C708" s="826" t="s">
        <v>595</v>
      </c>
      <c r="D708" s="840" t="s">
        <v>596</v>
      </c>
      <c r="E708" s="826" t="s">
        <v>4715</v>
      </c>
      <c r="F708" s="840" t="s">
        <v>4716</v>
      </c>
      <c r="G708" s="826" t="s">
        <v>4729</v>
      </c>
      <c r="H708" s="826" t="s">
        <v>4730</v>
      </c>
      <c r="I708" s="832">
        <v>928.20001220703125</v>
      </c>
      <c r="J708" s="832">
        <v>20</v>
      </c>
      <c r="K708" s="833">
        <v>18564.060546875</v>
      </c>
    </row>
    <row r="709" spans="1:11" ht="14.45" customHeight="1" x14ac:dyDescent="0.2">
      <c r="A709" s="822" t="s">
        <v>575</v>
      </c>
      <c r="B709" s="823" t="s">
        <v>576</v>
      </c>
      <c r="C709" s="826" t="s">
        <v>595</v>
      </c>
      <c r="D709" s="840" t="s">
        <v>596</v>
      </c>
      <c r="E709" s="826" t="s">
        <v>4715</v>
      </c>
      <c r="F709" s="840" t="s">
        <v>4716</v>
      </c>
      <c r="G709" s="826" t="s">
        <v>4731</v>
      </c>
      <c r="H709" s="826" t="s">
        <v>4732</v>
      </c>
      <c r="I709" s="832">
        <v>984.54998779296875</v>
      </c>
      <c r="J709" s="832">
        <v>5</v>
      </c>
      <c r="K709" s="833">
        <v>4922.759765625</v>
      </c>
    </row>
    <row r="710" spans="1:11" ht="14.45" customHeight="1" x14ac:dyDescent="0.2">
      <c r="A710" s="822" t="s">
        <v>575</v>
      </c>
      <c r="B710" s="823" t="s">
        <v>576</v>
      </c>
      <c r="C710" s="826" t="s">
        <v>595</v>
      </c>
      <c r="D710" s="840" t="s">
        <v>596</v>
      </c>
      <c r="E710" s="826" t="s">
        <v>4715</v>
      </c>
      <c r="F710" s="840" t="s">
        <v>4716</v>
      </c>
      <c r="G710" s="826" t="s">
        <v>4733</v>
      </c>
      <c r="H710" s="826" t="s">
        <v>4734</v>
      </c>
      <c r="I710" s="832">
        <v>568.78500366210938</v>
      </c>
      <c r="J710" s="832">
        <v>30</v>
      </c>
      <c r="K710" s="833">
        <v>17063.54052734375</v>
      </c>
    </row>
    <row r="711" spans="1:11" ht="14.45" customHeight="1" x14ac:dyDescent="0.2">
      <c r="A711" s="822" t="s">
        <v>575</v>
      </c>
      <c r="B711" s="823" t="s">
        <v>576</v>
      </c>
      <c r="C711" s="826" t="s">
        <v>595</v>
      </c>
      <c r="D711" s="840" t="s">
        <v>596</v>
      </c>
      <c r="E711" s="826" t="s">
        <v>4715</v>
      </c>
      <c r="F711" s="840" t="s">
        <v>4716</v>
      </c>
      <c r="G711" s="826" t="s">
        <v>4733</v>
      </c>
      <c r="H711" s="826" t="s">
        <v>4735</v>
      </c>
      <c r="I711" s="832">
        <v>568.78997802734375</v>
      </c>
      <c r="J711" s="832">
        <v>70</v>
      </c>
      <c r="K711" s="833">
        <v>39814.95068359375</v>
      </c>
    </row>
    <row r="712" spans="1:11" ht="14.45" customHeight="1" x14ac:dyDescent="0.2">
      <c r="A712" s="822" t="s">
        <v>575</v>
      </c>
      <c r="B712" s="823" t="s">
        <v>576</v>
      </c>
      <c r="C712" s="826" t="s">
        <v>595</v>
      </c>
      <c r="D712" s="840" t="s">
        <v>596</v>
      </c>
      <c r="E712" s="826" t="s">
        <v>4715</v>
      </c>
      <c r="F712" s="840" t="s">
        <v>4716</v>
      </c>
      <c r="G712" s="826" t="s">
        <v>4736</v>
      </c>
      <c r="H712" s="826" t="s">
        <v>4737</v>
      </c>
      <c r="I712" s="832">
        <v>928.20001220703125</v>
      </c>
      <c r="J712" s="832">
        <v>120</v>
      </c>
      <c r="K712" s="833">
        <v>111384.36328125</v>
      </c>
    </row>
    <row r="713" spans="1:11" ht="14.45" customHeight="1" x14ac:dyDescent="0.2">
      <c r="A713" s="822" t="s">
        <v>575</v>
      </c>
      <c r="B713" s="823" t="s">
        <v>576</v>
      </c>
      <c r="C713" s="826" t="s">
        <v>595</v>
      </c>
      <c r="D713" s="840" t="s">
        <v>596</v>
      </c>
      <c r="E713" s="826" t="s">
        <v>4715</v>
      </c>
      <c r="F713" s="840" t="s">
        <v>4716</v>
      </c>
      <c r="G713" s="826" t="s">
        <v>4736</v>
      </c>
      <c r="H713" s="826" t="s">
        <v>4738</v>
      </c>
      <c r="I713" s="832">
        <v>928.20001220703125</v>
      </c>
      <c r="J713" s="832">
        <v>50</v>
      </c>
      <c r="K713" s="833">
        <v>46410.12109375</v>
      </c>
    </row>
    <row r="714" spans="1:11" ht="14.45" customHeight="1" x14ac:dyDescent="0.2">
      <c r="A714" s="822" t="s">
        <v>575</v>
      </c>
      <c r="B714" s="823" t="s">
        <v>576</v>
      </c>
      <c r="C714" s="826" t="s">
        <v>595</v>
      </c>
      <c r="D714" s="840" t="s">
        <v>596</v>
      </c>
      <c r="E714" s="826" t="s">
        <v>4715</v>
      </c>
      <c r="F714" s="840" t="s">
        <v>4716</v>
      </c>
      <c r="G714" s="826" t="s">
        <v>4739</v>
      </c>
      <c r="H714" s="826" t="s">
        <v>4740</v>
      </c>
      <c r="I714" s="832">
        <v>1887</v>
      </c>
      <c r="J714" s="832">
        <v>34</v>
      </c>
      <c r="K714" s="833">
        <v>64158</v>
      </c>
    </row>
    <row r="715" spans="1:11" ht="14.45" customHeight="1" x14ac:dyDescent="0.2">
      <c r="A715" s="822" t="s">
        <v>575</v>
      </c>
      <c r="B715" s="823" t="s">
        <v>576</v>
      </c>
      <c r="C715" s="826" t="s">
        <v>595</v>
      </c>
      <c r="D715" s="840" t="s">
        <v>596</v>
      </c>
      <c r="E715" s="826" t="s">
        <v>4715</v>
      </c>
      <c r="F715" s="840" t="s">
        <v>4716</v>
      </c>
      <c r="G715" s="826" t="s">
        <v>4741</v>
      </c>
      <c r="H715" s="826" t="s">
        <v>4742</v>
      </c>
      <c r="I715" s="832">
        <v>1887</v>
      </c>
      <c r="J715" s="832">
        <v>50</v>
      </c>
      <c r="K715" s="833">
        <v>94350</v>
      </c>
    </row>
    <row r="716" spans="1:11" ht="14.45" customHeight="1" x14ac:dyDescent="0.2">
      <c r="A716" s="822" t="s">
        <v>575</v>
      </c>
      <c r="B716" s="823" t="s">
        <v>576</v>
      </c>
      <c r="C716" s="826" t="s">
        <v>595</v>
      </c>
      <c r="D716" s="840" t="s">
        <v>596</v>
      </c>
      <c r="E716" s="826" t="s">
        <v>4715</v>
      </c>
      <c r="F716" s="840" t="s">
        <v>4716</v>
      </c>
      <c r="G716" s="826" t="s">
        <v>4743</v>
      </c>
      <c r="H716" s="826" t="s">
        <v>4744</v>
      </c>
      <c r="I716" s="832">
        <v>956.29998779296875</v>
      </c>
      <c r="J716" s="832">
        <v>5</v>
      </c>
      <c r="K716" s="833">
        <v>4781.5</v>
      </c>
    </row>
    <row r="717" spans="1:11" ht="14.45" customHeight="1" x14ac:dyDescent="0.2">
      <c r="A717" s="822" t="s">
        <v>575</v>
      </c>
      <c r="B717" s="823" t="s">
        <v>576</v>
      </c>
      <c r="C717" s="826" t="s">
        <v>595</v>
      </c>
      <c r="D717" s="840" t="s">
        <v>596</v>
      </c>
      <c r="E717" s="826" t="s">
        <v>4715</v>
      </c>
      <c r="F717" s="840" t="s">
        <v>4716</v>
      </c>
      <c r="G717" s="826" t="s">
        <v>4745</v>
      </c>
      <c r="H717" s="826" t="s">
        <v>4746</v>
      </c>
      <c r="I717" s="832">
        <v>1632.27001953125</v>
      </c>
      <c r="J717" s="832">
        <v>5</v>
      </c>
      <c r="K717" s="833">
        <v>8161.330078125</v>
      </c>
    </row>
    <row r="718" spans="1:11" ht="14.45" customHeight="1" x14ac:dyDescent="0.2">
      <c r="A718" s="822" t="s">
        <v>575</v>
      </c>
      <c r="B718" s="823" t="s">
        <v>576</v>
      </c>
      <c r="C718" s="826" t="s">
        <v>595</v>
      </c>
      <c r="D718" s="840" t="s">
        <v>596</v>
      </c>
      <c r="E718" s="826" t="s">
        <v>4715</v>
      </c>
      <c r="F718" s="840" t="s">
        <v>4716</v>
      </c>
      <c r="G718" s="826" t="s">
        <v>4747</v>
      </c>
      <c r="H718" s="826" t="s">
        <v>4748</v>
      </c>
      <c r="I718" s="832">
        <v>1887</v>
      </c>
      <c r="J718" s="832">
        <v>5</v>
      </c>
      <c r="K718" s="833">
        <v>9435</v>
      </c>
    </row>
    <row r="719" spans="1:11" ht="14.45" customHeight="1" x14ac:dyDescent="0.2">
      <c r="A719" s="822" t="s">
        <v>575</v>
      </c>
      <c r="B719" s="823" t="s">
        <v>576</v>
      </c>
      <c r="C719" s="826" t="s">
        <v>595</v>
      </c>
      <c r="D719" s="840" t="s">
        <v>596</v>
      </c>
      <c r="E719" s="826" t="s">
        <v>4715</v>
      </c>
      <c r="F719" s="840" t="s">
        <v>4716</v>
      </c>
      <c r="G719" s="826" t="s">
        <v>4739</v>
      </c>
      <c r="H719" s="826" t="s">
        <v>4749</v>
      </c>
      <c r="I719" s="832">
        <v>1887</v>
      </c>
      <c r="J719" s="832">
        <v>20</v>
      </c>
      <c r="K719" s="833">
        <v>37740</v>
      </c>
    </row>
    <row r="720" spans="1:11" ht="14.45" customHeight="1" x14ac:dyDescent="0.2">
      <c r="A720" s="822" t="s">
        <v>575</v>
      </c>
      <c r="B720" s="823" t="s">
        <v>576</v>
      </c>
      <c r="C720" s="826" t="s">
        <v>595</v>
      </c>
      <c r="D720" s="840" t="s">
        <v>596</v>
      </c>
      <c r="E720" s="826" t="s">
        <v>4715</v>
      </c>
      <c r="F720" s="840" t="s">
        <v>4716</v>
      </c>
      <c r="G720" s="826" t="s">
        <v>4741</v>
      </c>
      <c r="H720" s="826" t="s">
        <v>4750</v>
      </c>
      <c r="I720" s="832">
        <v>1887</v>
      </c>
      <c r="J720" s="832">
        <v>5</v>
      </c>
      <c r="K720" s="833">
        <v>9435</v>
      </c>
    </row>
    <row r="721" spans="1:11" ht="14.45" customHeight="1" x14ac:dyDescent="0.2">
      <c r="A721" s="822" t="s">
        <v>575</v>
      </c>
      <c r="B721" s="823" t="s">
        <v>576</v>
      </c>
      <c r="C721" s="826" t="s">
        <v>595</v>
      </c>
      <c r="D721" s="840" t="s">
        <v>596</v>
      </c>
      <c r="E721" s="826" t="s">
        <v>4715</v>
      </c>
      <c r="F721" s="840" t="s">
        <v>4716</v>
      </c>
      <c r="G721" s="826" t="s">
        <v>4751</v>
      </c>
      <c r="H721" s="826" t="s">
        <v>4752</v>
      </c>
      <c r="I721" s="832">
        <v>8715.6298828125</v>
      </c>
      <c r="J721" s="832">
        <v>2</v>
      </c>
      <c r="K721" s="833">
        <v>17431.259765625</v>
      </c>
    </row>
    <row r="722" spans="1:11" ht="14.45" customHeight="1" x14ac:dyDescent="0.2">
      <c r="A722" s="822" t="s">
        <v>575</v>
      </c>
      <c r="B722" s="823" t="s">
        <v>576</v>
      </c>
      <c r="C722" s="826" t="s">
        <v>595</v>
      </c>
      <c r="D722" s="840" t="s">
        <v>596</v>
      </c>
      <c r="E722" s="826" t="s">
        <v>4715</v>
      </c>
      <c r="F722" s="840" t="s">
        <v>4716</v>
      </c>
      <c r="G722" s="826" t="s">
        <v>4751</v>
      </c>
      <c r="H722" s="826" t="s">
        <v>4753</v>
      </c>
      <c r="I722" s="832">
        <v>8715.6298828125</v>
      </c>
      <c r="J722" s="832">
        <v>1</v>
      </c>
      <c r="K722" s="833">
        <v>8715.6298828125</v>
      </c>
    </row>
    <row r="723" spans="1:11" ht="14.45" customHeight="1" x14ac:dyDescent="0.2">
      <c r="A723" s="822" t="s">
        <v>575</v>
      </c>
      <c r="B723" s="823" t="s">
        <v>576</v>
      </c>
      <c r="C723" s="826" t="s">
        <v>595</v>
      </c>
      <c r="D723" s="840" t="s">
        <v>596</v>
      </c>
      <c r="E723" s="826" t="s">
        <v>4715</v>
      </c>
      <c r="F723" s="840" t="s">
        <v>4716</v>
      </c>
      <c r="G723" s="826" t="s">
        <v>4754</v>
      </c>
      <c r="H723" s="826" t="s">
        <v>4755</v>
      </c>
      <c r="I723" s="832">
        <v>4605.259765625</v>
      </c>
      <c r="J723" s="832">
        <v>1</v>
      </c>
      <c r="K723" s="833">
        <v>4605.259765625</v>
      </c>
    </row>
    <row r="724" spans="1:11" ht="14.45" customHeight="1" x14ac:dyDescent="0.2">
      <c r="A724" s="822" t="s">
        <v>575</v>
      </c>
      <c r="B724" s="823" t="s">
        <v>576</v>
      </c>
      <c r="C724" s="826" t="s">
        <v>595</v>
      </c>
      <c r="D724" s="840" t="s">
        <v>596</v>
      </c>
      <c r="E724" s="826" t="s">
        <v>4756</v>
      </c>
      <c r="F724" s="840" t="s">
        <v>4757</v>
      </c>
      <c r="G724" s="826" t="s">
        <v>4758</v>
      </c>
      <c r="H724" s="826" t="s">
        <v>4759</v>
      </c>
      <c r="I724" s="832">
        <v>16.616666158040363</v>
      </c>
      <c r="J724" s="832">
        <v>150</v>
      </c>
      <c r="K724" s="833">
        <v>2595.2999877929688</v>
      </c>
    </row>
    <row r="725" spans="1:11" ht="14.45" customHeight="1" x14ac:dyDescent="0.2">
      <c r="A725" s="822" t="s">
        <v>575</v>
      </c>
      <c r="B725" s="823" t="s">
        <v>576</v>
      </c>
      <c r="C725" s="826" t="s">
        <v>595</v>
      </c>
      <c r="D725" s="840" t="s">
        <v>596</v>
      </c>
      <c r="E725" s="826" t="s">
        <v>4756</v>
      </c>
      <c r="F725" s="840" t="s">
        <v>4757</v>
      </c>
      <c r="G725" s="826" t="s">
        <v>4758</v>
      </c>
      <c r="H725" s="826" t="s">
        <v>4760</v>
      </c>
      <c r="I725" s="832">
        <v>16.929999524896797</v>
      </c>
      <c r="J725" s="832">
        <v>600</v>
      </c>
      <c r="K725" s="833">
        <v>10382.400146484375</v>
      </c>
    </row>
    <row r="726" spans="1:11" ht="14.45" customHeight="1" x14ac:dyDescent="0.2">
      <c r="A726" s="822" t="s">
        <v>575</v>
      </c>
      <c r="B726" s="823" t="s">
        <v>576</v>
      </c>
      <c r="C726" s="826" t="s">
        <v>595</v>
      </c>
      <c r="D726" s="840" t="s">
        <v>596</v>
      </c>
      <c r="E726" s="826" t="s">
        <v>4756</v>
      </c>
      <c r="F726" s="840" t="s">
        <v>4757</v>
      </c>
      <c r="G726" s="826" t="s">
        <v>4761</v>
      </c>
      <c r="H726" s="826" t="s">
        <v>4762</v>
      </c>
      <c r="I726" s="832">
        <v>67.760002136230469</v>
      </c>
      <c r="J726" s="832">
        <v>25</v>
      </c>
      <c r="K726" s="833">
        <v>1694</v>
      </c>
    </row>
    <row r="727" spans="1:11" ht="14.45" customHeight="1" x14ac:dyDescent="0.2">
      <c r="A727" s="822" t="s">
        <v>575</v>
      </c>
      <c r="B727" s="823" t="s">
        <v>576</v>
      </c>
      <c r="C727" s="826" t="s">
        <v>595</v>
      </c>
      <c r="D727" s="840" t="s">
        <v>596</v>
      </c>
      <c r="E727" s="826" t="s">
        <v>4756</v>
      </c>
      <c r="F727" s="840" t="s">
        <v>4757</v>
      </c>
      <c r="G727" s="826" t="s">
        <v>4761</v>
      </c>
      <c r="H727" s="826" t="s">
        <v>4763</v>
      </c>
      <c r="I727" s="832">
        <v>67.760002136230469</v>
      </c>
      <c r="J727" s="832">
        <v>50</v>
      </c>
      <c r="K727" s="833">
        <v>3388</v>
      </c>
    </row>
    <row r="728" spans="1:11" ht="14.45" customHeight="1" x14ac:dyDescent="0.2">
      <c r="A728" s="822" t="s">
        <v>575</v>
      </c>
      <c r="B728" s="823" t="s">
        <v>576</v>
      </c>
      <c r="C728" s="826" t="s">
        <v>595</v>
      </c>
      <c r="D728" s="840" t="s">
        <v>596</v>
      </c>
      <c r="E728" s="826" t="s">
        <v>4756</v>
      </c>
      <c r="F728" s="840" t="s">
        <v>4757</v>
      </c>
      <c r="G728" s="826" t="s">
        <v>4764</v>
      </c>
      <c r="H728" s="826" t="s">
        <v>4765</v>
      </c>
      <c r="I728" s="832">
        <v>19.440000534057617</v>
      </c>
      <c r="J728" s="832">
        <v>100</v>
      </c>
      <c r="K728" s="833">
        <v>1943.5</v>
      </c>
    </row>
    <row r="729" spans="1:11" ht="14.45" customHeight="1" x14ac:dyDescent="0.2">
      <c r="A729" s="822" t="s">
        <v>575</v>
      </c>
      <c r="B729" s="823" t="s">
        <v>576</v>
      </c>
      <c r="C729" s="826" t="s">
        <v>595</v>
      </c>
      <c r="D729" s="840" t="s">
        <v>596</v>
      </c>
      <c r="E729" s="826" t="s">
        <v>4756</v>
      </c>
      <c r="F729" s="840" t="s">
        <v>4757</v>
      </c>
      <c r="G729" s="826" t="s">
        <v>4766</v>
      </c>
      <c r="H729" s="826" t="s">
        <v>4767</v>
      </c>
      <c r="I729" s="832">
        <v>15.390000343322754</v>
      </c>
      <c r="J729" s="832">
        <v>50</v>
      </c>
      <c r="K729" s="833">
        <v>769.5</v>
      </c>
    </row>
    <row r="730" spans="1:11" ht="14.45" customHeight="1" x14ac:dyDescent="0.2">
      <c r="A730" s="822" t="s">
        <v>575</v>
      </c>
      <c r="B730" s="823" t="s">
        <v>576</v>
      </c>
      <c r="C730" s="826" t="s">
        <v>595</v>
      </c>
      <c r="D730" s="840" t="s">
        <v>596</v>
      </c>
      <c r="E730" s="826" t="s">
        <v>4756</v>
      </c>
      <c r="F730" s="840" t="s">
        <v>4757</v>
      </c>
      <c r="G730" s="826" t="s">
        <v>4766</v>
      </c>
      <c r="H730" s="826" t="s">
        <v>4768</v>
      </c>
      <c r="I730" s="832">
        <v>14.256999874114991</v>
      </c>
      <c r="J730" s="832">
        <v>500</v>
      </c>
      <c r="K730" s="833">
        <v>7927.7800178527832</v>
      </c>
    </row>
    <row r="731" spans="1:11" ht="14.45" customHeight="1" x14ac:dyDescent="0.2">
      <c r="A731" s="822" t="s">
        <v>575</v>
      </c>
      <c r="B731" s="823" t="s">
        <v>576</v>
      </c>
      <c r="C731" s="826" t="s">
        <v>595</v>
      </c>
      <c r="D731" s="840" t="s">
        <v>596</v>
      </c>
      <c r="E731" s="826" t="s">
        <v>4756</v>
      </c>
      <c r="F731" s="840" t="s">
        <v>4757</v>
      </c>
      <c r="G731" s="826" t="s">
        <v>4769</v>
      </c>
      <c r="H731" s="826" t="s">
        <v>4770</v>
      </c>
      <c r="I731" s="832">
        <v>34.099998474121094</v>
      </c>
      <c r="J731" s="832">
        <v>210</v>
      </c>
      <c r="K731" s="833">
        <v>7160.55029296875</v>
      </c>
    </row>
    <row r="732" spans="1:11" ht="14.45" customHeight="1" x14ac:dyDescent="0.2">
      <c r="A732" s="822" t="s">
        <v>575</v>
      </c>
      <c r="B732" s="823" t="s">
        <v>576</v>
      </c>
      <c r="C732" s="826" t="s">
        <v>595</v>
      </c>
      <c r="D732" s="840" t="s">
        <v>596</v>
      </c>
      <c r="E732" s="826" t="s">
        <v>4756</v>
      </c>
      <c r="F732" s="840" t="s">
        <v>4757</v>
      </c>
      <c r="G732" s="826" t="s">
        <v>4771</v>
      </c>
      <c r="H732" s="826" t="s">
        <v>4772</v>
      </c>
      <c r="I732" s="832">
        <v>36.830001831054688</v>
      </c>
      <c r="J732" s="832">
        <v>30</v>
      </c>
      <c r="K732" s="833">
        <v>1104.9299926757813</v>
      </c>
    </row>
    <row r="733" spans="1:11" ht="14.45" customHeight="1" x14ac:dyDescent="0.2">
      <c r="A733" s="822" t="s">
        <v>575</v>
      </c>
      <c r="B733" s="823" t="s">
        <v>576</v>
      </c>
      <c r="C733" s="826" t="s">
        <v>595</v>
      </c>
      <c r="D733" s="840" t="s">
        <v>596</v>
      </c>
      <c r="E733" s="826" t="s">
        <v>4756</v>
      </c>
      <c r="F733" s="840" t="s">
        <v>4757</v>
      </c>
      <c r="G733" s="826" t="s">
        <v>4773</v>
      </c>
      <c r="H733" s="826" t="s">
        <v>4774</v>
      </c>
      <c r="I733" s="832">
        <v>36.830001831054688</v>
      </c>
      <c r="J733" s="832">
        <v>10</v>
      </c>
      <c r="K733" s="833">
        <v>368.32000732421875</v>
      </c>
    </row>
    <row r="734" spans="1:11" ht="14.45" customHeight="1" x14ac:dyDescent="0.2">
      <c r="A734" s="822" t="s">
        <v>575</v>
      </c>
      <c r="B734" s="823" t="s">
        <v>576</v>
      </c>
      <c r="C734" s="826" t="s">
        <v>595</v>
      </c>
      <c r="D734" s="840" t="s">
        <v>596</v>
      </c>
      <c r="E734" s="826" t="s">
        <v>4756</v>
      </c>
      <c r="F734" s="840" t="s">
        <v>4757</v>
      </c>
      <c r="G734" s="826" t="s">
        <v>4775</v>
      </c>
      <c r="H734" s="826" t="s">
        <v>4776</v>
      </c>
      <c r="I734" s="832">
        <v>36.830001831054688</v>
      </c>
      <c r="J734" s="832">
        <v>10</v>
      </c>
      <c r="K734" s="833">
        <v>368.32000732421875</v>
      </c>
    </row>
    <row r="735" spans="1:11" ht="14.45" customHeight="1" x14ac:dyDescent="0.2">
      <c r="A735" s="822" t="s">
        <v>575</v>
      </c>
      <c r="B735" s="823" t="s">
        <v>576</v>
      </c>
      <c r="C735" s="826" t="s">
        <v>595</v>
      </c>
      <c r="D735" s="840" t="s">
        <v>596</v>
      </c>
      <c r="E735" s="826" t="s">
        <v>4756</v>
      </c>
      <c r="F735" s="840" t="s">
        <v>4757</v>
      </c>
      <c r="G735" s="826" t="s">
        <v>4771</v>
      </c>
      <c r="H735" s="826" t="s">
        <v>4777</v>
      </c>
      <c r="I735" s="832">
        <v>35.090000152587891</v>
      </c>
      <c r="J735" s="832">
        <v>20</v>
      </c>
      <c r="K735" s="833">
        <v>701.79998779296875</v>
      </c>
    </row>
    <row r="736" spans="1:11" ht="14.45" customHeight="1" x14ac:dyDescent="0.2">
      <c r="A736" s="822" t="s">
        <v>575</v>
      </c>
      <c r="B736" s="823" t="s">
        <v>576</v>
      </c>
      <c r="C736" s="826" t="s">
        <v>595</v>
      </c>
      <c r="D736" s="840" t="s">
        <v>596</v>
      </c>
      <c r="E736" s="826" t="s">
        <v>4756</v>
      </c>
      <c r="F736" s="840" t="s">
        <v>4757</v>
      </c>
      <c r="G736" s="826" t="s">
        <v>4773</v>
      </c>
      <c r="H736" s="826" t="s">
        <v>4778</v>
      </c>
      <c r="I736" s="832">
        <v>35.090000152587891</v>
      </c>
      <c r="J736" s="832">
        <v>30</v>
      </c>
      <c r="K736" s="833">
        <v>1052.6999816894531</v>
      </c>
    </row>
    <row r="737" spans="1:11" ht="14.45" customHeight="1" x14ac:dyDescent="0.2">
      <c r="A737" s="822" t="s">
        <v>575</v>
      </c>
      <c r="B737" s="823" t="s">
        <v>576</v>
      </c>
      <c r="C737" s="826" t="s">
        <v>595</v>
      </c>
      <c r="D737" s="840" t="s">
        <v>596</v>
      </c>
      <c r="E737" s="826" t="s">
        <v>4756</v>
      </c>
      <c r="F737" s="840" t="s">
        <v>4757</v>
      </c>
      <c r="G737" s="826" t="s">
        <v>4773</v>
      </c>
      <c r="H737" s="826" t="s">
        <v>4779</v>
      </c>
      <c r="I737" s="832">
        <v>35.090000152587891</v>
      </c>
      <c r="J737" s="832">
        <v>20</v>
      </c>
      <c r="K737" s="833">
        <v>701.79998779296875</v>
      </c>
    </row>
    <row r="738" spans="1:11" ht="14.45" customHeight="1" x14ac:dyDescent="0.2">
      <c r="A738" s="822" t="s">
        <v>575</v>
      </c>
      <c r="B738" s="823" t="s">
        <v>576</v>
      </c>
      <c r="C738" s="826" t="s">
        <v>595</v>
      </c>
      <c r="D738" s="840" t="s">
        <v>596</v>
      </c>
      <c r="E738" s="826" t="s">
        <v>4756</v>
      </c>
      <c r="F738" s="840" t="s">
        <v>4757</v>
      </c>
      <c r="G738" s="826" t="s">
        <v>4775</v>
      </c>
      <c r="H738" s="826" t="s">
        <v>4780</v>
      </c>
      <c r="I738" s="832">
        <v>35.090000152587891</v>
      </c>
      <c r="J738" s="832">
        <v>20</v>
      </c>
      <c r="K738" s="833">
        <v>701.79998779296875</v>
      </c>
    </row>
    <row r="739" spans="1:11" ht="14.45" customHeight="1" x14ac:dyDescent="0.2">
      <c r="A739" s="822" t="s">
        <v>575</v>
      </c>
      <c r="B739" s="823" t="s">
        <v>576</v>
      </c>
      <c r="C739" s="826" t="s">
        <v>595</v>
      </c>
      <c r="D739" s="840" t="s">
        <v>596</v>
      </c>
      <c r="E739" s="826" t="s">
        <v>4756</v>
      </c>
      <c r="F739" s="840" t="s">
        <v>4757</v>
      </c>
      <c r="G739" s="826" t="s">
        <v>4781</v>
      </c>
      <c r="H739" s="826" t="s">
        <v>4782</v>
      </c>
      <c r="I739" s="832">
        <v>66.400001525878906</v>
      </c>
      <c r="J739" s="832">
        <v>100</v>
      </c>
      <c r="K739" s="833">
        <v>6640.47998046875</v>
      </c>
    </row>
    <row r="740" spans="1:11" ht="14.45" customHeight="1" x14ac:dyDescent="0.2">
      <c r="A740" s="822" t="s">
        <v>575</v>
      </c>
      <c r="B740" s="823" t="s">
        <v>576</v>
      </c>
      <c r="C740" s="826" t="s">
        <v>595</v>
      </c>
      <c r="D740" s="840" t="s">
        <v>596</v>
      </c>
      <c r="E740" s="826" t="s">
        <v>4756</v>
      </c>
      <c r="F740" s="840" t="s">
        <v>4757</v>
      </c>
      <c r="G740" s="826" t="s">
        <v>4783</v>
      </c>
      <c r="H740" s="826" t="s">
        <v>4784</v>
      </c>
      <c r="I740" s="832">
        <v>16.857499599456787</v>
      </c>
      <c r="J740" s="832">
        <v>120</v>
      </c>
      <c r="K740" s="833">
        <v>2022.8299560546875</v>
      </c>
    </row>
    <row r="741" spans="1:11" ht="14.45" customHeight="1" x14ac:dyDescent="0.2">
      <c r="A741" s="822" t="s">
        <v>575</v>
      </c>
      <c r="B741" s="823" t="s">
        <v>576</v>
      </c>
      <c r="C741" s="826" t="s">
        <v>595</v>
      </c>
      <c r="D741" s="840" t="s">
        <v>596</v>
      </c>
      <c r="E741" s="826" t="s">
        <v>4756</v>
      </c>
      <c r="F741" s="840" t="s">
        <v>4757</v>
      </c>
      <c r="G741" s="826" t="s">
        <v>4783</v>
      </c>
      <c r="H741" s="826" t="s">
        <v>4785</v>
      </c>
      <c r="I741" s="832">
        <v>21.719999313354492</v>
      </c>
      <c r="J741" s="832">
        <v>120</v>
      </c>
      <c r="K741" s="833">
        <v>2606.5100708007813</v>
      </c>
    </row>
    <row r="742" spans="1:11" ht="14.45" customHeight="1" x14ac:dyDescent="0.2">
      <c r="A742" s="822" t="s">
        <v>575</v>
      </c>
      <c r="B742" s="823" t="s">
        <v>576</v>
      </c>
      <c r="C742" s="826" t="s">
        <v>595</v>
      </c>
      <c r="D742" s="840" t="s">
        <v>596</v>
      </c>
      <c r="E742" s="826" t="s">
        <v>4756</v>
      </c>
      <c r="F742" s="840" t="s">
        <v>4757</v>
      </c>
      <c r="G742" s="826" t="s">
        <v>4786</v>
      </c>
      <c r="H742" s="826" t="s">
        <v>4787</v>
      </c>
      <c r="I742" s="832">
        <v>50.599998474121094</v>
      </c>
      <c r="J742" s="832">
        <v>630</v>
      </c>
      <c r="K742" s="833">
        <v>31879.209228515625</v>
      </c>
    </row>
    <row r="743" spans="1:11" ht="14.45" customHeight="1" x14ac:dyDescent="0.2">
      <c r="A743" s="822" t="s">
        <v>575</v>
      </c>
      <c r="B743" s="823" t="s">
        <v>576</v>
      </c>
      <c r="C743" s="826" t="s">
        <v>595</v>
      </c>
      <c r="D743" s="840" t="s">
        <v>596</v>
      </c>
      <c r="E743" s="826" t="s">
        <v>4756</v>
      </c>
      <c r="F743" s="840" t="s">
        <v>4757</v>
      </c>
      <c r="G743" s="826" t="s">
        <v>4788</v>
      </c>
      <c r="H743" s="826" t="s">
        <v>4789</v>
      </c>
      <c r="I743" s="832">
        <v>1045.43994140625</v>
      </c>
      <c r="J743" s="832">
        <v>20</v>
      </c>
      <c r="K743" s="833">
        <v>20908.80078125</v>
      </c>
    </row>
    <row r="744" spans="1:11" ht="14.45" customHeight="1" x14ac:dyDescent="0.2">
      <c r="A744" s="822" t="s">
        <v>575</v>
      </c>
      <c r="B744" s="823" t="s">
        <v>576</v>
      </c>
      <c r="C744" s="826" t="s">
        <v>595</v>
      </c>
      <c r="D744" s="840" t="s">
        <v>596</v>
      </c>
      <c r="E744" s="826" t="s">
        <v>4756</v>
      </c>
      <c r="F744" s="840" t="s">
        <v>4757</v>
      </c>
      <c r="G744" s="826" t="s">
        <v>4788</v>
      </c>
      <c r="H744" s="826" t="s">
        <v>4790</v>
      </c>
      <c r="I744" s="832">
        <v>1045.43994140625</v>
      </c>
      <c r="J744" s="832">
        <v>10</v>
      </c>
      <c r="K744" s="833">
        <v>10454.400390625</v>
      </c>
    </row>
    <row r="745" spans="1:11" ht="14.45" customHeight="1" x14ac:dyDescent="0.2">
      <c r="A745" s="822" t="s">
        <v>575</v>
      </c>
      <c r="B745" s="823" t="s">
        <v>576</v>
      </c>
      <c r="C745" s="826" t="s">
        <v>595</v>
      </c>
      <c r="D745" s="840" t="s">
        <v>596</v>
      </c>
      <c r="E745" s="826" t="s">
        <v>4756</v>
      </c>
      <c r="F745" s="840" t="s">
        <v>4757</v>
      </c>
      <c r="G745" s="826" t="s">
        <v>4791</v>
      </c>
      <c r="H745" s="826" t="s">
        <v>4792</v>
      </c>
      <c r="I745" s="832">
        <v>2395.800048828125</v>
      </c>
      <c r="J745" s="832">
        <v>64</v>
      </c>
      <c r="K745" s="833">
        <v>153331.2001953125</v>
      </c>
    </row>
    <row r="746" spans="1:11" ht="14.45" customHeight="1" x14ac:dyDescent="0.2">
      <c r="A746" s="822" t="s">
        <v>575</v>
      </c>
      <c r="B746" s="823" t="s">
        <v>576</v>
      </c>
      <c r="C746" s="826" t="s">
        <v>595</v>
      </c>
      <c r="D746" s="840" t="s">
        <v>596</v>
      </c>
      <c r="E746" s="826" t="s">
        <v>4756</v>
      </c>
      <c r="F746" s="840" t="s">
        <v>4757</v>
      </c>
      <c r="G746" s="826" t="s">
        <v>4786</v>
      </c>
      <c r="H746" s="826" t="s">
        <v>4793</v>
      </c>
      <c r="I746" s="832">
        <v>50.599998474121094</v>
      </c>
      <c r="J746" s="832">
        <v>280</v>
      </c>
      <c r="K746" s="833">
        <v>14168.599609375</v>
      </c>
    </row>
    <row r="747" spans="1:11" ht="14.45" customHeight="1" x14ac:dyDescent="0.2">
      <c r="A747" s="822" t="s">
        <v>575</v>
      </c>
      <c r="B747" s="823" t="s">
        <v>576</v>
      </c>
      <c r="C747" s="826" t="s">
        <v>595</v>
      </c>
      <c r="D747" s="840" t="s">
        <v>596</v>
      </c>
      <c r="E747" s="826" t="s">
        <v>4756</v>
      </c>
      <c r="F747" s="840" t="s">
        <v>4757</v>
      </c>
      <c r="G747" s="826" t="s">
        <v>4794</v>
      </c>
      <c r="H747" s="826" t="s">
        <v>4795</v>
      </c>
      <c r="I747" s="832">
        <v>273.45999145507813</v>
      </c>
      <c r="J747" s="832">
        <v>60</v>
      </c>
      <c r="K747" s="833">
        <v>16407.599609375</v>
      </c>
    </row>
    <row r="748" spans="1:11" ht="14.45" customHeight="1" x14ac:dyDescent="0.2">
      <c r="A748" s="822" t="s">
        <v>575</v>
      </c>
      <c r="B748" s="823" t="s">
        <v>576</v>
      </c>
      <c r="C748" s="826" t="s">
        <v>595</v>
      </c>
      <c r="D748" s="840" t="s">
        <v>596</v>
      </c>
      <c r="E748" s="826" t="s">
        <v>4756</v>
      </c>
      <c r="F748" s="840" t="s">
        <v>4757</v>
      </c>
      <c r="G748" s="826" t="s">
        <v>4794</v>
      </c>
      <c r="H748" s="826" t="s">
        <v>4796</v>
      </c>
      <c r="I748" s="832">
        <v>283.13999430338544</v>
      </c>
      <c r="J748" s="832">
        <v>30</v>
      </c>
      <c r="K748" s="833">
        <v>8494.2001953125</v>
      </c>
    </row>
    <row r="749" spans="1:11" ht="14.45" customHeight="1" x14ac:dyDescent="0.2">
      <c r="A749" s="822" t="s">
        <v>575</v>
      </c>
      <c r="B749" s="823" t="s">
        <v>576</v>
      </c>
      <c r="C749" s="826" t="s">
        <v>595</v>
      </c>
      <c r="D749" s="840" t="s">
        <v>596</v>
      </c>
      <c r="E749" s="826" t="s">
        <v>4756</v>
      </c>
      <c r="F749" s="840" t="s">
        <v>4757</v>
      </c>
      <c r="G749" s="826" t="s">
        <v>4797</v>
      </c>
      <c r="H749" s="826" t="s">
        <v>4798</v>
      </c>
      <c r="I749" s="832">
        <v>511.82998657226563</v>
      </c>
      <c r="J749" s="832">
        <v>650</v>
      </c>
      <c r="K749" s="833">
        <v>332689.50390625</v>
      </c>
    </row>
    <row r="750" spans="1:11" ht="14.45" customHeight="1" x14ac:dyDescent="0.2">
      <c r="A750" s="822" t="s">
        <v>575</v>
      </c>
      <c r="B750" s="823" t="s">
        <v>576</v>
      </c>
      <c r="C750" s="826" t="s">
        <v>595</v>
      </c>
      <c r="D750" s="840" t="s">
        <v>596</v>
      </c>
      <c r="E750" s="826" t="s">
        <v>4756</v>
      </c>
      <c r="F750" s="840" t="s">
        <v>4757</v>
      </c>
      <c r="G750" s="826" t="s">
        <v>4794</v>
      </c>
      <c r="H750" s="826" t="s">
        <v>4799</v>
      </c>
      <c r="I750" s="832">
        <v>273.45999145507813</v>
      </c>
      <c r="J750" s="832">
        <v>100</v>
      </c>
      <c r="K750" s="833">
        <v>27346</v>
      </c>
    </row>
    <row r="751" spans="1:11" ht="14.45" customHeight="1" x14ac:dyDescent="0.2">
      <c r="A751" s="822" t="s">
        <v>575</v>
      </c>
      <c r="B751" s="823" t="s">
        <v>576</v>
      </c>
      <c r="C751" s="826" t="s">
        <v>595</v>
      </c>
      <c r="D751" s="840" t="s">
        <v>596</v>
      </c>
      <c r="E751" s="826" t="s">
        <v>4756</v>
      </c>
      <c r="F751" s="840" t="s">
        <v>4757</v>
      </c>
      <c r="G751" s="826" t="s">
        <v>4797</v>
      </c>
      <c r="H751" s="826" t="s">
        <v>4800</v>
      </c>
      <c r="I751" s="832">
        <v>511.82998657226563</v>
      </c>
      <c r="J751" s="832">
        <v>450</v>
      </c>
      <c r="K751" s="833">
        <v>230323.498046875</v>
      </c>
    </row>
    <row r="752" spans="1:11" ht="14.45" customHeight="1" x14ac:dyDescent="0.2">
      <c r="A752" s="822" t="s">
        <v>575</v>
      </c>
      <c r="B752" s="823" t="s">
        <v>576</v>
      </c>
      <c r="C752" s="826" t="s">
        <v>619</v>
      </c>
      <c r="D752" s="840" t="s">
        <v>620</v>
      </c>
      <c r="E752" s="826" t="s">
        <v>3735</v>
      </c>
      <c r="F752" s="840" t="s">
        <v>3736</v>
      </c>
      <c r="G752" s="826" t="s">
        <v>3751</v>
      </c>
      <c r="H752" s="826" t="s">
        <v>4801</v>
      </c>
      <c r="I752" s="832">
        <v>2210.719970703125</v>
      </c>
      <c r="J752" s="832">
        <v>3</v>
      </c>
      <c r="K752" s="833">
        <v>6632.16015625</v>
      </c>
    </row>
    <row r="753" spans="1:11" ht="14.45" customHeight="1" x14ac:dyDescent="0.2">
      <c r="A753" s="822" t="s">
        <v>575</v>
      </c>
      <c r="B753" s="823" t="s">
        <v>576</v>
      </c>
      <c r="C753" s="826" t="s">
        <v>619</v>
      </c>
      <c r="D753" s="840" t="s">
        <v>620</v>
      </c>
      <c r="E753" s="826" t="s">
        <v>3735</v>
      </c>
      <c r="F753" s="840" t="s">
        <v>3736</v>
      </c>
      <c r="G753" s="826" t="s">
        <v>3737</v>
      </c>
      <c r="H753" s="826" t="s">
        <v>3738</v>
      </c>
      <c r="I753" s="832">
        <v>5445</v>
      </c>
      <c r="J753" s="832">
        <v>7</v>
      </c>
      <c r="K753" s="833">
        <v>38115</v>
      </c>
    </row>
    <row r="754" spans="1:11" ht="14.45" customHeight="1" x14ac:dyDescent="0.2">
      <c r="A754" s="822" t="s">
        <v>575</v>
      </c>
      <c r="B754" s="823" t="s">
        <v>576</v>
      </c>
      <c r="C754" s="826" t="s">
        <v>619</v>
      </c>
      <c r="D754" s="840" t="s">
        <v>620</v>
      </c>
      <c r="E754" s="826" t="s">
        <v>3735</v>
      </c>
      <c r="F754" s="840" t="s">
        <v>3736</v>
      </c>
      <c r="G754" s="826" t="s">
        <v>3739</v>
      </c>
      <c r="H754" s="826" t="s">
        <v>3740</v>
      </c>
      <c r="I754" s="832">
        <v>5445</v>
      </c>
      <c r="J754" s="832">
        <v>7</v>
      </c>
      <c r="K754" s="833">
        <v>38115</v>
      </c>
    </row>
    <row r="755" spans="1:11" ht="14.45" customHeight="1" x14ac:dyDescent="0.2">
      <c r="A755" s="822" t="s">
        <v>575</v>
      </c>
      <c r="B755" s="823" t="s">
        <v>576</v>
      </c>
      <c r="C755" s="826" t="s">
        <v>619</v>
      </c>
      <c r="D755" s="840" t="s">
        <v>620</v>
      </c>
      <c r="E755" s="826" t="s">
        <v>3735</v>
      </c>
      <c r="F755" s="840" t="s">
        <v>3736</v>
      </c>
      <c r="G755" s="826" t="s">
        <v>3741</v>
      </c>
      <c r="H755" s="826" t="s">
        <v>3742</v>
      </c>
      <c r="I755" s="832">
        <v>5445</v>
      </c>
      <c r="J755" s="832">
        <v>7</v>
      </c>
      <c r="K755" s="833">
        <v>38115</v>
      </c>
    </row>
    <row r="756" spans="1:11" ht="14.45" customHeight="1" x14ac:dyDescent="0.2">
      <c r="A756" s="822" t="s">
        <v>575</v>
      </c>
      <c r="B756" s="823" t="s">
        <v>576</v>
      </c>
      <c r="C756" s="826" t="s">
        <v>619</v>
      </c>
      <c r="D756" s="840" t="s">
        <v>620</v>
      </c>
      <c r="E756" s="826" t="s">
        <v>3735</v>
      </c>
      <c r="F756" s="840" t="s">
        <v>3736</v>
      </c>
      <c r="G756" s="826" t="s">
        <v>3743</v>
      </c>
      <c r="H756" s="826" t="s">
        <v>3744</v>
      </c>
      <c r="I756" s="832">
        <v>5445</v>
      </c>
      <c r="J756" s="832">
        <v>4</v>
      </c>
      <c r="K756" s="833">
        <v>21780</v>
      </c>
    </row>
    <row r="757" spans="1:11" ht="14.45" customHeight="1" x14ac:dyDescent="0.2">
      <c r="A757" s="822" t="s">
        <v>575</v>
      </c>
      <c r="B757" s="823" t="s">
        <v>576</v>
      </c>
      <c r="C757" s="826" t="s">
        <v>619</v>
      </c>
      <c r="D757" s="840" t="s">
        <v>620</v>
      </c>
      <c r="E757" s="826" t="s">
        <v>3735</v>
      </c>
      <c r="F757" s="840" t="s">
        <v>3736</v>
      </c>
      <c r="G757" s="826" t="s">
        <v>3745</v>
      </c>
      <c r="H757" s="826" t="s">
        <v>3746</v>
      </c>
      <c r="I757" s="832">
        <v>147.17999267578125</v>
      </c>
      <c r="J757" s="832">
        <v>137</v>
      </c>
      <c r="K757" s="833">
        <v>20163.949584960938</v>
      </c>
    </row>
    <row r="758" spans="1:11" ht="14.45" customHeight="1" x14ac:dyDescent="0.2">
      <c r="A758" s="822" t="s">
        <v>575</v>
      </c>
      <c r="B758" s="823" t="s">
        <v>576</v>
      </c>
      <c r="C758" s="826" t="s">
        <v>619</v>
      </c>
      <c r="D758" s="840" t="s">
        <v>620</v>
      </c>
      <c r="E758" s="826" t="s">
        <v>3735</v>
      </c>
      <c r="F758" s="840" t="s">
        <v>3736</v>
      </c>
      <c r="G758" s="826" t="s">
        <v>3747</v>
      </c>
      <c r="H758" s="826" t="s">
        <v>3748</v>
      </c>
      <c r="I758" s="832">
        <v>147.17999267578125</v>
      </c>
      <c r="J758" s="832">
        <v>137</v>
      </c>
      <c r="K758" s="833">
        <v>20163.919555664063</v>
      </c>
    </row>
    <row r="759" spans="1:11" ht="14.45" customHeight="1" x14ac:dyDescent="0.2">
      <c r="A759" s="822" t="s">
        <v>575</v>
      </c>
      <c r="B759" s="823" t="s">
        <v>576</v>
      </c>
      <c r="C759" s="826" t="s">
        <v>619</v>
      </c>
      <c r="D759" s="840" t="s">
        <v>620</v>
      </c>
      <c r="E759" s="826" t="s">
        <v>3735</v>
      </c>
      <c r="F759" s="840" t="s">
        <v>3736</v>
      </c>
      <c r="G759" s="826" t="s">
        <v>3751</v>
      </c>
      <c r="H759" s="826" t="s">
        <v>3752</v>
      </c>
      <c r="I759" s="832">
        <v>2210.719970703125</v>
      </c>
      <c r="J759" s="832">
        <v>1</v>
      </c>
      <c r="K759" s="833">
        <v>2210.719970703125</v>
      </c>
    </row>
    <row r="760" spans="1:11" ht="14.45" customHeight="1" x14ac:dyDescent="0.2">
      <c r="A760" s="822" t="s">
        <v>575</v>
      </c>
      <c r="B760" s="823" t="s">
        <v>576</v>
      </c>
      <c r="C760" s="826" t="s">
        <v>619</v>
      </c>
      <c r="D760" s="840" t="s">
        <v>620</v>
      </c>
      <c r="E760" s="826" t="s">
        <v>3735</v>
      </c>
      <c r="F760" s="840" t="s">
        <v>3736</v>
      </c>
      <c r="G760" s="826" t="s">
        <v>3753</v>
      </c>
      <c r="H760" s="826" t="s">
        <v>3754</v>
      </c>
      <c r="I760" s="832">
        <v>141.58000183105469</v>
      </c>
      <c r="J760" s="832">
        <v>2</v>
      </c>
      <c r="K760" s="833">
        <v>283.16000366210938</v>
      </c>
    </row>
    <row r="761" spans="1:11" ht="14.45" customHeight="1" x14ac:dyDescent="0.2">
      <c r="A761" s="822" t="s">
        <v>575</v>
      </c>
      <c r="B761" s="823" t="s">
        <v>576</v>
      </c>
      <c r="C761" s="826" t="s">
        <v>619</v>
      </c>
      <c r="D761" s="840" t="s">
        <v>620</v>
      </c>
      <c r="E761" s="826" t="s">
        <v>3735</v>
      </c>
      <c r="F761" s="840" t="s">
        <v>3736</v>
      </c>
      <c r="G761" s="826" t="s">
        <v>3753</v>
      </c>
      <c r="H761" s="826" t="s">
        <v>3755</v>
      </c>
      <c r="I761" s="832">
        <v>164.55999755859375</v>
      </c>
      <c r="J761" s="832">
        <v>2</v>
      </c>
      <c r="K761" s="833">
        <v>329.1199951171875</v>
      </c>
    </row>
    <row r="762" spans="1:11" ht="14.45" customHeight="1" x14ac:dyDescent="0.2">
      <c r="A762" s="822" t="s">
        <v>575</v>
      </c>
      <c r="B762" s="823" t="s">
        <v>576</v>
      </c>
      <c r="C762" s="826" t="s">
        <v>619</v>
      </c>
      <c r="D762" s="840" t="s">
        <v>620</v>
      </c>
      <c r="E762" s="826" t="s">
        <v>3735</v>
      </c>
      <c r="F762" s="840" t="s">
        <v>3736</v>
      </c>
      <c r="G762" s="826" t="s">
        <v>3758</v>
      </c>
      <c r="H762" s="826" t="s">
        <v>3759</v>
      </c>
      <c r="I762" s="832">
        <v>9228.2001953125</v>
      </c>
      <c r="J762" s="832">
        <v>0.5</v>
      </c>
      <c r="K762" s="833">
        <v>4614.10009765625</v>
      </c>
    </row>
    <row r="763" spans="1:11" ht="14.45" customHeight="1" x14ac:dyDescent="0.2">
      <c r="A763" s="822" t="s">
        <v>575</v>
      </c>
      <c r="B763" s="823" t="s">
        <v>576</v>
      </c>
      <c r="C763" s="826" t="s">
        <v>619</v>
      </c>
      <c r="D763" s="840" t="s">
        <v>620</v>
      </c>
      <c r="E763" s="826" t="s">
        <v>3735</v>
      </c>
      <c r="F763" s="840" t="s">
        <v>3736</v>
      </c>
      <c r="G763" s="826" t="s">
        <v>3758</v>
      </c>
      <c r="H763" s="826" t="s">
        <v>3760</v>
      </c>
      <c r="I763" s="832">
        <v>9228.1904296875</v>
      </c>
      <c r="J763" s="832">
        <v>1</v>
      </c>
      <c r="K763" s="833">
        <v>9228.1923828125</v>
      </c>
    </row>
    <row r="764" spans="1:11" ht="14.45" customHeight="1" x14ac:dyDescent="0.2">
      <c r="A764" s="822" t="s">
        <v>575</v>
      </c>
      <c r="B764" s="823" t="s">
        <v>576</v>
      </c>
      <c r="C764" s="826" t="s">
        <v>619</v>
      </c>
      <c r="D764" s="840" t="s">
        <v>620</v>
      </c>
      <c r="E764" s="826" t="s">
        <v>3735</v>
      </c>
      <c r="F764" s="840" t="s">
        <v>3736</v>
      </c>
      <c r="G764" s="826" t="s">
        <v>3761</v>
      </c>
      <c r="H764" s="826" t="s">
        <v>3762</v>
      </c>
      <c r="I764" s="832">
        <v>13.205000241597494</v>
      </c>
      <c r="J764" s="832">
        <v>60</v>
      </c>
      <c r="K764" s="833">
        <v>792.25001525878906</v>
      </c>
    </row>
    <row r="765" spans="1:11" ht="14.45" customHeight="1" x14ac:dyDescent="0.2">
      <c r="A765" s="822" t="s">
        <v>575</v>
      </c>
      <c r="B765" s="823" t="s">
        <v>576</v>
      </c>
      <c r="C765" s="826" t="s">
        <v>619</v>
      </c>
      <c r="D765" s="840" t="s">
        <v>620</v>
      </c>
      <c r="E765" s="826" t="s">
        <v>3735</v>
      </c>
      <c r="F765" s="840" t="s">
        <v>3736</v>
      </c>
      <c r="G765" s="826" t="s">
        <v>3761</v>
      </c>
      <c r="H765" s="826" t="s">
        <v>3763</v>
      </c>
      <c r="I765" s="832">
        <v>12.699999809265137</v>
      </c>
      <c r="J765" s="832">
        <v>20</v>
      </c>
      <c r="K765" s="833">
        <v>254</v>
      </c>
    </row>
    <row r="766" spans="1:11" ht="14.45" customHeight="1" x14ac:dyDescent="0.2">
      <c r="A766" s="822" t="s">
        <v>575</v>
      </c>
      <c r="B766" s="823" t="s">
        <v>576</v>
      </c>
      <c r="C766" s="826" t="s">
        <v>619</v>
      </c>
      <c r="D766" s="840" t="s">
        <v>620</v>
      </c>
      <c r="E766" s="826" t="s">
        <v>3735</v>
      </c>
      <c r="F766" s="840" t="s">
        <v>3736</v>
      </c>
      <c r="G766" s="826" t="s">
        <v>3764</v>
      </c>
      <c r="H766" s="826" t="s">
        <v>3765</v>
      </c>
      <c r="I766" s="832">
        <v>3035.31005859375</v>
      </c>
      <c r="J766" s="832">
        <v>12</v>
      </c>
      <c r="K766" s="833">
        <v>36423.72021484375</v>
      </c>
    </row>
    <row r="767" spans="1:11" ht="14.45" customHeight="1" x14ac:dyDescent="0.2">
      <c r="A767" s="822" t="s">
        <v>575</v>
      </c>
      <c r="B767" s="823" t="s">
        <v>576</v>
      </c>
      <c r="C767" s="826" t="s">
        <v>619</v>
      </c>
      <c r="D767" s="840" t="s">
        <v>620</v>
      </c>
      <c r="E767" s="826" t="s">
        <v>3735</v>
      </c>
      <c r="F767" s="840" t="s">
        <v>3736</v>
      </c>
      <c r="G767" s="826" t="s">
        <v>3766</v>
      </c>
      <c r="H767" s="826" t="s">
        <v>3767</v>
      </c>
      <c r="I767" s="832">
        <v>3035.31005859375</v>
      </c>
      <c r="J767" s="832">
        <v>5</v>
      </c>
      <c r="K767" s="833">
        <v>15176.55029296875</v>
      </c>
    </row>
    <row r="768" spans="1:11" ht="14.45" customHeight="1" x14ac:dyDescent="0.2">
      <c r="A768" s="822" t="s">
        <v>575</v>
      </c>
      <c r="B768" s="823" t="s">
        <v>576</v>
      </c>
      <c r="C768" s="826" t="s">
        <v>619</v>
      </c>
      <c r="D768" s="840" t="s">
        <v>620</v>
      </c>
      <c r="E768" s="826" t="s">
        <v>3735</v>
      </c>
      <c r="F768" s="840" t="s">
        <v>3736</v>
      </c>
      <c r="G768" s="826" t="s">
        <v>3768</v>
      </c>
      <c r="H768" s="826" t="s">
        <v>3769</v>
      </c>
      <c r="I768" s="832">
        <v>2277.848429361979</v>
      </c>
      <c r="J768" s="832">
        <v>6</v>
      </c>
      <c r="K768" s="833">
        <v>13667.090576171875</v>
      </c>
    </row>
    <row r="769" spans="1:11" ht="14.45" customHeight="1" x14ac:dyDescent="0.2">
      <c r="A769" s="822" t="s">
        <v>575</v>
      </c>
      <c r="B769" s="823" t="s">
        <v>576</v>
      </c>
      <c r="C769" s="826" t="s">
        <v>619</v>
      </c>
      <c r="D769" s="840" t="s">
        <v>620</v>
      </c>
      <c r="E769" s="826" t="s">
        <v>3735</v>
      </c>
      <c r="F769" s="840" t="s">
        <v>3736</v>
      </c>
      <c r="G769" s="826" t="s">
        <v>3770</v>
      </c>
      <c r="H769" s="826" t="s">
        <v>3771</v>
      </c>
      <c r="I769" s="832">
        <v>2277.8475952148438</v>
      </c>
      <c r="J769" s="832">
        <v>5</v>
      </c>
      <c r="K769" s="833">
        <v>11389.240478515625</v>
      </c>
    </row>
    <row r="770" spans="1:11" ht="14.45" customHeight="1" x14ac:dyDescent="0.2">
      <c r="A770" s="822" t="s">
        <v>575</v>
      </c>
      <c r="B770" s="823" t="s">
        <v>576</v>
      </c>
      <c r="C770" s="826" t="s">
        <v>619</v>
      </c>
      <c r="D770" s="840" t="s">
        <v>620</v>
      </c>
      <c r="E770" s="826" t="s">
        <v>3735</v>
      </c>
      <c r="F770" s="840" t="s">
        <v>3736</v>
      </c>
      <c r="G770" s="826" t="s">
        <v>3764</v>
      </c>
      <c r="H770" s="826" t="s">
        <v>3772</v>
      </c>
      <c r="I770" s="832">
        <v>3035.31005859375</v>
      </c>
      <c r="J770" s="832">
        <v>7</v>
      </c>
      <c r="K770" s="833">
        <v>21247.169921875</v>
      </c>
    </row>
    <row r="771" spans="1:11" ht="14.45" customHeight="1" x14ac:dyDescent="0.2">
      <c r="A771" s="822" t="s">
        <v>575</v>
      </c>
      <c r="B771" s="823" t="s">
        <v>576</v>
      </c>
      <c r="C771" s="826" t="s">
        <v>619</v>
      </c>
      <c r="D771" s="840" t="s">
        <v>620</v>
      </c>
      <c r="E771" s="826" t="s">
        <v>3735</v>
      </c>
      <c r="F771" s="840" t="s">
        <v>3736</v>
      </c>
      <c r="G771" s="826" t="s">
        <v>3766</v>
      </c>
      <c r="H771" s="826" t="s">
        <v>3773</v>
      </c>
      <c r="I771" s="832">
        <v>3035.31005859375</v>
      </c>
      <c r="J771" s="832">
        <v>4</v>
      </c>
      <c r="K771" s="833">
        <v>12141.240234375</v>
      </c>
    </row>
    <row r="772" spans="1:11" ht="14.45" customHeight="1" x14ac:dyDescent="0.2">
      <c r="A772" s="822" t="s">
        <v>575</v>
      </c>
      <c r="B772" s="823" t="s">
        <v>576</v>
      </c>
      <c r="C772" s="826" t="s">
        <v>619</v>
      </c>
      <c r="D772" s="840" t="s">
        <v>620</v>
      </c>
      <c r="E772" s="826" t="s">
        <v>3735</v>
      </c>
      <c r="F772" s="840" t="s">
        <v>3736</v>
      </c>
      <c r="G772" s="826" t="s">
        <v>3774</v>
      </c>
      <c r="H772" s="826" t="s">
        <v>3775</v>
      </c>
      <c r="I772" s="832">
        <v>9228.1796875</v>
      </c>
      <c r="J772" s="832">
        <v>1</v>
      </c>
      <c r="K772" s="833">
        <v>9228.1796875</v>
      </c>
    </row>
    <row r="773" spans="1:11" ht="14.45" customHeight="1" x14ac:dyDescent="0.2">
      <c r="A773" s="822" t="s">
        <v>575</v>
      </c>
      <c r="B773" s="823" t="s">
        <v>576</v>
      </c>
      <c r="C773" s="826" t="s">
        <v>619</v>
      </c>
      <c r="D773" s="840" t="s">
        <v>620</v>
      </c>
      <c r="E773" s="826" t="s">
        <v>3735</v>
      </c>
      <c r="F773" s="840" t="s">
        <v>3736</v>
      </c>
      <c r="G773" s="826" t="s">
        <v>3774</v>
      </c>
      <c r="H773" s="826" t="s">
        <v>4802</v>
      </c>
      <c r="I773" s="832">
        <v>9228.1904296875</v>
      </c>
      <c r="J773" s="832">
        <v>1</v>
      </c>
      <c r="K773" s="833">
        <v>9228.1904296875</v>
      </c>
    </row>
    <row r="774" spans="1:11" ht="14.45" customHeight="1" x14ac:dyDescent="0.2">
      <c r="A774" s="822" t="s">
        <v>575</v>
      </c>
      <c r="B774" s="823" t="s">
        <v>576</v>
      </c>
      <c r="C774" s="826" t="s">
        <v>619</v>
      </c>
      <c r="D774" s="840" t="s">
        <v>620</v>
      </c>
      <c r="E774" s="826" t="s">
        <v>3735</v>
      </c>
      <c r="F774" s="840" t="s">
        <v>3736</v>
      </c>
      <c r="G774" s="826" t="s">
        <v>3776</v>
      </c>
      <c r="H774" s="826" t="s">
        <v>4803</v>
      </c>
      <c r="I774" s="832">
        <v>22994.599609375</v>
      </c>
      <c r="J774" s="832">
        <v>0.5</v>
      </c>
      <c r="K774" s="833">
        <v>11497.2998046875</v>
      </c>
    </row>
    <row r="775" spans="1:11" ht="14.45" customHeight="1" x14ac:dyDescent="0.2">
      <c r="A775" s="822" t="s">
        <v>575</v>
      </c>
      <c r="B775" s="823" t="s">
        <v>576</v>
      </c>
      <c r="C775" s="826" t="s">
        <v>619</v>
      </c>
      <c r="D775" s="840" t="s">
        <v>620</v>
      </c>
      <c r="E775" s="826" t="s">
        <v>3735</v>
      </c>
      <c r="F775" s="840" t="s">
        <v>3736</v>
      </c>
      <c r="G775" s="826" t="s">
        <v>3776</v>
      </c>
      <c r="H775" s="826" t="s">
        <v>3777</v>
      </c>
      <c r="I775" s="832">
        <v>22994.599609375</v>
      </c>
      <c r="J775" s="832">
        <v>0.5</v>
      </c>
      <c r="K775" s="833">
        <v>11497.2998046875</v>
      </c>
    </row>
    <row r="776" spans="1:11" ht="14.45" customHeight="1" x14ac:dyDescent="0.2">
      <c r="A776" s="822" t="s">
        <v>575</v>
      </c>
      <c r="B776" s="823" t="s">
        <v>576</v>
      </c>
      <c r="C776" s="826" t="s">
        <v>619</v>
      </c>
      <c r="D776" s="840" t="s">
        <v>620</v>
      </c>
      <c r="E776" s="826" t="s">
        <v>3735</v>
      </c>
      <c r="F776" s="840" t="s">
        <v>3736</v>
      </c>
      <c r="G776" s="826" t="s">
        <v>3778</v>
      </c>
      <c r="H776" s="826" t="s">
        <v>3779</v>
      </c>
      <c r="I776" s="832">
        <v>22994.599609375</v>
      </c>
      <c r="J776" s="832">
        <v>0.5</v>
      </c>
      <c r="K776" s="833">
        <v>11497.2998046875</v>
      </c>
    </row>
    <row r="777" spans="1:11" ht="14.45" customHeight="1" x14ac:dyDescent="0.2">
      <c r="A777" s="822" t="s">
        <v>575</v>
      </c>
      <c r="B777" s="823" t="s">
        <v>576</v>
      </c>
      <c r="C777" s="826" t="s">
        <v>619</v>
      </c>
      <c r="D777" s="840" t="s">
        <v>620</v>
      </c>
      <c r="E777" s="826" t="s">
        <v>3735</v>
      </c>
      <c r="F777" s="840" t="s">
        <v>3736</v>
      </c>
      <c r="G777" s="826" t="s">
        <v>3778</v>
      </c>
      <c r="H777" s="826" t="s">
        <v>4804</v>
      </c>
      <c r="I777" s="832">
        <v>22994.599609375</v>
      </c>
      <c r="J777" s="832">
        <v>0.5</v>
      </c>
      <c r="K777" s="833">
        <v>11497.2998046875</v>
      </c>
    </row>
    <row r="778" spans="1:11" ht="14.45" customHeight="1" x14ac:dyDescent="0.2">
      <c r="A778" s="822" t="s">
        <v>575</v>
      </c>
      <c r="B778" s="823" t="s">
        <v>576</v>
      </c>
      <c r="C778" s="826" t="s">
        <v>619</v>
      </c>
      <c r="D778" s="840" t="s">
        <v>620</v>
      </c>
      <c r="E778" s="826" t="s">
        <v>3735</v>
      </c>
      <c r="F778" s="840" t="s">
        <v>3736</v>
      </c>
      <c r="G778" s="826" t="s">
        <v>3780</v>
      </c>
      <c r="H778" s="826" t="s">
        <v>4805</v>
      </c>
      <c r="I778" s="832">
        <v>22994.599609375</v>
      </c>
      <c r="J778" s="832">
        <v>1</v>
      </c>
      <c r="K778" s="833">
        <v>22994.599609375</v>
      </c>
    </row>
    <row r="779" spans="1:11" ht="14.45" customHeight="1" x14ac:dyDescent="0.2">
      <c r="A779" s="822" t="s">
        <v>575</v>
      </c>
      <c r="B779" s="823" t="s">
        <v>576</v>
      </c>
      <c r="C779" s="826" t="s">
        <v>619</v>
      </c>
      <c r="D779" s="840" t="s">
        <v>620</v>
      </c>
      <c r="E779" s="826" t="s">
        <v>3735</v>
      </c>
      <c r="F779" s="840" t="s">
        <v>3736</v>
      </c>
      <c r="G779" s="826" t="s">
        <v>4806</v>
      </c>
      <c r="H779" s="826" t="s">
        <v>4807</v>
      </c>
      <c r="I779" s="832">
        <v>22994.599609375</v>
      </c>
      <c r="J779" s="832">
        <v>1</v>
      </c>
      <c r="K779" s="833">
        <v>22994.599609375</v>
      </c>
    </row>
    <row r="780" spans="1:11" ht="14.45" customHeight="1" x14ac:dyDescent="0.2">
      <c r="A780" s="822" t="s">
        <v>575</v>
      </c>
      <c r="B780" s="823" t="s">
        <v>576</v>
      </c>
      <c r="C780" s="826" t="s">
        <v>619</v>
      </c>
      <c r="D780" s="840" t="s">
        <v>620</v>
      </c>
      <c r="E780" s="826" t="s">
        <v>3735</v>
      </c>
      <c r="F780" s="840" t="s">
        <v>3736</v>
      </c>
      <c r="G780" s="826" t="s">
        <v>3782</v>
      </c>
      <c r="H780" s="826" t="s">
        <v>4808</v>
      </c>
      <c r="I780" s="832">
        <v>16187.7197265625</v>
      </c>
      <c r="J780" s="832">
        <v>0.5</v>
      </c>
      <c r="K780" s="833">
        <v>8093.85986328125</v>
      </c>
    </row>
    <row r="781" spans="1:11" ht="14.45" customHeight="1" x14ac:dyDescent="0.2">
      <c r="A781" s="822" t="s">
        <v>575</v>
      </c>
      <c r="B781" s="823" t="s">
        <v>576</v>
      </c>
      <c r="C781" s="826" t="s">
        <v>619</v>
      </c>
      <c r="D781" s="840" t="s">
        <v>620</v>
      </c>
      <c r="E781" s="826" t="s">
        <v>3735</v>
      </c>
      <c r="F781" s="840" t="s">
        <v>3736</v>
      </c>
      <c r="G781" s="826" t="s">
        <v>4809</v>
      </c>
      <c r="H781" s="826" t="s">
        <v>4810</v>
      </c>
      <c r="I781" s="832">
        <v>16187.7099609375</v>
      </c>
      <c r="J781" s="832">
        <v>1</v>
      </c>
      <c r="K781" s="833">
        <v>16187.7099609375</v>
      </c>
    </row>
    <row r="782" spans="1:11" ht="14.45" customHeight="1" x14ac:dyDescent="0.2">
      <c r="A782" s="822" t="s">
        <v>575</v>
      </c>
      <c r="B782" s="823" t="s">
        <v>576</v>
      </c>
      <c r="C782" s="826" t="s">
        <v>619</v>
      </c>
      <c r="D782" s="840" t="s">
        <v>620</v>
      </c>
      <c r="E782" s="826" t="s">
        <v>3735</v>
      </c>
      <c r="F782" s="840" t="s">
        <v>3736</v>
      </c>
      <c r="G782" s="826" t="s">
        <v>3784</v>
      </c>
      <c r="H782" s="826" t="s">
        <v>3785</v>
      </c>
      <c r="I782" s="832">
        <v>3709.669921875</v>
      </c>
      <c r="J782" s="832">
        <v>1</v>
      </c>
      <c r="K782" s="833">
        <v>3709.669921875</v>
      </c>
    </row>
    <row r="783" spans="1:11" ht="14.45" customHeight="1" x14ac:dyDescent="0.2">
      <c r="A783" s="822" t="s">
        <v>575</v>
      </c>
      <c r="B783" s="823" t="s">
        <v>576</v>
      </c>
      <c r="C783" s="826" t="s">
        <v>619</v>
      </c>
      <c r="D783" s="840" t="s">
        <v>620</v>
      </c>
      <c r="E783" s="826" t="s">
        <v>3735</v>
      </c>
      <c r="F783" s="840" t="s">
        <v>3736</v>
      </c>
      <c r="G783" s="826" t="s">
        <v>3784</v>
      </c>
      <c r="H783" s="826" t="s">
        <v>3786</v>
      </c>
      <c r="I783" s="832">
        <v>3709.669921875</v>
      </c>
      <c r="J783" s="832">
        <v>1</v>
      </c>
      <c r="K783" s="833">
        <v>3709.669921875</v>
      </c>
    </row>
    <row r="784" spans="1:11" ht="14.45" customHeight="1" x14ac:dyDescent="0.2">
      <c r="A784" s="822" t="s">
        <v>575</v>
      </c>
      <c r="B784" s="823" t="s">
        <v>576</v>
      </c>
      <c r="C784" s="826" t="s">
        <v>619</v>
      </c>
      <c r="D784" s="840" t="s">
        <v>620</v>
      </c>
      <c r="E784" s="826" t="s">
        <v>3735</v>
      </c>
      <c r="F784" s="840" t="s">
        <v>3736</v>
      </c>
      <c r="G784" s="826" t="s">
        <v>3787</v>
      </c>
      <c r="H784" s="826" t="s">
        <v>3788</v>
      </c>
      <c r="I784" s="832">
        <v>3130.7512512207031</v>
      </c>
      <c r="J784" s="832">
        <v>8</v>
      </c>
      <c r="K784" s="833">
        <v>25046.010009765625</v>
      </c>
    </row>
    <row r="785" spans="1:11" ht="14.45" customHeight="1" x14ac:dyDescent="0.2">
      <c r="A785" s="822" t="s">
        <v>575</v>
      </c>
      <c r="B785" s="823" t="s">
        <v>576</v>
      </c>
      <c r="C785" s="826" t="s">
        <v>619</v>
      </c>
      <c r="D785" s="840" t="s">
        <v>620</v>
      </c>
      <c r="E785" s="826" t="s">
        <v>3735</v>
      </c>
      <c r="F785" s="840" t="s">
        <v>3736</v>
      </c>
      <c r="G785" s="826" t="s">
        <v>3787</v>
      </c>
      <c r="H785" s="826" t="s">
        <v>3789</v>
      </c>
      <c r="I785" s="832">
        <v>3130.75</v>
      </c>
      <c r="J785" s="832">
        <v>3</v>
      </c>
      <c r="K785" s="833">
        <v>9392.25</v>
      </c>
    </row>
    <row r="786" spans="1:11" ht="14.45" customHeight="1" x14ac:dyDescent="0.2">
      <c r="A786" s="822" t="s">
        <v>575</v>
      </c>
      <c r="B786" s="823" t="s">
        <v>576</v>
      </c>
      <c r="C786" s="826" t="s">
        <v>619</v>
      </c>
      <c r="D786" s="840" t="s">
        <v>620</v>
      </c>
      <c r="E786" s="826" t="s">
        <v>3735</v>
      </c>
      <c r="F786" s="840" t="s">
        <v>3736</v>
      </c>
      <c r="G786" s="826" t="s">
        <v>3790</v>
      </c>
      <c r="H786" s="826" t="s">
        <v>3791</v>
      </c>
      <c r="I786" s="832">
        <v>213.35000610351563</v>
      </c>
      <c r="J786" s="832">
        <v>5</v>
      </c>
      <c r="K786" s="833">
        <v>1066.7300109863281</v>
      </c>
    </row>
    <row r="787" spans="1:11" ht="14.45" customHeight="1" x14ac:dyDescent="0.2">
      <c r="A787" s="822" t="s">
        <v>575</v>
      </c>
      <c r="B787" s="823" t="s">
        <v>576</v>
      </c>
      <c r="C787" s="826" t="s">
        <v>619</v>
      </c>
      <c r="D787" s="840" t="s">
        <v>620</v>
      </c>
      <c r="E787" s="826" t="s">
        <v>3735</v>
      </c>
      <c r="F787" s="840" t="s">
        <v>3736</v>
      </c>
      <c r="G787" s="826" t="s">
        <v>3792</v>
      </c>
      <c r="H787" s="826" t="s">
        <v>3793</v>
      </c>
      <c r="I787" s="832">
        <v>2722.4998046874998</v>
      </c>
      <c r="J787" s="832">
        <v>42</v>
      </c>
      <c r="K787" s="833">
        <v>114344.990234375</v>
      </c>
    </row>
    <row r="788" spans="1:11" ht="14.45" customHeight="1" x14ac:dyDescent="0.2">
      <c r="A788" s="822" t="s">
        <v>575</v>
      </c>
      <c r="B788" s="823" t="s">
        <v>576</v>
      </c>
      <c r="C788" s="826" t="s">
        <v>619</v>
      </c>
      <c r="D788" s="840" t="s">
        <v>620</v>
      </c>
      <c r="E788" s="826" t="s">
        <v>3735</v>
      </c>
      <c r="F788" s="840" t="s">
        <v>3736</v>
      </c>
      <c r="G788" s="826" t="s">
        <v>3792</v>
      </c>
      <c r="H788" s="826" t="s">
        <v>3794</v>
      </c>
      <c r="I788" s="832">
        <v>2722.5</v>
      </c>
      <c r="J788" s="832">
        <v>15</v>
      </c>
      <c r="K788" s="833">
        <v>40837.5</v>
      </c>
    </row>
    <row r="789" spans="1:11" ht="14.45" customHeight="1" x14ac:dyDescent="0.2">
      <c r="A789" s="822" t="s">
        <v>575</v>
      </c>
      <c r="B789" s="823" t="s">
        <v>576</v>
      </c>
      <c r="C789" s="826" t="s">
        <v>619</v>
      </c>
      <c r="D789" s="840" t="s">
        <v>620</v>
      </c>
      <c r="E789" s="826" t="s">
        <v>3735</v>
      </c>
      <c r="F789" s="840" t="s">
        <v>3736</v>
      </c>
      <c r="G789" s="826" t="s">
        <v>4811</v>
      </c>
      <c r="H789" s="826" t="s">
        <v>4812</v>
      </c>
      <c r="I789" s="832">
        <v>2397.39990234375</v>
      </c>
      <c r="J789" s="832">
        <v>1</v>
      </c>
      <c r="K789" s="833">
        <v>2397.39990234375</v>
      </c>
    </row>
    <row r="790" spans="1:11" ht="14.45" customHeight="1" x14ac:dyDescent="0.2">
      <c r="A790" s="822" t="s">
        <v>575</v>
      </c>
      <c r="B790" s="823" t="s">
        <v>576</v>
      </c>
      <c r="C790" s="826" t="s">
        <v>619</v>
      </c>
      <c r="D790" s="840" t="s">
        <v>620</v>
      </c>
      <c r="E790" s="826" t="s">
        <v>3735</v>
      </c>
      <c r="F790" s="840" t="s">
        <v>3736</v>
      </c>
      <c r="G790" s="826" t="s">
        <v>4811</v>
      </c>
      <c r="H790" s="826" t="s">
        <v>4813</v>
      </c>
      <c r="I790" s="832">
        <v>2397.39990234375</v>
      </c>
      <c r="J790" s="832">
        <v>2</v>
      </c>
      <c r="K790" s="833">
        <v>4794.7900390625</v>
      </c>
    </row>
    <row r="791" spans="1:11" ht="14.45" customHeight="1" x14ac:dyDescent="0.2">
      <c r="A791" s="822" t="s">
        <v>575</v>
      </c>
      <c r="B791" s="823" t="s">
        <v>576</v>
      </c>
      <c r="C791" s="826" t="s">
        <v>619</v>
      </c>
      <c r="D791" s="840" t="s">
        <v>620</v>
      </c>
      <c r="E791" s="826" t="s">
        <v>3735</v>
      </c>
      <c r="F791" s="840" t="s">
        <v>3736</v>
      </c>
      <c r="G791" s="826" t="s">
        <v>4814</v>
      </c>
      <c r="H791" s="826" t="s">
        <v>4815</v>
      </c>
      <c r="I791" s="832">
        <v>2624.5400390625</v>
      </c>
      <c r="J791" s="832">
        <v>1</v>
      </c>
      <c r="K791" s="833">
        <v>2624.5400390625</v>
      </c>
    </row>
    <row r="792" spans="1:11" ht="14.45" customHeight="1" x14ac:dyDescent="0.2">
      <c r="A792" s="822" t="s">
        <v>575</v>
      </c>
      <c r="B792" s="823" t="s">
        <v>576</v>
      </c>
      <c r="C792" s="826" t="s">
        <v>619</v>
      </c>
      <c r="D792" s="840" t="s">
        <v>620</v>
      </c>
      <c r="E792" s="826" t="s">
        <v>3735</v>
      </c>
      <c r="F792" s="840" t="s">
        <v>3736</v>
      </c>
      <c r="G792" s="826" t="s">
        <v>4814</v>
      </c>
      <c r="H792" s="826" t="s">
        <v>4816</v>
      </c>
      <c r="I792" s="832">
        <v>2624.5400390625</v>
      </c>
      <c r="J792" s="832">
        <v>1</v>
      </c>
      <c r="K792" s="833">
        <v>2624.5400390625</v>
      </c>
    </row>
    <row r="793" spans="1:11" ht="14.45" customHeight="1" x14ac:dyDescent="0.2">
      <c r="A793" s="822" t="s">
        <v>575</v>
      </c>
      <c r="B793" s="823" t="s">
        <v>576</v>
      </c>
      <c r="C793" s="826" t="s">
        <v>619</v>
      </c>
      <c r="D793" s="840" t="s">
        <v>620</v>
      </c>
      <c r="E793" s="826" t="s">
        <v>3735</v>
      </c>
      <c r="F793" s="840" t="s">
        <v>3736</v>
      </c>
      <c r="G793" s="826" t="s">
        <v>4817</v>
      </c>
      <c r="H793" s="826" t="s">
        <v>4818</v>
      </c>
      <c r="I793" s="832">
        <v>1149.5</v>
      </c>
      <c r="J793" s="832">
        <v>1</v>
      </c>
      <c r="K793" s="833">
        <v>1149.5</v>
      </c>
    </row>
    <row r="794" spans="1:11" ht="14.45" customHeight="1" x14ac:dyDescent="0.2">
      <c r="A794" s="822" t="s">
        <v>575</v>
      </c>
      <c r="B794" s="823" t="s">
        <v>576</v>
      </c>
      <c r="C794" s="826" t="s">
        <v>619</v>
      </c>
      <c r="D794" s="840" t="s">
        <v>620</v>
      </c>
      <c r="E794" s="826" t="s">
        <v>3735</v>
      </c>
      <c r="F794" s="840" t="s">
        <v>3736</v>
      </c>
      <c r="G794" s="826" t="s">
        <v>4819</v>
      </c>
      <c r="H794" s="826" t="s">
        <v>4820</v>
      </c>
      <c r="I794" s="832">
        <v>1212.4200439453125</v>
      </c>
      <c r="J794" s="832">
        <v>3</v>
      </c>
      <c r="K794" s="833">
        <v>3637.260009765625</v>
      </c>
    </row>
    <row r="795" spans="1:11" ht="14.45" customHeight="1" x14ac:dyDescent="0.2">
      <c r="A795" s="822" t="s">
        <v>575</v>
      </c>
      <c r="B795" s="823" t="s">
        <v>576</v>
      </c>
      <c r="C795" s="826" t="s">
        <v>619</v>
      </c>
      <c r="D795" s="840" t="s">
        <v>620</v>
      </c>
      <c r="E795" s="826" t="s">
        <v>4821</v>
      </c>
      <c r="F795" s="840" t="s">
        <v>4822</v>
      </c>
      <c r="G795" s="826" t="s">
        <v>4823</v>
      </c>
      <c r="H795" s="826" t="s">
        <v>4824</v>
      </c>
      <c r="I795" s="832">
        <v>65.73499979291644</v>
      </c>
      <c r="J795" s="832">
        <v>390</v>
      </c>
      <c r="K795" s="833">
        <v>25788.299987792969</v>
      </c>
    </row>
    <row r="796" spans="1:11" ht="14.45" customHeight="1" x14ac:dyDescent="0.2">
      <c r="A796" s="822" t="s">
        <v>575</v>
      </c>
      <c r="B796" s="823" t="s">
        <v>576</v>
      </c>
      <c r="C796" s="826" t="s">
        <v>619</v>
      </c>
      <c r="D796" s="840" t="s">
        <v>620</v>
      </c>
      <c r="E796" s="826" t="s">
        <v>3803</v>
      </c>
      <c r="F796" s="840" t="s">
        <v>3804</v>
      </c>
      <c r="G796" s="826" t="s">
        <v>4825</v>
      </c>
      <c r="H796" s="826" t="s">
        <v>4826</v>
      </c>
      <c r="I796" s="832">
        <v>3.2000000476837158</v>
      </c>
      <c r="J796" s="832">
        <v>150</v>
      </c>
      <c r="K796" s="833">
        <v>480</v>
      </c>
    </row>
    <row r="797" spans="1:11" ht="14.45" customHeight="1" x14ac:dyDescent="0.2">
      <c r="A797" s="822" t="s">
        <v>575</v>
      </c>
      <c r="B797" s="823" t="s">
        <v>576</v>
      </c>
      <c r="C797" s="826" t="s">
        <v>619</v>
      </c>
      <c r="D797" s="840" t="s">
        <v>620</v>
      </c>
      <c r="E797" s="826" t="s">
        <v>3803</v>
      </c>
      <c r="F797" s="840" t="s">
        <v>3804</v>
      </c>
      <c r="G797" s="826" t="s">
        <v>3807</v>
      </c>
      <c r="H797" s="826" t="s">
        <v>4827</v>
      </c>
      <c r="I797" s="832">
        <v>156.39999389648438</v>
      </c>
      <c r="J797" s="832">
        <v>1</v>
      </c>
      <c r="K797" s="833">
        <v>156.39999389648438</v>
      </c>
    </row>
    <row r="798" spans="1:11" ht="14.45" customHeight="1" x14ac:dyDescent="0.2">
      <c r="A798" s="822" t="s">
        <v>575</v>
      </c>
      <c r="B798" s="823" t="s">
        <v>576</v>
      </c>
      <c r="C798" s="826" t="s">
        <v>619</v>
      </c>
      <c r="D798" s="840" t="s">
        <v>620</v>
      </c>
      <c r="E798" s="826" t="s">
        <v>3803</v>
      </c>
      <c r="F798" s="840" t="s">
        <v>3804</v>
      </c>
      <c r="G798" s="826" t="s">
        <v>3807</v>
      </c>
      <c r="H798" s="826" t="s">
        <v>3808</v>
      </c>
      <c r="I798" s="832">
        <v>155.42999267578125</v>
      </c>
      <c r="J798" s="832">
        <v>1</v>
      </c>
      <c r="K798" s="833">
        <v>155.42999267578125</v>
      </c>
    </row>
    <row r="799" spans="1:11" ht="14.45" customHeight="1" x14ac:dyDescent="0.2">
      <c r="A799" s="822" t="s">
        <v>575</v>
      </c>
      <c r="B799" s="823" t="s">
        <v>576</v>
      </c>
      <c r="C799" s="826" t="s">
        <v>619</v>
      </c>
      <c r="D799" s="840" t="s">
        <v>620</v>
      </c>
      <c r="E799" s="826" t="s">
        <v>3803</v>
      </c>
      <c r="F799" s="840" t="s">
        <v>3804</v>
      </c>
      <c r="G799" s="826" t="s">
        <v>3811</v>
      </c>
      <c r="H799" s="826" t="s">
        <v>4828</v>
      </c>
      <c r="I799" s="832">
        <v>87.150001525878906</v>
      </c>
      <c r="J799" s="832">
        <v>1</v>
      </c>
      <c r="K799" s="833">
        <v>87.150001525878906</v>
      </c>
    </row>
    <row r="800" spans="1:11" ht="14.45" customHeight="1" x14ac:dyDescent="0.2">
      <c r="A800" s="822" t="s">
        <v>575</v>
      </c>
      <c r="B800" s="823" t="s">
        <v>576</v>
      </c>
      <c r="C800" s="826" t="s">
        <v>619</v>
      </c>
      <c r="D800" s="840" t="s">
        <v>620</v>
      </c>
      <c r="E800" s="826" t="s">
        <v>3598</v>
      </c>
      <c r="F800" s="840" t="s">
        <v>3599</v>
      </c>
      <c r="G800" s="826" t="s">
        <v>3813</v>
      </c>
      <c r="H800" s="826" t="s">
        <v>3814</v>
      </c>
      <c r="I800" s="832">
        <v>0.89999997615814209</v>
      </c>
      <c r="J800" s="832">
        <v>8000</v>
      </c>
      <c r="K800" s="833">
        <v>7187.39990234375</v>
      </c>
    </row>
    <row r="801" spans="1:11" ht="14.45" customHeight="1" x14ac:dyDescent="0.2">
      <c r="A801" s="822" t="s">
        <v>575</v>
      </c>
      <c r="B801" s="823" t="s">
        <v>576</v>
      </c>
      <c r="C801" s="826" t="s">
        <v>619</v>
      </c>
      <c r="D801" s="840" t="s">
        <v>620</v>
      </c>
      <c r="E801" s="826" t="s">
        <v>3598</v>
      </c>
      <c r="F801" s="840" t="s">
        <v>3599</v>
      </c>
      <c r="G801" s="826" t="s">
        <v>3813</v>
      </c>
      <c r="H801" s="826" t="s">
        <v>3815</v>
      </c>
      <c r="I801" s="832">
        <v>0.47999998927116394</v>
      </c>
      <c r="J801" s="832">
        <v>4000</v>
      </c>
      <c r="K801" s="833">
        <v>1936</v>
      </c>
    </row>
    <row r="802" spans="1:11" ht="14.45" customHeight="1" x14ac:dyDescent="0.2">
      <c r="A802" s="822" t="s">
        <v>575</v>
      </c>
      <c r="B802" s="823" t="s">
        <v>576</v>
      </c>
      <c r="C802" s="826" t="s">
        <v>619</v>
      </c>
      <c r="D802" s="840" t="s">
        <v>620</v>
      </c>
      <c r="E802" s="826" t="s">
        <v>3598</v>
      </c>
      <c r="F802" s="840" t="s">
        <v>3599</v>
      </c>
      <c r="G802" s="826" t="s">
        <v>3820</v>
      </c>
      <c r="H802" s="826" t="s">
        <v>3821</v>
      </c>
      <c r="I802" s="832">
        <v>73.356250762939453</v>
      </c>
      <c r="J802" s="832">
        <v>60</v>
      </c>
      <c r="K802" s="833">
        <v>4422.5499572753906</v>
      </c>
    </row>
    <row r="803" spans="1:11" ht="14.45" customHeight="1" x14ac:dyDescent="0.2">
      <c r="A803" s="822" t="s">
        <v>575</v>
      </c>
      <c r="B803" s="823" t="s">
        <v>576</v>
      </c>
      <c r="C803" s="826" t="s">
        <v>619</v>
      </c>
      <c r="D803" s="840" t="s">
        <v>620</v>
      </c>
      <c r="E803" s="826" t="s">
        <v>3598</v>
      </c>
      <c r="F803" s="840" t="s">
        <v>3599</v>
      </c>
      <c r="G803" s="826" t="s">
        <v>4829</v>
      </c>
      <c r="H803" s="826" t="s">
        <v>4830</v>
      </c>
      <c r="I803" s="832">
        <v>6.25</v>
      </c>
      <c r="J803" s="832">
        <v>100</v>
      </c>
      <c r="K803" s="833">
        <v>625</v>
      </c>
    </row>
    <row r="804" spans="1:11" ht="14.45" customHeight="1" x14ac:dyDescent="0.2">
      <c r="A804" s="822" t="s">
        <v>575</v>
      </c>
      <c r="B804" s="823" t="s">
        <v>576</v>
      </c>
      <c r="C804" s="826" t="s">
        <v>619</v>
      </c>
      <c r="D804" s="840" t="s">
        <v>620</v>
      </c>
      <c r="E804" s="826" t="s">
        <v>3598</v>
      </c>
      <c r="F804" s="840" t="s">
        <v>3599</v>
      </c>
      <c r="G804" s="826" t="s">
        <v>3828</v>
      </c>
      <c r="H804" s="826" t="s">
        <v>3830</v>
      </c>
      <c r="I804" s="832">
        <v>8.5900001525878906</v>
      </c>
      <c r="J804" s="832">
        <v>40</v>
      </c>
      <c r="K804" s="833">
        <v>343.60000610351563</v>
      </c>
    </row>
    <row r="805" spans="1:11" ht="14.45" customHeight="1" x14ac:dyDescent="0.2">
      <c r="A805" s="822" t="s">
        <v>575</v>
      </c>
      <c r="B805" s="823" t="s">
        <v>576</v>
      </c>
      <c r="C805" s="826" t="s">
        <v>619</v>
      </c>
      <c r="D805" s="840" t="s">
        <v>620</v>
      </c>
      <c r="E805" s="826" t="s">
        <v>3598</v>
      </c>
      <c r="F805" s="840" t="s">
        <v>3599</v>
      </c>
      <c r="G805" s="826" t="s">
        <v>4831</v>
      </c>
      <c r="H805" s="826" t="s">
        <v>4832</v>
      </c>
      <c r="I805" s="832">
        <v>0.43125000596046448</v>
      </c>
      <c r="J805" s="832">
        <v>8000</v>
      </c>
      <c r="K805" s="833">
        <v>3445</v>
      </c>
    </row>
    <row r="806" spans="1:11" ht="14.45" customHeight="1" x14ac:dyDescent="0.2">
      <c r="A806" s="822" t="s">
        <v>575</v>
      </c>
      <c r="B806" s="823" t="s">
        <v>576</v>
      </c>
      <c r="C806" s="826" t="s">
        <v>619</v>
      </c>
      <c r="D806" s="840" t="s">
        <v>620</v>
      </c>
      <c r="E806" s="826" t="s">
        <v>3598</v>
      </c>
      <c r="F806" s="840" t="s">
        <v>3599</v>
      </c>
      <c r="G806" s="826" t="s">
        <v>4831</v>
      </c>
      <c r="H806" s="826" t="s">
        <v>4833</v>
      </c>
      <c r="I806" s="832">
        <v>0.43500000238418579</v>
      </c>
      <c r="J806" s="832">
        <v>4000</v>
      </c>
      <c r="K806" s="833">
        <v>1740</v>
      </c>
    </row>
    <row r="807" spans="1:11" ht="14.45" customHeight="1" x14ac:dyDescent="0.2">
      <c r="A807" s="822" t="s">
        <v>575</v>
      </c>
      <c r="B807" s="823" t="s">
        <v>576</v>
      </c>
      <c r="C807" s="826" t="s">
        <v>619</v>
      </c>
      <c r="D807" s="840" t="s">
        <v>620</v>
      </c>
      <c r="E807" s="826" t="s">
        <v>3598</v>
      </c>
      <c r="F807" s="840" t="s">
        <v>3599</v>
      </c>
      <c r="G807" s="826" t="s">
        <v>4834</v>
      </c>
      <c r="H807" s="826" t="s">
        <v>4835</v>
      </c>
      <c r="I807" s="832">
        <v>0.87999999523162842</v>
      </c>
      <c r="J807" s="832">
        <v>600</v>
      </c>
      <c r="K807" s="833">
        <v>528</v>
      </c>
    </row>
    <row r="808" spans="1:11" ht="14.45" customHeight="1" x14ac:dyDescent="0.2">
      <c r="A808" s="822" t="s">
        <v>575</v>
      </c>
      <c r="B808" s="823" t="s">
        <v>576</v>
      </c>
      <c r="C808" s="826" t="s">
        <v>619</v>
      </c>
      <c r="D808" s="840" t="s">
        <v>620</v>
      </c>
      <c r="E808" s="826" t="s">
        <v>3598</v>
      </c>
      <c r="F808" s="840" t="s">
        <v>3599</v>
      </c>
      <c r="G808" s="826" t="s">
        <v>4836</v>
      </c>
      <c r="H808" s="826" t="s">
        <v>4837</v>
      </c>
      <c r="I808" s="832">
        <v>0.62999999523162842</v>
      </c>
      <c r="J808" s="832">
        <v>9600</v>
      </c>
      <c r="K808" s="833">
        <v>6052</v>
      </c>
    </row>
    <row r="809" spans="1:11" ht="14.45" customHeight="1" x14ac:dyDescent="0.2">
      <c r="A809" s="822" t="s">
        <v>575</v>
      </c>
      <c r="B809" s="823" t="s">
        <v>576</v>
      </c>
      <c r="C809" s="826" t="s">
        <v>619</v>
      </c>
      <c r="D809" s="840" t="s">
        <v>620</v>
      </c>
      <c r="E809" s="826" t="s">
        <v>3598</v>
      </c>
      <c r="F809" s="840" t="s">
        <v>3599</v>
      </c>
      <c r="G809" s="826" t="s">
        <v>4836</v>
      </c>
      <c r="H809" s="826" t="s">
        <v>4838</v>
      </c>
      <c r="I809" s="832">
        <v>0.62999999523162842</v>
      </c>
      <c r="J809" s="832">
        <v>2500</v>
      </c>
      <c r="K809" s="833">
        <v>1575</v>
      </c>
    </row>
    <row r="810" spans="1:11" ht="14.45" customHeight="1" x14ac:dyDescent="0.2">
      <c r="A810" s="822" t="s">
        <v>575</v>
      </c>
      <c r="B810" s="823" t="s">
        <v>576</v>
      </c>
      <c r="C810" s="826" t="s">
        <v>619</v>
      </c>
      <c r="D810" s="840" t="s">
        <v>620</v>
      </c>
      <c r="E810" s="826" t="s">
        <v>3598</v>
      </c>
      <c r="F810" s="840" t="s">
        <v>3599</v>
      </c>
      <c r="G810" s="826" t="s">
        <v>4839</v>
      </c>
      <c r="H810" s="826" t="s">
        <v>4840</v>
      </c>
      <c r="I810" s="832">
        <v>3.0333333412806192</v>
      </c>
      <c r="J810" s="832">
        <v>1840</v>
      </c>
      <c r="K810" s="833">
        <v>5583.1999664306641</v>
      </c>
    </row>
    <row r="811" spans="1:11" ht="14.45" customHeight="1" x14ac:dyDescent="0.2">
      <c r="A811" s="822" t="s">
        <v>575</v>
      </c>
      <c r="B811" s="823" t="s">
        <v>576</v>
      </c>
      <c r="C811" s="826" t="s">
        <v>619</v>
      </c>
      <c r="D811" s="840" t="s">
        <v>620</v>
      </c>
      <c r="E811" s="826" t="s">
        <v>3598</v>
      </c>
      <c r="F811" s="840" t="s">
        <v>3599</v>
      </c>
      <c r="G811" s="826" t="s">
        <v>3837</v>
      </c>
      <c r="H811" s="826" t="s">
        <v>3838</v>
      </c>
      <c r="I811" s="832">
        <v>1.2899999618530273</v>
      </c>
      <c r="J811" s="832">
        <v>5700</v>
      </c>
      <c r="K811" s="833">
        <v>7353</v>
      </c>
    </row>
    <row r="812" spans="1:11" ht="14.45" customHeight="1" x14ac:dyDescent="0.2">
      <c r="A812" s="822" t="s">
        <v>575</v>
      </c>
      <c r="B812" s="823" t="s">
        <v>576</v>
      </c>
      <c r="C812" s="826" t="s">
        <v>619</v>
      </c>
      <c r="D812" s="840" t="s">
        <v>620</v>
      </c>
      <c r="E812" s="826" t="s">
        <v>3598</v>
      </c>
      <c r="F812" s="840" t="s">
        <v>3599</v>
      </c>
      <c r="G812" s="826" t="s">
        <v>3837</v>
      </c>
      <c r="H812" s="826" t="s">
        <v>3839</v>
      </c>
      <c r="I812" s="832">
        <v>1.2899999618530273</v>
      </c>
      <c r="J812" s="832">
        <v>2500</v>
      </c>
      <c r="K812" s="833">
        <v>3225</v>
      </c>
    </row>
    <row r="813" spans="1:11" ht="14.45" customHeight="1" x14ac:dyDescent="0.2">
      <c r="A813" s="822" t="s">
        <v>575</v>
      </c>
      <c r="B813" s="823" t="s">
        <v>576</v>
      </c>
      <c r="C813" s="826" t="s">
        <v>619</v>
      </c>
      <c r="D813" s="840" t="s">
        <v>620</v>
      </c>
      <c r="E813" s="826" t="s">
        <v>3598</v>
      </c>
      <c r="F813" s="840" t="s">
        <v>3599</v>
      </c>
      <c r="G813" s="826" t="s">
        <v>4841</v>
      </c>
      <c r="H813" s="826" t="s">
        <v>4842</v>
      </c>
      <c r="I813" s="832">
        <v>0.43999999761581421</v>
      </c>
      <c r="J813" s="832">
        <v>3500</v>
      </c>
      <c r="K813" s="833">
        <v>1540</v>
      </c>
    </row>
    <row r="814" spans="1:11" ht="14.45" customHeight="1" x14ac:dyDescent="0.2">
      <c r="A814" s="822" t="s">
        <v>575</v>
      </c>
      <c r="B814" s="823" t="s">
        <v>576</v>
      </c>
      <c r="C814" s="826" t="s">
        <v>619</v>
      </c>
      <c r="D814" s="840" t="s">
        <v>620</v>
      </c>
      <c r="E814" s="826" t="s">
        <v>3598</v>
      </c>
      <c r="F814" s="840" t="s">
        <v>3599</v>
      </c>
      <c r="G814" s="826" t="s">
        <v>4841</v>
      </c>
      <c r="H814" s="826" t="s">
        <v>4843</v>
      </c>
      <c r="I814" s="832">
        <v>0.43999999761581421</v>
      </c>
      <c r="J814" s="832">
        <v>2000</v>
      </c>
      <c r="K814" s="833">
        <v>880</v>
      </c>
    </row>
    <row r="815" spans="1:11" ht="14.45" customHeight="1" x14ac:dyDescent="0.2">
      <c r="A815" s="822" t="s">
        <v>575</v>
      </c>
      <c r="B815" s="823" t="s">
        <v>576</v>
      </c>
      <c r="C815" s="826" t="s">
        <v>619</v>
      </c>
      <c r="D815" s="840" t="s">
        <v>620</v>
      </c>
      <c r="E815" s="826" t="s">
        <v>3598</v>
      </c>
      <c r="F815" s="840" t="s">
        <v>3599</v>
      </c>
      <c r="G815" s="826" t="s">
        <v>3840</v>
      </c>
      <c r="H815" s="826" t="s">
        <v>3841</v>
      </c>
      <c r="I815" s="832">
        <v>157.91999816894531</v>
      </c>
      <c r="J815" s="832">
        <v>2</v>
      </c>
      <c r="K815" s="833">
        <v>315.83999633789063</v>
      </c>
    </row>
    <row r="816" spans="1:11" ht="14.45" customHeight="1" x14ac:dyDescent="0.2">
      <c r="A816" s="822" t="s">
        <v>575</v>
      </c>
      <c r="B816" s="823" t="s">
        <v>576</v>
      </c>
      <c r="C816" s="826" t="s">
        <v>619</v>
      </c>
      <c r="D816" s="840" t="s">
        <v>620</v>
      </c>
      <c r="E816" s="826" t="s">
        <v>3598</v>
      </c>
      <c r="F816" s="840" t="s">
        <v>3599</v>
      </c>
      <c r="G816" s="826" t="s">
        <v>3840</v>
      </c>
      <c r="H816" s="826" t="s">
        <v>3842</v>
      </c>
      <c r="I816" s="832">
        <v>157.32000732421875</v>
      </c>
      <c r="J816" s="832">
        <v>2</v>
      </c>
      <c r="K816" s="833">
        <v>314.6400146484375</v>
      </c>
    </row>
    <row r="817" spans="1:11" ht="14.45" customHeight="1" x14ac:dyDescent="0.2">
      <c r="A817" s="822" t="s">
        <v>575</v>
      </c>
      <c r="B817" s="823" t="s">
        <v>576</v>
      </c>
      <c r="C817" s="826" t="s">
        <v>619</v>
      </c>
      <c r="D817" s="840" t="s">
        <v>620</v>
      </c>
      <c r="E817" s="826" t="s">
        <v>3598</v>
      </c>
      <c r="F817" s="840" t="s">
        <v>3599</v>
      </c>
      <c r="G817" s="826" t="s">
        <v>3843</v>
      </c>
      <c r="H817" s="826" t="s">
        <v>3844</v>
      </c>
      <c r="I817" s="832">
        <v>727.260009765625</v>
      </c>
      <c r="J817" s="832">
        <v>10</v>
      </c>
      <c r="K817" s="833">
        <v>7272.60009765625</v>
      </c>
    </row>
    <row r="818" spans="1:11" ht="14.45" customHeight="1" x14ac:dyDescent="0.2">
      <c r="A818" s="822" t="s">
        <v>575</v>
      </c>
      <c r="B818" s="823" t="s">
        <v>576</v>
      </c>
      <c r="C818" s="826" t="s">
        <v>619</v>
      </c>
      <c r="D818" s="840" t="s">
        <v>620</v>
      </c>
      <c r="E818" s="826" t="s">
        <v>3598</v>
      </c>
      <c r="F818" s="840" t="s">
        <v>3599</v>
      </c>
      <c r="G818" s="826" t="s">
        <v>4844</v>
      </c>
      <c r="H818" s="826" t="s">
        <v>4845</v>
      </c>
      <c r="I818" s="832">
        <v>86.379997253417969</v>
      </c>
      <c r="J818" s="832">
        <v>40</v>
      </c>
      <c r="K818" s="833">
        <v>3455.1100463867188</v>
      </c>
    </row>
    <row r="819" spans="1:11" ht="14.45" customHeight="1" x14ac:dyDescent="0.2">
      <c r="A819" s="822" t="s">
        <v>575</v>
      </c>
      <c r="B819" s="823" t="s">
        <v>576</v>
      </c>
      <c r="C819" s="826" t="s">
        <v>619</v>
      </c>
      <c r="D819" s="840" t="s">
        <v>620</v>
      </c>
      <c r="E819" s="826" t="s">
        <v>3598</v>
      </c>
      <c r="F819" s="840" t="s">
        <v>3599</v>
      </c>
      <c r="G819" s="826" t="s">
        <v>3845</v>
      </c>
      <c r="H819" s="826" t="s">
        <v>3846</v>
      </c>
      <c r="I819" s="832">
        <v>131.83999633789063</v>
      </c>
      <c r="J819" s="832">
        <v>10</v>
      </c>
      <c r="K819" s="833">
        <v>1318.3900146484375</v>
      </c>
    </row>
    <row r="820" spans="1:11" ht="14.45" customHeight="1" x14ac:dyDescent="0.2">
      <c r="A820" s="822" t="s">
        <v>575</v>
      </c>
      <c r="B820" s="823" t="s">
        <v>576</v>
      </c>
      <c r="C820" s="826" t="s">
        <v>619</v>
      </c>
      <c r="D820" s="840" t="s">
        <v>620</v>
      </c>
      <c r="E820" s="826" t="s">
        <v>3598</v>
      </c>
      <c r="F820" s="840" t="s">
        <v>3599</v>
      </c>
      <c r="G820" s="826" t="s">
        <v>4846</v>
      </c>
      <c r="H820" s="826" t="s">
        <v>4847</v>
      </c>
      <c r="I820" s="832">
        <v>47.529998779296875</v>
      </c>
      <c r="J820" s="832">
        <v>6</v>
      </c>
      <c r="K820" s="833">
        <v>285.17999267578125</v>
      </c>
    </row>
    <row r="821" spans="1:11" ht="14.45" customHeight="1" x14ac:dyDescent="0.2">
      <c r="A821" s="822" t="s">
        <v>575</v>
      </c>
      <c r="B821" s="823" t="s">
        <v>576</v>
      </c>
      <c r="C821" s="826" t="s">
        <v>619</v>
      </c>
      <c r="D821" s="840" t="s">
        <v>620</v>
      </c>
      <c r="E821" s="826" t="s">
        <v>3598</v>
      </c>
      <c r="F821" s="840" t="s">
        <v>3599</v>
      </c>
      <c r="G821" s="826" t="s">
        <v>3912</v>
      </c>
      <c r="H821" s="826" t="s">
        <v>4848</v>
      </c>
      <c r="I821" s="832">
        <v>2.5416666269302368</v>
      </c>
      <c r="J821" s="832">
        <v>420</v>
      </c>
      <c r="K821" s="833">
        <v>1067.5000152587891</v>
      </c>
    </row>
    <row r="822" spans="1:11" ht="14.45" customHeight="1" x14ac:dyDescent="0.2">
      <c r="A822" s="822" t="s">
        <v>575</v>
      </c>
      <c r="B822" s="823" t="s">
        <v>576</v>
      </c>
      <c r="C822" s="826" t="s">
        <v>619</v>
      </c>
      <c r="D822" s="840" t="s">
        <v>620</v>
      </c>
      <c r="E822" s="826" t="s">
        <v>3598</v>
      </c>
      <c r="F822" s="840" t="s">
        <v>3599</v>
      </c>
      <c r="G822" s="826" t="s">
        <v>4849</v>
      </c>
      <c r="H822" s="826" t="s">
        <v>4850</v>
      </c>
      <c r="I822" s="832">
        <v>111.55000305175781</v>
      </c>
      <c r="J822" s="832">
        <v>1</v>
      </c>
      <c r="K822" s="833">
        <v>111.55000305175781</v>
      </c>
    </row>
    <row r="823" spans="1:11" ht="14.45" customHeight="1" x14ac:dyDescent="0.2">
      <c r="A823" s="822" t="s">
        <v>575</v>
      </c>
      <c r="B823" s="823" t="s">
        <v>576</v>
      </c>
      <c r="C823" s="826" t="s">
        <v>619</v>
      </c>
      <c r="D823" s="840" t="s">
        <v>620</v>
      </c>
      <c r="E823" s="826" t="s">
        <v>3598</v>
      </c>
      <c r="F823" s="840" t="s">
        <v>3599</v>
      </c>
      <c r="G823" s="826" t="s">
        <v>3851</v>
      </c>
      <c r="H823" s="826" t="s">
        <v>3852</v>
      </c>
      <c r="I823" s="832">
        <v>790.87750244140625</v>
      </c>
      <c r="J823" s="832">
        <v>4</v>
      </c>
      <c r="K823" s="833">
        <v>3163.510009765625</v>
      </c>
    </row>
    <row r="824" spans="1:11" ht="14.45" customHeight="1" x14ac:dyDescent="0.2">
      <c r="A824" s="822" t="s">
        <v>575</v>
      </c>
      <c r="B824" s="823" t="s">
        <v>576</v>
      </c>
      <c r="C824" s="826" t="s">
        <v>619</v>
      </c>
      <c r="D824" s="840" t="s">
        <v>620</v>
      </c>
      <c r="E824" s="826" t="s">
        <v>3598</v>
      </c>
      <c r="F824" s="840" t="s">
        <v>3599</v>
      </c>
      <c r="G824" s="826" t="s">
        <v>3915</v>
      </c>
      <c r="H824" s="826" t="s">
        <v>4851</v>
      </c>
      <c r="I824" s="832">
        <v>642.08669026692712</v>
      </c>
      <c r="J824" s="832">
        <v>3</v>
      </c>
      <c r="K824" s="833">
        <v>1926.2600708007813</v>
      </c>
    </row>
    <row r="825" spans="1:11" ht="14.45" customHeight="1" x14ac:dyDescent="0.2">
      <c r="A825" s="822" t="s">
        <v>575</v>
      </c>
      <c r="B825" s="823" t="s">
        <v>576</v>
      </c>
      <c r="C825" s="826" t="s">
        <v>619</v>
      </c>
      <c r="D825" s="840" t="s">
        <v>620</v>
      </c>
      <c r="E825" s="826" t="s">
        <v>3598</v>
      </c>
      <c r="F825" s="840" t="s">
        <v>3599</v>
      </c>
      <c r="G825" s="826" t="s">
        <v>3853</v>
      </c>
      <c r="H825" s="826" t="s">
        <v>3854</v>
      </c>
      <c r="I825" s="832">
        <v>48.476666768391929</v>
      </c>
      <c r="J825" s="832">
        <v>40</v>
      </c>
      <c r="K825" s="833">
        <v>1939.0599975585938</v>
      </c>
    </row>
    <row r="826" spans="1:11" ht="14.45" customHeight="1" x14ac:dyDescent="0.2">
      <c r="A826" s="822" t="s">
        <v>575</v>
      </c>
      <c r="B826" s="823" t="s">
        <v>576</v>
      </c>
      <c r="C826" s="826" t="s">
        <v>619</v>
      </c>
      <c r="D826" s="840" t="s">
        <v>620</v>
      </c>
      <c r="E826" s="826" t="s">
        <v>3598</v>
      </c>
      <c r="F826" s="840" t="s">
        <v>3599</v>
      </c>
      <c r="G826" s="826" t="s">
        <v>4852</v>
      </c>
      <c r="H826" s="826" t="s">
        <v>4853</v>
      </c>
      <c r="I826" s="832">
        <v>107.90000152587891</v>
      </c>
      <c r="J826" s="832">
        <v>5</v>
      </c>
      <c r="K826" s="833">
        <v>539.489990234375</v>
      </c>
    </row>
    <row r="827" spans="1:11" ht="14.45" customHeight="1" x14ac:dyDescent="0.2">
      <c r="A827" s="822" t="s">
        <v>575</v>
      </c>
      <c r="B827" s="823" t="s">
        <v>576</v>
      </c>
      <c r="C827" s="826" t="s">
        <v>619</v>
      </c>
      <c r="D827" s="840" t="s">
        <v>620</v>
      </c>
      <c r="E827" s="826" t="s">
        <v>3598</v>
      </c>
      <c r="F827" s="840" t="s">
        <v>3599</v>
      </c>
      <c r="G827" s="826" t="s">
        <v>3923</v>
      </c>
      <c r="H827" s="826" t="s">
        <v>4854</v>
      </c>
      <c r="I827" s="832">
        <v>69.699996948242188</v>
      </c>
      <c r="J827" s="832">
        <v>40</v>
      </c>
      <c r="K827" s="833">
        <v>2787.840087890625</v>
      </c>
    </row>
    <row r="828" spans="1:11" ht="14.45" customHeight="1" x14ac:dyDescent="0.2">
      <c r="A828" s="822" t="s">
        <v>575</v>
      </c>
      <c r="B828" s="823" t="s">
        <v>576</v>
      </c>
      <c r="C828" s="826" t="s">
        <v>619</v>
      </c>
      <c r="D828" s="840" t="s">
        <v>620</v>
      </c>
      <c r="E828" s="826" t="s">
        <v>3598</v>
      </c>
      <c r="F828" s="840" t="s">
        <v>3599</v>
      </c>
      <c r="G828" s="826" t="s">
        <v>4855</v>
      </c>
      <c r="H828" s="826" t="s">
        <v>4856</v>
      </c>
      <c r="I828" s="832">
        <v>93.449996948242188</v>
      </c>
      <c r="J828" s="832">
        <v>10</v>
      </c>
      <c r="K828" s="833">
        <v>934.46002197265625</v>
      </c>
    </row>
    <row r="829" spans="1:11" ht="14.45" customHeight="1" x14ac:dyDescent="0.2">
      <c r="A829" s="822" t="s">
        <v>575</v>
      </c>
      <c r="B829" s="823" t="s">
        <v>576</v>
      </c>
      <c r="C829" s="826" t="s">
        <v>619</v>
      </c>
      <c r="D829" s="840" t="s">
        <v>620</v>
      </c>
      <c r="E829" s="826" t="s">
        <v>3598</v>
      </c>
      <c r="F829" s="840" t="s">
        <v>3599</v>
      </c>
      <c r="G829" s="826" t="s">
        <v>3857</v>
      </c>
      <c r="H829" s="826" t="s">
        <v>3858</v>
      </c>
      <c r="I829" s="832">
        <v>235.1300048828125</v>
      </c>
      <c r="J829" s="832">
        <v>30</v>
      </c>
      <c r="K829" s="833">
        <v>7053.8701171875</v>
      </c>
    </row>
    <row r="830" spans="1:11" ht="14.45" customHeight="1" x14ac:dyDescent="0.2">
      <c r="A830" s="822" t="s">
        <v>575</v>
      </c>
      <c r="B830" s="823" t="s">
        <v>576</v>
      </c>
      <c r="C830" s="826" t="s">
        <v>619</v>
      </c>
      <c r="D830" s="840" t="s">
        <v>620</v>
      </c>
      <c r="E830" s="826" t="s">
        <v>3598</v>
      </c>
      <c r="F830" s="840" t="s">
        <v>3599</v>
      </c>
      <c r="G830" s="826" t="s">
        <v>3859</v>
      </c>
      <c r="H830" s="826" t="s">
        <v>3860</v>
      </c>
      <c r="I830" s="832">
        <v>22.149999618530273</v>
      </c>
      <c r="J830" s="832">
        <v>135</v>
      </c>
      <c r="K830" s="833">
        <v>2990.25</v>
      </c>
    </row>
    <row r="831" spans="1:11" ht="14.45" customHeight="1" x14ac:dyDescent="0.2">
      <c r="A831" s="822" t="s">
        <v>575</v>
      </c>
      <c r="B831" s="823" t="s">
        <v>576</v>
      </c>
      <c r="C831" s="826" t="s">
        <v>619</v>
      </c>
      <c r="D831" s="840" t="s">
        <v>620</v>
      </c>
      <c r="E831" s="826" t="s">
        <v>3598</v>
      </c>
      <c r="F831" s="840" t="s">
        <v>3599</v>
      </c>
      <c r="G831" s="826" t="s">
        <v>3861</v>
      </c>
      <c r="H831" s="826" t="s">
        <v>3862</v>
      </c>
      <c r="I831" s="832">
        <v>30.178000259399415</v>
      </c>
      <c r="J831" s="832">
        <v>355</v>
      </c>
      <c r="K831" s="833">
        <v>10713.149963378906</v>
      </c>
    </row>
    <row r="832" spans="1:11" ht="14.45" customHeight="1" x14ac:dyDescent="0.2">
      <c r="A832" s="822" t="s">
        <v>575</v>
      </c>
      <c r="B832" s="823" t="s">
        <v>576</v>
      </c>
      <c r="C832" s="826" t="s">
        <v>619</v>
      </c>
      <c r="D832" s="840" t="s">
        <v>620</v>
      </c>
      <c r="E832" s="826" t="s">
        <v>3598</v>
      </c>
      <c r="F832" s="840" t="s">
        <v>3599</v>
      </c>
      <c r="G832" s="826" t="s">
        <v>3863</v>
      </c>
      <c r="H832" s="826" t="s">
        <v>3864</v>
      </c>
      <c r="I832" s="832">
        <v>235.75</v>
      </c>
      <c r="J832" s="832">
        <v>6</v>
      </c>
      <c r="K832" s="833">
        <v>1414.5</v>
      </c>
    </row>
    <row r="833" spans="1:11" ht="14.45" customHeight="1" x14ac:dyDescent="0.2">
      <c r="A833" s="822" t="s">
        <v>575</v>
      </c>
      <c r="B833" s="823" t="s">
        <v>576</v>
      </c>
      <c r="C833" s="826" t="s">
        <v>619</v>
      </c>
      <c r="D833" s="840" t="s">
        <v>620</v>
      </c>
      <c r="E833" s="826" t="s">
        <v>3598</v>
      </c>
      <c r="F833" s="840" t="s">
        <v>3599</v>
      </c>
      <c r="G833" s="826" t="s">
        <v>3867</v>
      </c>
      <c r="H833" s="826" t="s">
        <v>3868</v>
      </c>
      <c r="I833" s="832">
        <v>5.272000026702881</v>
      </c>
      <c r="J833" s="832">
        <v>580</v>
      </c>
      <c r="K833" s="833">
        <v>3057.3000106811523</v>
      </c>
    </row>
    <row r="834" spans="1:11" ht="14.45" customHeight="1" x14ac:dyDescent="0.2">
      <c r="A834" s="822" t="s">
        <v>575</v>
      </c>
      <c r="B834" s="823" t="s">
        <v>576</v>
      </c>
      <c r="C834" s="826" t="s">
        <v>619</v>
      </c>
      <c r="D834" s="840" t="s">
        <v>620</v>
      </c>
      <c r="E834" s="826" t="s">
        <v>3598</v>
      </c>
      <c r="F834" s="840" t="s">
        <v>3599</v>
      </c>
      <c r="G834" s="826" t="s">
        <v>4857</v>
      </c>
      <c r="H834" s="826" t="s">
        <v>4858</v>
      </c>
      <c r="I834" s="832">
        <v>123.19000244140625</v>
      </c>
      <c r="J834" s="832">
        <v>10</v>
      </c>
      <c r="K834" s="833">
        <v>1231.8800048828125</v>
      </c>
    </row>
    <row r="835" spans="1:11" ht="14.45" customHeight="1" x14ac:dyDescent="0.2">
      <c r="A835" s="822" t="s">
        <v>575</v>
      </c>
      <c r="B835" s="823" t="s">
        <v>576</v>
      </c>
      <c r="C835" s="826" t="s">
        <v>619</v>
      </c>
      <c r="D835" s="840" t="s">
        <v>620</v>
      </c>
      <c r="E835" s="826" t="s">
        <v>3598</v>
      </c>
      <c r="F835" s="840" t="s">
        <v>3599</v>
      </c>
      <c r="G835" s="826" t="s">
        <v>3934</v>
      </c>
      <c r="H835" s="826" t="s">
        <v>4859</v>
      </c>
      <c r="I835" s="832">
        <v>112.81999969482422</v>
      </c>
      <c r="J835" s="832">
        <v>20</v>
      </c>
      <c r="K835" s="833">
        <v>2256.31005859375</v>
      </c>
    </row>
    <row r="836" spans="1:11" ht="14.45" customHeight="1" x14ac:dyDescent="0.2">
      <c r="A836" s="822" t="s">
        <v>575</v>
      </c>
      <c r="B836" s="823" t="s">
        <v>576</v>
      </c>
      <c r="C836" s="826" t="s">
        <v>619</v>
      </c>
      <c r="D836" s="840" t="s">
        <v>620</v>
      </c>
      <c r="E836" s="826" t="s">
        <v>3598</v>
      </c>
      <c r="F836" s="840" t="s">
        <v>3599</v>
      </c>
      <c r="G836" s="826" t="s">
        <v>4860</v>
      </c>
      <c r="H836" s="826" t="s">
        <v>4861</v>
      </c>
      <c r="I836" s="832">
        <v>116.45500183105469</v>
      </c>
      <c r="J836" s="832">
        <v>10</v>
      </c>
      <c r="K836" s="833">
        <v>1164.5499877929688</v>
      </c>
    </row>
    <row r="837" spans="1:11" ht="14.45" customHeight="1" x14ac:dyDescent="0.2">
      <c r="A837" s="822" t="s">
        <v>575</v>
      </c>
      <c r="B837" s="823" t="s">
        <v>576</v>
      </c>
      <c r="C837" s="826" t="s">
        <v>619</v>
      </c>
      <c r="D837" s="840" t="s">
        <v>620</v>
      </c>
      <c r="E837" s="826" t="s">
        <v>3598</v>
      </c>
      <c r="F837" s="840" t="s">
        <v>3599</v>
      </c>
      <c r="G837" s="826" t="s">
        <v>4862</v>
      </c>
      <c r="H837" s="826" t="s">
        <v>4863</v>
      </c>
      <c r="I837" s="832">
        <v>293.25</v>
      </c>
      <c r="J837" s="832">
        <v>5</v>
      </c>
      <c r="K837" s="833">
        <v>1466.25</v>
      </c>
    </row>
    <row r="838" spans="1:11" ht="14.45" customHeight="1" x14ac:dyDescent="0.2">
      <c r="A838" s="822" t="s">
        <v>575</v>
      </c>
      <c r="B838" s="823" t="s">
        <v>576</v>
      </c>
      <c r="C838" s="826" t="s">
        <v>619</v>
      </c>
      <c r="D838" s="840" t="s">
        <v>620</v>
      </c>
      <c r="E838" s="826" t="s">
        <v>3598</v>
      </c>
      <c r="F838" s="840" t="s">
        <v>3599</v>
      </c>
      <c r="G838" s="826" t="s">
        <v>4864</v>
      </c>
      <c r="H838" s="826" t="s">
        <v>4865</v>
      </c>
      <c r="I838" s="832">
        <v>129.25999450683594</v>
      </c>
      <c r="J838" s="832">
        <v>5</v>
      </c>
      <c r="K838" s="833">
        <v>646.29998779296875</v>
      </c>
    </row>
    <row r="839" spans="1:11" ht="14.45" customHeight="1" x14ac:dyDescent="0.2">
      <c r="A839" s="822" t="s">
        <v>575</v>
      </c>
      <c r="B839" s="823" t="s">
        <v>576</v>
      </c>
      <c r="C839" s="826" t="s">
        <v>619</v>
      </c>
      <c r="D839" s="840" t="s">
        <v>620</v>
      </c>
      <c r="E839" s="826" t="s">
        <v>3598</v>
      </c>
      <c r="F839" s="840" t="s">
        <v>3599</v>
      </c>
      <c r="G839" s="826" t="s">
        <v>4866</v>
      </c>
      <c r="H839" s="826" t="s">
        <v>4867</v>
      </c>
      <c r="I839" s="832">
        <v>55.369998931884766</v>
      </c>
      <c r="J839" s="832">
        <v>10</v>
      </c>
      <c r="K839" s="833">
        <v>553.72998046875</v>
      </c>
    </row>
    <row r="840" spans="1:11" ht="14.45" customHeight="1" x14ac:dyDescent="0.2">
      <c r="A840" s="822" t="s">
        <v>575</v>
      </c>
      <c r="B840" s="823" t="s">
        <v>576</v>
      </c>
      <c r="C840" s="826" t="s">
        <v>619</v>
      </c>
      <c r="D840" s="840" t="s">
        <v>620</v>
      </c>
      <c r="E840" s="826" t="s">
        <v>3598</v>
      </c>
      <c r="F840" s="840" t="s">
        <v>3599</v>
      </c>
      <c r="G840" s="826" t="s">
        <v>3873</v>
      </c>
      <c r="H840" s="826" t="s">
        <v>3874</v>
      </c>
      <c r="I840" s="832">
        <v>283.01998901367188</v>
      </c>
      <c r="J840" s="832">
        <v>5</v>
      </c>
      <c r="K840" s="833">
        <v>1415.0999755859375</v>
      </c>
    </row>
    <row r="841" spans="1:11" ht="14.45" customHeight="1" x14ac:dyDescent="0.2">
      <c r="A841" s="822" t="s">
        <v>575</v>
      </c>
      <c r="B841" s="823" t="s">
        <v>576</v>
      </c>
      <c r="C841" s="826" t="s">
        <v>619</v>
      </c>
      <c r="D841" s="840" t="s">
        <v>620</v>
      </c>
      <c r="E841" s="826" t="s">
        <v>3598</v>
      </c>
      <c r="F841" s="840" t="s">
        <v>3599</v>
      </c>
      <c r="G841" s="826" t="s">
        <v>3875</v>
      </c>
      <c r="H841" s="826" t="s">
        <v>3876</v>
      </c>
      <c r="I841" s="832">
        <v>233.80000305175781</v>
      </c>
      <c r="J841" s="832">
        <v>5</v>
      </c>
      <c r="K841" s="833">
        <v>1168.97998046875</v>
      </c>
    </row>
    <row r="842" spans="1:11" ht="14.45" customHeight="1" x14ac:dyDescent="0.2">
      <c r="A842" s="822" t="s">
        <v>575</v>
      </c>
      <c r="B842" s="823" t="s">
        <v>576</v>
      </c>
      <c r="C842" s="826" t="s">
        <v>619</v>
      </c>
      <c r="D842" s="840" t="s">
        <v>620</v>
      </c>
      <c r="E842" s="826" t="s">
        <v>3598</v>
      </c>
      <c r="F842" s="840" t="s">
        <v>3599</v>
      </c>
      <c r="G842" s="826" t="s">
        <v>3881</v>
      </c>
      <c r="H842" s="826" t="s">
        <v>3882</v>
      </c>
      <c r="I842" s="832">
        <v>170.36142621721541</v>
      </c>
      <c r="J842" s="832">
        <v>21</v>
      </c>
      <c r="K842" s="833">
        <v>3645.6400146484375</v>
      </c>
    </row>
    <row r="843" spans="1:11" ht="14.45" customHeight="1" x14ac:dyDescent="0.2">
      <c r="A843" s="822" t="s">
        <v>575</v>
      </c>
      <c r="B843" s="823" t="s">
        <v>576</v>
      </c>
      <c r="C843" s="826" t="s">
        <v>619</v>
      </c>
      <c r="D843" s="840" t="s">
        <v>620</v>
      </c>
      <c r="E843" s="826" t="s">
        <v>3598</v>
      </c>
      <c r="F843" s="840" t="s">
        <v>3599</v>
      </c>
      <c r="G843" s="826" t="s">
        <v>3885</v>
      </c>
      <c r="H843" s="826" t="s">
        <v>3886</v>
      </c>
      <c r="I843" s="832">
        <v>38.400001525878906</v>
      </c>
      <c r="J843" s="832">
        <v>30</v>
      </c>
      <c r="K843" s="833">
        <v>1152.030029296875</v>
      </c>
    </row>
    <row r="844" spans="1:11" ht="14.45" customHeight="1" x14ac:dyDescent="0.2">
      <c r="A844" s="822" t="s">
        <v>575</v>
      </c>
      <c r="B844" s="823" t="s">
        <v>576</v>
      </c>
      <c r="C844" s="826" t="s">
        <v>619</v>
      </c>
      <c r="D844" s="840" t="s">
        <v>620</v>
      </c>
      <c r="E844" s="826" t="s">
        <v>3598</v>
      </c>
      <c r="F844" s="840" t="s">
        <v>3599</v>
      </c>
      <c r="G844" s="826" t="s">
        <v>4868</v>
      </c>
      <c r="H844" s="826" t="s">
        <v>4869</v>
      </c>
      <c r="I844" s="832">
        <v>76.889999389648438</v>
      </c>
      <c r="J844" s="832">
        <v>20</v>
      </c>
      <c r="K844" s="833">
        <v>1537.75</v>
      </c>
    </row>
    <row r="845" spans="1:11" ht="14.45" customHeight="1" x14ac:dyDescent="0.2">
      <c r="A845" s="822" t="s">
        <v>575</v>
      </c>
      <c r="B845" s="823" t="s">
        <v>576</v>
      </c>
      <c r="C845" s="826" t="s">
        <v>619</v>
      </c>
      <c r="D845" s="840" t="s">
        <v>620</v>
      </c>
      <c r="E845" s="826" t="s">
        <v>3598</v>
      </c>
      <c r="F845" s="840" t="s">
        <v>3599</v>
      </c>
      <c r="G845" s="826" t="s">
        <v>4862</v>
      </c>
      <c r="H845" s="826" t="s">
        <v>4870</v>
      </c>
      <c r="I845" s="832">
        <v>293.25</v>
      </c>
      <c r="J845" s="832">
        <v>10</v>
      </c>
      <c r="K845" s="833">
        <v>2932.5</v>
      </c>
    </row>
    <row r="846" spans="1:11" ht="14.45" customHeight="1" x14ac:dyDescent="0.2">
      <c r="A846" s="822" t="s">
        <v>575</v>
      </c>
      <c r="B846" s="823" t="s">
        <v>576</v>
      </c>
      <c r="C846" s="826" t="s">
        <v>619</v>
      </c>
      <c r="D846" s="840" t="s">
        <v>620</v>
      </c>
      <c r="E846" s="826" t="s">
        <v>3598</v>
      </c>
      <c r="F846" s="840" t="s">
        <v>3599</v>
      </c>
      <c r="G846" s="826" t="s">
        <v>4864</v>
      </c>
      <c r="H846" s="826" t="s">
        <v>4871</v>
      </c>
      <c r="I846" s="832">
        <v>129.25999450683594</v>
      </c>
      <c r="J846" s="832">
        <v>10</v>
      </c>
      <c r="K846" s="833">
        <v>1292.5999755859375</v>
      </c>
    </row>
    <row r="847" spans="1:11" ht="14.45" customHeight="1" x14ac:dyDescent="0.2">
      <c r="A847" s="822" t="s">
        <v>575</v>
      </c>
      <c r="B847" s="823" t="s">
        <v>576</v>
      </c>
      <c r="C847" s="826" t="s">
        <v>619</v>
      </c>
      <c r="D847" s="840" t="s">
        <v>620</v>
      </c>
      <c r="E847" s="826" t="s">
        <v>3598</v>
      </c>
      <c r="F847" s="840" t="s">
        <v>3599</v>
      </c>
      <c r="G847" s="826" t="s">
        <v>4872</v>
      </c>
      <c r="H847" s="826" t="s">
        <v>4873</v>
      </c>
      <c r="I847" s="832">
        <v>213.53999328613281</v>
      </c>
      <c r="J847" s="832">
        <v>20</v>
      </c>
      <c r="K847" s="833">
        <v>4270.7998046875</v>
      </c>
    </row>
    <row r="848" spans="1:11" ht="14.45" customHeight="1" x14ac:dyDescent="0.2">
      <c r="A848" s="822" t="s">
        <v>575</v>
      </c>
      <c r="B848" s="823" t="s">
        <v>576</v>
      </c>
      <c r="C848" s="826" t="s">
        <v>619</v>
      </c>
      <c r="D848" s="840" t="s">
        <v>620</v>
      </c>
      <c r="E848" s="826" t="s">
        <v>3598</v>
      </c>
      <c r="F848" s="840" t="s">
        <v>3599</v>
      </c>
      <c r="G848" s="826" t="s">
        <v>4874</v>
      </c>
      <c r="H848" s="826" t="s">
        <v>4875</v>
      </c>
      <c r="I848" s="832">
        <v>656.6400146484375</v>
      </c>
      <c r="J848" s="832">
        <v>2</v>
      </c>
      <c r="K848" s="833">
        <v>1313.280029296875</v>
      </c>
    </row>
    <row r="849" spans="1:11" ht="14.45" customHeight="1" x14ac:dyDescent="0.2">
      <c r="A849" s="822" t="s">
        <v>575</v>
      </c>
      <c r="B849" s="823" t="s">
        <v>576</v>
      </c>
      <c r="C849" s="826" t="s">
        <v>619</v>
      </c>
      <c r="D849" s="840" t="s">
        <v>620</v>
      </c>
      <c r="E849" s="826" t="s">
        <v>3598</v>
      </c>
      <c r="F849" s="840" t="s">
        <v>3599</v>
      </c>
      <c r="G849" s="826" t="s">
        <v>4876</v>
      </c>
      <c r="H849" s="826" t="s">
        <v>4877</v>
      </c>
      <c r="I849" s="832">
        <v>895.17999267578125</v>
      </c>
      <c r="J849" s="832">
        <v>1</v>
      </c>
      <c r="K849" s="833">
        <v>895.17999267578125</v>
      </c>
    </row>
    <row r="850" spans="1:11" ht="14.45" customHeight="1" x14ac:dyDescent="0.2">
      <c r="A850" s="822" t="s">
        <v>575</v>
      </c>
      <c r="B850" s="823" t="s">
        <v>576</v>
      </c>
      <c r="C850" s="826" t="s">
        <v>619</v>
      </c>
      <c r="D850" s="840" t="s">
        <v>620</v>
      </c>
      <c r="E850" s="826" t="s">
        <v>3598</v>
      </c>
      <c r="F850" s="840" t="s">
        <v>3599</v>
      </c>
      <c r="G850" s="826" t="s">
        <v>3948</v>
      </c>
      <c r="H850" s="826" t="s">
        <v>4878</v>
      </c>
      <c r="I850" s="832">
        <v>5.8400001525878906</v>
      </c>
      <c r="J850" s="832">
        <v>200</v>
      </c>
      <c r="K850" s="833">
        <v>1168</v>
      </c>
    </row>
    <row r="851" spans="1:11" ht="14.45" customHeight="1" x14ac:dyDescent="0.2">
      <c r="A851" s="822" t="s">
        <v>575</v>
      </c>
      <c r="B851" s="823" t="s">
        <v>576</v>
      </c>
      <c r="C851" s="826" t="s">
        <v>619</v>
      </c>
      <c r="D851" s="840" t="s">
        <v>620</v>
      </c>
      <c r="E851" s="826" t="s">
        <v>3598</v>
      </c>
      <c r="F851" s="840" t="s">
        <v>3599</v>
      </c>
      <c r="G851" s="826" t="s">
        <v>3893</v>
      </c>
      <c r="H851" s="826" t="s">
        <v>3894</v>
      </c>
      <c r="I851" s="832">
        <v>14.121249914169312</v>
      </c>
      <c r="J851" s="832">
        <v>500</v>
      </c>
      <c r="K851" s="833">
        <v>7061</v>
      </c>
    </row>
    <row r="852" spans="1:11" ht="14.45" customHeight="1" x14ac:dyDescent="0.2">
      <c r="A852" s="822" t="s">
        <v>575</v>
      </c>
      <c r="B852" s="823" t="s">
        <v>576</v>
      </c>
      <c r="C852" s="826" t="s">
        <v>619</v>
      </c>
      <c r="D852" s="840" t="s">
        <v>620</v>
      </c>
      <c r="E852" s="826" t="s">
        <v>3598</v>
      </c>
      <c r="F852" s="840" t="s">
        <v>3599</v>
      </c>
      <c r="G852" s="826" t="s">
        <v>3895</v>
      </c>
      <c r="H852" s="826" t="s">
        <v>3896</v>
      </c>
      <c r="I852" s="832">
        <v>230.08999633789063</v>
      </c>
      <c r="J852" s="832">
        <v>100</v>
      </c>
      <c r="K852" s="833">
        <v>23009.19921875</v>
      </c>
    </row>
    <row r="853" spans="1:11" ht="14.45" customHeight="1" x14ac:dyDescent="0.2">
      <c r="A853" s="822" t="s">
        <v>575</v>
      </c>
      <c r="B853" s="823" t="s">
        <v>576</v>
      </c>
      <c r="C853" s="826" t="s">
        <v>619</v>
      </c>
      <c r="D853" s="840" t="s">
        <v>620</v>
      </c>
      <c r="E853" s="826" t="s">
        <v>3598</v>
      </c>
      <c r="F853" s="840" t="s">
        <v>3599</v>
      </c>
      <c r="G853" s="826" t="s">
        <v>3897</v>
      </c>
      <c r="H853" s="826" t="s">
        <v>3898</v>
      </c>
      <c r="I853" s="832">
        <v>227.55500030517578</v>
      </c>
      <c r="J853" s="832">
        <v>50</v>
      </c>
      <c r="K853" s="833">
        <v>11377.669921875</v>
      </c>
    </row>
    <row r="854" spans="1:11" ht="14.45" customHeight="1" x14ac:dyDescent="0.2">
      <c r="A854" s="822" t="s">
        <v>575</v>
      </c>
      <c r="B854" s="823" t="s">
        <v>576</v>
      </c>
      <c r="C854" s="826" t="s">
        <v>619</v>
      </c>
      <c r="D854" s="840" t="s">
        <v>620</v>
      </c>
      <c r="E854" s="826" t="s">
        <v>3598</v>
      </c>
      <c r="F854" s="840" t="s">
        <v>3599</v>
      </c>
      <c r="G854" s="826" t="s">
        <v>3901</v>
      </c>
      <c r="H854" s="826" t="s">
        <v>3902</v>
      </c>
      <c r="I854" s="832">
        <v>259.89999389648438</v>
      </c>
      <c r="J854" s="832">
        <v>1</v>
      </c>
      <c r="K854" s="833">
        <v>259.89999389648438</v>
      </c>
    </row>
    <row r="855" spans="1:11" ht="14.45" customHeight="1" x14ac:dyDescent="0.2">
      <c r="A855" s="822" t="s">
        <v>575</v>
      </c>
      <c r="B855" s="823" t="s">
        <v>576</v>
      </c>
      <c r="C855" s="826" t="s">
        <v>619</v>
      </c>
      <c r="D855" s="840" t="s">
        <v>620</v>
      </c>
      <c r="E855" s="826" t="s">
        <v>3598</v>
      </c>
      <c r="F855" s="840" t="s">
        <v>3599</v>
      </c>
      <c r="G855" s="826" t="s">
        <v>4879</v>
      </c>
      <c r="H855" s="826" t="s">
        <v>4880</v>
      </c>
      <c r="I855" s="832">
        <v>428.14999389648438</v>
      </c>
      <c r="J855" s="832">
        <v>2</v>
      </c>
      <c r="K855" s="833">
        <v>856.28997802734375</v>
      </c>
    </row>
    <row r="856" spans="1:11" ht="14.45" customHeight="1" x14ac:dyDescent="0.2">
      <c r="A856" s="822" t="s">
        <v>575</v>
      </c>
      <c r="B856" s="823" t="s">
        <v>576</v>
      </c>
      <c r="C856" s="826" t="s">
        <v>619</v>
      </c>
      <c r="D856" s="840" t="s">
        <v>620</v>
      </c>
      <c r="E856" s="826" t="s">
        <v>3598</v>
      </c>
      <c r="F856" s="840" t="s">
        <v>3599</v>
      </c>
      <c r="G856" s="826" t="s">
        <v>3843</v>
      </c>
      <c r="H856" s="826" t="s">
        <v>3905</v>
      </c>
      <c r="I856" s="832">
        <v>727.260009765625</v>
      </c>
      <c r="J856" s="832">
        <v>3</v>
      </c>
      <c r="K856" s="833">
        <v>2181.780029296875</v>
      </c>
    </row>
    <row r="857" spans="1:11" ht="14.45" customHeight="1" x14ac:dyDescent="0.2">
      <c r="A857" s="822" t="s">
        <v>575</v>
      </c>
      <c r="B857" s="823" t="s">
        <v>576</v>
      </c>
      <c r="C857" s="826" t="s">
        <v>619</v>
      </c>
      <c r="D857" s="840" t="s">
        <v>620</v>
      </c>
      <c r="E857" s="826" t="s">
        <v>3598</v>
      </c>
      <c r="F857" s="840" t="s">
        <v>3599</v>
      </c>
      <c r="G857" s="826" t="s">
        <v>3845</v>
      </c>
      <c r="H857" s="826" t="s">
        <v>3908</v>
      </c>
      <c r="I857" s="832">
        <v>128</v>
      </c>
      <c r="J857" s="832">
        <v>10</v>
      </c>
      <c r="K857" s="833">
        <v>1280</v>
      </c>
    </row>
    <row r="858" spans="1:11" ht="14.45" customHeight="1" x14ac:dyDescent="0.2">
      <c r="A858" s="822" t="s">
        <v>575</v>
      </c>
      <c r="B858" s="823" t="s">
        <v>576</v>
      </c>
      <c r="C858" s="826" t="s">
        <v>619</v>
      </c>
      <c r="D858" s="840" t="s">
        <v>620</v>
      </c>
      <c r="E858" s="826" t="s">
        <v>3598</v>
      </c>
      <c r="F858" s="840" t="s">
        <v>3599</v>
      </c>
      <c r="G858" s="826" t="s">
        <v>4881</v>
      </c>
      <c r="H858" s="826" t="s">
        <v>4882</v>
      </c>
      <c r="I858" s="832">
        <v>47.560001373291016</v>
      </c>
      <c r="J858" s="832">
        <v>10</v>
      </c>
      <c r="K858" s="833">
        <v>475.6400146484375</v>
      </c>
    </row>
    <row r="859" spans="1:11" ht="14.45" customHeight="1" x14ac:dyDescent="0.2">
      <c r="A859" s="822" t="s">
        <v>575</v>
      </c>
      <c r="B859" s="823" t="s">
        <v>576</v>
      </c>
      <c r="C859" s="826" t="s">
        <v>619</v>
      </c>
      <c r="D859" s="840" t="s">
        <v>620</v>
      </c>
      <c r="E859" s="826" t="s">
        <v>3598</v>
      </c>
      <c r="F859" s="840" t="s">
        <v>3599</v>
      </c>
      <c r="G859" s="826" t="s">
        <v>4883</v>
      </c>
      <c r="H859" s="826" t="s">
        <v>4884</v>
      </c>
      <c r="I859" s="832">
        <v>6.440000057220459</v>
      </c>
      <c r="J859" s="832">
        <v>200</v>
      </c>
      <c r="K859" s="833">
        <v>1288</v>
      </c>
    </row>
    <row r="860" spans="1:11" ht="14.45" customHeight="1" x14ac:dyDescent="0.2">
      <c r="A860" s="822" t="s">
        <v>575</v>
      </c>
      <c r="B860" s="823" t="s">
        <v>576</v>
      </c>
      <c r="C860" s="826" t="s">
        <v>619</v>
      </c>
      <c r="D860" s="840" t="s">
        <v>620</v>
      </c>
      <c r="E860" s="826" t="s">
        <v>3598</v>
      </c>
      <c r="F860" s="840" t="s">
        <v>3599</v>
      </c>
      <c r="G860" s="826" t="s">
        <v>3912</v>
      </c>
      <c r="H860" s="826" t="s">
        <v>3913</v>
      </c>
      <c r="I860" s="832">
        <v>2.6000000238418579</v>
      </c>
      <c r="J860" s="832">
        <v>140</v>
      </c>
      <c r="K860" s="833">
        <v>364</v>
      </c>
    </row>
    <row r="861" spans="1:11" ht="14.45" customHeight="1" x14ac:dyDescent="0.2">
      <c r="A861" s="822" t="s">
        <v>575</v>
      </c>
      <c r="B861" s="823" t="s">
        <v>576</v>
      </c>
      <c r="C861" s="826" t="s">
        <v>619</v>
      </c>
      <c r="D861" s="840" t="s">
        <v>620</v>
      </c>
      <c r="E861" s="826" t="s">
        <v>3598</v>
      </c>
      <c r="F861" s="840" t="s">
        <v>3599</v>
      </c>
      <c r="G861" s="826" t="s">
        <v>3851</v>
      </c>
      <c r="H861" s="826" t="s">
        <v>3914</v>
      </c>
      <c r="I861" s="832">
        <v>790.8800048828125</v>
      </c>
      <c r="J861" s="832">
        <v>1</v>
      </c>
      <c r="K861" s="833">
        <v>790.8800048828125</v>
      </c>
    </row>
    <row r="862" spans="1:11" ht="14.45" customHeight="1" x14ac:dyDescent="0.2">
      <c r="A862" s="822" t="s">
        <v>575</v>
      </c>
      <c r="B862" s="823" t="s">
        <v>576</v>
      </c>
      <c r="C862" s="826" t="s">
        <v>619</v>
      </c>
      <c r="D862" s="840" t="s">
        <v>620</v>
      </c>
      <c r="E862" s="826" t="s">
        <v>3598</v>
      </c>
      <c r="F862" s="840" t="s">
        <v>3599</v>
      </c>
      <c r="G862" s="826" t="s">
        <v>3853</v>
      </c>
      <c r="H862" s="826" t="s">
        <v>3919</v>
      </c>
      <c r="I862" s="832">
        <v>48.479999542236328</v>
      </c>
      <c r="J862" s="832">
        <v>10</v>
      </c>
      <c r="K862" s="833">
        <v>484.76998901367188</v>
      </c>
    </row>
    <row r="863" spans="1:11" ht="14.45" customHeight="1" x14ac:dyDescent="0.2">
      <c r="A863" s="822" t="s">
        <v>575</v>
      </c>
      <c r="B863" s="823" t="s">
        <v>576</v>
      </c>
      <c r="C863" s="826" t="s">
        <v>619</v>
      </c>
      <c r="D863" s="840" t="s">
        <v>620</v>
      </c>
      <c r="E863" s="826" t="s">
        <v>3598</v>
      </c>
      <c r="F863" s="840" t="s">
        <v>3599</v>
      </c>
      <c r="G863" s="826" t="s">
        <v>3923</v>
      </c>
      <c r="H863" s="826" t="s">
        <v>3924</v>
      </c>
      <c r="I863" s="832">
        <v>69.699996948242188</v>
      </c>
      <c r="J863" s="832">
        <v>10</v>
      </c>
      <c r="K863" s="833">
        <v>696.96002197265625</v>
      </c>
    </row>
    <row r="864" spans="1:11" ht="14.45" customHeight="1" x14ac:dyDescent="0.2">
      <c r="A864" s="822" t="s">
        <v>575</v>
      </c>
      <c r="B864" s="823" t="s">
        <v>576</v>
      </c>
      <c r="C864" s="826" t="s">
        <v>619</v>
      </c>
      <c r="D864" s="840" t="s">
        <v>620</v>
      </c>
      <c r="E864" s="826" t="s">
        <v>3598</v>
      </c>
      <c r="F864" s="840" t="s">
        <v>3599</v>
      </c>
      <c r="G864" s="826" t="s">
        <v>3857</v>
      </c>
      <c r="H864" s="826" t="s">
        <v>4885</v>
      </c>
      <c r="I864" s="832">
        <v>235.1300048828125</v>
      </c>
      <c r="J864" s="832">
        <v>10</v>
      </c>
      <c r="K864" s="833">
        <v>2351.2900390625</v>
      </c>
    </row>
    <row r="865" spans="1:11" ht="14.45" customHeight="1" x14ac:dyDescent="0.2">
      <c r="A865" s="822" t="s">
        <v>575</v>
      </c>
      <c r="B865" s="823" t="s">
        <v>576</v>
      </c>
      <c r="C865" s="826" t="s">
        <v>619</v>
      </c>
      <c r="D865" s="840" t="s">
        <v>620</v>
      </c>
      <c r="E865" s="826" t="s">
        <v>3598</v>
      </c>
      <c r="F865" s="840" t="s">
        <v>3599</v>
      </c>
      <c r="G865" s="826" t="s">
        <v>3859</v>
      </c>
      <c r="H865" s="826" t="s">
        <v>3927</v>
      </c>
      <c r="I865" s="832">
        <v>22.149999618530273</v>
      </c>
      <c r="J865" s="832">
        <v>45</v>
      </c>
      <c r="K865" s="833">
        <v>996.75</v>
      </c>
    </row>
    <row r="866" spans="1:11" ht="14.45" customHeight="1" x14ac:dyDescent="0.2">
      <c r="A866" s="822" t="s">
        <v>575</v>
      </c>
      <c r="B866" s="823" t="s">
        <v>576</v>
      </c>
      <c r="C866" s="826" t="s">
        <v>619</v>
      </c>
      <c r="D866" s="840" t="s">
        <v>620</v>
      </c>
      <c r="E866" s="826" t="s">
        <v>3598</v>
      </c>
      <c r="F866" s="840" t="s">
        <v>3599</v>
      </c>
      <c r="G866" s="826" t="s">
        <v>3861</v>
      </c>
      <c r="H866" s="826" t="s">
        <v>3928</v>
      </c>
      <c r="I866" s="832">
        <v>30.175000190734863</v>
      </c>
      <c r="J866" s="832">
        <v>95</v>
      </c>
      <c r="K866" s="833">
        <v>2866.6999816894531</v>
      </c>
    </row>
    <row r="867" spans="1:11" ht="14.45" customHeight="1" x14ac:dyDescent="0.2">
      <c r="A867" s="822" t="s">
        <v>575</v>
      </c>
      <c r="B867" s="823" t="s">
        <v>576</v>
      </c>
      <c r="C867" s="826" t="s">
        <v>619</v>
      </c>
      <c r="D867" s="840" t="s">
        <v>620</v>
      </c>
      <c r="E867" s="826" t="s">
        <v>3598</v>
      </c>
      <c r="F867" s="840" t="s">
        <v>3599</v>
      </c>
      <c r="G867" s="826" t="s">
        <v>3863</v>
      </c>
      <c r="H867" s="826" t="s">
        <v>3929</v>
      </c>
      <c r="I867" s="832">
        <v>235.75</v>
      </c>
      <c r="J867" s="832">
        <v>6</v>
      </c>
      <c r="K867" s="833">
        <v>1414.5</v>
      </c>
    </row>
    <row r="868" spans="1:11" ht="14.45" customHeight="1" x14ac:dyDescent="0.2">
      <c r="A868" s="822" t="s">
        <v>575</v>
      </c>
      <c r="B868" s="823" t="s">
        <v>576</v>
      </c>
      <c r="C868" s="826" t="s">
        <v>619</v>
      </c>
      <c r="D868" s="840" t="s">
        <v>620</v>
      </c>
      <c r="E868" s="826" t="s">
        <v>3598</v>
      </c>
      <c r="F868" s="840" t="s">
        <v>3599</v>
      </c>
      <c r="G868" s="826" t="s">
        <v>4886</v>
      </c>
      <c r="H868" s="826" t="s">
        <v>4887</v>
      </c>
      <c r="I868" s="832">
        <v>627.9000244140625</v>
      </c>
      <c r="J868" s="832">
        <v>1</v>
      </c>
      <c r="K868" s="833">
        <v>627.9000244140625</v>
      </c>
    </row>
    <row r="869" spans="1:11" ht="14.45" customHeight="1" x14ac:dyDescent="0.2">
      <c r="A869" s="822" t="s">
        <v>575</v>
      </c>
      <c r="B869" s="823" t="s">
        <v>576</v>
      </c>
      <c r="C869" s="826" t="s">
        <v>619</v>
      </c>
      <c r="D869" s="840" t="s">
        <v>620</v>
      </c>
      <c r="E869" s="826" t="s">
        <v>3598</v>
      </c>
      <c r="F869" s="840" t="s">
        <v>3599</v>
      </c>
      <c r="G869" s="826" t="s">
        <v>3867</v>
      </c>
      <c r="H869" s="826" t="s">
        <v>3930</v>
      </c>
      <c r="I869" s="832">
        <v>5.2800002098083496</v>
      </c>
      <c r="J869" s="832">
        <v>50</v>
      </c>
      <c r="K869" s="833">
        <v>264</v>
      </c>
    </row>
    <row r="870" spans="1:11" ht="14.45" customHeight="1" x14ac:dyDescent="0.2">
      <c r="A870" s="822" t="s">
        <v>575</v>
      </c>
      <c r="B870" s="823" t="s">
        <v>576</v>
      </c>
      <c r="C870" s="826" t="s">
        <v>619</v>
      </c>
      <c r="D870" s="840" t="s">
        <v>620</v>
      </c>
      <c r="E870" s="826" t="s">
        <v>3598</v>
      </c>
      <c r="F870" s="840" t="s">
        <v>3599</v>
      </c>
      <c r="G870" s="826" t="s">
        <v>4857</v>
      </c>
      <c r="H870" s="826" t="s">
        <v>4888</v>
      </c>
      <c r="I870" s="832">
        <v>123.19000244140625</v>
      </c>
      <c r="J870" s="832">
        <v>10</v>
      </c>
      <c r="K870" s="833">
        <v>1231.9000244140625</v>
      </c>
    </row>
    <row r="871" spans="1:11" ht="14.45" customHeight="1" x14ac:dyDescent="0.2">
      <c r="A871" s="822" t="s">
        <v>575</v>
      </c>
      <c r="B871" s="823" t="s">
        <v>576</v>
      </c>
      <c r="C871" s="826" t="s">
        <v>619</v>
      </c>
      <c r="D871" s="840" t="s">
        <v>620</v>
      </c>
      <c r="E871" s="826" t="s">
        <v>3598</v>
      </c>
      <c r="F871" s="840" t="s">
        <v>3599</v>
      </c>
      <c r="G871" s="826" t="s">
        <v>4860</v>
      </c>
      <c r="H871" s="826" t="s">
        <v>4889</v>
      </c>
      <c r="I871" s="832">
        <v>120.61000061035156</v>
      </c>
      <c r="J871" s="832">
        <v>5</v>
      </c>
      <c r="K871" s="833">
        <v>603.05999755859375</v>
      </c>
    </row>
    <row r="872" spans="1:11" ht="14.45" customHeight="1" x14ac:dyDescent="0.2">
      <c r="A872" s="822" t="s">
        <v>575</v>
      </c>
      <c r="B872" s="823" t="s">
        <v>576</v>
      </c>
      <c r="C872" s="826" t="s">
        <v>619</v>
      </c>
      <c r="D872" s="840" t="s">
        <v>620</v>
      </c>
      <c r="E872" s="826" t="s">
        <v>3598</v>
      </c>
      <c r="F872" s="840" t="s">
        <v>3599</v>
      </c>
      <c r="G872" s="826" t="s">
        <v>4890</v>
      </c>
      <c r="H872" s="826" t="s">
        <v>4891</v>
      </c>
      <c r="I872" s="832">
        <v>214.74000549316406</v>
      </c>
      <c r="J872" s="832">
        <v>18</v>
      </c>
      <c r="K872" s="833">
        <v>3865.3798828125</v>
      </c>
    </row>
    <row r="873" spans="1:11" ht="14.45" customHeight="1" x14ac:dyDescent="0.2">
      <c r="A873" s="822" t="s">
        <v>575</v>
      </c>
      <c r="B873" s="823" t="s">
        <v>576</v>
      </c>
      <c r="C873" s="826" t="s">
        <v>619</v>
      </c>
      <c r="D873" s="840" t="s">
        <v>620</v>
      </c>
      <c r="E873" s="826" t="s">
        <v>3598</v>
      </c>
      <c r="F873" s="840" t="s">
        <v>3599</v>
      </c>
      <c r="G873" s="826" t="s">
        <v>4864</v>
      </c>
      <c r="H873" s="826" t="s">
        <v>4892</v>
      </c>
      <c r="I873" s="832">
        <v>86.25</v>
      </c>
      <c r="J873" s="832">
        <v>15</v>
      </c>
      <c r="K873" s="833">
        <v>1293.75</v>
      </c>
    </row>
    <row r="874" spans="1:11" ht="14.45" customHeight="1" x14ac:dyDescent="0.2">
      <c r="A874" s="822" t="s">
        <v>575</v>
      </c>
      <c r="B874" s="823" t="s">
        <v>576</v>
      </c>
      <c r="C874" s="826" t="s">
        <v>619</v>
      </c>
      <c r="D874" s="840" t="s">
        <v>620</v>
      </c>
      <c r="E874" s="826" t="s">
        <v>3598</v>
      </c>
      <c r="F874" s="840" t="s">
        <v>3599</v>
      </c>
      <c r="G874" s="826" t="s">
        <v>4872</v>
      </c>
      <c r="H874" s="826" t="s">
        <v>4893</v>
      </c>
      <c r="I874" s="832">
        <v>207.07000732421875</v>
      </c>
      <c r="J874" s="832">
        <v>20</v>
      </c>
      <c r="K874" s="833">
        <v>4141.4000244140625</v>
      </c>
    </row>
    <row r="875" spans="1:11" ht="14.45" customHeight="1" x14ac:dyDescent="0.2">
      <c r="A875" s="822" t="s">
        <v>575</v>
      </c>
      <c r="B875" s="823" t="s">
        <v>576</v>
      </c>
      <c r="C875" s="826" t="s">
        <v>619</v>
      </c>
      <c r="D875" s="840" t="s">
        <v>620</v>
      </c>
      <c r="E875" s="826" t="s">
        <v>3598</v>
      </c>
      <c r="F875" s="840" t="s">
        <v>3599</v>
      </c>
      <c r="G875" s="826" t="s">
        <v>3873</v>
      </c>
      <c r="H875" s="826" t="s">
        <v>3936</v>
      </c>
      <c r="I875" s="832">
        <v>283.01333618164063</v>
      </c>
      <c r="J875" s="832">
        <v>15</v>
      </c>
      <c r="K875" s="833">
        <v>4245.1800537109375</v>
      </c>
    </row>
    <row r="876" spans="1:11" ht="14.45" customHeight="1" x14ac:dyDescent="0.2">
      <c r="A876" s="822" t="s">
        <v>575</v>
      </c>
      <c r="B876" s="823" t="s">
        <v>576</v>
      </c>
      <c r="C876" s="826" t="s">
        <v>619</v>
      </c>
      <c r="D876" s="840" t="s">
        <v>620</v>
      </c>
      <c r="E876" s="826" t="s">
        <v>3598</v>
      </c>
      <c r="F876" s="840" t="s">
        <v>3599</v>
      </c>
      <c r="G876" s="826" t="s">
        <v>3875</v>
      </c>
      <c r="H876" s="826" t="s">
        <v>3937</v>
      </c>
      <c r="I876" s="832">
        <v>233.80000305175781</v>
      </c>
      <c r="J876" s="832">
        <v>5</v>
      </c>
      <c r="K876" s="833">
        <v>1169</v>
      </c>
    </row>
    <row r="877" spans="1:11" ht="14.45" customHeight="1" x14ac:dyDescent="0.2">
      <c r="A877" s="822" t="s">
        <v>575</v>
      </c>
      <c r="B877" s="823" t="s">
        <v>576</v>
      </c>
      <c r="C877" s="826" t="s">
        <v>619</v>
      </c>
      <c r="D877" s="840" t="s">
        <v>620</v>
      </c>
      <c r="E877" s="826" t="s">
        <v>3598</v>
      </c>
      <c r="F877" s="840" t="s">
        <v>3599</v>
      </c>
      <c r="G877" s="826" t="s">
        <v>3881</v>
      </c>
      <c r="H877" s="826" t="s">
        <v>3939</v>
      </c>
      <c r="I877" s="832">
        <v>139.16999816894531</v>
      </c>
      <c r="J877" s="832">
        <v>17</v>
      </c>
      <c r="K877" s="833">
        <v>2365.8900299072266</v>
      </c>
    </row>
    <row r="878" spans="1:11" ht="14.45" customHeight="1" x14ac:dyDescent="0.2">
      <c r="A878" s="822" t="s">
        <v>575</v>
      </c>
      <c r="B878" s="823" t="s">
        <v>576</v>
      </c>
      <c r="C878" s="826" t="s">
        <v>619</v>
      </c>
      <c r="D878" s="840" t="s">
        <v>620</v>
      </c>
      <c r="E878" s="826" t="s">
        <v>3598</v>
      </c>
      <c r="F878" s="840" t="s">
        <v>3599</v>
      </c>
      <c r="G878" s="826" t="s">
        <v>3943</v>
      </c>
      <c r="H878" s="826" t="s">
        <v>3944</v>
      </c>
      <c r="I878" s="832">
        <v>58.529998779296875</v>
      </c>
      <c r="J878" s="832">
        <v>20</v>
      </c>
      <c r="K878" s="833">
        <v>1170.6500244140625</v>
      </c>
    </row>
    <row r="879" spans="1:11" ht="14.45" customHeight="1" x14ac:dyDescent="0.2">
      <c r="A879" s="822" t="s">
        <v>575</v>
      </c>
      <c r="B879" s="823" t="s">
        <v>576</v>
      </c>
      <c r="C879" s="826" t="s">
        <v>619</v>
      </c>
      <c r="D879" s="840" t="s">
        <v>620</v>
      </c>
      <c r="E879" s="826" t="s">
        <v>3598</v>
      </c>
      <c r="F879" s="840" t="s">
        <v>3599</v>
      </c>
      <c r="G879" s="826" t="s">
        <v>4894</v>
      </c>
      <c r="H879" s="826" t="s">
        <v>4895</v>
      </c>
      <c r="I879" s="832">
        <v>26.020000457763672</v>
      </c>
      <c r="J879" s="832">
        <v>10</v>
      </c>
      <c r="K879" s="833">
        <v>260.20001220703125</v>
      </c>
    </row>
    <row r="880" spans="1:11" ht="14.45" customHeight="1" x14ac:dyDescent="0.2">
      <c r="A880" s="822" t="s">
        <v>575</v>
      </c>
      <c r="B880" s="823" t="s">
        <v>576</v>
      </c>
      <c r="C880" s="826" t="s">
        <v>619</v>
      </c>
      <c r="D880" s="840" t="s">
        <v>620</v>
      </c>
      <c r="E880" s="826" t="s">
        <v>3598</v>
      </c>
      <c r="F880" s="840" t="s">
        <v>3599</v>
      </c>
      <c r="G880" s="826" t="s">
        <v>3893</v>
      </c>
      <c r="H880" s="826" t="s">
        <v>3950</v>
      </c>
      <c r="I880" s="832">
        <v>14.126666704813639</v>
      </c>
      <c r="J880" s="832">
        <v>120</v>
      </c>
      <c r="K880" s="833">
        <v>1695.1000061035156</v>
      </c>
    </row>
    <row r="881" spans="1:11" ht="14.45" customHeight="1" x14ac:dyDescent="0.2">
      <c r="A881" s="822" t="s">
        <v>575</v>
      </c>
      <c r="B881" s="823" t="s">
        <v>576</v>
      </c>
      <c r="C881" s="826" t="s">
        <v>619</v>
      </c>
      <c r="D881" s="840" t="s">
        <v>620</v>
      </c>
      <c r="E881" s="826" t="s">
        <v>3598</v>
      </c>
      <c r="F881" s="840" t="s">
        <v>3599</v>
      </c>
      <c r="G881" s="826" t="s">
        <v>4896</v>
      </c>
      <c r="H881" s="826" t="s">
        <v>4897</v>
      </c>
      <c r="I881" s="832">
        <v>13.75</v>
      </c>
      <c r="J881" s="832">
        <v>50</v>
      </c>
      <c r="K881" s="833">
        <v>687.5</v>
      </c>
    </row>
    <row r="882" spans="1:11" ht="14.45" customHeight="1" x14ac:dyDescent="0.2">
      <c r="A882" s="822" t="s">
        <v>575</v>
      </c>
      <c r="B882" s="823" t="s">
        <v>576</v>
      </c>
      <c r="C882" s="826" t="s">
        <v>619</v>
      </c>
      <c r="D882" s="840" t="s">
        <v>620</v>
      </c>
      <c r="E882" s="826" t="s">
        <v>3598</v>
      </c>
      <c r="F882" s="840" t="s">
        <v>3599</v>
      </c>
      <c r="G882" s="826" t="s">
        <v>3901</v>
      </c>
      <c r="H882" s="826" t="s">
        <v>3954</v>
      </c>
      <c r="I882" s="832">
        <v>259.89999389648438</v>
      </c>
      <c r="J882" s="832">
        <v>1</v>
      </c>
      <c r="K882" s="833">
        <v>259.89999389648438</v>
      </c>
    </row>
    <row r="883" spans="1:11" ht="14.45" customHeight="1" x14ac:dyDescent="0.2">
      <c r="A883" s="822" t="s">
        <v>575</v>
      </c>
      <c r="B883" s="823" t="s">
        <v>576</v>
      </c>
      <c r="C883" s="826" t="s">
        <v>619</v>
      </c>
      <c r="D883" s="840" t="s">
        <v>620</v>
      </c>
      <c r="E883" s="826" t="s">
        <v>3598</v>
      </c>
      <c r="F883" s="840" t="s">
        <v>3599</v>
      </c>
      <c r="G883" s="826" t="s">
        <v>3612</v>
      </c>
      <c r="H883" s="826" t="s">
        <v>3958</v>
      </c>
      <c r="I883" s="832">
        <v>1.3799999952316284</v>
      </c>
      <c r="J883" s="832">
        <v>350</v>
      </c>
      <c r="K883" s="833">
        <v>483</v>
      </c>
    </row>
    <row r="884" spans="1:11" ht="14.45" customHeight="1" x14ac:dyDescent="0.2">
      <c r="A884" s="822" t="s">
        <v>575</v>
      </c>
      <c r="B884" s="823" t="s">
        <v>576</v>
      </c>
      <c r="C884" s="826" t="s">
        <v>619</v>
      </c>
      <c r="D884" s="840" t="s">
        <v>620</v>
      </c>
      <c r="E884" s="826" t="s">
        <v>3598</v>
      </c>
      <c r="F884" s="840" t="s">
        <v>3599</v>
      </c>
      <c r="G884" s="826" t="s">
        <v>3602</v>
      </c>
      <c r="H884" s="826" t="s">
        <v>3603</v>
      </c>
      <c r="I884" s="832">
        <v>0.85700001716613772</v>
      </c>
      <c r="J884" s="832">
        <v>1500</v>
      </c>
      <c r="K884" s="833">
        <v>1285</v>
      </c>
    </row>
    <row r="885" spans="1:11" ht="14.45" customHeight="1" x14ac:dyDescent="0.2">
      <c r="A885" s="822" t="s">
        <v>575</v>
      </c>
      <c r="B885" s="823" t="s">
        <v>576</v>
      </c>
      <c r="C885" s="826" t="s">
        <v>619</v>
      </c>
      <c r="D885" s="840" t="s">
        <v>620</v>
      </c>
      <c r="E885" s="826" t="s">
        <v>3598</v>
      </c>
      <c r="F885" s="840" t="s">
        <v>3599</v>
      </c>
      <c r="G885" s="826" t="s">
        <v>3604</v>
      </c>
      <c r="H885" s="826" t="s">
        <v>3605</v>
      </c>
      <c r="I885" s="832">
        <v>1.5159999847412109</v>
      </c>
      <c r="J885" s="832">
        <v>1000</v>
      </c>
      <c r="K885" s="833">
        <v>1514.5</v>
      </c>
    </row>
    <row r="886" spans="1:11" ht="14.45" customHeight="1" x14ac:dyDescent="0.2">
      <c r="A886" s="822" t="s">
        <v>575</v>
      </c>
      <c r="B886" s="823" t="s">
        <v>576</v>
      </c>
      <c r="C886" s="826" t="s">
        <v>619</v>
      </c>
      <c r="D886" s="840" t="s">
        <v>620</v>
      </c>
      <c r="E886" s="826" t="s">
        <v>3598</v>
      </c>
      <c r="F886" s="840" t="s">
        <v>3599</v>
      </c>
      <c r="G886" s="826" t="s">
        <v>3961</v>
      </c>
      <c r="H886" s="826" t="s">
        <v>3962</v>
      </c>
      <c r="I886" s="832">
        <v>2.0619999408721923</v>
      </c>
      <c r="J886" s="832">
        <v>800</v>
      </c>
      <c r="K886" s="833">
        <v>1649.5</v>
      </c>
    </row>
    <row r="887" spans="1:11" ht="14.45" customHeight="1" x14ac:dyDescent="0.2">
      <c r="A887" s="822" t="s">
        <v>575</v>
      </c>
      <c r="B887" s="823" t="s">
        <v>576</v>
      </c>
      <c r="C887" s="826" t="s">
        <v>619</v>
      </c>
      <c r="D887" s="840" t="s">
        <v>620</v>
      </c>
      <c r="E887" s="826" t="s">
        <v>3598</v>
      </c>
      <c r="F887" s="840" t="s">
        <v>3599</v>
      </c>
      <c r="G887" s="826" t="s">
        <v>3967</v>
      </c>
      <c r="H887" s="826" t="s">
        <v>3968</v>
      </c>
      <c r="I887" s="832">
        <v>9.2945455204356797</v>
      </c>
      <c r="J887" s="832">
        <v>600</v>
      </c>
      <c r="K887" s="833">
        <v>5576.5</v>
      </c>
    </row>
    <row r="888" spans="1:11" ht="14.45" customHeight="1" x14ac:dyDescent="0.2">
      <c r="A888" s="822" t="s">
        <v>575</v>
      </c>
      <c r="B888" s="823" t="s">
        <v>576</v>
      </c>
      <c r="C888" s="826" t="s">
        <v>619</v>
      </c>
      <c r="D888" s="840" t="s">
        <v>620</v>
      </c>
      <c r="E888" s="826" t="s">
        <v>3598</v>
      </c>
      <c r="F888" s="840" t="s">
        <v>3599</v>
      </c>
      <c r="G888" s="826" t="s">
        <v>3969</v>
      </c>
      <c r="H888" s="826" t="s">
        <v>3970</v>
      </c>
      <c r="I888" s="832">
        <v>10.451999855041503</v>
      </c>
      <c r="J888" s="832">
        <v>120</v>
      </c>
      <c r="K888" s="833">
        <v>1245.7599945068359</v>
      </c>
    </row>
    <row r="889" spans="1:11" ht="14.45" customHeight="1" x14ac:dyDescent="0.2">
      <c r="A889" s="822" t="s">
        <v>575</v>
      </c>
      <c r="B889" s="823" t="s">
        <v>576</v>
      </c>
      <c r="C889" s="826" t="s">
        <v>619</v>
      </c>
      <c r="D889" s="840" t="s">
        <v>620</v>
      </c>
      <c r="E889" s="826" t="s">
        <v>3598</v>
      </c>
      <c r="F889" s="840" t="s">
        <v>3599</v>
      </c>
      <c r="G889" s="826" t="s">
        <v>3973</v>
      </c>
      <c r="H889" s="826" t="s">
        <v>3974</v>
      </c>
      <c r="I889" s="832">
        <v>46</v>
      </c>
      <c r="J889" s="832">
        <v>9</v>
      </c>
      <c r="K889" s="833">
        <v>414</v>
      </c>
    </row>
    <row r="890" spans="1:11" ht="14.45" customHeight="1" x14ac:dyDescent="0.2">
      <c r="A890" s="822" t="s">
        <v>575</v>
      </c>
      <c r="B890" s="823" t="s">
        <v>576</v>
      </c>
      <c r="C890" s="826" t="s">
        <v>619</v>
      </c>
      <c r="D890" s="840" t="s">
        <v>620</v>
      </c>
      <c r="E890" s="826" t="s">
        <v>3598</v>
      </c>
      <c r="F890" s="840" t="s">
        <v>3599</v>
      </c>
      <c r="G890" s="826" t="s">
        <v>3617</v>
      </c>
      <c r="H890" s="826" t="s">
        <v>4898</v>
      </c>
      <c r="I890" s="832">
        <v>26.167500019073486</v>
      </c>
      <c r="J890" s="832">
        <v>6</v>
      </c>
      <c r="K890" s="833">
        <v>157.01000213623047</v>
      </c>
    </row>
    <row r="891" spans="1:11" ht="14.45" customHeight="1" x14ac:dyDescent="0.2">
      <c r="A891" s="822" t="s">
        <v>575</v>
      </c>
      <c r="B891" s="823" t="s">
        <v>576</v>
      </c>
      <c r="C891" s="826" t="s">
        <v>619</v>
      </c>
      <c r="D891" s="840" t="s">
        <v>620</v>
      </c>
      <c r="E891" s="826" t="s">
        <v>3598</v>
      </c>
      <c r="F891" s="840" t="s">
        <v>3599</v>
      </c>
      <c r="G891" s="826" t="s">
        <v>4899</v>
      </c>
      <c r="H891" s="826" t="s">
        <v>4900</v>
      </c>
      <c r="I891" s="832">
        <v>15.029999732971191</v>
      </c>
      <c r="J891" s="832">
        <v>24</v>
      </c>
      <c r="K891" s="833">
        <v>360.72000122070313</v>
      </c>
    </row>
    <row r="892" spans="1:11" ht="14.45" customHeight="1" x14ac:dyDescent="0.2">
      <c r="A892" s="822" t="s">
        <v>575</v>
      </c>
      <c r="B892" s="823" t="s">
        <v>576</v>
      </c>
      <c r="C892" s="826" t="s">
        <v>619</v>
      </c>
      <c r="D892" s="840" t="s">
        <v>620</v>
      </c>
      <c r="E892" s="826" t="s">
        <v>3598</v>
      </c>
      <c r="F892" s="840" t="s">
        <v>3599</v>
      </c>
      <c r="G892" s="826" t="s">
        <v>4901</v>
      </c>
      <c r="H892" s="826" t="s">
        <v>4902</v>
      </c>
      <c r="I892" s="832">
        <v>7.7057143620082309</v>
      </c>
      <c r="J892" s="832">
        <v>192</v>
      </c>
      <c r="K892" s="833">
        <v>1483.1999816894531</v>
      </c>
    </row>
    <row r="893" spans="1:11" ht="14.45" customHeight="1" x14ac:dyDescent="0.2">
      <c r="A893" s="822" t="s">
        <v>575</v>
      </c>
      <c r="B893" s="823" t="s">
        <v>576</v>
      </c>
      <c r="C893" s="826" t="s">
        <v>619</v>
      </c>
      <c r="D893" s="840" t="s">
        <v>620</v>
      </c>
      <c r="E893" s="826" t="s">
        <v>3598</v>
      </c>
      <c r="F893" s="840" t="s">
        <v>3599</v>
      </c>
      <c r="G893" s="826" t="s">
        <v>3981</v>
      </c>
      <c r="H893" s="826" t="s">
        <v>3982</v>
      </c>
      <c r="I893" s="832">
        <v>13.079999923706055</v>
      </c>
      <c r="J893" s="832">
        <v>108</v>
      </c>
      <c r="K893" s="833">
        <v>1412.6400604248047</v>
      </c>
    </row>
    <row r="894" spans="1:11" ht="14.45" customHeight="1" x14ac:dyDescent="0.2">
      <c r="A894" s="822" t="s">
        <v>575</v>
      </c>
      <c r="B894" s="823" t="s">
        <v>576</v>
      </c>
      <c r="C894" s="826" t="s">
        <v>619</v>
      </c>
      <c r="D894" s="840" t="s">
        <v>620</v>
      </c>
      <c r="E894" s="826" t="s">
        <v>3598</v>
      </c>
      <c r="F894" s="840" t="s">
        <v>3599</v>
      </c>
      <c r="G894" s="826" t="s">
        <v>3608</v>
      </c>
      <c r="H894" s="826" t="s">
        <v>3609</v>
      </c>
      <c r="I894" s="832">
        <v>9.4899997711181641</v>
      </c>
      <c r="J894" s="832">
        <v>24</v>
      </c>
      <c r="K894" s="833">
        <v>227.63999938964844</v>
      </c>
    </row>
    <row r="895" spans="1:11" ht="14.45" customHeight="1" x14ac:dyDescent="0.2">
      <c r="A895" s="822" t="s">
        <v>575</v>
      </c>
      <c r="B895" s="823" t="s">
        <v>576</v>
      </c>
      <c r="C895" s="826" t="s">
        <v>619</v>
      </c>
      <c r="D895" s="840" t="s">
        <v>620</v>
      </c>
      <c r="E895" s="826" t="s">
        <v>3598</v>
      </c>
      <c r="F895" s="840" t="s">
        <v>3599</v>
      </c>
      <c r="G895" s="826" t="s">
        <v>3983</v>
      </c>
      <c r="H895" s="826" t="s">
        <v>3984</v>
      </c>
      <c r="I895" s="832">
        <v>25.559999465942383</v>
      </c>
      <c r="J895" s="832">
        <v>24</v>
      </c>
      <c r="K895" s="833">
        <v>613.469970703125</v>
      </c>
    </row>
    <row r="896" spans="1:11" ht="14.45" customHeight="1" x14ac:dyDescent="0.2">
      <c r="A896" s="822" t="s">
        <v>575</v>
      </c>
      <c r="B896" s="823" t="s">
        <v>576</v>
      </c>
      <c r="C896" s="826" t="s">
        <v>619</v>
      </c>
      <c r="D896" s="840" t="s">
        <v>620</v>
      </c>
      <c r="E896" s="826" t="s">
        <v>3598</v>
      </c>
      <c r="F896" s="840" t="s">
        <v>3599</v>
      </c>
      <c r="G896" s="826" t="s">
        <v>3612</v>
      </c>
      <c r="H896" s="826" t="s">
        <v>3613</v>
      </c>
      <c r="I896" s="832">
        <v>1.3799999952316284</v>
      </c>
      <c r="J896" s="832">
        <v>200</v>
      </c>
      <c r="K896" s="833">
        <v>276</v>
      </c>
    </row>
    <row r="897" spans="1:11" ht="14.45" customHeight="1" x14ac:dyDescent="0.2">
      <c r="A897" s="822" t="s">
        <v>575</v>
      </c>
      <c r="B897" s="823" t="s">
        <v>576</v>
      </c>
      <c r="C897" s="826" t="s">
        <v>619</v>
      </c>
      <c r="D897" s="840" t="s">
        <v>620</v>
      </c>
      <c r="E897" s="826" t="s">
        <v>3598</v>
      </c>
      <c r="F897" s="840" t="s">
        <v>3599</v>
      </c>
      <c r="G897" s="826" t="s">
        <v>4903</v>
      </c>
      <c r="H897" s="826" t="s">
        <v>4904</v>
      </c>
      <c r="I897" s="832">
        <v>11.939999580383301</v>
      </c>
      <c r="J897" s="832">
        <v>25</v>
      </c>
      <c r="K897" s="833">
        <v>298.39999389648438</v>
      </c>
    </row>
    <row r="898" spans="1:11" ht="14.45" customHeight="1" x14ac:dyDescent="0.2">
      <c r="A898" s="822" t="s">
        <v>575</v>
      </c>
      <c r="B898" s="823" t="s">
        <v>576</v>
      </c>
      <c r="C898" s="826" t="s">
        <v>619</v>
      </c>
      <c r="D898" s="840" t="s">
        <v>620</v>
      </c>
      <c r="E898" s="826" t="s">
        <v>3598</v>
      </c>
      <c r="F898" s="840" t="s">
        <v>3599</v>
      </c>
      <c r="G898" s="826" t="s">
        <v>3602</v>
      </c>
      <c r="H898" s="826" t="s">
        <v>3615</v>
      </c>
      <c r="I898" s="832">
        <v>0.85333335399627686</v>
      </c>
      <c r="J898" s="832">
        <v>300</v>
      </c>
      <c r="K898" s="833">
        <v>256</v>
      </c>
    </row>
    <row r="899" spans="1:11" ht="14.45" customHeight="1" x14ac:dyDescent="0.2">
      <c r="A899" s="822" t="s">
        <v>575</v>
      </c>
      <c r="B899" s="823" t="s">
        <v>576</v>
      </c>
      <c r="C899" s="826" t="s">
        <v>619</v>
      </c>
      <c r="D899" s="840" t="s">
        <v>620</v>
      </c>
      <c r="E899" s="826" t="s">
        <v>3598</v>
      </c>
      <c r="F899" s="840" t="s">
        <v>3599</v>
      </c>
      <c r="G899" s="826" t="s">
        <v>3604</v>
      </c>
      <c r="H899" s="826" t="s">
        <v>3616</v>
      </c>
      <c r="I899" s="832">
        <v>1.5174999833106995</v>
      </c>
      <c r="J899" s="832">
        <v>200</v>
      </c>
      <c r="K899" s="833">
        <v>303.5</v>
      </c>
    </row>
    <row r="900" spans="1:11" ht="14.45" customHeight="1" x14ac:dyDescent="0.2">
      <c r="A900" s="822" t="s">
        <v>575</v>
      </c>
      <c r="B900" s="823" t="s">
        <v>576</v>
      </c>
      <c r="C900" s="826" t="s">
        <v>619</v>
      </c>
      <c r="D900" s="840" t="s">
        <v>620</v>
      </c>
      <c r="E900" s="826" t="s">
        <v>3598</v>
      </c>
      <c r="F900" s="840" t="s">
        <v>3599</v>
      </c>
      <c r="G900" s="826" t="s">
        <v>3961</v>
      </c>
      <c r="H900" s="826" t="s">
        <v>3986</v>
      </c>
      <c r="I900" s="832">
        <v>2.0649999380111694</v>
      </c>
      <c r="J900" s="832">
        <v>350</v>
      </c>
      <c r="K900" s="833">
        <v>723</v>
      </c>
    </row>
    <row r="901" spans="1:11" ht="14.45" customHeight="1" x14ac:dyDescent="0.2">
      <c r="A901" s="822" t="s">
        <v>575</v>
      </c>
      <c r="B901" s="823" t="s">
        <v>576</v>
      </c>
      <c r="C901" s="826" t="s">
        <v>619</v>
      </c>
      <c r="D901" s="840" t="s">
        <v>620</v>
      </c>
      <c r="E901" s="826" t="s">
        <v>3598</v>
      </c>
      <c r="F901" s="840" t="s">
        <v>3599</v>
      </c>
      <c r="G901" s="826" t="s">
        <v>3967</v>
      </c>
      <c r="H901" s="826" t="s">
        <v>3988</v>
      </c>
      <c r="I901" s="832">
        <v>9.296666781107584</v>
      </c>
      <c r="J901" s="832">
        <v>350</v>
      </c>
      <c r="K901" s="833">
        <v>3253.8699951171875</v>
      </c>
    </row>
    <row r="902" spans="1:11" ht="14.45" customHeight="1" x14ac:dyDescent="0.2">
      <c r="A902" s="822" t="s">
        <v>575</v>
      </c>
      <c r="B902" s="823" t="s">
        <v>576</v>
      </c>
      <c r="C902" s="826" t="s">
        <v>619</v>
      </c>
      <c r="D902" s="840" t="s">
        <v>620</v>
      </c>
      <c r="E902" s="826" t="s">
        <v>3598</v>
      </c>
      <c r="F902" s="840" t="s">
        <v>3599</v>
      </c>
      <c r="G902" s="826" t="s">
        <v>3969</v>
      </c>
      <c r="H902" s="826" t="s">
        <v>3989</v>
      </c>
      <c r="I902" s="832">
        <v>8.119999885559082</v>
      </c>
      <c r="J902" s="832">
        <v>40</v>
      </c>
      <c r="K902" s="833">
        <v>324.80000305175781</v>
      </c>
    </row>
    <row r="903" spans="1:11" ht="14.45" customHeight="1" x14ac:dyDescent="0.2">
      <c r="A903" s="822" t="s">
        <v>575</v>
      </c>
      <c r="B903" s="823" t="s">
        <v>576</v>
      </c>
      <c r="C903" s="826" t="s">
        <v>619</v>
      </c>
      <c r="D903" s="840" t="s">
        <v>620</v>
      </c>
      <c r="E903" s="826" t="s">
        <v>3598</v>
      </c>
      <c r="F903" s="840" t="s">
        <v>3599</v>
      </c>
      <c r="G903" s="826" t="s">
        <v>3973</v>
      </c>
      <c r="H903" s="826" t="s">
        <v>4905</v>
      </c>
      <c r="I903" s="832">
        <v>46</v>
      </c>
      <c r="J903" s="832">
        <v>9</v>
      </c>
      <c r="K903" s="833">
        <v>414</v>
      </c>
    </row>
    <row r="904" spans="1:11" ht="14.45" customHeight="1" x14ac:dyDescent="0.2">
      <c r="A904" s="822" t="s">
        <v>575</v>
      </c>
      <c r="B904" s="823" t="s">
        <v>576</v>
      </c>
      <c r="C904" s="826" t="s">
        <v>619</v>
      </c>
      <c r="D904" s="840" t="s">
        <v>620</v>
      </c>
      <c r="E904" s="826" t="s">
        <v>3598</v>
      </c>
      <c r="F904" s="840" t="s">
        <v>3599</v>
      </c>
      <c r="G904" s="826" t="s">
        <v>3617</v>
      </c>
      <c r="H904" s="826" t="s">
        <v>3618</v>
      </c>
      <c r="I904" s="832">
        <v>26.170000076293945</v>
      </c>
      <c r="J904" s="832">
        <v>3</v>
      </c>
      <c r="K904" s="833">
        <v>78.510002136230469</v>
      </c>
    </row>
    <row r="905" spans="1:11" ht="14.45" customHeight="1" x14ac:dyDescent="0.2">
      <c r="A905" s="822" t="s">
        <v>575</v>
      </c>
      <c r="B905" s="823" t="s">
        <v>576</v>
      </c>
      <c r="C905" s="826" t="s">
        <v>619</v>
      </c>
      <c r="D905" s="840" t="s">
        <v>620</v>
      </c>
      <c r="E905" s="826" t="s">
        <v>3598</v>
      </c>
      <c r="F905" s="840" t="s">
        <v>3599</v>
      </c>
      <c r="G905" s="826" t="s">
        <v>4899</v>
      </c>
      <c r="H905" s="826" t="s">
        <v>4906</v>
      </c>
      <c r="I905" s="832">
        <v>15.029999732971191</v>
      </c>
      <c r="J905" s="832">
        <v>20</v>
      </c>
      <c r="K905" s="833">
        <v>300.60000610351563</v>
      </c>
    </row>
    <row r="906" spans="1:11" ht="14.45" customHeight="1" x14ac:dyDescent="0.2">
      <c r="A906" s="822" t="s">
        <v>575</v>
      </c>
      <c r="B906" s="823" t="s">
        <v>576</v>
      </c>
      <c r="C906" s="826" t="s">
        <v>619</v>
      </c>
      <c r="D906" s="840" t="s">
        <v>620</v>
      </c>
      <c r="E906" s="826" t="s">
        <v>3598</v>
      </c>
      <c r="F906" s="840" t="s">
        <v>3599</v>
      </c>
      <c r="G906" s="826" t="s">
        <v>4907</v>
      </c>
      <c r="H906" s="826" t="s">
        <v>4908</v>
      </c>
      <c r="I906" s="832">
        <v>23.920000076293945</v>
      </c>
      <c r="J906" s="832">
        <v>20</v>
      </c>
      <c r="K906" s="833">
        <v>478.39999389648438</v>
      </c>
    </row>
    <row r="907" spans="1:11" ht="14.45" customHeight="1" x14ac:dyDescent="0.2">
      <c r="A907" s="822" t="s">
        <v>575</v>
      </c>
      <c r="B907" s="823" t="s">
        <v>576</v>
      </c>
      <c r="C907" s="826" t="s">
        <v>619</v>
      </c>
      <c r="D907" s="840" t="s">
        <v>620</v>
      </c>
      <c r="E907" s="826" t="s">
        <v>3598</v>
      </c>
      <c r="F907" s="840" t="s">
        <v>3599</v>
      </c>
      <c r="G907" s="826" t="s">
        <v>4901</v>
      </c>
      <c r="H907" s="826" t="s">
        <v>4909</v>
      </c>
      <c r="I907" s="832">
        <v>7.630000114440918</v>
      </c>
      <c r="J907" s="832">
        <v>16</v>
      </c>
      <c r="K907" s="833">
        <v>122.08000183105469</v>
      </c>
    </row>
    <row r="908" spans="1:11" ht="14.45" customHeight="1" x14ac:dyDescent="0.2">
      <c r="A908" s="822" t="s">
        <v>575</v>
      </c>
      <c r="B908" s="823" t="s">
        <v>576</v>
      </c>
      <c r="C908" s="826" t="s">
        <v>619</v>
      </c>
      <c r="D908" s="840" t="s">
        <v>620</v>
      </c>
      <c r="E908" s="826" t="s">
        <v>3598</v>
      </c>
      <c r="F908" s="840" t="s">
        <v>3599</v>
      </c>
      <c r="G908" s="826" t="s">
        <v>3981</v>
      </c>
      <c r="H908" s="826" t="s">
        <v>3994</v>
      </c>
      <c r="I908" s="832">
        <v>13.085000038146973</v>
      </c>
      <c r="J908" s="832">
        <v>28</v>
      </c>
      <c r="K908" s="833">
        <v>366.36000061035156</v>
      </c>
    </row>
    <row r="909" spans="1:11" ht="14.45" customHeight="1" x14ac:dyDescent="0.2">
      <c r="A909" s="822" t="s">
        <v>575</v>
      </c>
      <c r="B909" s="823" t="s">
        <v>576</v>
      </c>
      <c r="C909" s="826" t="s">
        <v>619</v>
      </c>
      <c r="D909" s="840" t="s">
        <v>620</v>
      </c>
      <c r="E909" s="826" t="s">
        <v>3598</v>
      </c>
      <c r="F909" s="840" t="s">
        <v>3599</v>
      </c>
      <c r="G909" s="826" t="s">
        <v>3608</v>
      </c>
      <c r="H909" s="826" t="s">
        <v>3995</v>
      </c>
      <c r="I909" s="832">
        <v>9.4899997711181641</v>
      </c>
      <c r="J909" s="832">
        <v>24</v>
      </c>
      <c r="K909" s="833">
        <v>227.63999938964844</v>
      </c>
    </row>
    <row r="910" spans="1:11" ht="14.45" customHeight="1" x14ac:dyDescent="0.2">
      <c r="A910" s="822" t="s">
        <v>575</v>
      </c>
      <c r="B910" s="823" t="s">
        <v>576</v>
      </c>
      <c r="C910" s="826" t="s">
        <v>619</v>
      </c>
      <c r="D910" s="840" t="s">
        <v>620</v>
      </c>
      <c r="E910" s="826" t="s">
        <v>3598</v>
      </c>
      <c r="F910" s="840" t="s">
        <v>3599</v>
      </c>
      <c r="G910" s="826" t="s">
        <v>3610</v>
      </c>
      <c r="H910" s="826" t="s">
        <v>3996</v>
      </c>
      <c r="I910" s="832">
        <v>18.924999237060547</v>
      </c>
      <c r="J910" s="832">
        <v>36</v>
      </c>
      <c r="K910" s="833">
        <v>680.72999572753906</v>
      </c>
    </row>
    <row r="911" spans="1:11" ht="14.45" customHeight="1" x14ac:dyDescent="0.2">
      <c r="A911" s="822" t="s">
        <v>575</v>
      </c>
      <c r="B911" s="823" t="s">
        <v>576</v>
      </c>
      <c r="C911" s="826" t="s">
        <v>619</v>
      </c>
      <c r="D911" s="840" t="s">
        <v>620</v>
      </c>
      <c r="E911" s="826" t="s">
        <v>3598</v>
      </c>
      <c r="F911" s="840" t="s">
        <v>3599</v>
      </c>
      <c r="G911" s="826" t="s">
        <v>4006</v>
      </c>
      <c r="H911" s="826" t="s">
        <v>4007</v>
      </c>
      <c r="I911" s="832">
        <v>8.6719999313354492</v>
      </c>
      <c r="J911" s="832">
        <v>200</v>
      </c>
      <c r="K911" s="833">
        <v>1731.6999664306641</v>
      </c>
    </row>
    <row r="912" spans="1:11" ht="14.45" customHeight="1" x14ac:dyDescent="0.2">
      <c r="A912" s="822" t="s">
        <v>575</v>
      </c>
      <c r="B912" s="823" t="s">
        <v>576</v>
      </c>
      <c r="C912" s="826" t="s">
        <v>619</v>
      </c>
      <c r="D912" s="840" t="s">
        <v>620</v>
      </c>
      <c r="E912" s="826" t="s">
        <v>3598</v>
      </c>
      <c r="F912" s="840" t="s">
        <v>3599</v>
      </c>
      <c r="G912" s="826" t="s">
        <v>4006</v>
      </c>
      <c r="H912" s="826" t="s">
        <v>4013</v>
      </c>
      <c r="I912" s="832">
        <v>8.619999885559082</v>
      </c>
      <c r="J912" s="832">
        <v>30</v>
      </c>
      <c r="K912" s="833">
        <v>258.59999084472656</v>
      </c>
    </row>
    <row r="913" spans="1:11" ht="14.45" customHeight="1" x14ac:dyDescent="0.2">
      <c r="A913" s="822" t="s">
        <v>575</v>
      </c>
      <c r="B913" s="823" t="s">
        <v>576</v>
      </c>
      <c r="C913" s="826" t="s">
        <v>619</v>
      </c>
      <c r="D913" s="840" t="s">
        <v>620</v>
      </c>
      <c r="E913" s="826" t="s">
        <v>3598</v>
      </c>
      <c r="F913" s="840" t="s">
        <v>3599</v>
      </c>
      <c r="G913" s="826" t="s">
        <v>4910</v>
      </c>
      <c r="H913" s="826" t="s">
        <v>4911</v>
      </c>
      <c r="I913" s="832">
        <v>3.2754545211791992</v>
      </c>
      <c r="J913" s="832">
        <v>400</v>
      </c>
      <c r="K913" s="833">
        <v>1309.1999969482422</v>
      </c>
    </row>
    <row r="914" spans="1:11" ht="14.45" customHeight="1" x14ac:dyDescent="0.2">
      <c r="A914" s="822" t="s">
        <v>575</v>
      </c>
      <c r="B914" s="823" t="s">
        <v>576</v>
      </c>
      <c r="C914" s="826" t="s">
        <v>619</v>
      </c>
      <c r="D914" s="840" t="s">
        <v>620</v>
      </c>
      <c r="E914" s="826" t="s">
        <v>3598</v>
      </c>
      <c r="F914" s="840" t="s">
        <v>3599</v>
      </c>
      <c r="G914" s="826" t="s">
        <v>4912</v>
      </c>
      <c r="H914" s="826" t="s">
        <v>4913</v>
      </c>
      <c r="I914" s="832">
        <v>3.987500011920929</v>
      </c>
      <c r="J914" s="832">
        <v>320</v>
      </c>
      <c r="K914" s="833">
        <v>1272.7999877929688</v>
      </c>
    </row>
    <row r="915" spans="1:11" ht="14.45" customHeight="1" x14ac:dyDescent="0.2">
      <c r="A915" s="822" t="s">
        <v>575</v>
      </c>
      <c r="B915" s="823" t="s">
        <v>576</v>
      </c>
      <c r="C915" s="826" t="s">
        <v>619</v>
      </c>
      <c r="D915" s="840" t="s">
        <v>620</v>
      </c>
      <c r="E915" s="826" t="s">
        <v>3598</v>
      </c>
      <c r="F915" s="840" t="s">
        <v>3599</v>
      </c>
      <c r="G915" s="826" t="s">
        <v>4017</v>
      </c>
      <c r="H915" s="826" t="s">
        <v>4018</v>
      </c>
      <c r="I915" s="832">
        <v>2.190000057220459</v>
      </c>
      <c r="J915" s="832">
        <v>50</v>
      </c>
      <c r="K915" s="833">
        <v>109.5</v>
      </c>
    </row>
    <row r="916" spans="1:11" ht="14.45" customHeight="1" x14ac:dyDescent="0.2">
      <c r="A916" s="822" t="s">
        <v>575</v>
      </c>
      <c r="B916" s="823" t="s">
        <v>576</v>
      </c>
      <c r="C916" s="826" t="s">
        <v>619</v>
      </c>
      <c r="D916" s="840" t="s">
        <v>620</v>
      </c>
      <c r="E916" s="826" t="s">
        <v>3598</v>
      </c>
      <c r="F916" s="840" t="s">
        <v>3599</v>
      </c>
      <c r="G916" s="826" t="s">
        <v>4021</v>
      </c>
      <c r="H916" s="826" t="s">
        <v>4022</v>
      </c>
      <c r="I916" s="832">
        <v>3.559999942779541</v>
      </c>
      <c r="J916" s="832">
        <v>50</v>
      </c>
      <c r="K916" s="833">
        <v>178</v>
      </c>
    </row>
    <row r="917" spans="1:11" ht="14.45" customHeight="1" x14ac:dyDescent="0.2">
      <c r="A917" s="822" t="s">
        <v>575</v>
      </c>
      <c r="B917" s="823" t="s">
        <v>576</v>
      </c>
      <c r="C917" s="826" t="s">
        <v>619</v>
      </c>
      <c r="D917" s="840" t="s">
        <v>620</v>
      </c>
      <c r="E917" s="826" t="s">
        <v>3598</v>
      </c>
      <c r="F917" s="840" t="s">
        <v>3599</v>
      </c>
      <c r="G917" s="826" t="s">
        <v>4017</v>
      </c>
      <c r="H917" s="826" t="s">
        <v>4027</v>
      </c>
      <c r="I917" s="832">
        <v>2.190000057220459</v>
      </c>
      <c r="J917" s="832">
        <v>10</v>
      </c>
      <c r="K917" s="833">
        <v>21.899999618530273</v>
      </c>
    </row>
    <row r="918" spans="1:11" ht="14.45" customHeight="1" x14ac:dyDescent="0.2">
      <c r="A918" s="822" t="s">
        <v>575</v>
      </c>
      <c r="B918" s="823" t="s">
        <v>576</v>
      </c>
      <c r="C918" s="826" t="s">
        <v>619</v>
      </c>
      <c r="D918" s="840" t="s">
        <v>620</v>
      </c>
      <c r="E918" s="826" t="s">
        <v>3598</v>
      </c>
      <c r="F918" s="840" t="s">
        <v>3599</v>
      </c>
      <c r="G918" s="826" t="s">
        <v>4914</v>
      </c>
      <c r="H918" s="826" t="s">
        <v>4915</v>
      </c>
      <c r="I918" s="832">
        <v>72.220001220703125</v>
      </c>
      <c r="J918" s="832">
        <v>1</v>
      </c>
      <c r="K918" s="833">
        <v>72.220001220703125</v>
      </c>
    </row>
    <row r="919" spans="1:11" ht="14.45" customHeight="1" x14ac:dyDescent="0.2">
      <c r="A919" s="822" t="s">
        <v>575</v>
      </c>
      <c r="B919" s="823" t="s">
        <v>576</v>
      </c>
      <c r="C919" s="826" t="s">
        <v>619</v>
      </c>
      <c r="D919" s="840" t="s">
        <v>620</v>
      </c>
      <c r="E919" s="826" t="s">
        <v>3598</v>
      </c>
      <c r="F919" s="840" t="s">
        <v>3599</v>
      </c>
      <c r="G919" s="826" t="s">
        <v>4036</v>
      </c>
      <c r="H919" s="826" t="s">
        <v>4037</v>
      </c>
      <c r="I919" s="832">
        <v>105.44999694824219</v>
      </c>
      <c r="J919" s="832">
        <v>1</v>
      </c>
      <c r="K919" s="833">
        <v>105.44999694824219</v>
      </c>
    </row>
    <row r="920" spans="1:11" ht="14.45" customHeight="1" x14ac:dyDescent="0.2">
      <c r="A920" s="822" t="s">
        <v>575</v>
      </c>
      <c r="B920" s="823" t="s">
        <v>576</v>
      </c>
      <c r="C920" s="826" t="s">
        <v>619</v>
      </c>
      <c r="D920" s="840" t="s">
        <v>620</v>
      </c>
      <c r="E920" s="826" t="s">
        <v>3598</v>
      </c>
      <c r="F920" s="840" t="s">
        <v>3599</v>
      </c>
      <c r="G920" s="826" t="s">
        <v>4916</v>
      </c>
      <c r="H920" s="826" t="s">
        <v>4917</v>
      </c>
      <c r="I920" s="832">
        <v>314.79998779296875</v>
      </c>
      <c r="J920" s="832">
        <v>1</v>
      </c>
      <c r="K920" s="833">
        <v>314.79998779296875</v>
      </c>
    </row>
    <row r="921" spans="1:11" ht="14.45" customHeight="1" x14ac:dyDescent="0.2">
      <c r="A921" s="822" t="s">
        <v>575</v>
      </c>
      <c r="B921" s="823" t="s">
        <v>576</v>
      </c>
      <c r="C921" s="826" t="s">
        <v>619</v>
      </c>
      <c r="D921" s="840" t="s">
        <v>620</v>
      </c>
      <c r="E921" s="826" t="s">
        <v>3598</v>
      </c>
      <c r="F921" s="840" t="s">
        <v>3599</v>
      </c>
      <c r="G921" s="826" t="s">
        <v>4918</v>
      </c>
      <c r="H921" s="826" t="s">
        <v>4919</v>
      </c>
      <c r="I921" s="832">
        <v>314.80999755859375</v>
      </c>
      <c r="J921" s="832">
        <v>1</v>
      </c>
      <c r="K921" s="833">
        <v>314.80999755859375</v>
      </c>
    </row>
    <row r="922" spans="1:11" ht="14.45" customHeight="1" x14ac:dyDescent="0.2">
      <c r="A922" s="822" t="s">
        <v>575</v>
      </c>
      <c r="B922" s="823" t="s">
        <v>576</v>
      </c>
      <c r="C922" s="826" t="s">
        <v>619</v>
      </c>
      <c r="D922" s="840" t="s">
        <v>620</v>
      </c>
      <c r="E922" s="826" t="s">
        <v>3598</v>
      </c>
      <c r="F922" s="840" t="s">
        <v>3599</v>
      </c>
      <c r="G922" s="826" t="s">
        <v>4918</v>
      </c>
      <c r="H922" s="826" t="s">
        <v>4920</v>
      </c>
      <c r="I922" s="832">
        <v>314.73001098632813</v>
      </c>
      <c r="J922" s="832">
        <v>1</v>
      </c>
      <c r="K922" s="833">
        <v>314.73001098632813</v>
      </c>
    </row>
    <row r="923" spans="1:11" ht="14.45" customHeight="1" x14ac:dyDescent="0.2">
      <c r="A923" s="822" t="s">
        <v>575</v>
      </c>
      <c r="B923" s="823" t="s">
        <v>576</v>
      </c>
      <c r="C923" s="826" t="s">
        <v>619</v>
      </c>
      <c r="D923" s="840" t="s">
        <v>620</v>
      </c>
      <c r="E923" s="826" t="s">
        <v>3598</v>
      </c>
      <c r="F923" s="840" t="s">
        <v>3599</v>
      </c>
      <c r="G923" s="826" t="s">
        <v>4441</v>
      </c>
      <c r="H923" s="826" t="s">
        <v>4921</v>
      </c>
      <c r="I923" s="832">
        <v>32.790000915527344</v>
      </c>
      <c r="J923" s="832">
        <v>98</v>
      </c>
      <c r="K923" s="833">
        <v>3213.419921875</v>
      </c>
    </row>
    <row r="924" spans="1:11" ht="14.45" customHeight="1" x14ac:dyDescent="0.2">
      <c r="A924" s="822" t="s">
        <v>575</v>
      </c>
      <c r="B924" s="823" t="s">
        <v>576</v>
      </c>
      <c r="C924" s="826" t="s">
        <v>619</v>
      </c>
      <c r="D924" s="840" t="s">
        <v>620</v>
      </c>
      <c r="E924" s="826" t="s">
        <v>3598</v>
      </c>
      <c r="F924" s="840" t="s">
        <v>3599</v>
      </c>
      <c r="G924" s="826" t="s">
        <v>4050</v>
      </c>
      <c r="H924" s="826" t="s">
        <v>4052</v>
      </c>
      <c r="I924" s="832">
        <v>12.022500276565552</v>
      </c>
      <c r="J924" s="832">
        <v>300</v>
      </c>
      <c r="K924" s="833">
        <v>3607.6900634765625</v>
      </c>
    </row>
    <row r="925" spans="1:11" ht="14.45" customHeight="1" x14ac:dyDescent="0.2">
      <c r="A925" s="822" t="s">
        <v>575</v>
      </c>
      <c r="B925" s="823" t="s">
        <v>576</v>
      </c>
      <c r="C925" s="826" t="s">
        <v>619</v>
      </c>
      <c r="D925" s="840" t="s">
        <v>620</v>
      </c>
      <c r="E925" s="826" t="s">
        <v>3598</v>
      </c>
      <c r="F925" s="840" t="s">
        <v>3599</v>
      </c>
      <c r="G925" s="826" t="s">
        <v>4046</v>
      </c>
      <c r="H925" s="826" t="s">
        <v>4053</v>
      </c>
      <c r="I925" s="832">
        <v>42.630001068115234</v>
      </c>
      <c r="J925" s="832">
        <v>27</v>
      </c>
      <c r="K925" s="833">
        <v>1151</v>
      </c>
    </row>
    <row r="926" spans="1:11" ht="14.45" customHeight="1" x14ac:dyDescent="0.2">
      <c r="A926" s="822" t="s">
        <v>575</v>
      </c>
      <c r="B926" s="823" t="s">
        <v>576</v>
      </c>
      <c r="C926" s="826" t="s">
        <v>619</v>
      </c>
      <c r="D926" s="840" t="s">
        <v>620</v>
      </c>
      <c r="E926" s="826" t="s">
        <v>3598</v>
      </c>
      <c r="F926" s="840" t="s">
        <v>3599</v>
      </c>
      <c r="G926" s="826" t="s">
        <v>4050</v>
      </c>
      <c r="H926" s="826" t="s">
        <v>4054</v>
      </c>
      <c r="I926" s="832">
        <v>12.020000457763672</v>
      </c>
      <c r="J926" s="832">
        <v>75</v>
      </c>
      <c r="K926" s="833">
        <v>901.780029296875</v>
      </c>
    </row>
    <row r="927" spans="1:11" ht="14.45" customHeight="1" x14ac:dyDescent="0.2">
      <c r="A927" s="822" t="s">
        <v>575</v>
      </c>
      <c r="B927" s="823" t="s">
        <v>576</v>
      </c>
      <c r="C927" s="826" t="s">
        <v>619</v>
      </c>
      <c r="D927" s="840" t="s">
        <v>620</v>
      </c>
      <c r="E927" s="826" t="s">
        <v>3598</v>
      </c>
      <c r="F927" s="840" t="s">
        <v>3599</v>
      </c>
      <c r="G927" s="826" t="s">
        <v>4046</v>
      </c>
      <c r="H927" s="826" t="s">
        <v>4057</v>
      </c>
      <c r="I927" s="832">
        <v>42.630001068115234</v>
      </c>
      <c r="J927" s="832">
        <v>27</v>
      </c>
      <c r="K927" s="833">
        <v>1150.989990234375</v>
      </c>
    </row>
    <row r="928" spans="1:11" ht="14.45" customHeight="1" x14ac:dyDescent="0.2">
      <c r="A928" s="822" t="s">
        <v>575</v>
      </c>
      <c r="B928" s="823" t="s">
        <v>576</v>
      </c>
      <c r="C928" s="826" t="s">
        <v>619</v>
      </c>
      <c r="D928" s="840" t="s">
        <v>620</v>
      </c>
      <c r="E928" s="826" t="s">
        <v>3598</v>
      </c>
      <c r="F928" s="840" t="s">
        <v>3599</v>
      </c>
      <c r="G928" s="826" t="s">
        <v>4050</v>
      </c>
      <c r="H928" s="826" t="s">
        <v>4058</v>
      </c>
      <c r="I928" s="832">
        <v>12.023333549499512</v>
      </c>
      <c r="J928" s="832">
        <v>150</v>
      </c>
      <c r="K928" s="833">
        <v>1803.5600280761719</v>
      </c>
    </row>
    <row r="929" spans="1:11" ht="14.45" customHeight="1" x14ac:dyDescent="0.2">
      <c r="A929" s="822" t="s">
        <v>575</v>
      </c>
      <c r="B929" s="823" t="s">
        <v>576</v>
      </c>
      <c r="C929" s="826" t="s">
        <v>619</v>
      </c>
      <c r="D929" s="840" t="s">
        <v>620</v>
      </c>
      <c r="E929" s="826" t="s">
        <v>3598</v>
      </c>
      <c r="F929" s="840" t="s">
        <v>3599</v>
      </c>
      <c r="G929" s="826" t="s">
        <v>4055</v>
      </c>
      <c r="H929" s="826" t="s">
        <v>4059</v>
      </c>
      <c r="I929" s="832">
        <v>66.239997863769531</v>
      </c>
      <c r="J929" s="832">
        <v>30</v>
      </c>
      <c r="K929" s="833">
        <v>1987.199951171875</v>
      </c>
    </row>
    <row r="930" spans="1:11" ht="14.45" customHeight="1" x14ac:dyDescent="0.2">
      <c r="A930" s="822" t="s">
        <v>575</v>
      </c>
      <c r="B930" s="823" t="s">
        <v>576</v>
      </c>
      <c r="C930" s="826" t="s">
        <v>619</v>
      </c>
      <c r="D930" s="840" t="s">
        <v>620</v>
      </c>
      <c r="E930" s="826" t="s">
        <v>3598</v>
      </c>
      <c r="F930" s="840" t="s">
        <v>3599</v>
      </c>
      <c r="G930" s="826" t="s">
        <v>3626</v>
      </c>
      <c r="H930" s="826" t="s">
        <v>3627</v>
      </c>
      <c r="I930" s="832">
        <v>0.67363638227636169</v>
      </c>
      <c r="J930" s="832">
        <v>13500</v>
      </c>
      <c r="K930" s="833">
        <v>9085</v>
      </c>
    </row>
    <row r="931" spans="1:11" ht="14.45" customHeight="1" x14ac:dyDescent="0.2">
      <c r="A931" s="822" t="s">
        <v>575</v>
      </c>
      <c r="B931" s="823" t="s">
        <v>576</v>
      </c>
      <c r="C931" s="826" t="s">
        <v>619</v>
      </c>
      <c r="D931" s="840" t="s">
        <v>620</v>
      </c>
      <c r="E931" s="826" t="s">
        <v>3598</v>
      </c>
      <c r="F931" s="840" t="s">
        <v>3599</v>
      </c>
      <c r="G931" s="826" t="s">
        <v>3626</v>
      </c>
      <c r="H931" s="826" t="s">
        <v>3628</v>
      </c>
      <c r="I931" s="832">
        <v>0.67000001668930054</v>
      </c>
      <c r="J931" s="832">
        <v>4000</v>
      </c>
      <c r="K931" s="833">
        <v>2680</v>
      </c>
    </row>
    <row r="932" spans="1:11" ht="14.45" customHeight="1" x14ac:dyDescent="0.2">
      <c r="A932" s="822" t="s">
        <v>575</v>
      </c>
      <c r="B932" s="823" t="s">
        <v>576</v>
      </c>
      <c r="C932" s="826" t="s">
        <v>619</v>
      </c>
      <c r="D932" s="840" t="s">
        <v>620</v>
      </c>
      <c r="E932" s="826" t="s">
        <v>3598</v>
      </c>
      <c r="F932" s="840" t="s">
        <v>3599</v>
      </c>
      <c r="G932" s="826" t="s">
        <v>4065</v>
      </c>
      <c r="H932" s="826" t="s">
        <v>4066</v>
      </c>
      <c r="I932" s="832">
        <v>3.9416667222976685</v>
      </c>
      <c r="J932" s="832">
        <v>4750</v>
      </c>
      <c r="K932" s="833">
        <v>18727.850036621094</v>
      </c>
    </row>
    <row r="933" spans="1:11" ht="14.45" customHeight="1" x14ac:dyDescent="0.2">
      <c r="A933" s="822" t="s">
        <v>575</v>
      </c>
      <c r="B933" s="823" t="s">
        <v>576</v>
      </c>
      <c r="C933" s="826" t="s">
        <v>619</v>
      </c>
      <c r="D933" s="840" t="s">
        <v>620</v>
      </c>
      <c r="E933" s="826" t="s">
        <v>3598</v>
      </c>
      <c r="F933" s="840" t="s">
        <v>3599</v>
      </c>
      <c r="G933" s="826" t="s">
        <v>4065</v>
      </c>
      <c r="H933" s="826" t="s">
        <v>4067</v>
      </c>
      <c r="I933" s="832">
        <v>3.9460000514984133</v>
      </c>
      <c r="J933" s="832">
        <v>1500</v>
      </c>
      <c r="K933" s="833">
        <v>5921.9000244140625</v>
      </c>
    </row>
    <row r="934" spans="1:11" ht="14.45" customHeight="1" x14ac:dyDescent="0.2">
      <c r="A934" s="822" t="s">
        <v>575</v>
      </c>
      <c r="B934" s="823" t="s">
        <v>576</v>
      </c>
      <c r="C934" s="826" t="s">
        <v>619</v>
      </c>
      <c r="D934" s="840" t="s">
        <v>620</v>
      </c>
      <c r="E934" s="826" t="s">
        <v>3598</v>
      </c>
      <c r="F934" s="840" t="s">
        <v>3599</v>
      </c>
      <c r="G934" s="826" t="s">
        <v>4068</v>
      </c>
      <c r="H934" s="826" t="s">
        <v>4069</v>
      </c>
      <c r="I934" s="832">
        <v>1.2100000381469727</v>
      </c>
      <c r="J934" s="832">
        <v>2000</v>
      </c>
      <c r="K934" s="833">
        <v>2420</v>
      </c>
    </row>
    <row r="935" spans="1:11" ht="14.45" customHeight="1" x14ac:dyDescent="0.2">
      <c r="A935" s="822" t="s">
        <v>575</v>
      </c>
      <c r="B935" s="823" t="s">
        <v>576</v>
      </c>
      <c r="C935" s="826" t="s">
        <v>619</v>
      </c>
      <c r="D935" s="840" t="s">
        <v>620</v>
      </c>
      <c r="E935" s="826" t="s">
        <v>3598</v>
      </c>
      <c r="F935" s="840" t="s">
        <v>3599</v>
      </c>
      <c r="G935" s="826" t="s">
        <v>4922</v>
      </c>
      <c r="H935" s="826" t="s">
        <v>4923</v>
      </c>
      <c r="I935" s="832">
        <v>30.5</v>
      </c>
      <c r="J935" s="832">
        <v>2</v>
      </c>
      <c r="K935" s="833">
        <v>61</v>
      </c>
    </row>
    <row r="936" spans="1:11" ht="14.45" customHeight="1" x14ac:dyDescent="0.2">
      <c r="A936" s="822" t="s">
        <v>575</v>
      </c>
      <c r="B936" s="823" t="s">
        <v>576</v>
      </c>
      <c r="C936" s="826" t="s">
        <v>619</v>
      </c>
      <c r="D936" s="840" t="s">
        <v>620</v>
      </c>
      <c r="E936" s="826" t="s">
        <v>3598</v>
      </c>
      <c r="F936" s="840" t="s">
        <v>3599</v>
      </c>
      <c r="G936" s="826" t="s">
        <v>4072</v>
      </c>
      <c r="H936" s="826" t="s">
        <v>4073</v>
      </c>
      <c r="I936" s="832">
        <v>30.045454025268555</v>
      </c>
      <c r="J936" s="832">
        <v>794</v>
      </c>
      <c r="K936" s="833">
        <v>23905.619873046875</v>
      </c>
    </row>
    <row r="937" spans="1:11" ht="14.45" customHeight="1" x14ac:dyDescent="0.2">
      <c r="A937" s="822" t="s">
        <v>575</v>
      </c>
      <c r="B937" s="823" t="s">
        <v>576</v>
      </c>
      <c r="C937" s="826" t="s">
        <v>619</v>
      </c>
      <c r="D937" s="840" t="s">
        <v>620</v>
      </c>
      <c r="E937" s="826" t="s">
        <v>3598</v>
      </c>
      <c r="F937" s="840" t="s">
        <v>3599</v>
      </c>
      <c r="G937" s="826" t="s">
        <v>4072</v>
      </c>
      <c r="H937" s="826" t="s">
        <v>4074</v>
      </c>
      <c r="I937" s="832">
        <v>29.281666119893391</v>
      </c>
      <c r="J937" s="832">
        <v>224</v>
      </c>
      <c r="K937" s="833">
        <v>6601.02001953125</v>
      </c>
    </row>
    <row r="938" spans="1:11" ht="14.45" customHeight="1" x14ac:dyDescent="0.2">
      <c r="A938" s="822" t="s">
        <v>575</v>
      </c>
      <c r="B938" s="823" t="s">
        <v>576</v>
      </c>
      <c r="C938" s="826" t="s">
        <v>619</v>
      </c>
      <c r="D938" s="840" t="s">
        <v>620</v>
      </c>
      <c r="E938" s="826" t="s">
        <v>3629</v>
      </c>
      <c r="F938" s="840" t="s">
        <v>3630</v>
      </c>
      <c r="G938" s="826" t="s">
        <v>4077</v>
      </c>
      <c r="H938" s="826" t="s">
        <v>4078</v>
      </c>
      <c r="I938" s="832">
        <v>47.349998474121094</v>
      </c>
      <c r="J938" s="832">
        <v>60</v>
      </c>
      <c r="K938" s="833">
        <v>2840.8401184082031</v>
      </c>
    </row>
    <row r="939" spans="1:11" ht="14.45" customHeight="1" x14ac:dyDescent="0.2">
      <c r="A939" s="822" t="s">
        <v>575</v>
      </c>
      <c r="B939" s="823" t="s">
        <v>576</v>
      </c>
      <c r="C939" s="826" t="s">
        <v>619</v>
      </c>
      <c r="D939" s="840" t="s">
        <v>620</v>
      </c>
      <c r="E939" s="826" t="s">
        <v>3629</v>
      </c>
      <c r="F939" s="840" t="s">
        <v>3630</v>
      </c>
      <c r="G939" s="826" t="s">
        <v>4087</v>
      </c>
      <c r="H939" s="826" t="s">
        <v>4924</v>
      </c>
      <c r="I939" s="832">
        <v>2.0499999523162842</v>
      </c>
      <c r="J939" s="832">
        <v>600</v>
      </c>
      <c r="K939" s="833">
        <v>1230</v>
      </c>
    </row>
    <row r="940" spans="1:11" ht="14.45" customHeight="1" x14ac:dyDescent="0.2">
      <c r="A940" s="822" t="s">
        <v>575</v>
      </c>
      <c r="B940" s="823" t="s">
        <v>576</v>
      </c>
      <c r="C940" s="826" t="s">
        <v>619</v>
      </c>
      <c r="D940" s="840" t="s">
        <v>620</v>
      </c>
      <c r="E940" s="826" t="s">
        <v>3629</v>
      </c>
      <c r="F940" s="840" t="s">
        <v>3630</v>
      </c>
      <c r="G940" s="826" t="s">
        <v>4081</v>
      </c>
      <c r="H940" s="826" t="s">
        <v>4925</v>
      </c>
      <c r="I940" s="832">
        <v>592.9000244140625</v>
      </c>
      <c r="J940" s="832">
        <v>19</v>
      </c>
      <c r="K940" s="833">
        <v>11265.099609375</v>
      </c>
    </row>
    <row r="941" spans="1:11" ht="14.45" customHeight="1" x14ac:dyDescent="0.2">
      <c r="A941" s="822" t="s">
        <v>575</v>
      </c>
      <c r="B941" s="823" t="s">
        <v>576</v>
      </c>
      <c r="C941" s="826" t="s">
        <v>619</v>
      </c>
      <c r="D941" s="840" t="s">
        <v>620</v>
      </c>
      <c r="E941" s="826" t="s">
        <v>3629</v>
      </c>
      <c r="F941" s="840" t="s">
        <v>3630</v>
      </c>
      <c r="G941" s="826" t="s">
        <v>4087</v>
      </c>
      <c r="H941" s="826" t="s">
        <v>4088</v>
      </c>
      <c r="I941" s="832">
        <v>2.0499999523162842</v>
      </c>
      <c r="J941" s="832">
        <v>200</v>
      </c>
      <c r="K941" s="833">
        <v>410</v>
      </c>
    </row>
    <row r="942" spans="1:11" ht="14.45" customHeight="1" x14ac:dyDescent="0.2">
      <c r="A942" s="822" t="s">
        <v>575</v>
      </c>
      <c r="B942" s="823" t="s">
        <v>576</v>
      </c>
      <c r="C942" s="826" t="s">
        <v>619</v>
      </c>
      <c r="D942" s="840" t="s">
        <v>620</v>
      </c>
      <c r="E942" s="826" t="s">
        <v>3629</v>
      </c>
      <c r="F942" s="840" t="s">
        <v>3630</v>
      </c>
      <c r="G942" s="826" t="s">
        <v>4926</v>
      </c>
      <c r="H942" s="826" t="s">
        <v>4927</v>
      </c>
      <c r="I942" s="832">
        <v>650.33001708984375</v>
      </c>
      <c r="J942" s="832">
        <v>16</v>
      </c>
      <c r="K942" s="833">
        <v>10405.23046875</v>
      </c>
    </row>
    <row r="943" spans="1:11" ht="14.45" customHeight="1" x14ac:dyDescent="0.2">
      <c r="A943" s="822" t="s">
        <v>575</v>
      </c>
      <c r="B943" s="823" t="s">
        <v>576</v>
      </c>
      <c r="C943" s="826" t="s">
        <v>619</v>
      </c>
      <c r="D943" s="840" t="s">
        <v>620</v>
      </c>
      <c r="E943" s="826" t="s">
        <v>3629</v>
      </c>
      <c r="F943" s="840" t="s">
        <v>3630</v>
      </c>
      <c r="G943" s="826" t="s">
        <v>4091</v>
      </c>
      <c r="H943" s="826" t="s">
        <v>4092</v>
      </c>
      <c r="I943" s="832">
        <v>156.06400070190429</v>
      </c>
      <c r="J943" s="832">
        <v>130</v>
      </c>
      <c r="K943" s="833">
        <v>20382.950439453125</v>
      </c>
    </row>
    <row r="944" spans="1:11" ht="14.45" customHeight="1" x14ac:dyDescent="0.2">
      <c r="A944" s="822" t="s">
        <v>575</v>
      </c>
      <c r="B944" s="823" t="s">
        <v>576</v>
      </c>
      <c r="C944" s="826" t="s">
        <v>619</v>
      </c>
      <c r="D944" s="840" t="s">
        <v>620</v>
      </c>
      <c r="E944" s="826" t="s">
        <v>3629</v>
      </c>
      <c r="F944" s="840" t="s">
        <v>3630</v>
      </c>
      <c r="G944" s="826" t="s">
        <v>4094</v>
      </c>
      <c r="H944" s="826" t="s">
        <v>4928</v>
      </c>
      <c r="I944" s="832">
        <v>127.66000366210938</v>
      </c>
      <c r="J944" s="832">
        <v>60</v>
      </c>
      <c r="K944" s="833">
        <v>7659.300048828125</v>
      </c>
    </row>
    <row r="945" spans="1:11" ht="14.45" customHeight="1" x14ac:dyDescent="0.2">
      <c r="A945" s="822" t="s">
        <v>575</v>
      </c>
      <c r="B945" s="823" t="s">
        <v>576</v>
      </c>
      <c r="C945" s="826" t="s">
        <v>619</v>
      </c>
      <c r="D945" s="840" t="s">
        <v>620</v>
      </c>
      <c r="E945" s="826" t="s">
        <v>3629</v>
      </c>
      <c r="F945" s="840" t="s">
        <v>3630</v>
      </c>
      <c r="G945" s="826" t="s">
        <v>4096</v>
      </c>
      <c r="H945" s="826" t="s">
        <v>4929</v>
      </c>
      <c r="I945" s="832">
        <v>47.189998626708984</v>
      </c>
      <c r="J945" s="832">
        <v>20</v>
      </c>
      <c r="K945" s="833">
        <v>943.79998779296875</v>
      </c>
    </row>
    <row r="946" spans="1:11" ht="14.45" customHeight="1" x14ac:dyDescent="0.2">
      <c r="A946" s="822" t="s">
        <v>575</v>
      </c>
      <c r="B946" s="823" t="s">
        <v>576</v>
      </c>
      <c r="C946" s="826" t="s">
        <v>619</v>
      </c>
      <c r="D946" s="840" t="s">
        <v>620</v>
      </c>
      <c r="E946" s="826" t="s">
        <v>3629</v>
      </c>
      <c r="F946" s="840" t="s">
        <v>3630</v>
      </c>
      <c r="G946" s="826" t="s">
        <v>4091</v>
      </c>
      <c r="H946" s="826" t="s">
        <v>4093</v>
      </c>
      <c r="I946" s="832">
        <v>175</v>
      </c>
      <c r="J946" s="832">
        <v>20</v>
      </c>
      <c r="K946" s="833">
        <v>3500.050048828125</v>
      </c>
    </row>
    <row r="947" spans="1:11" ht="14.45" customHeight="1" x14ac:dyDescent="0.2">
      <c r="A947" s="822" t="s">
        <v>575</v>
      </c>
      <c r="B947" s="823" t="s">
        <v>576</v>
      </c>
      <c r="C947" s="826" t="s">
        <v>619</v>
      </c>
      <c r="D947" s="840" t="s">
        <v>620</v>
      </c>
      <c r="E947" s="826" t="s">
        <v>3629</v>
      </c>
      <c r="F947" s="840" t="s">
        <v>3630</v>
      </c>
      <c r="G947" s="826" t="s">
        <v>4930</v>
      </c>
      <c r="H947" s="826" t="s">
        <v>4931</v>
      </c>
      <c r="I947" s="832">
        <v>13.810000419616699</v>
      </c>
      <c r="J947" s="832">
        <v>70</v>
      </c>
      <c r="K947" s="833">
        <v>966.6199951171875</v>
      </c>
    </row>
    <row r="948" spans="1:11" ht="14.45" customHeight="1" x14ac:dyDescent="0.2">
      <c r="A948" s="822" t="s">
        <v>575</v>
      </c>
      <c r="B948" s="823" t="s">
        <v>576</v>
      </c>
      <c r="C948" s="826" t="s">
        <v>619</v>
      </c>
      <c r="D948" s="840" t="s">
        <v>620</v>
      </c>
      <c r="E948" s="826" t="s">
        <v>3629</v>
      </c>
      <c r="F948" s="840" t="s">
        <v>3630</v>
      </c>
      <c r="G948" s="826" t="s">
        <v>4102</v>
      </c>
      <c r="H948" s="826" t="s">
        <v>4932</v>
      </c>
      <c r="I948" s="832">
        <v>6.2899999618530273</v>
      </c>
      <c r="J948" s="832">
        <v>100</v>
      </c>
      <c r="K948" s="833">
        <v>629</v>
      </c>
    </row>
    <row r="949" spans="1:11" ht="14.45" customHeight="1" x14ac:dyDescent="0.2">
      <c r="A949" s="822" t="s">
        <v>575</v>
      </c>
      <c r="B949" s="823" t="s">
        <v>576</v>
      </c>
      <c r="C949" s="826" t="s">
        <v>619</v>
      </c>
      <c r="D949" s="840" t="s">
        <v>620</v>
      </c>
      <c r="E949" s="826" t="s">
        <v>3629</v>
      </c>
      <c r="F949" s="840" t="s">
        <v>3630</v>
      </c>
      <c r="G949" s="826" t="s">
        <v>4104</v>
      </c>
      <c r="H949" s="826" t="s">
        <v>4105</v>
      </c>
      <c r="I949" s="832">
        <v>2.3592856100627353</v>
      </c>
      <c r="J949" s="832">
        <v>3850</v>
      </c>
      <c r="K949" s="833">
        <v>9085.25</v>
      </c>
    </row>
    <row r="950" spans="1:11" ht="14.45" customHeight="1" x14ac:dyDescent="0.2">
      <c r="A950" s="822" t="s">
        <v>575</v>
      </c>
      <c r="B950" s="823" t="s">
        <v>576</v>
      </c>
      <c r="C950" s="826" t="s">
        <v>619</v>
      </c>
      <c r="D950" s="840" t="s">
        <v>620</v>
      </c>
      <c r="E950" s="826" t="s">
        <v>3629</v>
      </c>
      <c r="F950" s="840" t="s">
        <v>3630</v>
      </c>
      <c r="G950" s="826" t="s">
        <v>4106</v>
      </c>
      <c r="H950" s="826" t="s">
        <v>4107</v>
      </c>
      <c r="I950" s="832">
        <v>2.3599998950958252</v>
      </c>
      <c r="J950" s="832">
        <v>4350</v>
      </c>
      <c r="K950" s="833">
        <v>10266</v>
      </c>
    </row>
    <row r="951" spans="1:11" ht="14.45" customHeight="1" x14ac:dyDescent="0.2">
      <c r="A951" s="822" t="s">
        <v>575</v>
      </c>
      <c r="B951" s="823" t="s">
        <v>576</v>
      </c>
      <c r="C951" s="826" t="s">
        <v>619</v>
      </c>
      <c r="D951" s="840" t="s">
        <v>620</v>
      </c>
      <c r="E951" s="826" t="s">
        <v>3629</v>
      </c>
      <c r="F951" s="840" t="s">
        <v>3630</v>
      </c>
      <c r="G951" s="826" t="s">
        <v>4108</v>
      </c>
      <c r="H951" s="826" t="s">
        <v>4109</v>
      </c>
      <c r="I951" s="832">
        <v>2.3589998960494993</v>
      </c>
      <c r="J951" s="832">
        <v>3200</v>
      </c>
      <c r="K951" s="833">
        <v>7551.5000610351563</v>
      </c>
    </row>
    <row r="952" spans="1:11" ht="14.45" customHeight="1" x14ac:dyDescent="0.2">
      <c r="A952" s="822" t="s">
        <v>575</v>
      </c>
      <c r="B952" s="823" t="s">
        <v>576</v>
      </c>
      <c r="C952" s="826" t="s">
        <v>619</v>
      </c>
      <c r="D952" s="840" t="s">
        <v>620</v>
      </c>
      <c r="E952" s="826" t="s">
        <v>3629</v>
      </c>
      <c r="F952" s="840" t="s">
        <v>3630</v>
      </c>
      <c r="G952" s="826" t="s">
        <v>4106</v>
      </c>
      <c r="H952" s="826" t="s">
        <v>4110</v>
      </c>
      <c r="I952" s="832">
        <v>2.3566665649414063</v>
      </c>
      <c r="J952" s="832">
        <v>1240</v>
      </c>
      <c r="K952" s="833">
        <v>2923.4500274658203</v>
      </c>
    </row>
    <row r="953" spans="1:11" ht="14.45" customHeight="1" x14ac:dyDescent="0.2">
      <c r="A953" s="822" t="s">
        <v>575</v>
      </c>
      <c r="B953" s="823" t="s">
        <v>576</v>
      </c>
      <c r="C953" s="826" t="s">
        <v>619</v>
      </c>
      <c r="D953" s="840" t="s">
        <v>620</v>
      </c>
      <c r="E953" s="826" t="s">
        <v>3629</v>
      </c>
      <c r="F953" s="840" t="s">
        <v>3630</v>
      </c>
      <c r="G953" s="826" t="s">
        <v>4108</v>
      </c>
      <c r="H953" s="826" t="s">
        <v>4111</v>
      </c>
      <c r="I953" s="832">
        <v>2.3599998950958252</v>
      </c>
      <c r="J953" s="832">
        <v>1035</v>
      </c>
      <c r="K953" s="833">
        <v>2441.8500061035156</v>
      </c>
    </row>
    <row r="954" spans="1:11" ht="14.45" customHeight="1" x14ac:dyDescent="0.2">
      <c r="A954" s="822" t="s">
        <v>575</v>
      </c>
      <c r="B954" s="823" t="s">
        <v>576</v>
      </c>
      <c r="C954" s="826" t="s">
        <v>619</v>
      </c>
      <c r="D954" s="840" t="s">
        <v>620</v>
      </c>
      <c r="E954" s="826" t="s">
        <v>3629</v>
      </c>
      <c r="F954" s="840" t="s">
        <v>3630</v>
      </c>
      <c r="G954" s="826" t="s">
        <v>4116</v>
      </c>
      <c r="H954" s="826" t="s">
        <v>4117</v>
      </c>
      <c r="I954" s="832">
        <v>4295.5</v>
      </c>
      <c r="J954" s="832">
        <v>6</v>
      </c>
      <c r="K954" s="833">
        <v>25773</v>
      </c>
    </row>
    <row r="955" spans="1:11" ht="14.45" customHeight="1" x14ac:dyDescent="0.2">
      <c r="A955" s="822" t="s">
        <v>575</v>
      </c>
      <c r="B955" s="823" t="s">
        <v>576</v>
      </c>
      <c r="C955" s="826" t="s">
        <v>619</v>
      </c>
      <c r="D955" s="840" t="s">
        <v>620</v>
      </c>
      <c r="E955" s="826" t="s">
        <v>3629</v>
      </c>
      <c r="F955" s="840" t="s">
        <v>3630</v>
      </c>
      <c r="G955" s="826" t="s">
        <v>4118</v>
      </c>
      <c r="H955" s="826" t="s">
        <v>4119</v>
      </c>
      <c r="I955" s="832">
        <v>9.9999997764825821E-3</v>
      </c>
      <c r="J955" s="832">
        <v>1100</v>
      </c>
      <c r="K955" s="833">
        <v>11</v>
      </c>
    </row>
    <row r="956" spans="1:11" ht="14.45" customHeight="1" x14ac:dyDescent="0.2">
      <c r="A956" s="822" t="s">
        <v>575</v>
      </c>
      <c r="B956" s="823" t="s">
        <v>576</v>
      </c>
      <c r="C956" s="826" t="s">
        <v>619</v>
      </c>
      <c r="D956" s="840" t="s">
        <v>620</v>
      </c>
      <c r="E956" s="826" t="s">
        <v>3629</v>
      </c>
      <c r="F956" s="840" t="s">
        <v>3630</v>
      </c>
      <c r="G956" s="826" t="s">
        <v>4933</v>
      </c>
      <c r="H956" s="826" t="s">
        <v>4934</v>
      </c>
      <c r="I956" s="832">
        <v>6.0500001907348633</v>
      </c>
      <c r="J956" s="832">
        <v>80</v>
      </c>
      <c r="K956" s="833">
        <v>484</v>
      </c>
    </row>
    <row r="957" spans="1:11" ht="14.45" customHeight="1" x14ac:dyDescent="0.2">
      <c r="A957" s="822" t="s">
        <v>575</v>
      </c>
      <c r="B957" s="823" t="s">
        <v>576</v>
      </c>
      <c r="C957" s="826" t="s">
        <v>619</v>
      </c>
      <c r="D957" s="840" t="s">
        <v>620</v>
      </c>
      <c r="E957" s="826" t="s">
        <v>3629</v>
      </c>
      <c r="F957" s="840" t="s">
        <v>3630</v>
      </c>
      <c r="G957" s="826" t="s">
        <v>4935</v>
      </c>
      <c r="H957" s="826" t="s">
        <v>4936</v>
      </c>
      <c r="I957" s="832">
        <v>1815</v>
      </c>
      <c r="J957" s="832">
        <v>5</v>
      </c>
      <c r="K957" s="833">
        <v>9075</v>
      </c>
    </row>
    <row r="958" spans="1:11" ht="14.45" customHeight="1" x14ac:dyDescent="0.2">
      <c r="A958" s="822" t="s">
        <v>575</v>
      </c>
      <c r="B958" s="823" t="s">
        <v>576</v>
      </c>
      <c r="C958" s="826" t="s">
        <v>619</v>
      </c>
      <c r="D958" s="840" t="s">
        <v>620</v>
      </c>
      <c r="E958" s="826" t="s">
        <v>3629</v>
      </c>
      <c r="F958" s="840" t="s">
        <v>3630</v>
      </c>
      <c r="G958" s="826" t="s">
        <v>4118</v>
      </c>
      <c r="H958" s="826" t="s">
        <v>4120</v>
      </c>
      <c r="I958" s="832">
        <v>9.9999997764825821E-3</v>
      </c>
      <c r="J958" s="832">
        <v>200</v>
      </c>
      <c r="K958" s="833">
        <v>2</v>
      </c>
    </row>
    <row r="959" spans="1:11" ht="14.45" customHeight="1" x14ac:dyDescent="0.2">
      <c r="A959" s="822" t="s">
        <v>575</v>
      </c>
      <c r="B959" s="823" t="s">
        <v>576</v>
      </c>
      <c r="C959" s="826" t="s">
        <v>619</v>
      </c>
      <c r="D959" s="840" t="s">
        <v>620</v>
      </c>
      <c r="E959" s="826" t="s">
        <v>3629</v>
      </c>
      <c r="F959" s="840" t="s">
        <v>3630</v>
      </c>
      <c r="G959" s="826" t="s">
        <v>4121</v>
      </c>
      <c r="H959" s="826" t="s">
        <v>4937</v>
      </c>
      <c r="I959" s="832">
        <v>710.27001953125</v>
      </c>
      <c r="J959" s="832">
        <v>1</v>
      </c>
      <c r="K959" s="833">
        <v>710.27001953125</v>
      </c>
    </row>
    <row r="960" spans="1:11" ht="14.45" customHeight="1" x14ac:dyDescent="0.2">
      <c r="A960" s="822" t="s">
        <v>575</v>
      </c>
      <c r="B960" s="823" t="s">
        <v>576</v>
      </c>
      <c r="C960" s="826" t="s">
        <v>619</v>
      </c>
      <c r="D960" s="840" t="s">
        <v>620</v>
      </c>
      <c r="E960" s="826" t="s">
        <v>3629</v>
      </c>
      <c r="F960" s="840" t="s">
        <v>3630</v>
      </c>
      <c r="G960" s="826" t="s">
        <v>4121</v>
      </c>
      <c r="H960" s="826" t="s">
        <v>4122</v>
      </c>
      <c r="I960" s="832">
        <v>601.3699951171875</v>
      </c>
      <c r="J960" s="832">
        <v>2</v>
      </c>
      <c r="K960" s="833">
        <v>1202.739990234375</v>
      </c>
    </row>
    <row r="961" spans="1:11" ht="14.45" customHeight="1" x14ac:dyDescent="0.2">
      <c r="A961" s="822" t="s">
        <v>575</v>
      </c>
      <c r="B961" s="823" t="s">
        <v>576</v>
      </c>
      <c r="C961" s="826" t="s">
        <v>619</v>
      </c>
      <c r="D961" s="840" t="s">
        <v>620</v>
      </c>
      <c r="E961" s="826" t="s">
        <v>3629</v>
      </c>
      <c r="F961" s="840" t="s">
        <v>3630</v>
      </c>
      <c r="G961" s="826" t="s">
        <v>4938</v>
      </c>
      <c r="H961" s="826" t="s">
        <v>4939</v>
      </c>
      <c r="I961" s="832">
        <v>1.6799999475479126</v>
      </c>
      <c r="J961" s="832">
        <v>150</v>
      </c>
      <c r="K961" s="833">
        <v>252</v>
      </c>
    </row>
    <row r="962" spans="1:11" ht="14.45" customHeight="1" x14ac:dyDescent="0.2">
      <c r="A962" s="822" t="s">
        <v>575</v>
      </c>
      <c r="B962" s="823" t="s">
        <v>576</v>
      </c>
      <c r="C962" s="826" t="s">
        <v>619</v>
      </c>
      <c r="D962" s="840" t="s">
        <v>620</v>
      </c>
      <c r="E962" s="826" t="s">
        <v>3629</v>
      </c>
      <c r="F962" s="840" t="s">
        <v>3630</v>
      </c>
      <c r="G962" s="826" t="s">
        <v>4123</v>
      </c>
      <c r="H962" s="826" t="s">
        <v>4124</v>
      </c>
      <c r="I962" s="832">
        <v>1.6950000524520874</v>
      </c>
      <c r="J962" s="832">
        <v>800</v>
      </c>
      <c r="K962" s="833">
        <v>1355</v>
      </c>
    </row>
    <row r="963" spans="1:11" ht="14.45" customHeight="1" x14ac:dyDescent="0.2">
      <c r="A963" s="822" t="s">
        <v>575</v>
      </c>
      <c r="B963" s="823" t="s">
        <v>576</v>
      </c>
      <c r="C963" s="826" t="s">
        <v>619</v>
      </c>
      <c r="D963" s="840" t="s">
        <v>620</v>
      </c>
      <c r="E963" s="826" t="s">
        <v>3629</v>
      </c>
      <c r="F963" s="840" t="s">
        <v>3630</v>
      </c>
      <c r="G963" s="826" t="s">
        <v>4123</v>
      </c>
      <c r="H963" s="826" t="s">
        <v>4125</v>
      </c>
      <c r="I963" s="832">
        <v>1.6944444974263508</v>
      </c>
      <c r="J963" s="832">
        <v>6750</v>
      </c>
      <c r="K963" s="833">
        <v>11443.5</v>
      </c>
    </row>
    <row r="964" spans="1:11" ht="14.45" customHeight="1" x14ac:dyDescent="0.2">
      <c r="A964" s="822" t="s">
        <v>575</v>
      </c>
      <c r="B964" s="823" t="s">
        <v>576</v>
      </c>
      <c r="C964" s="826" t="s">
        <v>619</v>
      </c>
      <c r="D964" s="840" t="s">
        <v>620</v>
      </c>
      <c r="E964" s="826" t="s">
        <v>3629</v>
      </c>
      <c r="F964" s="840" t="s">
        <v>3630</v>
      </c>
      <c r="G964" s="826" t="s">
        <v>4123</v>
      </c>
      <c r="H964" s="826" t="s">
        <v>4126</v>
      </c>
      <c r="I964" s="832">
        <v>1.6940000534057618</v>
      </c>
      <c r="J964" s="832">
        <v>3000</v>
      </c>
      <c r="K964" s="833">
        <v>5080</v>
      </c>
    </row>
    <row r="965" spans="1:11" ht="14.45" customHeight="1" x14ac:dyDescent="0.2">
      <c r="A965" s="822" t="s">
        <v>575</v>
      </c>
      <c r="B965" s="823" t="s">
        <v>576</v>
      </c>
      <c r="C965" s="826" t="s">
        <v>619</v>
      </c>
      <c r="D965" s="840" t="s">
        <v>620</v>
      </c>
      <c r="E965" s="826" t="s">
        <v>3629</v>
      </c>
      <c r="F965" s="840" t="s">
        <v>3630</v>
      </c>
      <c r="G965" s="826" t="s">
        <v>3637</v>
      </c>
      <c r="H965" s="826" t="s">
        <v>4940</v>
      </c>
      <c r="I965" s="832">
        <v>33.880001068115234</v>
      </c>
      <c r="J965" s="832">
        <v>2</v>
      </c>
      <c r="K965" s="833">
        <v>67.760002136230469</v>
      </c>
    </row>
    <row r="966" spans="1:11" ht="14.45" customHeight="1" x14ac:dyDescent="0.2">
      <c r="A966" s="822" t="s">
        <v>575</v>
      </c>
      <c r="B966" s="823" t="s">
        <v>576</v>
      </c>
      <c r="C966" s="826" t="s">
        <v>619</v>
      </c>
      <c r="D966" s="840" t="s">
        <v>620</v>
      </c>
      <c r="E966" s="826" t="s">
        <v>3629</v>
      </c>
      <c r="F966" s="840" t="s">
        <v>3630</v>
      </c>
      <c r="G966" s="826" t="s">
        <v>4127</v>
      </c>
      <c r="H966" s="826" t="s">
        <v>4128</v>
      </c>
      <c r="I966" s="832">
        <v>11.5</v>
      </c>
      <c r="J966" s="832">
        <v>50</v>
      </c>
      <c r="K966" s="833">
        <v>575</v>
      </c>
    </row>
    <row r="967" spans="1:11" ht="14.45" customHeight="1" x14ac:dyDescent="0.2">
      <c r="A967" s="822" t="s">
        <v>575</v>
      </c>
      <c r="B967" s="823" t="s">
        <v>576</v>
      </c>
      <c r="C967" s="826" t="s">
        <v>619</v>
      </c>
      <c r="D967" s="840" t="s">
        <v>620</v>
      </c>
      <c r="E967" s="826" t="s">
        <v>3629</v>
      </c>
      <c r="F967" s="840" t="s">
        <v>3630</v>
      </c>
      <c r="G967" s="826" t="s">
        <v>4127</v>
      </c>
      <c r="H967" s="826" t="s">
        <v>4941</v>
      </c>
      <c r="I967" s="832">
        <v>11.497999954223634</v>
      </c>
      <c r="J967" s="832">
        <v>650</v>
      </c>
      <c r="K967" s="833">
        <v>7474.8000030517578</v>
      </c>
    </row>
    <row r="968" spans="1:11" ht="14.45" customHeight="1" x14ac:dyDescent="0.2">
      <c r="A968" s="822" t="s">
        <v>575</v>
      </c>
      <c r="B968" s="823" t="s">
        <v>576</v>
      </c>
      <c r="C968" s="826" t="s">
        <v>619</v>
      </c>
      <c r="D968" s="840" t="s">
        <v>620</v>
      </c>
      <c r="E968" s="826" t="s">
        <v>3629</v>
      </c>
      <c r="F968" s="840" t="s">
        <v>3630</v>
      </c>
      <c r="G968" s="826" t="s">
        <v>4942</v>
      </c>
      <c r="H968" s="826" t="s">
        <v>4943</v>
      </c>
      <c r="I968" s="832">
        <v>21.219999313354492</v>
      </c>
      <c r="J968" s="832">
        <v>125</v>
      </c>
      <c r="K968" s="833">
        <v>2653.030029296875</v>
      </c>
    </row>
    <row r="969" spans="1:11" ht="14.45" customHeight="1" x14ac:dyDescent="0.2">
      <c r="A969" s="822" t="s">
        <v>575</v>
      </c>
      <c r="B969" s="823" t="s">
        <v>576</v>
      </c>
      <c r="C969" s="826" t="s">
        <v>619</v>
      </c>
      <c r="D969" s="840" t="s">
        <v>620</v>
      </c>
      <c r="E969" s="826" t="s">
        <v>3629</v>
      </c>
      <c r="F969" s="840" t="s">
        <v>3630</v>
      </c>
      <c r="G969" s="826" t="s">
        <v>4129</v>
      </c>
      <c r="H969" s="826" t="s">
        <v>4131</v>
      </c>
      <c r="I969" s="832">
        <v>45.497500419616699</v>
      </c>
      <c r="J969" s="832">
        <v>100</v>
      </c>
      <c r="K969" s="833">
        <v>4549.43994140625</v>
      </c>
    </row>
    <row r="970" spans="1:11" ht="14.45" customHeight="1" x14ac:dyDescent="0.2">
      <c r="A970" s="822" t="s">
        <v>575</v>
      </c>
      <c r="B970" s="823" t="s">
        <v>576</v>
      </c>
      <c r="C970" s="826" t="s">
        <v>619</v>
      </c>
      <c r="D970" s="840" t="s">
        <v>620</v>
      </c>
      <c r="E970" s="826" t="s">
        <v>3629</v>
      </c>
      <c r="F970" s="840" t="s">
        <v>3630</v>
      </c>
      <c r="G970" s="826" t="s">
        <v>4132</v>
      </c>
      <c r="H970" s="826" t="s">
        <v>4133</v>
      </c>
      <c r="I970" s="832">
        <v>11.142000198364258</v>
      </c>
      <c r="J970" s="832">
        <v>1250</v>
      </c>
      <c r="K970" s="833">
        <v>13930.5</v>
      </c>
    </row>
    <row r="971" spans="1:11" ht="14.45" customHeight="1" x14ac:dyDescent="0.2">
      <c r="A971" s="822" t="s">
        <v>575</v>
      </c>
      <c r="B971" s="823" t="s">
        <v>576</v>
      </c>
      <c r="C971" s="826" t="s">
        <v>619</v>
      </c>
      <c r="D971" s="840" t="s">
        <v>620</v>
      </c>
      <c r="E971" s="826" t="s">
        <v>3629</v>
      </c>
      <c r="F971" s="840" t="s">
        <v>3630</v>
      </c>
      <c r="G971" s="826" t="s">
        <v>4132</v>
      </c>
      <c r="H971" s="826" t="s">
        <v>4134</v>
      </c>
      <c r="I971" s="832">
        <v>11.142500162124634</v>
      </c>
      <c r="J971" s="832">
        <v>500</v>
      </c>
      <c r="K971" s="833">
        <v>5572</v>
      </c>
    </row>
    <row r="972" spans="1:11" ht="14.45" customHeight="1" x14ac:dyDescent="0.2">
      <c r="A972" s="822" t="s">
        <v>575</v>
      </c>
      <c r="B972" s="823" t="s">
        <v>576</v>
      </c>
      <c r="C972" s="826" t="s">
        <v>619</v>
      </c>
      <c r="D972" s="840" t="s">
        <v>620</v>
      </c>
      <c r="E972" s="826" t="s">
        <v>3629</v>
      </c>
      <c r="F972" s="840" t="s">
        <v>3630</v>
      </c>
      <c r="G972" s="826" t="s">
        <v>4138</v>
      </c>
      <c r="H972" s="826" t="s">
        <v>4139</v>
      </c>
      <c r="I972" s="832">
        <v>40.860000610351563</v>
      </c>
      <c r="J972" s="832">
        <v>40</v>
      </c>
      <c r="K972" s="833">
        <v>1634.4000244140625</v>
      </c>
    </row>
    <row r="973" spans="1:11" ht="14.45" customHeight="1" x14ac:dyDescent="0.2">
      <c r="A973" s="822" t="s">
        <v>575</v>
      </c>
      <c r="B973" s="823" t="s">
        <v>576</v>
      </c>
      <c r="C973" s="826" t="s">
        <v>619</v>
      </c>
      <c r="D973" s="840" t="s">
        <v>620</v>
      </c>
      <c r="E973" s="826" t="s">
        <v>3629</v>
      </c>
      <c r="F973" s="840" t="s">
        <v>3630</v>
      </c>
      <c r="G973" s="826" t="s">
        <v>4138</v>
      </c>
      <c r="H973" s="826" t="s">
        <v>4140</v>
      </c>
      <c r="I973" s="832">
        <v>40.860000610351563</v>
      </c>
      <c r="J973" s="832">
        <v>20</v>
      </c>
      <c r="K973" s="833">
        <v>817.20001220703125</v>
      </c>
    </row>
    <row r="974" spans="1:11" ht="14.45" customHeight="1" x14ac:dyDescent="0.2">
      <c r="A974" s="822" t="s">
        <v>575</v>
      </c>
      <c r="B974" s="823" t="s">
        <v>576</v>
      </c>
      <c r="C974" s="826" t="s">
        <v>619</v>
      </c>
      <c r="D974" s="840" t="s">
        <v>620</v>
      </c>
      <c r="E974" s="826" t="s">
        <v>3629</v>
      </c>
      <c r="F974" s="840" t="s">
        <v>3630</v>
      </c>
      <c r="G974" s="826" t="s">
        <v>4143</v>
      </c>
      <c r="H974" s="826" t="s">
        <v>4144</v>
      </c>
      <c r="I974" s="832">
        <v>59.040000915527344</v>
      </c>
      <c r="J974" s="832">
        <v>2</v>
      </c>
      <c r="K974" s="833">
        <v>118.08000183105469</v>
      </c>
    </row>
    <row r="975" spans="1:11" ht="14.45" customHeight="1" x14ac:dyDescent="0.2">
      <c r="A975" s="822" t="s">
        <v>575</v>
      </c>
      <c r="B975" s="823" t="s">
        <v>576</v>
      </c>
      <c r="C975" s="826" t="s">
        <v>619</v>
      </c>
      <c r="D975" s="840" t="s">
        <v>620</v>
      </c>
      <c r="E975" s="826" t="s">
        <v>3629</v>
      </c>
      <c r="F975" s="840" t="s">
        <v>3630</v>
      </c>
      <c r="G975" s="826" t="s">
        <v>4143</v>
      </c>
      <c r="H975" s="826" t="s">
        <v>4944</v>
      </c>
      <c r="I975" s="832">
        <v>54.450000762939453</v>
      </c>
      <c r="J975" s="832">
        <v>2</v>
      </c>
      <c r="K975" s="833">
        <v>108.90000152587891</v>
      </c>
    </row>
    <row r="976" spans="1:11" ht="14.45" customHeight="1" x14ac:dyDescent="0.2">
      <c r="A976" s="822" t="s">
        <v>575</v>
      </c>
      <c r="B976" s="823" t="s">
        <v>576</v>
      </c>
      <c r="C976" s="826" t="s">
        <v>619</v>
      </c>
      <c r="D976" s="840" t="s">
        <v>620</v>
      </c>
      <c r="E976" s="826" t="s">
        <v>3629</v>
      </c>
      <c r="F976" s="840" t="s">
        <v>3630</v>
      </c>
      <c r="G976" s="826" t="s">
        <v>4145</v>
      </c>
      <c r="H976" s="826" t="s">
        <v>4146</v>
      </c>
      <c r="I976" s="832">
        <v>15.579999923706055</v>
      </c>
      <c r="J976" s="832">
        <v>270</v>
      </c>
      <c r="K976" s="833">
        <v>4206.2799835205078</v>
      </c>
    </row>
    <row r="977" spans="1:11" ht="14.45" customHeight="1" x14ac:dyDescent="0.2">
      <c r="A977" s="822" t="s">
        <v>575</v>
      </c>
      <c r="B977" s="823" t="s">
        <v>576</v>
      </c>
      <c r="C977" s="826" t="s">
        <v>619</v>
      </c>
      <c r="D977" s="840" t="s">
        <v>620</v>
      </c>
      <c r="E977" s="826" t="s">
        <v>3629</v>
      </c>
      <c r="F977" s="840" t="s">
        <v>3630</v>
      </c>
      <c r="G977" s="826" t="s">
        <v>4149</v>
      </c>
      <c r="H977" s="826" t="s">
        <v>4150</v>
      </c>
      <c r="I977" s="832">
        <v>5.2650001049041748</v>
      </c>
      <c r="J977" s="832">
        <v>1400</v>
      </c>
      <c r="K977" s="833">
        <v>7370</v>
      </c>
    </row>
    <row r="978" spans="1:11" ht="14.45" customHeight="1" x14ac:dyDescent="0.2">
      <c r="A978" s="822" t="s">
        <v>575</v>
      </c>
      <c r="B978" s="823" t="s">
        <v>576</v>
      </c>
      <c r="C978" s="826" t="s">
        <v>619</v>
      </c>
      <c r="D978" s="840" t="s">
        <v>620</v>
      </c>
      <c r="E978" s="826" t="s">
        <v>3629</v>
      </c>
      <c r="F978" s="840" t="s">
        <v>3630</v>
      </c>
      <c r="G978" s="826" t="s">
        <v>3639</v>
      </c>
      <c r="H978" s="826" t="s">
        <v>3640</v>
      </c>
      <c r="I978" s="832">
        <v>3.4816666841506958</v>
      </c>
      <c r="J978" s="832">
        <v>1400</v>
      </c>
      <c r="K978" s="833">
        <v>4874</v>
      </c>
    </row>
    <row r="979" spans="1:11" ht="14.45" customHeight="1" x14ac:dyDescent="0.2">
      <c r="A979" s="822" t="s">
        <v>575</v>
      </c>
      <c r="B979" s="823" t="s">
        <v>576</v>
      </c>
      <c r="C979" s="826" t="s">
        <v>619</v>
      </c>
      <c r="D979" s="840" t="s">
        <v>620</v>
      </c>
      <c r="E979" s="826" t="s">
        <v>3629</v>
      </c>
      <c r="F979" s="840" t="s">
        <v>3630</v>
      </c>
      <c r="G979" s="826" t="s">
        <v>4153</v>
      </c>
      <c r="H979" s="826" t="s">
        <v>4154</v>
      </c>
      <c r="I979" s="832">
        <v>61.060001373291016</v>
      </c>
      <c r="J979" s="832">
        <v>100</v>
      </c>
      <c r="K979" s="833">
        <v>6105.66015625</v>
      </c>
    </row>
    <row r="980" spans="1:11" ht="14.45" customHeight="1" x14ac:dyDescent="0.2">
      <c r="A980" s="822" t="s">
        <v>575</v>
      </c>
      <c r="B980" s="823" t="s">
        <v>576</v>
      </c>
      <c r="C980" s="826" t="s">
        <v>619</v>
      </c>
      <c r="D980" s="840" t="s">
        <v>620</v>
      </c>
      <c r="E980" s="826" t="s">
        <v>3629</v>
      </c>
      <c r="F980" s="840" t="s">
        <v>3630</v>
      </c>
      <c r="G980" s="826" t="s">
        <v>4145</v>
      </c>
      <c r="H980" s="826" t="s">
        <v>4945</v>
      </c>
      <c r="I980" s="832">
        <v>15.585000038146973</v>
      </c>
      <c r="J980" s="832">
        <v>50</v>
      </c>
      <c r="K980" s="833">
        <v>779.17999267578125</v>
      </c>
    </row>
    <row r="981" spans="1:11" ht="14.45" customHeight="1" x14ac:dyDescent="0.2">
      <c r="A981" s="822" t="s">
        <v>575</v>
      </c>
      <c r="B981" s="823" t="s">
        <v>576</v>
      </c>
      <c r="C981" s="826" t="s">
        <v>619</v>
      </c>
      <c r="D981" s="840" t="s">
        <v>620</v>
      </c>
      <c r="E981" s="826" t="s">
        <v>3629</v>
      </c>
      <c r="F981" s="840" t="s">
        <v>3630</v>
      </c>
      <c r="G981" s="826" t="s">
        <v>4149</v>
      </c>
      <c r="H981" s="826" t="s">
        <v>4155</v>
      </c>
      <c r="I981" s="832">
        <v>5.4449999332427979</v>
      </c>
      <c r="J981" s="832">
        <v>400</v>
      </c>
      <c r="K981" s="833">
        <v>2179</v>
      </c>
    </row>
    <row r="982" spans="1:11" ht="14.45" customHeight="1" x14ac:dyDescent="0.2">
      <c r="A982" s="822" t="s">
        <v>575</v>
      </c>
      <c r="B982" s="823" t="s">
        <v>576</v>
      </c>
      <c r="C982" s="826" t="s">
        <v>619</v>
      </c>
      <c r="D982" s="840" t="s">
        <v>620</v>
      </c>
      <c r="E982" s="826" t="s">
        <v>3629</v>
      </c>
      <c r="F982" s="840" t="s">
        <v>3630</v>
      </c>
      <c r="G982" s="826" t="s">
        <v>3639</v>
      </c>
      <c r="H982" s="826" t="s">
        <v>3641</v>
      </c>
      <c r="I982" s="832">
        <v>3.3900001049041748</v>
      </c>
      <c r="J982" s="832">
        <v>800</v>
      </c>
      <c r="K982" s="833">
        <v>2712</v>
      </c>
    </row>
    <row r="983" spans="1:11" ht="14.45" customHeight="1" x14ac:dyDescent="0.2">
      <c r="A983" s="822" t="s">
        <v>575</v>
      </c>
      <c r="B983" s="823" t="s">
        <v>576</v>
      </c>
      <c r="C983" s="826" t="s">
        <v>619</v>
      </c>
      <c r="D983" s="840" t="s">
        <v>620</v>
      </c>
      <c r="E983" s="826" t="s">
        <v>3629</v>
      </c>
      <c r="F983" s="840" t="s">
        <v>3630</v>
      </c>
      <c r="G983" s="826" t="s">
        <v>4153</v>
      </c>
      <c r="H983" s="826" t="s">
        <v>4156</v>
      </c>
      <c r="I983" s="832">
        <v>61.060001373291016</v>
      </c>
      <c r="J983" s="832">
        <v>100</v>
      </c>
      <c r="K983" s="833">
        <v>6105.66015625</v>
      </c>
    </row>
    <row r="984" spans="1:11" ht="14.45" customHeight="1" x14ac:dyDescent="0.2">
      <c r="A984" s="822" t="s">
        <v>575</v>
      </c>
      <c r="B984" s="823" t="s">
        <v>576</v>
      </c>
      <c r="C984" s="826" t="s">
        <v>619</v>
      </c>
      <c r="D984" s="840" t="s">
        <v>620</v>
      </c>
      <c r="E984" s="826" t="s">
        <v>3629</v>
      </c>
      <c r="F984" s="840" t="s">
        <v>3630</v>
      </c>
      <c r="G984" s="826" t="s">
        <v>4159</v>
      </c>
      <c r="H984" s="826" t="s">
        <v>4160</v>
      </c>
      <c r="I984" s="832">
        <v>185.13999938964844</v>
      </c>
      <c r="J984" s="832">
        <v>5</v>
      </c>
      <c r="K984" s="833">
        <v>925.70001220703125</v>
      </c>
    </row>
    <row r="985" spans="1:11" ht="14.45" customHeight="1" x14ac:dyDescent="0.2">
      <c r="A985" s="822" t="s">
        <v>575</v>
      </c>
      <c r="B985" s="823" t="s">
        <v>576</v>
      </c>
      <c r="C985" s="826" t="s">
        <v>619</v>
      </c>
      <c r="D985" s="840" t="s">
        <v>620</v>
      </c>
      <c r="E985" s="826" t="s">
        <v>3629</v>
      </c>
      <c r="F985" s="840" t="s">
        <v>3630</v>
      </c>
      <c r="G985" s="826" t="s">
        <v>4163</v>
      </c>
      <c r="H985" s="826" t="s">
        <v>4164</v>
      </c>
      <c r="I985" s="832">
        <v>17.899999618530273</v>
      </c>
      <c r="J985" s="832">
        <v>10</v>
      </c>
      <c r="K985" s="833">
        <v>179</v>
      </c>
    </row>
    <row r="986" spans="1:11" ht="14.45" customHeight="1" x14ac:dyDescent="0.2">
      <c r="A986" s="822" t="s">
        <v>575</v>
      </c>
      <c r="B986" s="823" t="s">
        <v>576</v>
      </c>
      <c r="C986" s="826" t="s">
        <v>619</v>
      </c>
      <c r="D986" s="840" t="s">
        <v>620</v>
      </c>
      <c r="E986" s="826" t="s">
        <v>3629</v>
      </c>
      <c r="F986" s="840" t="s">
        <v>3630</v>
      </c>
      <c r="G986" s="826" t="s">
        <v>4167</v>
      </c>
      <c r="H986" s="826" t="s">
        <v>4169</v>
      </c>
      <c r="I986" s="832">
        <v>171.82000732421875</v>
      </c>
      <c r="J986" s="832">
        <v>10</v>
      </c>
      <c r="K986" s="833">
        <v>1718.199951171875</v>
      </c>
    </row>
    <row r="987" spans="1:11" ht="14.45" customHeight="1" x14ac:dyDescent="0.2">
      <c r="A987" s="822" t="s">
        <v>575</v>
      </c>
      <c r="B987" s="823" t="s">
        <v>576</v>
      </c>
      <c r="C987" s="826" t="s">
        <v>619</v>
      </c>
      <c r="D987" s="840" t="s">
        <v>620</v>
      </c>
      <c r="E987" s="826" t="s">
        <v>3629</v>
      </c>
      <c r="F987" s="840" t="s">
        <v>3630</v>
      </c>
      <c r="G987" s="826" t="s">
        <v>4172</v>
      </c>
      <c r="H987" s="826" t="s">
        <v>4174</v>
      </c>
      <c r="I987" s="832">
        <v>171.82000732421875</v>
      </c>
      <c r="J987" s="832">
        <v>10</v>
      </c>
      <c r="K987" s="833">
        <v>1718.199951171875</v>
      </c>
    </row>
    <row r="988" spans="1:11" ht="14.45" customHeight="1" x14ac:dyDescent="0.2">
      <c r="A988" s="822" t="s">
        <v>575</v>
      </c>
      <c r="B988" s="823" t="s">
        <v>576</v>
      </c>
      <c r="C988" s="826" t="s">
        <v>619</v>
      </c>
      <c r="D988" s="840" t="s">
        <v>620</v>
      </c>
      <c r="E988" s="826" t="s">
        <v>3629</v>
      </c>
      <c r="F988" s="840" t="s">
        <v>3630</v>
      </c>
      <c r="G988" s="826" t="s">
        <v>4177</v>
      </c>
      <c r="H988" s="826" t="s">
        <v>4946</v>
      </c>
      <c r="I988" s="832">
        <v>171.82000732421875</v>
      </c>
      <c r="J988" s="832">
        <v>10</v>
      </c>
      <c r="K988" s="833">
        <v>1718.199951171875</v>
      </c>
    </row>
    <row r="989" spans="1:11" ht="14.45" customHeight="1" x14ac:dyDescent="0.2">
      <c r="A989" s="822" t="s">
        <v>575</v>
      </c>
      <c r="B989" s="823" t="s">
        <v>576</v>
      </c>
      <c r="C989" s="826" t="s">
        <v>619</v>
      </c>
      <c r="D989" s="840" t="s">
        <v>620</v>
      </c>
      <c r="E989" s="826" t="s">
        <v>3629</v>
      </c>
      <c r="F989" s="840" t="s">
        <v>3630</v>
      </c>
      <c r="G989" s="826" t="s">
        <v>4183</v>
      </c>
      <c r="H989" s="826" t="s">
        <v>4947</v>
      </c>
      <c r="I989" s="832">
        <v>21.899999618530273</v>
      </c>
      <c r="J989" s="832">
        <v>150</v>
      </c>
      <c r="K989" s="833">
        <v>3285.150146484375</v>
      </c>
    </row>
    <row r="990" spans="1:11" ht="14.45" customHeight="1" x14ac:dyDescent="0.2">
      <c r="A990" s="822" t="s">
        <v>575</v>
      </c>
      <c r="B990" s="823" t="s">
        <v>576</v>
      </c>
      <c r="C990" s="826" t="s">
        <v>619</v>
      </c>
      <c r="D990" s="840" t="s">
        <v>620</v>
      </c>
      <c r="E990" s="826" t="s">
        <v>3629</v>
      </c>
      <c r="F990" s="840" t="s">
        <v>3630</v>
      </c>
      <c r="G990" s="826" t="s">
        <v>4183</v>
      </c>
      <c r="H990" s="826" t="s">
        <v>4184</v>
      </c>
      <c r="I990" s="832">
        <v>21.899999618530273</v>
      </c>
      <c r="J990" s="832">
        <v>100</v>
      </c>
      <c r="K990" s="833">
        <v>2190.10009765625</v>
      </c>
    </row>
    <row r="991" spans="1:11" ht="14.45" customHeight="1" x14ac:dyDescent="0.2">
      <c r="A991" s="822" t="s">
        <v>575</v>
      </c>
      <c r="B991" s="823" t="s">
        <v>576</v>
      </c>
      <c r="C991" s="826" t="s">
        <v>619</v>
      </c>
      <c r="D991" s="840" t="s">
        <v>620</v>
      </c>
      <c r="E991" s="826" t="s">
        <v>3629</v>
      </c>
      <c r="F991" s="840" t="s">
        <v>3630</v>
      </c>
      <c r="G991" s="826" t="s">
        <v>4185</v>
      </c>
      <c r="H991" s="826" t="s">
        <v>4186</v>
      </c>
      <c r="I991" s="832">
        <v>21.899999618530273</v>
      </c>
      <c r="J991" s="832">
        <v>250</v>
      </c>
      <c r="K991" s="833">
        <v>5475.250244140625</v>
      </c>
    </row>
    <row r="992" spans="1:11" ht="14.45" customHeight="1" x14ac:dyDescent="0.2">
      <c r="A992" s="822" t="s">
        <v>575</v>
      </c>
      <c r="B992" s="823" t="s">
        <v>576</v>
      </c>
      <c r="C992" s="826" t="s">
        <v>619</v>
      </c>
      <c r="D992" s="840" t="s">
        <v>620</v>
      </c>
      <c r="E992" s="826" t="s">
        <v>3629</v>
      </c>
      <c r="F992" s="840" t="s">
        <v>3630</v>
      </c>
      <c r="G992" s="826" t="s">
        <v>4185</v>
      </c>
      <c r="H992" s="826" t="s">
        <v>4948</v>
      </c>
      <c r="I992" s="832">
        <v>21.899999618530273</v>
      </c>
      <c r="J992" s="832">
        <v>150</v>
      </c>
      <c r="K992" s="833">
        <v>3285.150146484375</v>
      </c>
    </row>
    <row r="993" spans="1:11" ht="14.45" customHeight="1" x14ac:dyDescent="0.2">
      <c r="A993" s="822" t="s">
        <v>575</v>
      </c>
      <c r="B993" s="823" t="s">
        <v>576</v>
      </c>
      <c r="C993" s="826" t="s">
        <v>619</v>
      </c>
      <c r="D993" s="840" t="s">
        <v>620</v>
      </c>
      <c r="E993" s="826" t="s">
        <v>3629</v>
      </c>
      <c r="F993" s="840" t="s">
        <v>3630</v>
      </c>
      <c r="G993" s="826" t="s">
        <v>4949</v>
      </c>
      <c r="H993" s="826" t="s">
        <v>4950</v>
      </c>
      <c r="I993" s="832">
        <v>527.969970703125</v>
      </c>
      <c r="J993" s="832">
        <v>10</v>
      </c>
      <c r="K993" s="833">
        <v>5279.64990234375</v>
      </c>
    </row>
    <row r="994" spans="1:11" ht="14.45" customHeight="1" x14ac:dyDescent="0.2">
      <c r="A994" s="822" t="s">
        <v>575</v>
      </c>
      <c r="B994" s="823" t="s">
        <v>576</v>
      </c>
      <c r="C994" s="826" t="s">
        <v>619</v>
      </c>
      <c r="D994" s="840" t="s">
        <v>620</v>
      </c>
      <c r="E994" s="826" t="s">
        <v>3629</v>
      </c>
      <c r="F994" s="840" t="s">
        <v>3630</v>
      </c>
      <c r="G994" s="826" t="s">
        <v>4951</v>
      </c>
      <c r="H994" s="826" t="s">
        <v>4952</v>
      </c>
      <c r="I994" s="832">
        <v>414.45999145507813</v>
      </c>
      <c r="J994" s="832">
        <v>2</v>
      </c>
      <c r="K994" s="833">
        <v>828.91998291015625</v>
      </c>
    </row>
    <row r="995" spans="1:11" ht="14.45" customHeight="1" x14ac:dyDescent="0.2">
      <c r="A995" s="822" t="s">
        <v>575</v>
      </c>
      <c r="B995" s="823" t="s">
        <v>576</v>
      </c>
      <c r="C995" s="826" t="s">
        <v>619</v>
      </c>
      <c r="D995" s="840" t="s">
        <v>620</v>
      </c>
      <c r="E995" s="826" t="s">
        <v>3629</v>
      </c>
      <c r="F995" s="840" t="s">
        <v>3630</v>
      </c>
      <c r="G995" s="826" t="s">
        <v>4195</v>
      </c>
      <c r="H995" s="826" t="s">
        <v>4953</v>
      </c>
      <c r="I995" s="832">
        <v>484.03667195638019</v>
      </c>
      <c r="J995" s="832">
        <v>15</v>
      </c>
      <c r="K995" s="833">
        <v>7260.4998168945313</v>
      </c>
    </row>
    <row r="996" spans="1:11" ht="14.45" customHeight="1" x14ac:dyDescent="0.2">
      <c r="A996" s="822" t="s">
        <v>575</v>
      </c>
      <c r="B996" s="823" t="s">
        <v>576</v>
      </c>
      <c r="C996" s="826" t="s">
        <v>619</v>
      </c>
      <c r="D996" s="840" t="s">
        <v>620</v>
      </c>
      <c r="E996" s="826" t="s">
        <v>3629</v>
      </c>
      <c r="F996" s="840" t="s">
        <v>3630</v>
      </c>
      <c r="G996" s="826" t="s">
        <v>4193</v>
      </c>
      <c r="H996" s="826" t="s">
        <v>4194</v>
      </c>
      <c r="I996" s="832">
        <v>646.760009765625</v>
      </c>
      <c r="J996" s="832">
        <v>4</v>
      </c>
      <c r="K996" s="833">
        <v>2587.0400390625</v>
      </c>
    </row>
    <row r="997" spans="1:11" ht="14.45" customHeight="1" x14ac:dyDescent="0.2">
      <c r="A997" s="822" t="s">
        <v>575</v>
      </c>
      <c r="B997" s="823" t="s">
        <v>576</v>
      </c>
      <c r="C997" s="826" t="s">
        <v>619</v>
      </c>
      <c r="D997" s="840" t="s">
        <v>620</v>
      </c>
      <c r="E997" s="826" t="s">
        <v>3629</v>
      </c>
      <c r="F997" s="840" t="s">
        <v>3630</v>
      </c>
      <c r="G997" s="826" t="s">
        <v>4954</v>
      </c>
      <c r="H997" s="826" t="s">
        <v>4955</v>
      </c>
      <c r="I997" s="832">
        <v>484.03500366210938</v>
      </c>
      <c r="J997" s="832">
        <v>15</v>
      </c>
      <c r="K997" s="833">
        <v>7260.519775390625</v>
      </c>
    </row>
    <row r="998" spans="1:11" ht="14.45" customHeight="1" x14ac:dyDescent="0.2">
      <c r="A998" s="822" t="s">
        <v>575</v>
      </c>
      <c r="B998" s="823" t="s">
        <v>576</v>
      </c>
      <c r="C998" s="826" t="s">
        <v>619</v>
      </c>
      <c r="D998" s="840" t="s">
        <v>620</v>
      </c>
      <c r="E998" s="826" t="s">
        <v>3629</v>
      </c>
      <c r="F998" s="840" t="s">
        <v>3630</v>
      </c>
      <c r="G998" s="826" t="s">
        <v>4954</v>
      </c>
      <c r="H998" s="826" t="s">
        <v>4956</v>
      </c>
      <c r="I998" s="832">
        <v>484.04000854492188</v>
      </c>
      <c r="J998" s="832">
        <v>2</v>
      </c>
      <c r="K998" s="833">
        <v>968.08001708984375</v>
      </c>
    </row>
    <row r="999" spans="1:11" ht="14.45" customHeight="1" x14ac:dyDescent="0.2">
      <c r="A999" s="822" t="s">
        <v>575</v>
      </c>
      <c r="B999" s="823" t="s">
        <v>576</v>
      </c>
      <c r="C999" s="826" t="s">
        <v>619</v>
      </c>
      <c r="D999" s="840" t="s">
        <v>620</v>
      </c>
      <c r="E999" s="826" t="s">
        <v>3629</v>
      </c>
      <c r="F999" s="840" t="s">
        <v>3630</v>
      </c>
      <c r="G999" s="826" t="s">
        <v>4957</v>
      </c>
      <c r="H999" s="826" t="s">
        <v>4958</v>
      </c>
      <c r="I999" s="832">
        <v>713</v>
      </c>
      <c r="J999" s="832">
        <v>15</v>
      </c>
      <c r="K999" s="833">
        <v>10695</v>
      </c>
    </row>
    <row r="1000" spans="1:11" ht="14.45" customHeight="1" x14ac:dyDescent="0.2">
      <c r="A1000" s="822" t="s">
        <v>575</v>
      </c>
      <c r="B1000" s="823" t="s">
        <v>576</v>
      </c>
      <c r="C1000" s="826" t="s">
        <v>619</v>
      </c>
      <c r="D1000" s="840" t="s">
        <v>620</v>
      </c>
      <c r="E1000" s="826" t="s">
        <v>3629</v>
      </c>
      <c r="F1000" s="840" t="s">
        <v>3630</v>
      </c>
      <c r="G1000" s="826" t="s">
        <v>4959</v>
      </c>
      <c r="H1000" s="826" t="s">
        <v>4960</v>
      </c>
      <c r="I1000" s="832">
        <v>527.96798095703127</v>
      </c>
      <c r="J1000" s="832">
        <v>50</v>
      </c>
      <c r="K1000" s="833">
        <v>26398.27001953125</v>
      </c>
    </row>
    <row r="1001" spans="1:11" ht="14.45" customHeight="1" x14ac:dyDescent="0.2">
      <c r="A1001" s="822" t="s">
        <v>575</v>
      </c>
      <c r="B1001" s="823" t="s">
        <v>576</v>
      </c>
      <c r="C1001" s="826" t="s">
        <v>619</v>
      </c>
      <c r="D1001" s="840" t="s">
        <v>620</v>
      </c>
      <c r="E1001" s="826" t="s">
        <v>3629</v>
      </c>
      <c r="F1001" s="840" t="s">
        <v>3630</v>
      </c>
      <c r="G1001" s="826" t="s">
        <v>4197</v>
      </c>
      <c r="H1001" s="826" t="s">
        <v>4198</v>
      </c>
      <c r="I1001" s="832">
        <v>646.760009765625</v>
      </c>
      <c r="J1001" s="832">
        <v>8</v>
      </c>
      <c r="K1001" s="833">
        <v>5174.080078125</v>
      </c>
    </row>
    <row r="1002" spans="1:11" ht="14.45" customHeight="1" x14ac:dyDescent="0.2">
      <c r="A1002" s="822" t="s">
        <v>575</v>
      </c>
      <c r="B1002" s="823" t="s">
        <v>576</v>
      </c>
      <c r="C1002" s="826" t="s">
        <v>619</v>
      </c>
      <c r="D1002" s="840" t="s">
        <v>620</v>
      </c>
      <c r="E1002" s="826" t="s">
        <v>3629</v>
      </c>
      <c r="F1002" s="840" t="s">
        <v>3630</v>
      </c>
      <c r="G1002" s="826" t="s">
        <v>4959</v>
      </c>
      <c r="H1002" s="826" t="s">
        <v>4961</v>
      </c>
      <c r="I1002" s="832">
        <v>527.969970703125</v>
      </c>
      <c r="J1002" s="832">
        <v>20</v>
      </c>
      <c r="K1002" s="833">
        <v>10559.31982421875</v>
      </c>
    </row>
    <row r="1003" spans="1:11" ht="14.45" customHeight="1" x14ac:dyDescent="0.2">
      <c r="A1003" s="822" t="s">
        <v>575</v>
      </c>
      <c r="B1003" s="823" t="s">
        <v>576</v>
      </c>
      <c r="C1003" s="826" t="s">
        <v>619</v>
      </c>
      <c r="D1003" s="840" t="s">
        <v>620</v>
      </c>
      <c r="E1003" s="826" t="s">
        <v>3629</v>
      </c>
      <c r="F1003" s="840" t="s">
        <v>3630</v>
      </c>
      <c r="G1003" s="826" t="s">
        <v>4962</v>
      </c>
      <c r="H1003" s="826" t="s">
        <v>4963</v>
      </c>
      <c r="I1003" s="832">
        <v>527.96665445963538</v>
      </c>
      <c r="J1003" s="832">
        <v>30</v>
      </c>
      <c r="K1003" s="833">
        <v>15838.89990234375</v>
      </c>
    </row>
    <row r="1004" spans="1:11" ht="14.45" customHeight="1" x14ac:dyDescent="0.2">
      <c r="A1004" s="822" t="s">
        <v>575</v>
      </c>
      <c r="B1004" s="823" t="s">
        <v>576</v>
      </c>
      <c r="C1004" s="826" t="s">
        <v>619</v>
      </c>
      <c r="D1004" s="840" t="s">
        <v>620</v>
      </c>
      <c r="E1004" s="826" t="s">
        <v>3629</v>
      </c>
      <c r="F1004" s="840" t="s">
        <v>3630</v>
      </c>
      <c r="G1004" s="826" t="s">
        <v>4962</v>
      </c>
      <c r="H1004" s="826" t="s">
        <v>4964</v>
      </c>
      <c r="I1004" s="832">
        <v>527.969970703125</v>
      </c>
      <c r="J1004" s="832">
        <v>20</v>
      </c>
      <c r="K1004" s="833">
        <v>10559.31982421875</v>
      </c>
    </row>
    <row r="1005" spans="1:11" ht="14.45" customHeight="1" x14ac:dyDescent="0.2">
      <c r="A1005" s="822" t="s">
        <v>575</v>
      </c>
      <c r="B1005" s="823" t="s">
        <v>576</v>
      </c>
      <c r="C1005" s="826" t="s">
        <v>619</v>
      </c>
      <c r="D1005" s="840" t="s">
        <v>620</v>
      </c>
      <c r="E1005" s="826" t="s">
        <v>3629</v>
      </c>
      <c r="F1005" s="840" t="s">
        <v>3630</v>
      </c>
      <c r="G1005" s="826" t="s">
        <v>4965</v>
      </c>
      <c r="H1005" s="826" t="s">
        <v>4966</v>
      </c>
      <c r="I1005" s="832">
        <v>527.969970703125</v>
      </c>
      <c r="J1005" s="832">
        <v>20</v>
      </c>
      <c r="K1005" s="833">
        <v>10559.2998046875</v>
      </c>
    </row>
    <row r="1006" spans="1:11" ht="14.45" customHeight="1" x14ac:dyDescent="0.2">
      <c r="A1006" s="822" t="s">
        <v>575</v>
      </c>
      <c r="B1006" s="823" t="s">
        <v>576</v>
      </c>
      <c r="C1006" s="826" t="s">
        <v>619</v>
      </c>
      <c r="D1006" s="840" t="s">
        <v>620</v>
      </c>
      <c r="E1006" s="826" t="s">
        <v>3629</v>
      </c>
      <c r="F1006" s="840" t="s">
        <v>3630</v>
      </c>
      <c r="G1006" s="826" t="s">
        <v>4200</v>
      </c>
      <c r="H1006" s="826" t="s">
        <v>4201</v>
      </c>
      <c r="I1006" s="832">
        <v>646.760009765625</v>
      </c>
      <c r="J1006" s="832">
        <v>18</v>
      </c>
      <c r="K1006" s="833">
        <v>11641.68017578125</v>
      </c>
    </row>
    <row r="1007" spans="1:11" ht="14.45" customHeight="1" x14ac:dyDescent="0.2">
      <c r="A1007" s="822" t="s">
        <v>575</v>
      </c>
      <c r="B1007" s="823" t="s">
        <v>576</v>
      </c>
      <c r="C1007" s="826" t="s">
        <v>619</v>
      </c>
      <c r="D1007" s="840" t="s">
        <v>620</v>
      </c>
      <c r="E1007" s="826" t="s">
        <v>3629</v>
      </c>
      <c r="F1007" s="840" t="s">
        <v>3630</v>
      </c>
      <c r="G1007" s="826" t="s">
        <v>4965</v>
      </c>
      <c r="H1007" s="826" t="s">
        <v>4967</v>
      </c>
      <c r="I1007" s="832">
        <v>527.969970703125</v>
      </c>
      <c r="J1007" s="832">
        <v>10</v>
      </c>
      <c r="K1007" s="833">
        <v>5279.66015625</v>
      </c>
    </row>
    <row r="1008" spans="1:11" ht="14.45" customHeight="1" x14ac:dyDescent="0.2">
      <c r="A1008" s="822" t="s">
        <v>575</v>
      </c>
      <c r="B1008" s="823" t="s">
        <v>576</v>
      </c>
      <c r="C1008" s="826" t="s">
        <v>619</v>
      </c>
      <c r="D1008" s="840" t="s">
        <v>620</v>
      </c>
      <c r="E1008" s="826" t="s">
        <v>3629</v>
      </c>
      <c r="F1008" s="840" t="s">
        <v>3630</v>
      </c>
      <c r="G1008" s="826" t="s">
        <v>4968</v>
      </c>
      <c r="H1008" s="826" t="s">
        <v>4969</v>
      </c>
      <c r="I1008" s="832">
        <v>713</v>
      </c>
      <c r="J1008" s="832">
        <v>11</v>
      </c>
      <c r="K1008" s="833">
        <v>7843</v>
      </c>
    </row>
    <row r="1009" spans="1:11" ht="14.45" customHeight="1" x14ac:dyDescent="0.2">
      <c r="A1009" s="822" t="s">
        <v>575</v>
      </c>
      <c r="B1009" s="823" t="s">
        <v>576</v>
      </c>
      <c r="C1009" s="826" t="s">
        <v>619</v>
      </c>
      <c r="D1009" s="840" t="s">
        <v>620</v>
      </c>
      <c r="E1009" s="826" t="s">
        <v>3629</v>
      </c>
      <c r="F1009" s="840" t="s">
        <v>3630</v>
      </c>
      <c r="G1009" s="826" t="s">
        <v>4212</v>
      </c>
      <c r="H1009" s="826" t="s">
        <v>4970</v>
      </c>
      <c r="I1009" s="832">
        <v>17.979999542236328</v>
      </c>
      <c r="J1009" s="832">
        <v>70</v>
      </c>
      <c r="K1009" s="833">
        <v>1258.6000061035156</v>
      </c>
    </row>
    <row r="1010" spans="1:11" ht="14.45" customHeight="1" x14ac:dyDescent="0.2">
      <c r="A1010" s="822" t="s">
        <v>575</v>
      </c>
      <c r="B1010" s="823" t="s">
        <v>576</v>
      </c>
      <c r="C1010" s="826" t="s">
        <v>619</v>
      </c>
      <c r="D1010" s="840" t="s">
        <v>620</v>
      </c>
      <c r="E1010" s="826" t="s">
        <v>3629</v>
      </c>
      <c r="F1010" s="840" t="s">
        <v>3630</v>
      </c>
      <c r="G1010" s="826" t="s">
        <v>4212</v>
      </c>
      <c r="H1010" s="826" t="s">
        <v>4213</v>
      </c>
      <c r="I1010" s="832">
        <v>17.979999542236328</v>
      </c>
      <c r="J1010" s="832">
        <v>100</v>
      </c>
      <c r="K1010" s="833">
        <v>1798</v>
      </c>
    </row>
    <row r="1011" spans="1:11" ht="14.45" customHeight="1" x14ac:dyDescent="0.2">
      <c r="A1011" s="822" t="s">
        <v>575</v>
      </c>
      <c r="B1011" s="823" t="s">
        <v>576</v>
      </c>
      <c r="C1011" s="826" t="s">
        <v>619</v>
      </c>
      <c r="D1011" s="840" t="s">
        <v>620</v>
      </c>
      <c r="E1011" s="826" t="s">
        <v>3629</v>
      </c>
      <c r="F1011" s="840" t="s">
        <v>3630</v>
      </c>
      <c r="G1011" s="826" t="s">
        <v>4214</v>
      </c>
      <c r="H1011" s="826" t="s">
        <v>4215</v>
      </c>
      <c r="I1011" s="832">
        <v>12.100000381469727</v>
      </c>
      <c r="J1011" s="832">
        <v>100</v>
      </c>
      <c r="K1011" s="833">
        <v>1210</v>
      </c>
    </row>
    <row r="1012" spans="1:11" ht="14.45" customHeight="1" x14ac:dyDescent="0.2">
      <c r="A1012" s="822" t="s">
        <v>575</v>
      </c>
      <c r="B1012" s="823" t="s">
        <v>576</v>
      </c>
      <c r="C1012" s="826" t="s">
        <v>619</v>
      </c>
      <c r="D1012" s="840" t="s">
        <v>620</v>
      </c>
      <c r="E1012" s="826" t="s">
        <v>3629</v>
      </c>
      <c r="F1012" s="840" t="s">
        <v>3630</v>
      </c>
      <c r="G1012" s="826" t="s">
        <v>4216</v>
      </c>
      <c r="H1012" s="826" t="s">
        <v>4217</v>
      </c>
      <c r="I1012" s="832">
        <v>70.199996948242188</v>
      </c>
      <c r="J1012" s="832">
        <v>20</v>
      </c>
      <c r="K1012" s="833">
        <v>1404</v>
      </c>
    </row>
    <row r="1013" spans="1:11" ht="14.45" customHeight="1" x14ac:dyDescent="0.2">
      <c r="A1013" s="822" t="s">
        <v>575</v>
      </c>
      <c r="B1013" s="823" t="s">
        <v>576</v>
      </c>
      <c r="C1013" s="826" t="s">
        <v>619</v>
      </c>
      <c r="D1013" s="840" t="s">
        <v>620</v>
      </c>
      <c r="E1013" s="826" t="s">
        <v>3629</v>
      </c>
      <c r="F1013" s="840" t="s">
        <v>3630</v>
      </c>
      <c r="G1013" s="826" t="s">
        <v>4971</v>
      </c>
      <c r="H1013" s="826" t="s">
        <v>4972</v>
      </c>
      <c r="I1013" s="832">
        <v>13.199999809265137</v>
      </c>
      <c r="J1013" s="832">
        <v>10</v>
      </c>
      <c r="K1013" s="833">
        <v>132</v>
      </c>
    </row>
    <row r="1014" spans="1:11" ht="14.45" customHeight="1" x14ac:dyDescent="0.2">
      <c r="A1014" s="822" t="s">
        <v>575</v>
      </c>
      <c r="B1014" s="823" t="s">
        <v>576</v>
      </c>
      <c r="C1014" s="826" t="s">
        <v>619</v>
      </c>
      <c r="D1014" s="840" t="s">
        <v>620</v>
      </c>
      <c r="E1014" s="826" t="s">
        <v>3629</v>
      </c>
      <c r="F1014" s="840" t="s">
        <v>3630</v>
      </c>
      <c r="G1014" s="826" t="s">
        <v>4220</v>
      </c>
      <c r="H1014" s="826" t="s">
        <v>4221</v>
      </c>
      <c r="I1014" s="832">
        <v>22.989999771118164</v>
      </c>
      <c r="J1014" s="832">
        <v>160</v>
      </c>
      <c r="K1014" s="833">
        <v>3678.3999633789063</v>
      </c>
    </row>
    <row r="1015" spans="1:11" ht="14.45" customHeight="1" x14ac:dyDescent="0.2">
      <c r="A1015" s="822" t="s">
        <v>575</v>
      </c>
      <c r="B1015" s="823" t="s">
        <v>576</v>
      </c>
      <c r="C1015" s="826" t="s">
        <v>619</v>
      </c>
      <c r="D1015" s="840" t="s">
        <v>620</v>
      </c>
      <c r="E1015" s="826" t="s">
        <v>3629</v>
      </c>
      <c r="F1015" s="840" t="s">
        <v>3630</v>
      </c>
      <c r="G1015" s="826" t="s">
        <v>4222</v>
      </c>
      <c r="H1015" s="826" t="s">
        <v>4223</v>
      </c>
      <c r="I1015" s="832">
        <v>22.989999771118164</v>
      </c>
      <c r="J1015" s="832">
        <v>170</v>
      </c>
      <c r="K1015" s="833">
        <v>3908.2999572753906</v>
      </c>
    </row>
    <row r="1016" spans="1:11" ht="14.45" customHeight="1" x14ac:dyDescent="0.2">
      <c r="A1016" s="822" t="s">
        <v>575</v>
      </c>
      <c r="B1016" s="823" t="s">
        <v>576</v>
      </c>
      <c r="C1016" s="826" t="s">
        <v>619</v>
      </c>
      <c r="D1016" s="840" t="s">
        <v>620</v>
      </c>
      <c r="E1016" s="826" t="s">
        <v>3629</v>
      </c>
      <c r="F1016" s="840" t="s">
        <v>3630</v>
      </c>
      <c r="G1016" s="826" t="s">
        <v>4224</v>
      </c>
      <c r="H1016" s="826" t="s">
        <v>4225</v>
      </c>
      <c r="I1016" s="832">
        <v>22.989999771118164</v>
      </c>
      <c r="J1016" s="832">
        <v>50</v>
      </c>
      <c r="K1016" s="833">
        <v>1149.4999694824219</v>
      </c>
    </row>
    <row r="1017" spans="1:11" ht="14.45" customHeight="1" x14ac:dyDescent="0.2">
      <c r="A1017" s="822" t="s">
        <v>575</v>
      </c>
      <c r="B1017" s="823" t="s">
        <v>576</v>
      </c>
      <c r="C1017" s="826" t="s">
        <v>619</v>
      </c>
      <c r="D1017" s="840" t="s">
        <v>620</v>
      </c>
      <c r="E1017" s="826" t="s">
        <v>3629</v>
      </c>
      <c r="F1017" s="840" t="s">
        <v>3630</v>
      </c>
      <c r="G1017" s="826" t="s">
        <v>4973</v>
      </c>
      <c r="H1017" s="826" t="s">
        <v>4974</v>
      </c>
      <c r="I1017" s="832">
        <v>22.989999771118164</v>
      </c>
      <c r="J1017" s="832">
        <v>70</v>
      </c>
      <c r="K1017" s="833">
        <v>1609.2999572753906</v>
      </c>
    </row>
    <row r="1018" spans="1:11" ht="14.45" customHeight="1" x14ac:dyDescent="0.2">
      <c r="A1018" s="822" t="s">
        <v>575</v>
      </c>
      <c r="B1018" s="823" t="s">
        <v>576</v>
      </c>
      <c r="C1018" s="826" t="s">
        <v>619</v>
      </c>
      <c r="D1018" s="840" t="s">
        <v>620</v>
      </c>
      <c r="E1018" s="826" t="s">
        <v>3629</v>
      </c>
      <c r="F1018" s="840" t="s">
        <v>3630</v>
      </c>
      <c r="G1018" s="826" t="s">
        <v>4975</v>
      </c>
      <c r="H1018" s="826" t="s">
        <v>4976</v>
      </c>
      <c r="I1018" s="832">
        <v>7.7399997711181641</v>
      </c>
      <c r="J1018" s="832">
        <v>100</v>
      </c>
      <c r="K1018" s="833">
        <v>774.4000244140625</v>
      </c>
    </row>
    <row r="1019" spans="1:11" ht="14.45" customHeight="1" x14ac:dyDescent="0.2">
      <c r="A1019" s="822" t="s">
        <v>575</v>
      </c>
      <c r="B1019" s="823" t="s">
        <v>576</v>
      </c>
      <c r="C1019" s="826" t="s">
        <v>619</v>
      </c>
      <c r="D1019" s="840" t="s">
        <v>620</v>
      </c>
      <c r="E1019" s="826" t="s">
        <v>3629</v>
      </c>
      <c r="F1019" s="840" t="s">
        <v>3630</v>
      </c>
      <c r="G1019" s="826" t="s">
        <v>4977</v>
      </c>
      <c r="H1019" s="826" t="s">
        <v>4978</v>
      </c>
      <c r="I1019" s="832">
        <v>13.199999809265137</v>
      </c>
      <c r="J1019" s="832">
        <v>20</v>
      </c>
      <c r="K1019" s="833">
        <v>264</v>
      </c>
    </row>
    <row r="1020" spans="1:11" ht="14.45" customHeight="1" x14ac:dyDescent="0.2">
      <c r="A1020" s="822" t="s">
        <v>575</v>
      </c>
      <c r="B1020" s="823" t="s">
        <v>576</v>
      </c>
      <c r="C1020" s="826" t="s">
        <v>619</v>
      </c>
      <c r="D1020" s="840" t="s">
        <v>620</v>
      </c>
      <c r="E1020" s="826" t="s">
        <v>3629</v>
      </c>
      <c r="F1020" s="840" t="s">
        <v>3630</v>
      </c>
      <c r="G1020" s="826" t="s">
        <v>4979</v>
      </c>
      <c r="H1020" s="826" t="s">
        <v>4980</v>
      </c>
      <c r="I1020" s="832">
        <v>13.199999809265137</v>
      </c>
      <c r="J1020" s="832">
        <v>20</v>
      </c>
      <c r="K1020" s="833">
        <v>264</v>
      </c>
    </row>
    <row r="1021" spans="1:11" ht="14.45" customHeight="1" x14ac:dyDescent="0.2">
      <c r="A1021" s="822" t="s">
        <v>575</v>
      </c>
      <c r="B1021" s="823" t="s">
        <v>576</v>
      </c>
      <c r="C1021" s="826" t="s">
        <v>619</v>
      </c>
      <c r="D1021" s="840" t="s">
        <v>620</v>
      </c>
      <c r="E1021" s="826" t="s">
        <v>3629</v>
      </c>
      <c r="F1021" s="840" t="s">
        <v>3630</v>
      </c>
      <c r="G1021" s="826" t="s">
        <v>4220</v>
      </c>
      <c r="H1021" s="826" t="s">
        <v>4981</v>
      </c>
      <c r="I1021" s="832">
        <v>22.989999771118164</v>
      </c>
      <c r="J1021" s="832">
        <v>10</v>
      </c>
      <c r="K1021" s="833">
        <v>229.89999389648438</v>
      </c>
    </row>
    <row r="1022" spans="1:11" ht="14.45" customHeight="1" x14ac:dyDescent="0.2">
      <c r="A1022" s="822" t="s">
        <v>575</v>
      </c>
      <c r="B1022" s="823" t="s">
        <v>576</v>
      </c>
      <c r="C1022" s="826" t="s">
        <v>619</v>
      </c>
      <c r="D1022" s="840" t="s">
        <v>620</v>
      </c>
      <c r="E1022" s="826" t="s">
        <v>3629</v>
      </c>
      <c r="F1022" s="840" t="s">
        <v>3630</v>
      </c>
      <c r="G1022" s="826" t="s">
        <v>4222</v>
      </c>
      <c r="H1022" s="826" t="s">
        <v>4982</v>
      </c>
      <c r="I1022" s="832">
        <v>22.989999771118164</v>
      </c>
      <c r="J1022" s="832">
        <v>40</v>
      </c>
      <c r="K1022" s="833">
        <v>919.5999755859375</v>
      </c>
    </row>
    <row r="1023" spans="1:11" ht="14.45" customHeight="1" x14ac:dyDescent="0.2">
      <c r="A1023" s="822" t="s">
        <v>575</v>
      </c>
      <c r="B1023" s="823" t="s">
        <v>576</v>
      </c>
      <c r="C1023" s="826" t="s">
        <v>619</v>
      </c>
      <c r="D1023" s="840" t="s">
        <v>620</v>
      </c>
      <c r="E1023" s="826" t="s">
        <v>3629</v>
      </c>
      <c r="F1023" s="840" t="s">
        <v>3630</v>
      </c>
      <c r="G1023" s="826" t="s">
        <v>4224</v>
      </c>
      <c r="H1023" s="826" t="s">
        <v>4983</v>
      </c>
      <c r="I1023" s="832">
        <v>22.989999771118164</v>
      </c>
      <c r="J1023" s="832">
        <v>30</v>
      </c>
      <c r="K1023" s="833">
        <v>689.69998168945313</v>
      </c>
    </row>
    <row r="1024" spans="1:11" ht="14.45" customHeight="1" x14ac:dyDescent="0.2">
      <c r="A1024" s="822" t="s">
        <v>575</v>
      </c>
      <c r="B1024" s="823" t="s">
        <v>576</v>
      </c>
      <c r="C1024" s="826" t="s">
        <v>619</v>
      </c>
      <c r="D1024" s="840" t="s">
        <v>620</v>
      </c>
      <c r="E1024" s="826" t="s">
        <v>3629</v>
      </c>
      <c r="F1024" s="840" t="s">
        <v>3630</v>
      </c>
      <c r="G1024" s="826" t="s">
        <v>4973</v>
      </c>
      <c r="H1024" s="826" t="s">
        <v>4984</v>
      </c>
      <c r="I1024" s="832">
        <v>22.989999771118164</v>
      </c>
      <c r="J1024" s="832">
        <v>20</v>
      </c>
      <c r="K1024" s="833">
        <v>459.79998779296875</v>
      </c>
    </row>
    <row r="1025" spans="1:11" ht="14.45" customHeight="1" x14ac:dyDescent="0.2">
      <c r="A1025" s="822" t="s">
        <v>575</v>
      </c>
      <c r="B1025" s="823" t="s">
        <v>576</v>
      </c>
      <c r="C1025" s="826" t="s">
        <v>619</v>
      </c>
      <c r="D1025" s="840" t="s">
        <v>620</v>
      </c>
      <c r="E1025" s="826" t="s">
        <v>3629</v>
      </c>
      <c r="F1025" s="840" t="s">
        <v>3630</v>
      </c>
      <c r="G1025" s="826" t="s">
        <v>4985</v>
      </c>
      <c r="H1025" s="826" t="s">
        <v>4986</v>
      </c>
      <c r="I1025" s="832">
        <v>278.29998779296875</v>
      </c>
      <c r="J1025" s="832">
        <v>2</v>
      </c>
      <c r="K1025" s="833">
        <v>556.5999755859375</v>
      </c>
    </row>
    <row r="1026" spans="1:11" ht="14.45" customHeight="1" x14ac:dyDescent="0.2">
      <c r="A1026" s="822" t="s">
        <v>575</v>
      </c>
      <c r="B1026" s="823" t="s">
        <v>576</v>
      </c>
      <c r="C1026" s="826" t="s">
        <v>619</v>
      </c>
      <c r="D1026" s="840" t="s">
        <v>620</v>
      </c>
      <c r="E1026" s="826" t="s">
        <v>3629</v>
      </c>
      <c r="F1026" s="840" t="s">
        <v>3630</v>
      </c>
      <c r="G1026" s="826" t="s">
        <v>4987</v>
      </c>
      <c r="H1026" s="826" t="s">
        <v>4988</v>
      </c>
      <c r="I1026" s="832">
        <v>392.04998779296875</v>
      </c>
      <c r="J1026" s="832">
        <v>2</v>
      </c>
      <c r="K1026" s="833">
        <v>784.0999755859375</v>
      </c>
    </row>
    <row r="1027" spans="1:11" ht="14.45" customHeight="1" x14ac:dyDescent="0.2">
      <c r="A1027" s="822" t="s">
        <v>575</v>
      </c>
      <c r="B1027" s="823" t="s">
        <v>576</v>
      </c>
      <c r="C1027" s="826" t="s">
        <v>619</v>
      </c>
      <c r="D1027" s="840" t="s">
        <v>620</v>
      </c>
      <c r="E1027" s="826" t="s">
        <v>3629</v>
      </c>
      <c r="F1027" s="840" t="s">
        <v>3630</v>
      </c>
      <c r="G1027" s="826" t="s">
        <v>4235</v>
      </c>
      <c r="H1027" s="826" t="s">
        <v>4236</v>
      </c>
      <c r="I1027" s="832">
        <v>4.0300002098083496</v>
      </c>
      <c r="J1027" s="832">
        <v>500</v>
      </c>
      <c r="K1027" s="833">
        <v>2015</v>
      </c>
    </row>
    <row r="1028" spans="1:11" ht="14.45" customHeight="1" x14ac:dyDescent="0.2">
      <c r="A1028" s="822" t="s">
        <v>575</v>
      </c>
      <c r="B1028" s="823" t="s">
        <v>576</v>
      </c>
      <c r="C1028" s="826" t="s">
        <v>619</v>
      </c>
      <c r="D1028" s="840" t="s">
        <v>620</v>
      </c>
      <c r="E1028" s="826" t="s">
        <v>3629</v>
      </c>
      <c r="F1028" s="840" t="s">
        <v>3630</v>
      </c>
      <c r="G1028" s="826" t="s">
        <v>4237</v>
      </c>
      <c r="H1028" s="826" t="s">
        <v>4238</v>
      </c>
      <c r="I1028" s="832">
        <v>103.15714372907367</v>
      </c>
      <c r="J1028" s="832">
        <v>46</v>
      </c>
      <c r="K1028" s="833">
        <v>4745.1700439453125</v>
      </c>
    </row>
    <row r="1029" spans="1:11" ht="14.45" customHeight="1" x14ac:dyDescent="0.2">
      <c r="A1029" s="822" t="s">
        <v>575</v>
      </c>
      <c r="B1029" s="823" t="s">
        <v>576</v>
      </c>
      <c r="C1029" s="826" t="s">
        <v>619</v>
      </c>
      <c r="D1029" s="840" t="s">
        <v>620</v>
      </c>
      <c r="E1029" s="826" t="s">
        <v>3629</v>
      </c>
      <c r="F1029" s="840" t="s">
        <v>3630</v>
      </c>
      <c r="G1029" s="826" t="s">
        <v>4235</v>
      </c>
      <c r="H1029" s="826" t="s">
        <v>4989</v>
      </c>
      <c r="I1029" s="832">
        <v>4.0300002098083496</v>
      </c>
      <c r="J1029" s="832">
        <v>250</v>
      </c>
      <c r="K1029" s="833">
        <v>1007.5</v>
      </c>
    </row>
    <row r="1030" spans="1:11" ht="14.45" customHeight="1" x14ac:dyDescent="0.2">
      <c r="A1030" s="822" t="s">
        <v>575</v>
      </c>
      <c r="B1030" s="823" t="s">
        <v>576</v>
      </c>
      <c r="C1030" s="826" t="s">
        <v>619</v>
      </c>
      <c r="D1030" s="840" t="s">
        <v>620</v>
      </c>
      <c r="E1030" s="826" t="s">
        <v>3629</v>
      </c>
      <c r="F1030" s="840" t="s">
        <v>3630</v>
      </c>
      <c r="G1030" s="826" t="s">
        <v>4237</v>
      </c>
      <c r="H1030" s="826" t="s">
        <v>4239</v>
      </c>
      <c r="I1030" s="832">
        <v>103.13999938964844</v>
      </c>
      <c r="J1030" s="832">
        <v>10</v>
      </c>
      <c r="K1030" s="833">
        <v>1031.4000244140625</v>
      </c>
    </row>
    <row r="1031" spans="1:11" ht="14.45" customHeight="1" x14ac:dyDescent="0.2">
      <c r="A1031" s="822" t="s">
        <v>575</v>
      </c>
      <c r="B1031" s="823" t="s">
        <v>576</v>
      </c>
      <c r="C1031" s="826" t="s">
        <v>619</v>
      </c>
      <c r="D1031" s="840" t="s">
        <v>620</v>
      </c>
      <c r="E1031" s="826" t="s">
        <v>3629</v>
      </c>
      <c r="F1031" s="840" t="s">
        <v>3630</v>
      </c>
      <c r="G1031" s="826" t="s">
        <v>4240</v>
      </c>
      <c r="H1031" s="826" t="s">
        <v>4241</v>
      </c>
      <c r="I1031" s="832">
        <v>12.100000381469727</v>
      </c>
      <c r="J1031" s="832">
        <v>1300</v>
      </c>
      <c r="K1031" s="833">
        <v>15730</v>
      </c>
    </row>
    <row r="1032" spans="1:11" ht="14.45" customHeight="1" x14ac:dyDescent="0.2">
      <c r="A1032" s="822" t="s">
        <v>575</v>
      </c>
      <c r="B1032" s="823" t="s">
        <v>576</v>
      </c>
      <c r="C1032" s="826" t="s">
        <v>619</v>
      </c>
      <c r="D1032" s="840" t="s">
        <v>620</v>
      </c>
      <c r="E1032" s="826" t="s">
        <v>3629</v>
      </c>
      <c r="F1032" s="840" t="s">
        <v>3630</v>
      </c>
      <c r="G1032" s="826" t="s">
        <v>4242</v>
      </c>
      <c r="H1032" s="826" t="s">
        <v>4243</v>
      </c>
      <c r="I1032" s="832">
        <v>8.4700002670288086</v>
      </c>
      <c r="J1032" s="832">
        <v>410</v>
      </c>
      <c r="K1032" s="833">
        <v>3472.699951171875</v>
      </c>
    </row>
    <row r="1033" spans="1:11" ht="14.45" customHeight="1" x14ac:dyDescent="0.2">
      <c r="A1033" s="822" t="s">
        <v>575</v>
      </c>
      <c r="B1033" s="823" t="s">
        <v>576</v>
      </c>
      <c r="C1033" s="826" t="s">
        <v>619</v>
      </c>
      <c r="D1033" s="840" t="s">
        <v>620</v>
      </c>
      <c r="E1033" s="826" t="s">
        <v>3629</v>
      </c>
      <c r="F1033" s="840" t="s">
        <v>3630</v>
      </c>
      <c r="G1033" s="826" t="s">
        <v>4242</v>
      </c>
      <c r="H1033" s="826" t="s">
        <v>4244</v>
      </c>
      <c r="I1033" s="832">
        <v>8.4700002670288086</v>
      </c>
      <c r="J1033" s="832">
        <v>480</v>
      </c>
      <c r="K1033" s="833">
        <v>4065.5999755859375</v>
      </c>
    </row>
    <row r="1034" spans="1:11" ht="14.45" customHeight="1" x14ac:dyDescent="0.2">
      <c r="A1034" s="822" t="s">
        <v>575</v>
      </c>
      <c r="B1034" s="823" t="s">
        <v>576</v>
      </c>
      <c r="C1034" s="826" t="s">
        <v>619</v>
      </c>
      <c r="D1034" s="840" t="s">
        <v>620</v>
      </c>
      <c r="E1034" s="826" t="s">
        <v>3629</v>
      </c>
      <c r="F1034" s="840" t="s">
        <v>3630</v>
      </c>
      <c r="G1034" s="826" t="s">
        <v>4245</v>
      </c>
      <c r="H1034" s="826" t="s">
        <v>4246</v>
      </c>
      <c r="I1034" s="832">
        <v>7.8674999475479126</v>
      </c>
      <c r="J1034" s="832">
        <v>3300</v>
      </c>
      <c r="K1034" s="833">
        <v>25959</v>
      </c>
    </row>
    <row r="1035" spans="1:11" ht="14.45" customHeight="1" x14ac:dyDescent="0.2">
      <c r="A1035" s="822" t="s">
        <v>575</v>
      </c>
      <c r="B1035" s="823" t="s">
        <v>576</v>
      </c>
      <c r="C1035" s="826" t="s">
        <v>619</v>
      </c>
      <c r="D1035" s="840" t="s">
        <v>620</v>
      </c>
      <c r="E1035" s="826" t="s">
        <v>3629</v>
      </c>
      <c r="F1035" s="840" t="s">
        <v>3630</v>
      </c>
      <c r="G1035" s="826" t="s">
        <v>4240</v>
      </c>
      <c r="H1035" s="826" t="s">
        <v>4247</v>
      </c>
      <c r="I1035" s="832">
        <v>12.100000381469727</v>
      </c>
      <c r="J1035" s="832">
        <v>300</v>
      </c>
      <c r="K1035" s="833">
        <v>3630</v>
      </c>
    </row>
    <row r="1036" spans="1:11" ht="14.45" customHeight="1" x14ac:dyDescent="0.2">
      <c r="A1036" s="822" t="s">
        <v>575</v>
      </c>
      <c r="B1036" s="823" t="s">
        <v>576</v>
      </c>
      <c r="C1036" s="826" t="s">
        <v>619</v>
      </c>
      <c r="D1036" s="840" t="s">
        <v>620</v>
      </c>
      <c r="E1036" s="826" t="s">
        <v>3629</v>
      </c>
      <c r="F1036" s="840" t="s">
        <v>3630</v>
      </c>
      <c r="G1036" s="826" t="s">
        <v>4242</v>
      </c>
      <c r="H1036" s="826" t="s">
        <v>4248</v>
      </c>
      <c r="I1036" s="832">
        <v>8.4700002670288086</v>
      </c>
      <c r="J1036" s="832">
        <v>690</v>
      </c>
      <c r="K1036" s="833">
        <v>5844.2999572753906</v>
      </c>
    </row>
    <row r="1037" spans="1:11" ht="14.45" customHeight="1" x14ac:dyDescent="0.2">
      <c r="A1037" s="822" t="s">
        <v>575</v>
      </c>
      <c r="B1037" s="823" t="s">
        <v>576</v>
      </c>
      <c r="C1037" s="826" t="s">
        <v>619</v>
      </c>
      <c r="D1037" s="840" t="s">
        <v>620</v>
      </c>
      <c r="E1037" s="826" t="s">
        <v>3629</v>
      </c>
      <c r="F1037" s="840" t="s">
        <v>3630</v>
      </c>
      <c r="G1037" s="826" t="s">
        <v>4245</v>
      </c>
      <c r="H1037" s="826" t="s">
        <v>4249</v>
      </c>
      <c r="I1037" s="832">
        <v>8.6549997329711914</v>
      </c>
      <c r="J1037" s="832">
        <v>900</v>
      </c>
      <c r="K1037" s="833">
        <v>8025</v>
      </c>
    </row>
    <row r="1038" spans="1:11" ht="14.45" customHeight="1" x14ac:dyDescent="0.2">
      <c r="A1038" s="822" t="s">
        <v>575</v>
      </c>
      <c r="B1038" s="823" t="s">
        <v>576</v>
      </c>
      <c r="C1038" s="826" t="s">
        <v>619</v>
      </c>
      <c r="D1038" s="840" t="s">
        <v>620</v>
      </c>
      <c r="E1038" s="826" t="s">
        <v>3629</v>
      </c>
      <c r="F1038" s="840" t="s">
        <v>3630</v>
      </c>
      <c r="G1038" s="826" t="s">
        <v>4250</v>
      </c>
      <c r="H1038" s="826" t="s">
        <v>4251</v>
      </c>
      <c r="I1038" s="832">
        <v>10.075714111328125</v>
      </c>
      <c r="J1038" s="832">
        <v>480</v>
      </c>
      <c r="K1038" s="833">
        <v>4837.1700439453125</v>
      </c>
    </row>
    <row r="1039" spans="1:11" ht="14.45" customHeight="1" x14ac:dyDescent="0.2">
      <c r="A1039" s="822" t="s">
        <v>575</v>
      </c>
      <c r="B1039" s="823" t="s">
        <v>576</v>
      </c>
      <c r="C1039" s="826" t="s">
        <v>619</v>
      </c>
      <c r="D1039" s="840" t="s">
        <v>620</v>
      </c>
      <c r="E1039" s="826" t="s">
        <v>3629</v>
      </c>
      <c r="F1039" s="840" t="s">
        <v>3630</v>
      </c>
      <c r="G1039" s="826" t="s">
        <v>4990</v>
      </c>
      <c r="H1039" s="826" t="s">
        <v>4991</v>
      </c>
      <c r="I1039" s="832">
        <v>10.073333104451498</v>
      </c>
      <c r="J1039" s="832">
        <v>150</v>
      </c>
      <c r="K1039" s="833">
        <v>1510.9100036621094</v>
      </c>
    </row>
    <row r="1040" spans="1:11" ht="14.45" customHeight="1" x14ac:dyDescent="0.2">
      <c r="A1040" s="822" t="s">
        <v>575</v>
      </c>
      <c r="B1040" s="823" t="s">
        <v>576</v>
      </c>
      <c r="C1040" s="826" t="s">
        <v>619</v>
      </c>
      <c r="D1040" s="840" t="s">
        <v>620</v>
      </c>
      <c r="E1040" s="826" t="s">
        <v>3629</v>
      </c>
      <c r="F1040" s="840" t="s">
        <v>3630</v>
      </c>
      <c r="G1040" s="826" t="s">
        <v>4992</v>
      </c>
      <c r="H1040" s="826" t="s">
        <v>4993</v>
      </c>
      <c r="I1040" s="832">
        <v>10.075714111328125</v>
      </c>
      <c r="J1040" s="832">
        <v>480</v>
      </c>
      <c r="K1040" s="833">
        <v>4836.0900573730469</v>
      </c>
    </row>
    <row r="1041" spans="1:11" ht="14.45" customHeight="1" x14ac:dyDescent="0.2">
      <c r="A1041" s="822" t="s">
        <v>575</v>
      </c>
      <c r="B1041" s="823" t="s">
        <v>576</v>
      </c>
      <c r="C1041" s="826" t="s">
        <v>619</v>
      </c>
      <c r="D1041" s="840" t="s">
        <v>620</v>
      </c>
      <c r="E1041" s="826" t="s">
        <v>3629</v>
      </c>
      <c r="F1041" s="840" t="s">
        <v>3630</v>
      </c>
      <c r="G1041" s="826" t="s">
        <v>4992</v>
      </c>
      <c r="H1041" s="826" t="s">
        <v>4994</v>
      </c>
      <c r="I1041" s="832">
        <v>10.076666514078775</v>
      </c>
      <c r="J1041" s="832">
        <v>210</v>
      </c>
      <c r="K1041" s="833">
        <v>2116.2799987792969</v>
      </c>
    </row>
    <row r="1042" spans="1:11" ht="14.45" customHeight="1" x14ac:dyDescent="0.2">
      <c r="A1042" s="822" t="s">
        <v>575</v>
      </c>
      <c r="B1042" s="823" t="s">
        <v>576</v>
      </c>
      <c r="C1042" s="826" t="s">
        <v>619</v>
      </c>
      <c r="D1042" s="840" t="s">
        <v>620</v>
      </c>
      <c r="E1042" s="826" t="s">
        <v>3629</v>
      </c>
      <c r="F1042" s="840" t="s">
        <v>3630</v>
      </c>
      <c r="G1042" s="826" t="s">
        <v>4995</v>
      </c>
      <c r="H1042" s="826" t="s">
        <v>4996</v>
      </c>
      <c r="I1042" s="832">
        <v>10.079999923706055</v>
      </c>
      <c r="J1042" s="832">
        <v>60</v>
      </c>
      <c r="K1042" s="833">
        <v>604.66000366210938</v>
      </c>
    </row>
    <row r="1043" spans="1:11" ht="14.45" customHeight="1" x14ac:dyDescent="0.2">
      <c r="A1043" s="822" t="s">
        <v>575</v>
      </c>
      <c r="B1043" s="823" t="s">
        <v>576</v>
      </c>
      <c r="C1043" s="826" t="s">
        <v>619</v>
      </c>
      <c r="D1043" s="840" t="s">
        <v>620</v>
      </c>
      <c r="E1043" s="826" t="s">
        <v>3629</v>
      </c>
      <c r="F1043" s="840" t="s">
        <v>3630</v>
      </c>
      <c r="G1043" s="826" t="s">
        <v>4995</v>
      </c>
      <c r="H1043" s="826" t="s">
        <v>4997</v>
      </c>
      <c r="I1043" s="832">
        <v>10.079999923706055</v>
      </c>
      <c r="J1043" s="832">
        <v>90</v>
      </c>
      <c r="K1043" s="833">
        <v>906.77001953125</v>
      </c>
    </row>
    <row r="1044" spans="1:11" ht="14.45" customHeight="1" x14ac:dyDescent="0.2">
      <c r="A1044" s="822" t="s">
        <v>575</v>
      </c>
      <c r="B1044" s="823" t="s">
        <v>576</v>
      </c>
      <c r="C1044" s="826" t="s">
        <v>619</v>
      </c>
      <c r="D1044" s="840" t="s">
        <v>620</v>
      </c>
      <c r="E1044" s="826" t="s">
        <v>3629</v>
      </c>
      <c r="F1044" s="840" t="s">
        <v>3630</v>
      </c>
      <c r="G1044" s="826" t="s">
        <v>4998</v>
      </c>
      <c r="H1044" s="826" t="s">
        <v>4999</v>
      </c>
      <c r="I1044" s="832">
        <v>10.079999923706055</v>
      </c>
      <c r="J1044" s="832">
        <v>60</v>
      </c>
      <c r="K1044" s="833">
        <v>604.52001953125</v>
      </c>
    </row>
    <row r="1045" spans="1:11" ht="14.45" customHeight="1" x14ac:dyDescent="0.2">
      <c r="A1045" s="822" t="s">
        <v>575</v>
      </c>
      <c r="B1045" s="823" t="s">
        <v>576</v>
      </c>
      <c r="C1045" s="826" t="s">
        <v>619</v>
      </c>
      <c r="D1045" s="840" t="s">
        <v>620</v>
      </c>
      <c r="E1045" s="826" t="s">
        <v>3629</v>
      </c>
      <c r="F1045" s="840" t="s">
        <v>3630</v>
      </c>
      <c r="G1045" s="826" t="s">
        <v>4253</v>
      </c>
      <c r="H1045" s="826" t="s">
        <v>4254</v>
      </c>
      <c r="I1045" s="832">
        <v>3.1450001001358032</v>
      </c>
      <c r="J1045" s="832">
        <v>200</v>
      </c>
      <c r="K1045" s="833">
        <v>629</v>
      </c>
    </row>
    <row r="1046" spans="1:11" ht="14.45" customHeight="1" x14ac:dyDescent="0.2">
      <c r="A1046" s="822" t="s">
        <v>575</v>
      </c>
      <c r="B1046" s="823" t="s">
        <v>576</v>
      </c>
      <c r="C1046" s="826" t="s">
        <v>619</v>
      </c>
      <c r="D1046" s="840" t="s">
        <v>620</v>
      </c>
      <c r="E1046" s="826" t="s">
        <v>3629</v>
      </c>
      <c r="F1046" s="840" t="s">
        <v>3630</v>
      </c>
      <c r="G1046" s="826" t="s">
        <v>5000</v>
      </c>
      <c r="H1046" s="826" t="s">
        <v>5001</v>
      </c>
      <c r="I1046" s="832">
        <v>2.2100000381469727</v>
      </c>
      <c r="J1046" s="832">
        <v>100</v>
      </c>
      <c r="K1046" s="833">
        <v>221</v>
      </c>
    </row>
    <row r="1047" spans="1:11" ht="14.45" customHeight="1" x14ac:dyDescent="0.2">
      <c r="A1047" s="822" t="s">
        <v>575</v>
      </c>
      <c r="B1047" s="823" t="s">
        <v>576</v>
      </c>
      <c r="C1047" s="826" t="s">
        <v>619</v>
      </c>
      <c r="D1047" s="840" t="s">
        <v>620</v>
      </c>
      <c r="E1047" s="826" t="s">
        <v>3629</v>
      </c>
      <c r="F1047" s="840" t="s">
        <v>3630</v>
      </c>
      <c r="G1047" s="826" t="s">
        <v>5002</v>
      </c>
      <c r="H1047" s="826" t="s">
        <v>5003</v>
      </c>
      <c r="I1047" s="832">
        <v>762.07501220703125</v>
      </c>
      <c r="J1047" s="832">
        <v>30</v>
      </c>
      <c r="K1047" s="833">
        <v>22856.11962890625</v>
      </c>
    </row>
    <row r="1048" spans="1:11" ht="14.45" customHeight="1" x14ac:dyDescent="0.2">
      <c r="A1048" s="822" t="s">
        <v>575</v>
      </c>
      <c r="B1048" s="823" t="s">
        <v>576</v>
      </c>
      <c r="C1048" s="826" t="s">
        <v>619</v>
      </c>
      <c r="D1048" s="840" t="s">
        <v>620</v>
      </c>
      <c r="E1048" s="826" t="s">
        <v>3629</v>
      </c>
      <c r="F1048" s="840" t="s">
        <v>3630</v>
      </c>
      <c r="G1048" s="826" t="s">
        <v>5002</v>
      </c>
      <c r="H1048" s="826" t="s">
        <v>5004</v>
      </c>
      <c r="I1048" s="832">
        <v>756.25</v>
      </c>
      <c r="J1048" s="832">
        <v>40</v>
      </c>
      <c r="K1048" s="833">
        <v>30250</v>
      </c>
    </row>
    <row r="1049" spans="1:11" ht="14.45" customHeight="1" x14ac:dyDescent="0.2">
      <c r="A1049" s="822" t="s">
        <v>575</v>
      </c>
      <c r="B1049" s="823" t="s">
        <v>576</v>
      </c>
      <c r="C1049" s="826" t="s">
        <v>619</v>
      </c>
      <c r="D1049" s="840" t="s">
        <v>620</v>
      </c>
      <c r="E1049" s="826" t="s">
        <v>3629</v>
      </c>
      <c r="F1049" s="840" t="s">
        <v>3630</v>
      </c>
      <c r="G1049" s="826" t="s">
        <v>4258</v>
      </c>
      <c r="H1049" s="826" t="s">
        <v>4259</v>
      </c>
      <c r="I1049" s="832">
        <v>80.574616065392121</v>
      </c>
      <c r="J1049" s="832">
        <v>880</v>
      </c>
      <c r="K1049" s="833">
        <v>70905.60009765625</v>
      </c>
    </row>
    <row r="1050" spans="1:11" ht="14.45" customHeight="1" x14ac:dyDescent="0.2">
      <c r="A1050" s="822" t="s">
        <v>575</v>
      </c>
      <c r="B1050" s="823" t="s">
        <v>576</v>
      </c>
      <c r="C1050" s="826" t="s">
        <v>619</v>
      </c>
      <c r="D1050" s="840" t="s">
        <v>620</v>
      </c>
      <c r="E1050" s="826" t="s">
        <v>3629</v>
      </c>
      <c r="F1050" s="840" t="s">
        <v>3630</v>
      </c>
      <c r="G1050" s="826" t="s">
        <v>4258</v>
      </c>
      <c r="H1050" s="826" t="s">
        <v>4262</v>
      </c>
      <c r="I1050" s="832">
        <v>80.573333740234375</v>
      </c>
      <c r="J1050" s="832">
        <v>280</v>
      </c>
      <c r="K1050" s="833">
        <v>22560.400146484375</v>
      </c>
    </row>
    <row r="1051" spans="1:11" ht="14.45" customHeight="1" x14ac:dyDescent="0.2">
      <c r="A1051" s="822" t="s">
        <v>575</v>
      </c>
      <c r="B1051" s="823" t="s">
        <v>576</v>
      </c>
      <c r="C1051" s="826" t="s">
        <v>619</v>
      </c>
      <c r="D1051" s="840" t="s">
        <v>620</v>
      </c>
      <c r="E1051" s="826" t="s">
        <v>3629</v>
      </c>
      <c r="F1051" s="840" t="s">
        <v>3630</v>
      </c>
      <c r="G1051" s="826" t="s">
        <v>4260</v>
      </c>
      <c r="H1051" s="826" t="s">
        <v>4263</v>
      </c>
      <c r="I1051" s="832">
        <v>39.930000305175781</v>
      </c>
      <c r="J1051" s="832">
        <v>40</v>
      </c>
      <c r="K1051" s="833">
        <v>1597.199951171875</v>
      </c>
    </row>
    <row r="1052" spans="1:11" ht="14.45" customHeight="1" x14ac:dyDescent="0.2">
      <c r="A1052" s="822" t="s">
        <v>575</v>
      </c>
      <c r="B1052" s="823" t="s">
        <v>576</v>
      </c>
      <c r="C1052" s="826" t="s">
        <v>619</v>
      </c>
      <c r="D1052" s="840" t="s">
        <v>620</v>
      </c>
      <c r="E1052" s="826" t="s">
        <v>3629</v>
      </c>
      <c r="F1052" s="840" t="s">
        <v>3630</v>
      </c>
      <c r="G1052" s="826" t="s">
        <v>4270</v>
      </c>
      <c r="H1052" s="826" t="s">
        <v>4271</v>
      </c>
      <c r="I1052" s="832">
        <v>133.10000610351563</v>
      </c>
      <c r="J1052" s="832">
        <v>10</v>
      </c>
      <c r="K1052" s="833">
        <v>1331</v>
      </c>
    </row>
    <row r="1053" spans="1:11" ht="14.45" customHeight="1" x14ac:dyDescent="0.2">
      <c r="A1053" s="822" t="s">
        <v>575</v>
      </c>
      <c r="B1053" s="823" t="s">
        <v>576</v>
      </c>
      <c r="C1053" s="826" t="s">
        <v>619</v>
      </c>
      <c r="D1053" s="840" t="s">
        <v>620</v>
      </c>
      <c r="E1053" s="826" t="s">
        <v>3629</v>
      </c>
      <c r="F1053" s="840" t="s">
        <v>3630</v>
      </c>
      <c r="G1053" s="826" t="s">
        <v>3646</v>
      </c>
      <c r="H1053" s="826" t="s">
        <v>3647</v>
      </c>
      <c r="I1053" s="832">
        <v>0.25499999523162842</v>
      </c>
      <c r="J1053" s="832">
        <v>400</v>
      </c>
      <c r="K1053" s="833">
        <v>102</v>
      </c>
    </row>
    <row r="1054" spans="1:11" ht="14.45" customHeight="1" x14ac:dyDescent="0.2">
      <c r="A1054" s="822" t="s">
        <v>575</v>
      </c>
      <c r="B1054" s="823" t="s">
        <v>576</v>
      </c>
      <c r="C1054" s="826" t="s">
        <v>619</v>
      </c>
      <c r="D1054" s="840" t="s">
        <v>620</v>
      </c>
      <c r="E1054" s="826" t="s">
        <v>3629</v>
      </c>
      <c r="F1054" s="840" t="s">
        <v>3630</v>
      </c>
      <c r="G1054" s="826" t="s">
        <v>4268</v>
      </c>
      <c r="H1054" s="826" t="s">
        <v>5005</v>
      </c>
      <c r="I1054" s="832">
        <v>105.02999877929688</v>
      </c>
      <c r="J1054" s="832">
        <v>10</v>
      </c>
      <c r="K1054" s="833">
        <v>1050.280029296875</v>
      </c>
    </row>
    <row r="1055" spans="1:11" ht="14.45" customHeight="1" x14ac:dyDescent="0.2">
      <c r="A1055" s="822" t="s">
        <v>575</v>
      </c>
      <c r="B1055" s="823" t="s">
        <v>576</v>
      </c>
      <c r="C1055" s="826" t="s">
        <v>619</v>
      </c>
      <c r="D1055" s="840" t="s">
        <v>620</v>
      </c>
      <c r="E1055" s="826" t="s">
        <v>3629</v>
      </c>
      <c r="F1055" s="840" t="s">
        <v>3630</v>
      </c>
      <c r="G1055" s="826" t="s">
        <v>4272</v>
      </c>
      <c r="H1055" s="826" t="s">
        <v>5006</v>
      </c>
      <c r="I1055" s="832">
        <v>105.02999877929688</v>
      </c>
      <c r="J1055" s="832">
        <v>10</v>
      </c>
      <c r="K1055" s="833">
        <v>1050.280029296875</v>
      </c>
    </row>
    <row r="1056" spans="1:11" ht="14.45" customHeight="1" x14ac:dyDescent="0.2">
      <c r="A1056" s="822" t="s">
        <v>575</v>
      </c>
      <c r="B1056" s="823" t="s">
        <v>576</v>
      </c>
      <c r="C1056" s="826" t="s">
        <v>619</v>
      </c>
      <c r="D1056" s="840" t="s">
        <v>620</v>
      </c>
      <c r="E1056" s="826" t="s">
        <v>3629</v>
      </c>
      <c r="F1056" s="840" t="s">
        <v>3630</v>
      </c>
      <c r="G1056" s="826" t="s">
        <v>5007</v>
      </c>
      <c r="H1056" s="826" t="s">
        <v>5008</v>
      </c>
      <c r="I1056" s="832">
        <v>302.39999389648438</v>
      </c>
      <c r="J1056" s="832">
        <v>3</v>
      </c>
      <c r="K1056" s="833">
        <v>907.20001220703125</v>
      </c>
    </row>
    <row r="1057" spans="1:11" ht="14.45" customHeight="1" x14ac:dyDescent="0.2">
      <c r="A1057" s="822" t="s">
        <v>575</v>
      </c>
      <c r="B1057" s="823" t="s">
        <v>576</v>
      </c>
      <c r="C1057" s="826" t="s">
        <v>619</v>
      </c>
      <c r="D1057" s="840" t="s">
        <v>620</v>
      </c>
      <c r="E1057" s="826" t="s">
        <v>3629</v>
      </c>
      <c r="F1057" s="840" t="s">
        <v>3630</v>
      </c>
      <c r="G1057" s="826" t="s">
        <v>4283</v>
      </c>
      <c r="H1057" s="826" t="s">
        <v>4286</v>
      </c>
      <c r="I1057" s="832">
        <v>517.8800048828125</v>
      </c>
      <c r="J1057" s="832">
        <v>5</v>
      </c>
      <c r="K1057" s="833">
        <v>2589.39990234375</v>
      </c>
    </row>
    <row r="1058" spans="1:11" ht="14.45" customHeight="1" x14ac:dyDescent="0.2">
      <c r="A1058" s="822" t="s">
        <v>575</v>
      </c>
      <c r="B1058" s="823" t="s">
        <v>576</v>
      </c>
      <c r="C1058" s="826" t="s">
        <v>619</v>
      </c>
      <c r="D1058" s="840" t="s">
        <v>620</v>
      </c>
      <c r="E1058" s="826" t="s">
        <v>3629</v>
      </c>
      <c r="F1058" s="840" t="s">
        <v>3630</v>
      </c>
      <c r="G1058" s="826" t="s">
        <v>3648</v>
      </c>
      <c r="H1058" s="826" t="s">
        <v>3649</v>
      </c>
      <c r="I1058" s="832">
        <v>11.736666361490885</v>
      </c>
      <c r="J1058" s="832">
        <v>290</v>
      </c>
      <c r="K1058" s="833">
        <v>3403.8000183105469</v>
      </c>
    </row>
    <row r="1059" spans="1:11" ht="14.45" customHeight="1" x14ac:dyDescent="0.2">
      <c r="A1059" s="822" t="s">
        <v>575</v>
      </c>
      <c r="B1059" s="823" t="s">
        <v>576</v>
      </c>
      <c r="C1059" s="826" t="s">
        <v>619</v>
      </c>
      <c r="D1059" s="840" t="s">
        <v>620</v>
      </c>
      <c r="E1059" s="826" t="s">
        <v>3629</v>
      </c>
      <c r="F1059" s="840" t="s">
        <v>3630</v>
      </c>
      <c r="G1059" s="826" t="s">
        <v>3650</v>
      </c>
      <c r="H1059" s="826" t="s">
        <v>3651</v>
      </c>
      <c r="I1059" s="832">
        <v>13.310000419616699</v>
      </c>
      <c r="J1059" s="832">
        <v>320</v>
      </c>
      <c r="K1059" s="833">
        <v>4259.199951171875</v>
      </c>
    </row>
    <row r="1060" spans="1:11" ht="14.45" customHeight="1" x14ac:dyDescent="0.2">
      <c r="A1060" s="822" t="s">
        <v>575</v>
      </c>
      <c r="B1060" s="823" t="s">
        <v>576</v>
      </c>
      <c r="C1060" s="826" t="s">
        <v>619</v>
      </c>
      <c r="D1060" s="840" t="s">
        <v>620</v>
      </c>
      <c r="E1060" s="826" t="s">
        <v>3629</v>
      </c>
      <c r="F1060" s="840" t="s">
        <v>3630</v>
      </c>
      <c r="G1060" s="826" t="s">
        <v>3648</v>
      </c>
      <c r="H1060" s="826" t="s">
        <v>3652</v>
      </c>
      <c r="I1060" s="832">
        <v>11.739999771118164</v>
      </c>
      <c r="J1060" s="832">
        <v>50</v>
      </c>
      <c r="K1060" s="833">
        <v>587</v>
      </c>
    </row>
    <row r="1061" spans="1:11" ht="14.45" customHeight="1" x14ac:dyDescent="0.2">
      <c r="A1061" s="822" t="s">
        <v>575</v>
      </c>
      <c r="B1061" s="823" t="s">
        <v>576</v>
      </c>
      <c r="C1061" s="826" t="s">
        <v>619</v>
      </c>
      <c r="D1061" s="840" t="s">
        <v>620</v>
      </c>
      <c r="E1061" s="826" t="s">
        <v>3629</v>
      </c>
      <c r="F1061" s="840" t="s">
        <v>3630</v>
      </c>
      <c r="G1061" s="826" t="s">
        <v>3650</v>
      </c>
      <c r="H1061" s="826" t="s">
        <v>3653</v>
      </c>
      <c r="I1061" s="832">
        <v>13.310000419616699</v>
      </c>
      <c r="J1061" s="832">
        <v>180</v>
      </c>
      <c r="K1061" s="833">
        <v>2395.8000183105469</v>
      </c>
    </row>
    <row r="1062" spans="1:11" ht="14.45" customHeight="1" x14ac:dyDescent="0.2">
      <c r="A1062" s="822" t="s">
        <v>575</v>
      </c>
      <c r="B1062" s="823" t="s">
        <v>576</v>
      </c>
      <c r="C1062" s="826" t="s">
        <v>619</v>
      </c>
      <c r="D1062" s="840" t="s">
        <v>620</v>
      </c>
      <c r="E1062" s="826" t="s">
        <v>3629</v>
      </c>
      <c r="F1062" s="840" t="s">
        <v>3630</v>
      </c>
      <c r="G1062" s="826" t="s">
        <v>4299</v>
      </c>
      <c r="H1062" s="826" t="s">
        <v>4301</v>
      </c>
      <c r="I1062" s="832">
        <v>25.530000686645508</v>
      </c>
      <c r="J1062" s="832">
        <v>30</v>
      </c>
      <c r="K1062" s="833">
        <v>765.90000915527344</v>
      </c>
    </row>
    <row r="1063" spans="1:11" ht="14.45" customHeight="1" x14ac:dyDescent="0.2">
      <c r="A1063" s="822" t="s">
        <v>575</v>
      </c>
      <c r="B1063" s="823" t="s">
        <v>576</v>
      </c>
      <c r="C1063" s="826" t="s">
        <v>619</v>
      </c>
      <c r="D1063" s="840" t="s">
        <v>620</v>
      </c>
      <c r="E1063" s="826" t="s">
        <v>3629</v>
      </c>
      <c r="F1063" s="840" t="s">
        <v>3630</v>
      </c>
      <c r="G1063" s="826" t="s">
        <v>5009</v>
      </c>
      <c r="H1063" s="826" t="s">
        <v>5010</v>
      </c>
      <c r="I1063" s="832">
        <v>5.320000171661377</v>
      </c>
      <c r="J1063" s="832">
        <v>200</v>
      </c>
      <c r="K1063" s="833">
        <v>1064.800048828125</v>
      </c>
    </row>
    <row r="1064" spans="1:11" ht="14.45" customHeight="1" x14ac:dyDescent="0.2">
      <c r="A1064" s="822" t="s">
        <v>575</v>
      </c>
      <c r="B1064" s="823" t="s">
        <v>576</v>
      </c>
      <c r="C1064" s="826" t="s">
        <v>619</v>
      </c>
      <c r="D1064" s="840" t="s">
        <v>620</v>
      </c>
      <c r="E1064" s="826" t="s">
        <v>3629</v>
      </c>
      <c r="F1064" s="840" t="s">
        <v>3630</v>
      </c>
      <c r="G1064" s="826" t="s">
        <v>5011</v>
      </c>
      <c r="H1064" s="826" t="s">
        <v>5012</v>
      </c>
      <c r="I1064" s="832">
        <v>184.58999633789063</v>
      </c>
      <c r="J1064" s="832">
        <v>5</v>
      </c>
      <c r="K1064" s="833">
        <v>922.95001220703125</v>
      </c>
    </row>
    <row r="1065" spans="1:11" ht="14.45" customHeight="1" x14ac:dyDescent="0.2">
      <c r="A1065" s="822" t="s">
        <v>575</v>
      </c>
      <c r="B1065" s="823" t="s">
        <v>576</v>
      </c>
      <c r="C1065" s="826" t="s">
        <v>619</v>
      </c>
      <c r="D1065" s="840" t="s">
        <v>620</v>
      </c>
      <c r="E1065" s="826" t="s">
        <v>3629</v>
      </c>
      <c r="F1065" s="840" t="s">
        <v>3630</v>
      </c>
      <c r="G1065" s="826" t="s">
        <v>5013</v>
      </c>
      <c r="H1065" s="826" t="s">
        <v>5014</v>
      </c>
      <c r="I1065" s="832">
        <v>459.79998779296875</v>
      </c>
      <c r="J1065" s="832">
        <v>2</v>
      </c>
      <c r="K1065" s="833">
        <v>919.5999755859375</v>
      </c>
    </row>
    <row r="1066" spans="1:11" ht="14.45" customHeight="1" x14ac:dyDescent="0.2">
      <c r="A1066" s="822" t="s">
        <v>575</v>
      </c>
      <c r="B1066" s="823" t="s">
        <v>576</v>
      </c>
      <c r="C1066" s="826" t="s">
        <v>619</v>
      </c>
      <c r="D1066" s="840" t="s">
        <v>620</v>
      </c>
      <c r="E1066" s="826" t="s">
        <v>3629</v>
      </c>
      <c r="F1066" s="840" t="s">
        <v>3630</v>
      </c>
      <c r="G1066" s="826" t="s">
        <v>5015</v>
      </c>
      <c r="H1066" s="826" t="s">
        <v>5016</v>
      </c>
      <c r="I1066" s="832">
        <v>30.25</v>
      </c>
      <c r="J1066" s="832">
        <v>20</v>
      </c>
      <c r="K1066" s="833">
        <v>605</v>
      </c>
    </row>
    <row r="1067" spans="1:11" ht="14.45" customHeight="1" x14ac:dyDescent="0.2">
      <c r="A1067" s="822" t="s">
        <v>575</v>
      </c>
      <c r="B1067" s="823" t="s">
        <v>576</v>
      </c>
      <c r="C1067" s="826" t="s">
        <v>619</v>
      </c>
      <c r="D1067" s="840" t="s">
        <v>620</v>
      </c>
      <c r="E1067" s="826" t="s">
        <v>3629</v>
      </c>
      <c r="F1067" s="840" t="s">
        <v>3630</v>
      </c>
      <c r="G1067" s="826" t="s">
        <v>4304</v>
      </c>
      <c r="H1067" s="826" t="s">
        <v>4305</v>
      </c>
      <c r="I1067" s="832">
        <v>4.8000001907348633</v>
      </c>
      <c r="J1067" s="832">
        <v>200</v>
      </c>
      <c r="K1067" s="833">
        <v>960.010009765625</v>
      </c>
    </row>
    <row r="1068" spans="1:11" ht="14.45" customHeight="1" x14ac:dyDescent="0.2">
      <c r="A1068" s="822" t="s">
        <v>575</v>
      </c>
      <c r="B1068" s="823" t="s">
        <v>576</v>
      </c>
      <c r="C1068" s="826" t="s">
        <v>619</v>
      </c>
      <c r="D1068" s="840" t="s">
        <v>620</v>
      </c>
      <c r="E1068" s="826" t="s">
        <v>3629</v>
      </c>
      <c r="F1068" s="840" t="s">
        <v>3630</v>
      </c>
      <c r="G1068" s="826" t="s">
        <v>4304</v>
      </c>
      <c r="H1068" s="826" t="s">
        <v>4306</v>
      </c>
      <c r="I1068" s="832">
        <v>4.8000001907348633</v>
      </c>
      <c r="J1068" s="832">
        <v>200</v>
      </c>
      <c r="K1068" s="833">
        <v>959.85000610351563</v>
      </c>
    </row>
    <row r="1069" spans="1:11" ht="14.45" customHeight="1" x14ac:dyDescent="0.2">
      <c r="A1069" s="822" t="s">
        <v>575</v>
      </c>
      <c r="B1069" s="823" t="s">
        <v>576</v>
      </c>
      <c r="C1069" s="826" t="s">
        <v>619</v>
      </c>
      <c r="D1069" s="840" t="s">
        <v>620</v>
      </c>
      <c r="E1069" s="826" t="s">
        <v>3629</v>
      </c>
      <c r="F1069" s="840" t="s">
        <v>3630</v>
      </c>
      <c r="G1069" s="826" t="s">
        <v>4313</v>
      </c>
      <c r="H1069" s="826" t="s">
        <v>4314</v>
      </c>
      <c r="I1069" s="832">
        <v>179.59500122070313</v>
      </c>
      <c r="J1069" s="832">
        <v>4</v>
      </c>
      <c r="K1069" s="833">
        <v>718.3699951171875</v>
      </c>
    </row>
    <row r="1070" spans="1:11" ht="14.45" customHeight="1" x14ac:dyDescent="0.2">
      <c r="A1070" s="822" t="s">
        <v>575</v>
      </c>
      <c r="B1070" s="823" t="s">
        <v>576</v>
      </c>
      <c r="C1070" s="826" t="s">
        <v>619</v>
      </c>
      <c r="D1070" s="840" t="s">
        <v>620</v>
      </c>
      <c r="E1070" s="826" t="s">
        <v>3629</v>
      </c>
      <c r="F1070" s="840" t="s">
        <v>3630</v>
      </c>
      <c r="G1070" s="826" t="s">
        <v>4315</v>
      </c>
      <c r="H1070" s="826" t="s">
        <v>4316</v>
      </c>
      <c r="I1070" s="832">
        <v>19.472500085830688</v>
      </c>
      <c r="J1070" s="832">
        <v>715</v>
      </c>
      <c r="K1070" s="833">
        <v>14758.780135154724</v>
      </c>
    </row>
    <row r="1071" spans="1:11" ht="14.45" customHeight="1" x14ac:dyDescent="0.2">
      <c r="A1071" s="822" t="s">
        <v>575</v>
      </c>
      <c r="B1071" s="823" t="s">
        <v>576</v>
      </c>
      <c r="C1071" s="826" t="s">
        <v>619</v>
      </c>
      <c r="D1071" s="840" t="s">
        <v>620</v>
      </c>
      <c r="E1071" s="826" t="s">
        <v>3629</v>
      </c>
      <c r="F1071" s="840" t="s">
        <v>3630</v>
      </c>
      <c r="G1071" s="826" t="s">
        <v>4309</v>
      </c>
      <c r="H1071" s="826" t="s">
        <v>4318</v>
      </c>
      <c r="I1071" s="832">
        <v>82.160003662109375</v>
      </c>
      <c r="J1071" s="832">
        <v>12</v>
      </c>
      <c r="K1071" s="833">
        <v>985.8900146484375</v>
      </c>
    </row>
    <row r="1072" spans="1:11" ht="14.45" customHeight="1" x14ac:dyDescent="0.2">
      <c r="A1072" s="822" t="s">
        <v>575</v>
      </c>
      <c r="B1072" s="823" t="s">
        <v>576</v>
      </c>
      <c r="C1072" s="826" t="s">
        <v>619</v>
      </c>
      <c r="D1072" s="840" t="s">
        <v>620</v>
      </c>
      <c r="E1072" s="826" t="s">
        <v>3629</v>
      </c>
      <c r="F1072" s="840" t="s">
        <v>3630</v>
      </c>
      <c r="G1072" s="826" t="s">
        <v>4311</v>
      </c>
      <c r="H1072" s="826" t="s">
        <v>4319</v>
      </c>
      <c r="I1072" s="832">
        <v>96.319999694824219</v>
      </c>
      <c r="J1072" s="832">
        <v>12</v>
      </c>
      <c r="K1072" s="833">
        <v>1155.7900390625</v>
      </c>
    </row>
    <row r="1073" spans="1:11" ht="14.45" customHeight="1" x14ac:dyDescent="0.2">
      <c r="A1073" s="822" t="s">
        <v>575</v>
      </c>
      <c r="B1073" s="823" t="s">
        <v>576</v>
      </c>
      <c r="C1073" s="826" t="s">
        <v>619</v>
      </c>
      <c r="D1073" s="840" t="s">
        <v>620</v>
      </c>
      <c r="E1073" s="826" t="s">
        <v>3629</v>
      </c>
      <c r="F1073" s="840" t="s">
        <v>3630</v>
      </c>
      <c r="G1073" s="826" t="s">
        <v>4313</v>
      </c>
      <c r="H1073" s="826" t="s">
        <v>4320</v>
      </c>
      <c r="I1073" s="832">
        <v>179.69000244140625</v>
      </c>
      <c r="J1073" s="832">
        <v>6</v>
      </c>
      <c r="K1073" s="833">
        <v>1078.1199951171875</v>
      </c>
    </row>
    <row r="1074" spans="1:11" ht="14.45" customHeight="1" x14ac:dyDescent="0.2">
      <c r="A1074" s="822" t="s">
        <v>575</v>
      </c>
      <c r="B1074" s="823" t="s">
        <v>576</v>
      </c>
      <c r="C1074" s="826" t="s">
        <v>619</v>
      </c>
      <c r="D1074" s="840" t="s">
        <v>620</v>
      </c>
      <c r="E1074" s="826" t="s">
        <v>3629</v>
      </c>
      <c r="F1074" s="840" t="s">
        <v>3630</v>
      </c>
      <c r="G1074" s="826" t="s">
        <v>4315</v>
      </c>
      <c r="H1074" s="826" t="s">
        <v>4321</v>
      </c>
      <c r="I1074" s="832">
        <v>20.521666526794434</v>
      </c>
      <c r="J1074" s="832">
        <v>180</v>
      </c>
      <c r="K1074" s="833">
        <v>3716.81005859375</v>
      </c>
    </row>
    <row r="1075" spans="1:11" ht="14.45" customHeight="1" x14ac:dyDescent="0.2">
      <c r="A1075" s="822" t="s">
        <v>575</v>
      </c>
      <c r="B1075" s="823" t="s">
        <v>576</v>
      </c>
      <c r="C1075" s="826" t="s">
        <v>619</v>
      </c>
      <c r="D1075" s="840" t="s">
        <v>620</v>
      </c>
      <c r="E1075" s="826" t="s">
        <v>3629</v>
      </c>
      <c r="F1075" s="840" t="s">
        <v>3630</v>
      </c>
      <c r="G1075" s="826" t="s">
        <v>5017</v>
      </c>
      <c r="H1075" s="826" t="s">
        <v>5018</v>
      </c>
      <c r="I1075" s="832">
        <v>399.6300048828125</v>
      </c>
      <c r="J1075" s="832">
        <v>3</v>
      </c>
      <c r="K1075" s="833">
        <v>1198.8900146484375</v>
      </c>
    </row>
    <row r="1076" spans="1:11" ht="14.45" customHeight="1" x14ac:dyDescent="0.2">
      <c r="A1076" s="822" t="s">
        <v>575</v>
      </c>
      <c r="B1076" s="823" t="s">
        <v>576</v>
      </c>
      <c r="C1076" s="826" t="s">
        <v>619</v>
      </c>
      <c r="D1076" s="840" t="s">
        <v>620</v>
      </c>
      <c r="E1076" s="826" t="s">
        <v>3629</v>
      </c>
      <c r="F1076" s="840" t="s">
        <v>3630</v>
      </c>
      <c r="G1076" s="826" t="s">
        <v>4322</v>
      </c>
      <c r="H1076" s="826" t="s">
        <v>5019</v>
      </c>
      <c r="I1076" s="832">
        <v>148.23500061035156</v>
      </c>
      <c r="J1076" s="832">
        <v>6</v>
      </c>
      <c r="K1076" s="833">
        <v>889.39002990722656</v>
      </c>
    </row>
    <row r="1077" spans="1:11" ht="14.45" customHeight="1" x14ac:dyDescent="0.2">
      <c r="A1077" s="822" t="s">
        <v>575</v>
      </c>
      <c r="B1077" s="823" t="s">
        <v>576</v>
      </c>
      <c r="C1077" s="826" t="s">
        <v>619</v>
      </c>
      <c r="D1077" s="840" t="s">
        <v>620</v>
      </c>
      <c r="E1077" s="826" t="s">
        <v>3629</v>
      </c>
      <c r="F1077" s="840" t="s">
        <v>3630</v>
      </c>
      <c r="G1077" s="826" t="s">
        <v>5020</v>
      </c>
      <c r="H1077" s="826" t="s">
        <v>5021</v>
      </c>
      <c r="I1077" s="832">
        <v>77.449996948242188</v>
      </c>
      <c r="J1077" s="832">
        <v>5</v>
      </c>
      <c r="K1077" s="833">
        <v>387.25</v>
      </c>
    </row>
    <row r="1078" spans="1:11" ht="14.45" customHeight="1" x14ac:dyDescent="0.2">
      <c r="A1078" s="822" t="s">
        <v>575</v>
      </c>
      <c r="B1078" s="823" t="s">
        <v>576</v>
      </c>
      <c r="C1078" s="826" t="s">
        <v>619</v>
      </c>
      <c r="D1078" s="840" t="s">
        <v>620</v>
      </c>
      <c r="E1078" s="826" t="s">
        <v>3629</v>
      </c>
      <c r="F1078" s="840" t="s">
        <v>3630</v>
      </c>
      <c r="G1078" s="826" t="s">
        <v>4324</v>
      </c>
      <c r="H1078" s="826" t="s">
        <v>4325</v>
      </c>
      <c r="I1078" s="832">
        <v>1.5</v>
      </c>
      <c r="J1078" s="832">
        <v>900</v>
      </c>
      <c r="K1078" s="833">
        <v>1350</v>
      </c>
    </row>
    <row r="1079" spans="1:11" ht="14.45" customHeight="1" x14ac:dyDescent="0.2">
      <c r="A1079" s="822" t="s">
        <v>575</v>
      </c>
      <c r="B1079" s="823" t="s">
        <v>576</v>
      </c>
      <c r="C1079" s="826" t="s">
        <v>619</v>
      </c>
      <c r="D1079" s="840" t="s">
        <v>620</v>
      </c>
      <c r="E1079" s="826" t="s">
        <v>3629</v>
      </c>
      <c r="F1079" s="840" t="s">
        <v>3630</v>
      </c>
      <c r="G1079" s="826" t="s">
        <v>4324</v>
      </c>
      <c r="H1079" s="826" t="s">
        <v>4326</v>
      </c>
      <c r="I1079" s="832">
        <v>1.5</v>
      </c>
      <c r="J1079" s="832">
        <v>200</v>
      </c>
      <c r="K1079" s="833">
        <v>300</v>
      </c>
    </row>
    <row r="1080" spans="1:11" ht="14.45" customHeight="1" x14ac:dyDescent="0.2">
      <c r="A1080" s="822" t="s">
        <v>575</v>
      </c>
      <c r="B1080" s="823" t="s">
        <v>576</v>
      </c>
      <c r="C1080" s="826" t="s">
        <v>619</v>
      </c>
      <c r="D1080" s="840" t="s">
        <v>620</v>
      </c>
      <c r="E1080" s="826" t="s">
        <v>3629</v>
      </c>
      <c r="F1080" s="840" t="s">
        <v>3630</v>
      </c>
      <c r="G1080" s="826" t="s">
        <v>5022</v>
      </c>
      <c r="H1080" s="826" t="s">
        <v>5023</v>
      </c>
      <c r="I1080" s="832">
        <v>2298.85009765625</v>
      </c>
      <c r="J1080" s="832">
        <v>1</v>
      </c>
      <c r="K1080" s="833">
        <v>2298.85009765625</v>
      </c>
    </row>
    <row r="1081" spans="1:11" ht="14.45" customHeight="1" x14ac:dyDescent="0.2">
      <c r="A1081" s="822" t="s">
        <v>575</v>
      </c>
      <c r="B1081" s="823" t="s">
        <v>576</v>
      </c>
      <c r="C1081" s="826" t="s">
        <v>619</v>
      </c>
      <c r="D1081" s="840" t="s">
        <v>620</v>
      </c>
      <c r="E1081" s="826" t="s">
        <v>3629</v>
      </c>
      <c r="F1081" s="840" t="s">
        <v>3630</v>
      </c>
      <c r="G1081" s="826" t="s">
        <v>5024</v>
      </c>
      <c r="H1081" s="826" t="s">
        <v>5025</v>
      </c>
      <c r="I1081" s="832">
        <v>1801.68994140625</v>
      </c>
      <c r="J1081" s="832">
        <v>14</v>
      </c>
      <c r="K1081" s="833">
        <v>25223.66015625</v>
      </c>
    </row>
    <row r="1082" spans="1:11" ht="14.45" customHeight="1" x14ac:dyDescent="0.2">
      <c r="A1082" s="822" t="s">
        <v>575</v>
      </c>
      <c r="B1082" s="823" t="s">
        <v>576</v>
      </c>
      <c r="C1082" s="826" t="s">
        <v>619</v>
      </c>
      <c r="D1082" s="840" t="s">
        <v>620</v>
      </c>
      <c r="E1082" s="826" t="s">
        <v>3629</v>
      </c>
      <c r="F1082" s="840" t="s">
        <v>3630</v>
      </c>
      <c r="G1082" s="826" t="s">
        <v>5026</v>
      </c>
      <c r="H1082" s="826" t="s">
        <v>5027</v>
      </c>
      <c r="I1082" s="832">
        <v>1800.47998046875</v>
      </c>
      <c r="J1082" s="832">
        <v>14</v>
      </c>
      <c r="K1082" s="833">
        <v>25206.720703125</v>
      </c>
    </row>
    <row r="1083" spans="1:11" ht="14.45" customHeight="1" x14ac:dyDescent="0.2">
      <c r="A1083" s="822" t="s">
        <v>575</v>
      </c>
      <c r="B1083" s="823" t="s">
        <v>576</v>
      </c>
      <c r="C1083" s="826" t="s">
        <v>619</v>
      </c>
      <c r="D1083" s="840" t="s">
        <v>620</v>
      </c>
      <c r="E1083" s="826" t="s">
        <v>3629</v>
      </c>
      <c r="F1083" s="840" t="s">
        <v>3630</v>
      </c>
      <c r="G1083" s="826" t="s">
        <v>5028</v>
      </c>
      <c r="H1083" s="826" t="s">
        <v>5029</v>
      </c>
      <c r="I1083" s="832">
        <v>1756.9200439453125</v>
      </c>
      <c r="J1083" s="832">
        <v>6</v>
      </c>
      <c r="K1083" s="833">
        <v>10541.51953125</v>
      </c>
    </row>
    <row r="1084" spans="1:11" ht="14.45" customHeight="1" x14ac:dyDescent="0.2">
      <c r="A1084" s="822" t="s">
        <v>575</v>
      </c>
      <c r="B1084" s="823" t="s">
        <v>576</v>
      </c>
      <c r="C1084" s="826" t="s">
        <v>619</v>
      </c>
      <c r="D1084" s="840" t="s">
        <v>620</v>
      </c>
      <c r="E1084" s="826" t="s">
        <v>3629</v>
      </c>
      <c r="F1084" s="840" t="s">
        <v>3630</v>
      </c>
      <c r="G1084" s="826" t="s">
        <v>5030</v>
      </c>
      <c r="H1084" s="826" t="s">
        <v>5031</v>
      </c>
      <c r="I1084" s="832">
        <v>1070.8499755859375</v>
      </c>
      <c r="J1084" s="832">
        <v>6</v>
      </c>
      <c r="K1084" s="833">
        <v>6425.10009765625</v>
      </c>
    </row>
    <row r="1085" spans="1:11" ht="14.45" customHeight="1" x14ac:dyDescent="0.2">
      <c r="A1085" s="822" t="s">
        <v>575</v>
      </c>
      <c r="B1085" s="823" t="s">
        <v>576</v>
      </c>
      <c r="C1085" s="826" t="s">
        <v>619</v>
      </c>
      <c r="D1085" s="840" t="s">
        <v>620</v>
      </c>
      <c r="E1085" s="826" t="s">
        <v>3629</v>
      </c>
      <c r="F1085" s="840" t="s">
        <v>3630</v>
      </c>
      <c r="G1085" s="826" t="s">
        <v>5032</v>
      </c>
      <c r="H1085" s="826" t="s">
        <v>5033</v>
      </c>
      <c r="I1085" s="832">
        <v>611.04998779296875</v>
      </c>
      <c r="J1085" s="832">
        <v>6</v>
      </c>
      <c r="K1085" s="833">
        <v>3666.300048828125</v>
      </c>
    </row>
    <row r="1086" spans="1:11" ht="14.45" customHeight="1" x14ac:dyDescent="0.2">
      <c r="A1086" s="822" t="s">
        <v>575</v>
      </c>
      <c r="B1086" s="823" t="s">
        <v>576</v>
      </c>
      <c r="C1086" s="826" t="s">
        <v>619</v>
      </c>
      <c r="D1086" s="840" t="s">
        <v>620</v>
      </c>
      <c r="E1086" s="826" t="s">
        <v>3629</v>
      </c>
      <c r="F1086" s="840" t="s">
        <v>3630</v>
      </c>
      <c r="G1086" s="826" t="s">
        <v>5034</v>
      </c>
      <c r="H1086" s="826" t="s">
        <v>5035</v>
      </c>
      <c r="I1086" s="832">
        <v>254.10000610351563</v>
      </c>
      <c r="J1086" s="832">
        <v>6</v>
      </c>
      <c r="K1086" s="833">
        <v>1524.5999755859375</v>
      </c>
    </row>
    <row r="1087" spans="1:11" ht="14.45" customHeight="1" x14ac:dyDescent="0.2">
      <c r="A1087" s="822" t="s">
        <v>575</v>
      </c>
      <c r="B1087" s="823" t="s">
        <v>576</v>
      </c>
      <c r="C1087" s="826" t="s">
        <v>619</v>
      </c>
      <c r="D1087" s="840" t="s">
        <v>620</v>
      </c>
      <c r="E1087" s="826" t="s">
        <v>3629</v>
      </c>
      <c r="F1087" s="840" t="s">
        <v>3630</v>
      </c>
      <c r="G1087" s="826" t="s">
        <v>5036</v>
      </c>
      <c r="H1087" s="826" t="s">
        <v>5037</v>
      </c>
      <c r="I1087" s="832">
        <v>256.51998901367188</v>
      </c>
      <c r="J1087" s="832">
        <v>8</v>
      </c>
      <c r="K1087" s="833">
        <v>2052.159912109375</v>
      </c>
    </row>
    <row r="1088" spans="1:11" ht="14.45" customHeight="1" x14ac:dyDescent="0.2">
      <c r="A1088" s="822" t="s">
        <v>575</v>
      </c>
      <c r="B1088" s="823" t="s">
        <v>576</v>
      </c>
      <c r="C1088" s="826" t="s">
        <v>619</v>
      </c>
      <c r="D1088" s="840" t="s">
        <v>620</v>
      </c>
      <c r="E1088" s="826" t="s">
        <v>3629</v>
      </c>
      <c r="F1088" s="840" t="s">
        <v>3630</v>
      </c>
      <c r="G1088" s="826" t="s">
        <v>4367</v>
      </c>
      <c r="H1088" s="826" t="s">
        <v>4368</v>
      </c>
      <c r="I1088" s="832">
        <v>9.1999998092651367</v>
      </c>
      <c r="J1088" s="832">
        <v>1350</v>
      </c>
      <c r="K1088" s="833">
        <v>12420</v>
      </c>
    </row>
    <row r="1089" spans="1:11" ht="14.45" customHeight="1" x14ac:dyDescent="0.2">
      <c r="A1089" s="822" t="s">
        <v>575</v>
      </c>
      <c r="B1089" s="823" t="s">
        <v>576</v>
      </c>
      <c r="C1089" s="826" t="s">
        <v>619</v>
      </c>
      <c r="D1089" s="840" t="s">
        <v>620</v>
      </c>
      <c r="E1089" s="826" t="s">
        <v>3629</v>
      </c>
      <c r="F1089" s="840" t="s">
        <v>3630</v>
      </c>
      <c r="G1089" s="826" t="s">
        <v>4367</v>
      </c>
      <c r="H1089" s="826" t="s">
        <v>4369</v>
      </c>
      <c r="I1089" s="832">
        <v>9.1999998092651367</v>
      </c>
      <c r="J1089" s="832">
        <v>300</v>
      </c>
      <c r="K1089" s="833">
        <v>2760</v>
      </c>
    </row>
    <row r="1090" spans="1:11" ht="14.45" customHeight="1" x14ac:dyDescent="0.2">
      <c r="A1090" s="822" t="s">
        <v>575</v>
      </c>
      <c r="B1090" s="823" t="s">
        <v>576</v>
      </c>
      <c r="C1090" s="826" t="s">
        <v>619</v>
      </c>
      <c r="D1090" s="840" t="s">
        <v>620</v>
      </c>
      <c r="E1090" s="826" t="s">
        <v>3629</v>
      </c>
      <c r="F1090" s="840" t="s">
        <v>3630</v>
      </c>
      <c r="G1090" s="826" t="s">
        <v>4370</v>
      </c>
      <c r="H1090" s="826" t="s">
        <v>4371</v>
      </c>
      <c r="I1090" s="832">
        <v>58.369998931884766</v>
      </c>
      <c r="J1090" s="832">
        <v>145</v>
      </c>
      <c r="K1090" s="833">
        <v>8463.6500244140625</v>
      </c>
    </row>
    <row r="1091" spans="1:11" ht="14.45" customHeight="1" x14ac:dyDescent="0.2">
      <c r="A1091" s="822" t="s">
        <v>575</v>
      </c>
      <c r="B1091" s="823" t="s">
        <v>576</v>
      </c>
      <c r="C1091" s="826" t="s">
        <v>619</v>
      </c>
      <c r="D1091" s="840" t="s">
        <v>620</v>
      </c>
      <c r="E1091" s="826" t="s">
        <v>3629</v>
      </c>
      <c r="F1091" s="840" t="s">
        <v>3630</v>
      </c>
      <c r="G1091" s="826" t="s">
        <v>4372</v>
      </c>
      <c r="H1091" s="826" t="s">
        <v>4374</v>
      </c>
      <c r="I1091" s="832">
        <v>108.30000305175781</v>
      </c>
      <c r="J1091" s="832">
        <v>60</v>
      </c>
      <c r="K1091" s="833">
        <v>6497.7001953125</v>
      </c>
    </row>
    <row r="1092" spans="1:11" ht="14.45" customHeight="1" x14ac:dyDescent="0.2">
      <c r="A1092" s="822" t="s">
        <v>575</v>
      </c>
      <c r="B1092" s="823" t="s">
        <v>576</v>
      </c>
      <c r="C1092" s="826" t="s">
        <v>619</v>
      </c>
      <c r="D1092" s="840" t="s">
        <v>620</v>
      </c>
      <c r="E1092" s="826" t="s">
        <v>3629</v>
      </c>
      <c r="F1092" s="840" t="s">
        <v>3630</v>
      </c>
      <c r="G1092" s="826" t="s">
        <v>4375</v>
      </c>
      <c r="H1092" s="826" t="s">
        <v>4376</v>
      </c>
      <c r="I1092" s="832">
        <v>7.0100002288818359</v>
      </c>
      <c r="J1092" s="832">
        <v>20</v>
      </c>
      <c r="K1092" s="833">
        <v>140.19999694824219</v>
      </c>
    </row>
    <row r="1093" spans="1:11" ht="14.45" customHeight="1" x14ac:dyDescent="0.2">
      <c r="A1093" s="822" t="s">
        <v>575</v>
      </c>
      <c r="B1093" s="823" t="s">
        <v>576</v>
      </c>
      <c r="C1093" s="826" t="s">
        <v>619</v>
      </c>
      <c r="D1093" s="840" t="s">
        <v>620</v>
      </c>
      <c r="E1093" s="826" t="s">
        <v>3629</v>
      </c>
      <c r="F1093" s="840" t="s">
        <v>3630</v>
      </c>
      <c r="G1093" s="826" t="s">
        <v>4383</v>
      </c>
      <c r="H1093" s="826" t="s">
        <v>4384</v>
      </c>
      <c r="I1093" s="832">
        <v>172.5</v>
      </c>
      <c r="J1093" s="832">
        <v>2</v>
      </c>
      <c r="K1093" s="833">
        <v>345</v>
      </c>
    </row>
    <row r="1094" spans="1:11" ht="14.45" customHeight="1" x14ac:dyDescent="0.2">
      <c r="A1094" s="822" t="s">
        <v>575</v>
      </c>
      <c r="B1094" s="823" t="s">
        <v>576</v>
      </c>
      <c r="C1094" s="826" t="s">
        <v>619</v>
      </c>
      <c r="D1094" s="840" t="s">
        <v>620</v>
      </c>
      <c r="E1094" s="826" t="s">
        <v>3629</v>
      </c>
      <c r="F1094" s="840" t="s">
        <v>3630</v>
      </c>
      <c r="G1094" s="826" t="s">
        <v>4383</v>
      </c>
      <c r="H1094" s="826" t="s">
        <v>4385</v>
      </c>
      <c r="I1094" s="832">
        <v>172.5</v>
      </c>
      <c r="J1094" s="832">
        <v>2</v>
      </c>
      <c r="K1094" s="833">
        <v>345</v>
      </c>
    </row>
    <row r="1095" spans="1:11" ht="14.45" customHeight="1" x14ac:dyDescent="0.2">
      <c r="A1095" s="822" t="s">
        <v>575</v>
      </c>
      <c r="B1095" s="823" t="s">
        <v>576</v>
      </c>
      <c r="C1095" s="826" t="s">
        <v>619</v>
      </c>
      <c r="D1095" s="840" t="s">
        <v>620</v>
      </c>
      <c r="E1095" s="826" t="s">
        <v>3629</v>
      </c>
      <c r="F1095" s="840" t="s">
        <v>3630</v>
      </c>
      <c r="G1095" s="826" t="s">
        <v>5038</v>
      </c>
      <c r="H1095" s="826" t="s">
        <v>5039</v>
      </c>
      <c r="I1095" s="832">
        <v>7.5711111492580834</v>
      </c>
      <c r="J1095" s="832">
        <v>1640</v>
      </c>
      <c r="K1095" s="833">
        <v>12364.100006103516</v>
      </c>
    </row>
    <row r="1096" spans="1:11" ht="14.45" customHeight="1" x14ac:dyDescent="0.2">
      <c r="A1096" s="822" t="s">
        <v>575</v>
      </c>
      <c r="B1096" s="823" t="s">
        <v>576</v>
      </c>
      <c r="C1096" s="826" t="s">
        <v>619</v>
      </c>
      <c r="D1096" s="840" t="s">
        <v>620</v>
      </c>
      <c r="E1096" s="826" t="s">
        <v>3629</v>
      </c>
      <c r="F1096" s="840" t="s">
        <v>3630</v>
      </c>
      <c r="G1096" s="826" t="s">
        <v>5038</v>
      </c>
      <c r="H1096" s="826" t="s">
        <v>5040</v>
      </c>
      <c r="I1096" s="832">
        <v>7.5</v>
      </c>
      <c r="J1096" s="832">
        <v>450</v>
      </c>
      <c r="K1096" s="833">
        <v>3375</v>
      </c>
    </row>
    <row r="1097" spans="1:11" ht="14.45" customHeight="1" x14ac:dyDescent="0.2">
      <c r="A1097" s="822" t="s">
        <v>575</v>
      </c>
      <c r="B1097" s="823" t="s">
        <v>576</v>
      </c>
      <c r="C1097" s="826" t="s">
        <v>619</v>
      </c>
      <c r="D1097" s="840" t="s">
        <v>620</v>
      </c>
      <c r="E1097" s="826" t="s">
        <v>3629</v>
      </c>
      <c r="F1097" s="840" t="s">
        <v>3630</v>
      </c>
      <c r="G1097" s="826" t="s">
        <v>4394</v>
      </c>
      <c r="H1097" s="826" t="s">
        <v>4395</v>
      </c>
      <c r="I1097" s="832">
        <v>6.1700000762939453</v>
      </c>
      <c r="J1097" s="832">
        <v>690</v>
      </c>
      <c r="K1097" s="833">
        <v>4257.300048828125</v>
      </c>
    </row>
    <row r="1098" spans="1:11" ht="14.45" customHeight="1" x14ac:dyDescent="0.2">
      <c r="A1098" s="822" t="s">
        <v>575</v>
      </c>
      <c r="B1098" s="823" t="s">
        <v>576</v>
      </c>
      <c r="C1098" s="826" t="s">
        <v>619</v>
      </c>
      <c r="D1098" s="840" t="s">
        <v>620</v>
      </c>
      <c r="E1098" s="826" t="s">
        <v>3629</v>
      </c>
      <c r="F1098" s="840" t="s">
        <v>3630</v>
      </c>
      <c r="G1098" s="826" t="s">
        <v>4392</v>
      </c>
      <c r="H1098" s="826" t="s">
        <v>4400</v>
      </c>
      <c r="I1098" s="832">
        <v>299.77999877929688</v>
      </c>
      <c r="J1098" s="832">
        <v>30</v>
      </c>
      <c r="K1098" s="833">
        <v>9069</v>
      </c>
    </row>
    <row r="1099" spans="1:11" ht="14.45" customHeight="1" x14ac:dyDescent="0.2">
      <c r="A1099" s="822" t="s">
        <v>575</v>
      </c>
      <c r="B1099" s="823" t="s">
        <v>576</v>
      </c>
      <c r="C1099" s="826" t="s">
        <v>619</v>
      </c>
      <c r="D1099" s="840" t="s">
        <v>620</v>
      </c>
      <c r="E1099" s="826" t="s">
        <v>3629</v>
      </c>
      <c r="F1099" s="840" t="s">
        <v>3630</v>
      </c>
      <c r="G1099" s="826" t="s">
        <v>5038</v>
      </c>
      <c r="H1099" s="826" t="s">
        <v>5041</v>
      </c>
      <c r="I1099" s="832">
        <v>7.5066668192545576</v>
      </c>
      <c r="J1099" s="832">
        <v>400</v>
      </c>
      <c r="K1099" s="833">
        <v>3002</v>
      </c>
    </row>
    <row r="1100" spans="1:11" ht="14.45" customHeight="1" x14ac:dyDescent="0.2">
      <c r="A1100" s="822" t="s">
        <v>575</v>
      </c>
      <c r="B1100" s="823" t="s">
        <v>576</v>
      </c>
      <c r="C1100" s="826" t="s">
        <v>619</v>
      </c>
      <c r="D1100" s="840" t="s">
        <v>620</v>
      </c>
      <c r="E1100" s="826" t="s">
        <v>3629</v>
      </c>
      <c r="F1100" s="840" t="s">
        <v>3630</v>
      </c>
      <c r="G1100" s="826" t="s">
        <v>4394</v>
      </c>
      <c r="H1100" s="826" t="s">
        <v>4401</v>
      </c>
      <c r="I1100" s="832">
        <v>6.1749999523162842</v>
      </c>
      <c r="J1100" s="832">
        <v>450</v>
      </c>
      <c r="K1100" s="833">
        <v>2778.5</v>
      </c>
    </row>
    <row r="1101" spans="1:11" ht="14.45" customHeight="1" x14ac:dyDescent="0.2">
      <c r="A1101" s="822" t="s">
        <v>575</v>
      </c>
      <c r="B1101" s="823" t="s">
        <v>576</v>
      </c>
      <c r="C1101" s="826" t="s">
        <v>619</v>
      </c>
      <c r="D1101" s="840" t="s">
        <v>620</v>
      </c>
      <c r="E1101" s="826" t="s">
        <v>3629</v>
      </c>
      <c r="F1101" s="840" t="s">
        <v>3630</v>
      </c>
      <c r="G1101" s="826" t="s">
        <v>5042</v>
      </c>
      <c r="H1101" s="826" t="s">
        <v>5043</v>
      </c>
      <c r="I1101" s="832">
        <v>86.981252193450928</v>
      </c>
      <c r="J1101" s="832">
        <v>1565</v>
      </c>
      <c r="K1101" s="833">
        <v>136124.31811523438</v>
      </c>
    </row>
    <row r="1102" spans="1:11" ht="14.45" customHeight="1" x14ac:dyDescent="0.2">
      <c r="A1102" s="822" t="s">
        <v>575</v>
      </c>
      <c r="B1102" s="823" t="s">
        <v>576</v>
      </c>
      <c r="C1102" s="826" t="s">
        <v>619</v>
      </c>
      <c r="D1102" s="840" t="s">
        <v>620</v>
      </c>
      <c r="E1102" s="826" t="s">
        <v>3629</v>
      </c>
      <c r="F1102" s="840" t="s">
        <v>3630</v>
      </c>
      <c r="G1102" s="826" t="s">
        <v>5042</v>
      </c>
      <c r="H1102" s="826" t="s">
        <v>5044</v>
      </c>
      <c r="I1102" s="832">
        <v>114.95999781290691</v>
      </c>
      <c r="J1102" s="832">
        <v>310</v>
      </c>
      <c r="K1102" s="833">
        <v>35430.400146484375</v>
      </c>
    </row>
    <row r="1103" spans="1:11" ht="14.45" customHeight="1" x14ac:dyDescent="0.2">
      <c r="A1103" s="822" t="s">
        <v>575</v>
      </c>
      <c r="B1103" s="823" t="s">
        <v>576</v>
      </c>
      <c r="C1103" s="826" t="s">
        <v>619</v>
      </c>
      <c r="D1103" s="840" t="s">
        <v>620</v>
      </c>
      <c r="E1103" s="826" t="s">
        <v>3629</v>
      </c>
      <c r="F1103" s="840" t="s">
        <v>3630</v>
      </c>
      <c r="G1103" s="826" t="s">
        <v>4441</v>
      </c>
      <c r="H1103" s="826" t="s">
        <v>5045</v>
      </c>
      <c r="I1103" s="832">
        <v>32.790000915527344</v>
      </c>
      <c r="J1103" s="832">
        <v>30</v>
      </c>
      <c r="K1103" s="833">
        <v>983.70001220703125</v>
      </c>
    </row>
    <row r="1104" spans="1:11" ht="14.45" customHeight="1" x14ac:dyDescent="0.2">
      <c r="A1104" s="822" t="s">
        <v>575</v>
      </c>
      <c r="B1104" s="823" t="s">
        <v>576</v>
      </c>
      <c r="C1104" s="826" t="s">
        <v>619</v>
      </c>
      <c r="D1104" s="840" t="s">
        <v>620</v>
      </c>
      <c r="E1104" s="826" t="s">
        <v>3629</v>
      </c>
      <c r="F1104" s="840" t="s">
        <v>3630</v>
      </c>
      <c r="G1104" s="826" t="s">
        <v>4441</v>
      </c>
      <c r="H1104" s="826" t="s">
        <v>4442</v>
      </c>
      <c r="I1104" s="832">
        <v>32.799999237060547</v>
      </c>
      <c r="J1104" s="832">
        <v>49</v>
      </c>
      <c r="K1104" s="833">
        <v>1607.199951171875</v>
      </c>
    </row>
    <row r="1105" spans="1:11" ht="14.45" customHeight="1" x14ac:dyDescent="0.2">
      <c r="A1105" s="822" t="s">
        <v>575</v>
      </c>
      <c r="B1105" s="823" t="s">
        <v>576</v>
      </c>
      <c r="C1105" s="826" t="s">
        <v>619</v>
      </c>
      <c r="D1105" s="840" t="s">
        <v>620</v>
      </c>
      <c r="E1105" s="826" t="s">
        <v>3629</v>
      </c>
      <c r="F1105" s="840" t="s">
        <v>3630</v>
      </c>
      <c r="G1105" s="826" t="s">
        <v>4441</v>
      </c>
      <c r="H1105" s="826" t="s">
        <v>4443</v>
      </c>
      <c r="I1105" s="832">
        <v>34.5</v>
      </c>
      <c r="J1105" s="832">
        <v>70</v>
      </c>
      <c r="K1105" s="833">
        <v>2415</v>
      </c>
    </row>
    <row r="1106" spans="1:11" ht="14.45" customHeight="1" x14ac:dyDescent="0.2">
      <c r="A1106" s="822" t="s">
        <v>575</v>
      </c>
      <c r="B1106" s="823" t="s">
        <v>576</v>
      </c>
      <c r="C1106" s="826" t="s">
        <v>619</v>
      </c>
      <c r="D1106" s="840" t="s">
        <v>620</v>
      </c>
      <c r="E1106" s="826" t="s">
        <v>3629</v>
      </c>
      <c r="F1106" s="840" t="s">
        <v>3630</v>
      </c>
      <c r="G1106" s="826" t="s">
        <v>5046</v>
      </c>
      <c r="H1106" s="826" t="s">
        <v>5047</v>
      </c>
      <c r="I1106" s="832">
        <v>17.059999465942383</v>
      </c>
      <c r="J1106" s="832">
        <v>20</v>
      </c>
      <c r="K1106" s="833">
        <v>341.29000854492188</v>
      </c>
    </row>
    <row r="1107" spans="1:11" ht="14.45" customHeight="1" x14ac:dyDescent="0.2">
      <c r="A1107" s="822" t="s">
        <v>575</v>
      </c>
      <c r="B1107" s="823" t="s">
        <v>576</v>
      </c>
      <c r="C1107" s="826" t="s">
        <v>619</v>
      </c>
      <c r="D1107" s="840" t="s">
        <v>620</v>
      </c>
      <c r="E1107" s="826" t="s">
        <v>3629</v>
      </c>
      <c r="F1107" s="840" t="s">
        <v>3630</v>
      </c>
      <c r="G1107" s="826" t="s">
        <v>5048</v>
      </c>
      <c r="H1107" s="826" t="s">
        <v>5049</v>
      </c>
      <c r="I1107" s="832">
        <v>14.157142639160156</v>
      </c>
      <c r="J1107" s="832">
        <v>80</v>
      </c>
      <c r="K1107" s="833">
        <v>1132.4900360107422</v>
      </c>
    </row>
    <row r="1108" spans="1:11" ht="14.45" customHeight="1" x14ac:dyDescent="0.2">
      <c r="A1108" s="822" t="s">
        <v>575</v>
      </c>
      <c r="B1108" s="823" t="s">
        <v>576</v>
      </c>
      <c r="C1108" s="826" t="s">
        <v>619</v>
      </c>
      <c r="D1108" s="840" t="s">
        <v>620</v>
      </c>
      <c r="E1108" s="826" t="s">
        <v>3629</v>
      </c>
      <c r="F1108" s="840" t="s">
        <v>3630</v>
      </c>
      <c r="G1108" s="826" t="s">
        <v>5046</v>
      </c>
      <c r="H1108" s="826" t="s">
        <v>5050</v>
      </c>
      <c r="I1108" s="832">
        <v>17.059999465942383</v>
      </c>
      <c r="J1108" s="832">
        <v>10</v>
      </c>
      <c r="K1108" s="833">
        <v>170.61000061035156</v>
      </c>
    </row>
    <row r="1109" spans="1:11" ht="14.45" customHeight="1" x14ac:dyDescent="0.2">
      <c r="A1109" s="822" t="s">
        <v>575</v>
      </c>
      <c r="B1109" s="823" t="s">
        <v>576</v>
      </c>
      <c r="C1109" s="826" t="s">
        <v>619</v>
      </c>
      <c r="D1109" s="840" t="s">
        <v>620</v>
      </c>
      <c r="E1109" s="826" t="s">
        <v>3629</v>
      </c>
      <c r="F1109" s="840" t="s">
        <v>3630</v>
      </c>
      <c r="G1109" s="826" t="s">
        <v>4453</v>
      </c>
      <c r="H1109" s="826" t="s">
        <v>4454</v>
      </c>
      <c r="I1109" s="832">
        <v>13.310000419616699</v>
      </c>
      <c r="J1109" s="832">
        <v>150</v>
      </c>
      <c r="K1109" s="833">
        <v>1996.5</v>
      </c>
    </row>
    <row r="1110" spans="1:11" ht="14.45" customHeight="1" x14ac:dyDescent="0.2">
      <c r="A1110" s="822" t="s">
        <v>575</v>
      </c>
      <c r="B1110" s="823" t="s">
        <v>576</v>
      </c>
      <c r="C1110" s="826" t="s">
        <v>619</v>
      </c>
      <c r="D1110" s="840" t="s">
        <v>620</v>
      </c>
      <c r="E1110" s="826" t="s">
        <v>3629</v>
      </c>
      <c r="F1110" s="840" t="s">
        <v>3630</v>
      </c>
      <c r="G1110" s="826" t="s">
        <v>4455</v>
      </c>
      <c r="H1110" s="826" t="s">
        <v>4456</v>
      </c>
      <c r="I1110" s="832">
        <v>13.330000162124634</v>
      </c>
      <c r="J1110" s="832">
        <v>200</v>
      </c>
      <c r="K1110" s="833">
        <v>2666</v>
      </c>
    </row>
    <row r="1111" spans="1:11" ht="14.45" customHeight="1" x14ac:dyDescent="0.2">
      <c r="A1111" s="822" t="s">
        <v>575</v>
      </c>
      <c r="B1111" s="823" t="s">
        <v>576</v>
      </c>
      <c r="C1111" s="826" t="s">
        <v>619</v>
      </c>
      <c r="D1111" s="840" t="s">
        <v>620</v>
      </c>
      <c r="E1111" s="826" t="s">
        <v>3629</v>
      </c>
      <c r="F1111" s="840" t="s">
        <v>3630</v>
      </c>
      <c r="G1111" s="826" t="s">
        <v>4457</v>
      </c>
      <c r="H1111" s="826" t="s">
        <v>4458</v>
      </c>
      <c r="I1111" s="832">
        <v>12.968000030517578</v>
      </c>
      <c r="J1111" s="832">
        <v>200</v>
      </c>
      <c r="K1111" s="833">
        <v>2611.0000047683716</v>
      </c>
    </row>
    <row r="1112" spans="1:11" ht="14.45" customHeight="1" x14ac:dyDescent="0.2">
      <c r="A1112" s="822" t="s">
        <v>575</v>
      </c>
      <c r="B1112" s="823" t="s">
        <v>576</v>
      </c>
      <c r="C1112" s="826" t="s">
        <v>619</v>
      </c>
      <c r="D1112" s="840" t="s">
        <v>620</v>
      </c>
      <c r="E1112" s="826" t="s">
        <v>3629</v>
      </c>
      <c r="F1112" s="840" t="s">
        <v>3630</v>
      </c>
      <c r="G1112" s="826" t="s">
        <v>5051</v>
      </c>
      <c r="H1112" s="826" t="s">
        <v>5052</v>
      </c>
      <c r="I1112" s="832">
        <v>13.310000419616699</v>
      </c>
      <c r="J1112" s="832">
        <v>30</v>
      </c>
      <c r="K1112" s="833">
        <v>399.29998779296875</v>
      </c>
    </row>
    <row r="1113" spans="1:11" ht="14.45" customHeight="1" x14ac:dyDescent="0.2">
      <c r="A1113" s="822" t="s">
        <v>575</v>
      </c>
      <c r="B1113" s="823" t="s">
        <v>576</v>
      </c>
      <c r="C1113" s="826" t="s">
        <v>619</v>
      </c>
      <c r="D1113" s="840" t="s">
        <v>620</v>
      </c>
      <c r="E1113" s="826" t="s">
        <v>3629</v>
      </c>
      <c r="F1113" s="840" t="s">
        <v>3630</v>
      </c>
      <c r="G1113" s="826" t="s">
        <v>4457</v>
      </c>
      <c r="H1113" s="826" t="s">
        <v>5053</v>
      </c>
      <c r="I1113" s="832">
        <v>6.6599998474121094</v>
      </c>
      <c r="J1113" s="832">
        <v>50</v>
      </c>
      <c r="K1113" s="833">
        <v>333</v>
      </c>
    </row>
    <row r="1114" spans="1:11" ht="14.45" customHeight="1" x14ac:dyDescent="0.2">
      <c r="A1114" s="822" t="s">
        <v>575</v>
      </c>
      <c r="B1114" s="823" t="s">
        <v>576</v>
      </c>
      <c r="C1114" s="826" t="s">
        <v>619</v>
      </c>
      <c r="D1114" s="840" t="s">
        <v>620</v>
      </c>
      <c r="E1114" s="826" t="s">
        <v>3629</v>
      </c>
      <c r="F1114" s="840" t="s">
        <v>3630</v>
      </c>
      <c r="G1114" s="826" t="s">
        <v>4464</v>
      </c>
      <c r="H1114" s="826" t="s">
        <v>4465</v>
      </c>
      <c r="I1114" s="832">
        <v>123.18000030517578</v>
      </c>
      <c r="J1114" s="832">
        <v>200</v>
      </c>
      <c r="K1114" s="833">
        <v>24635.7998046875</v>
      </c>
    </row>
    <row r="1115" spans="1:11" ht="14.45" customHeight="1" x14ac:dyDescent="0.2">
      <c r="A1115" s="822" t="s">
        <v>575</v>
      </c>
      <c r="B1115" s="823" t="s">
        <v>576</v>
      </c>
      <c r="C1115" s="826" t="s">
        <v>619</v>
      </c>
      <c r="D1115" s="840" t="s">
        <v>620</v>
      </c>
      <c r="E1115" s="826" t="s">
        <v>3629</v>
      </c>
      <c r="F1115" s="840" t="s">
        <v>3630</v>
      </c>
      <c r="G1115" s="826" t="s">
        <v>4464</v>
      </c>
      <c r="H1115" s="826" t="s">
        <v>4466</v>
      </c>
      <c r="I1115" s="832">
        <v>123.18000030517578</v>
      </c>
      <c r="J1115" s="832">
        <v>200</v>
      </c>
      <c r="K1115" s="833">
        <v>24635.599609375</v>
      </c>
    </row>
    <row r="1116" spans="1:11" ht="14.45" customHeight="1" x14ac:dyDescent="0.2">
      <c r="A1116" s="822" t="s">
        <v>575</v>
      </c>
      <c r="B1116" s="823" t="s">
        <v>576</v>
      </c>
      <c r="C1116" s="826" t="s">
        <v>619</v>
      </c>
      <c r="D1116" s="840" t="s">
        <v>620</v>
      </c>
      <c r="E1116" s="826" t="s">
        <v>3629</v>
      </c>
      <c r="F1116" s="840" t="s">
        <v>3630</v>
      </c>
      <c r="G1116" s="826" t="s">
        <v>4467</v>
      </c>
      <c r="H1116" s="826" t="s">
        <v>4468</v>
      </c>
      <c r="I1116" s="832">
        <v>16.457499504089355</v>
      </c>
      <c r="J1116" s="832">
        <v>370</v>
      </c>
      <c r="K1116" s="833">
        <v>6089.5</v>
      </c>
    </row>
    <row r="1117" spans="1:11" ht="14.45" customHeight="1" x14ac:dyDescent="0.2">
      <c r="A1117" s="822" t="s">
        <v>575</v>
      </c>
      <c r="B1117" s="823" t="s">
        <v>576</v>
      </c>
      <c r="C1117" s="826" t="s">
        <v>619</v>
      </c>
      <c r="D1117" s="840" t="s">
        <v>620</v>
      </c>
      <c r="E1117" s="826" t="s">
        <v>3629</v>
      </c>
      <c r="F1117" s="840" t="s">
        <v>3630</v>
      </c>
      <c r="G1117" s="826" t="s">
        <v>4467</v>
      </c>
      <c r="H1117" s="826" t="s">
        <v>4469</v>
      </c>
      <c r="I1117" s="832">
        <v>16.454999923706055</v>
      </c>
      <c r="J1117" s="832">
        <v>130</v>
      </c>
      <c r="K1117" s="833">
        <v>2139.199951171875</v>
      </c>
    </row>
    <row r="1118" spans="1:11" ht="14.45" customHeight="1" x14ac:dyDescent="0.2">
      <c r="A1118" s="822" t="s">
        <v>575</v>
      </c>
      <c r="B1118" s="823" t="s">
        <v>576</v>
      </c>
      <c r="C1118" s="826" t="s">
        <v>619</v>
      </c>
      <c r="D1118" s="840" t="s">
        <v>620</v>
      </c>
      <c r="E1118" s="826" t="s">
        <v>3629</v>
      </c>
      <c r="F1118" s="840" t="s">
        <v>3630</v>
      </c>
      <c r="G1118" s="826" t="s">
        <v>4470</v>
      </c>
      <c r="H1118" s="826" t="s">
        <v>4471</v>
      </c>
      <c r="I1118" s="832">
        <v>2649.89990234375</v>
      </c>
      <c r="J1118" s="832">
        <v>1</v>
      </c>
      <c r="K1118" s="833">
        <v>2649.89990234375</v>
      </c>
    </row>
    <row r="1119" spans="1:11" ht="14.45" customHeight="1" x14ac:dyDescent="0.2">
      <c r="A1119" s="822" t="s">
        <v>575</v>
      </c>
      <c r="B1119" s="823" t="s">
        <v>576</v>
      </c>
      <c r="C1119" s="826" t="s">
        <v>619</v>
      </c>
      <c r="D1119" s="840" t="s">
        <v>620</v>
      </c>
      <c r="E1119" s="826" t="s">
        <v>3629</v>
      </c>
      <c r="F1119" s="840" t="s">
        <v>3630</v>
      </c>
      <c r="G1119" s="826" t="s">
        <v>4488</v>
      </c>
      <c r="H1119" s="826" t="s">
        <v>4490</v>
      </c>
      <c r="I1119" s="832">
        <v>6.0500001907348633</v>
      </c>
      <c r="J1119" s="832">
        <v>50</v>
      </c>
      <c r="K1119" s="833">
        <v>302.5</v>
      </c>
    </row>
    <row r="1120" spans="1:11" ht="14.45" customHeight="1" x14ac:dyDescent="0.2">
      <c r="A1120" s="822" t="s">
        <v>575</v>
      </c>
      <c r="B1120" s="823" t="s">
        <v>576</v>
      </c>
      <c r="C1120" s="826" t="s">
        <v>619</v>
      </c>
      <c r="D1120" s="840" t="s">
        <v>620</v>
      </c>
      <c r="E1120" s="826" t="s">
        <v>3629</v>
      </c>
      <c r="F1120" s="840" t="s">
        <v>3630</v>
      </c>
      <c r="G1120" s="826" t="s">
        <v>5054</v>
      </c>
      <c r="H1120" s="826" t="s">
        <v>5055</v>
      </c>
      <c r="I1120" s="832">
        <v>72.599998474121094</v>
      </c>
      <c r="J1120" s="832">
        <v>8</v>
      </c>
      <c r="K1120" s="833">
        <v>580.80000305175781</v>
      </c>
    </row>
    <row r="1121" spans="1:11" ht="14.45" customHeight="1" x14ac:dyDescent="0.2">
      <c r="A1121" s="822" t="s">
        <v>575</v>
      </c>
      <c r="B1121" s="823" t="s">
        <v>576</v>
      </c>
      <c r="C1121" s="826" t="s">
        <v>619</v>
      </c>
      <c r="D1121" s="840" t="s">
        <v>620</v>
      </c>
      <c r="E1121" s="826" t="s">
        <v>3629</v>
      </c>
      <c r="F1121" s="840" t="s">
        <v>3630</v>
      </c>
      <c r="G1121" s="826" t="s">
        <v>5056</v>
      </c>
      <c r="H1121" s="826" t="s">
        <v>5057</v>
      </c>
      <c r="I1121" s="832">
        <v>23.350000381469727</v>
      </c>
      <c r="J1121" s="832">
        <v>40</v>
      </c>
      <c r="K1121" s="833">
        <v>934.1199951171875</v>
      </c>
    </row>
    <row r="1122" spans="1:11" ht="14.45" customHeight="1" x14ac:dyDescent="0.2">
      <c r="A1122" s="822" t="s">
        <v>575</v>
      </c>
      <c r="B1122" s="823" t="s">
        <v>576</v>
      </c>
      <c r="C1122" s="826" t="s">
        <v>619</v>
      </c>
      <c r="D1122" s="840" t="s">
        <v>620</v>
      </c>
      <c r="E1122" s="826" t="s">
        <v>3629</v>
      </c>
      <c r="F1122" s="840" t="s">
        <v>3630</v>
      </c>
      <c r="G1122" s="826" t="s">
        <v>4491</v>
      </c>
      <c r="H1122" s="826" t="s">
        <v>4492</v>
      </c>
      <c r="I1122" s="832">
        <v>23.147999572753907</v>
      </c>
      <c r="J1122" s="832">
        <v>300</v>
      </c>
      <c r="K1122" s="833">
        <v>6944.3299560546875</v>
      </c>
    </row>
    <row r="1123" spans="1:11" ht="14.45" customHeight="1" x14ac:dyDescent="0.2">
      <c r="A1123" s="822" t="s">
        <v>575</v>
      </c>
      <c r="B1123" s="823" t="s">
        <v>576</v>
      </c>
      <c r="C1123" s="826" t="s">
        <v>619</v>
      </c>
      <c r="D1123" s="840" t="s">
        <v>620</v>
      </c>
      <c r="E1123" s="826" t="s">
        <v>3629</v>
      </c>
      <c r="F1123" s="840" t="s">
        <v>3630</v>
      </c>
      <c r="G1123" s="826" t="s">
        <v>4491</v>
      </c>
      <c r="H1123" s="826" t="s">
        <v>4493</v>
      </c>
      <c r="I1123" s="832">
        <v>20.334285736083984</v>
      </c>
      <c r="J1123" s="832">
        <v>400</v>
      </c>
      <c r="K1123" s="833">
        <v>9511.8300094604492</v>
      </c>
    </row>
    <row r="1124" spans="1:11" ht="14.45" customHeight="1" x14ac:dyDescent="0.2">
      <c r="A1124" s="822" t="s">
        <v>575</v>
      </c>
      <c r="B1124" s="823" t="s">
        <v>576</v>
      </c>
      <c r="C1124" s="826" t="s">
        <v>619</v>
      </c>
      <c r="D1124" s="840" t="s">
        <v>620</v>
      </c>
      <c r="E1124" s="826" t="s">
        <v>3629</v>
      </c>
      <c r="F1124" s="840" t="s">
        <v>3630</v>
      </c>
      <c r="G1124" s="826" t="s">
        <v>4494</v>
      </c>
      <c r="H1124" s="826" t="s">
        <v>4495</v>
      </c>
      <c r="I1124" s="832">
        <v>197.57000732421875</v>
      </c>
      <c r="J1124" s="832">
        <v>5</v>
      </c>
      <c r="K1124" s="833">
        <v>987.85003662109375</v>
      </c>
    </row>
    <row r="1125" spans="1:11" ht="14.45" customHeight="1" x14ac:dyDescent="0.2">
      <c r="A1125" s="822" t="s">
        <v>575</v>
      </c>
      <c r="B1125" s="823" t="s">
        <v>576</v>
      </c>
      <c r="C1125" s="826" t="s">
        <v>619</v>
      </c>
      <c r="D1125" s="840" t="s">
        <v>620</v>
      </c>
      <c r="E1125" s="826" t="s">
        <v>3629</v>
      </c>
      <c r="F1125" s="840" t="s">
        <v>3630</v>
      </c>
      <c r="G1125" s="826" t="s">
        <v>3654</v>
      </c>
      <c r="H1125" s="826" t="s">
        <v>3655</v>
      </c>
      <c r="I1125" s="832">
        <v>0.82285713297980168</v>
      </c>
      <c r="J1125" s="832">
        <v>7400</v>
      </c>
      <c r="K1125" s="833">
        <v>6078</v>
      </c>
    </row>
    <row r="1126" spans="1:11" ht="14.45" customHeight="1" x14ac:dyDescent="0.2">
      <c r="A1126" s="822" t="s">
        <v>575</v>
      </c>
      <c r="B1126" s="823" t="s">
        <v>576</v>
      </c>
      <c r="C1126" s="826" t="s">
        <v>619</v>
      </c>
      <c r="D1126" s="840" t="s">
        <v>620</v>
      </c>
      <c r="E1126" s="826" t="s">
        <v>3629</v>
      </c>
      <c r="F1126" s="840" t="s">
        <v>3630</v>
      </c>
      <c r="G1126" s="826" t="s">
        <v>3656</v>
      </c>
      <c r="H1126" s="826" t="s">
        <v>3657</v>
      </c>
      <c r="I1126" s="832">
        <v>1.0900000333786011</v>
      </c>
      <c r="J1126" s="832">
        <v>1200</v>
      </c>
      <c r="K1126" s="833">
        <v>1308</v>
      </c>
    </row>
    <row r="1127" spans="1:11" ht="14.45" customHeight="1" x14ac:dyDescent="0.2">
      <c r="A1127" s="822" t="s">
        <v>575</v>
      </c>
      <c r="B1127" s="823" t="s">
        <v>576</v>
      </c>
      <c r="C1127" s="826" t="s">
        <v>619</v>
      </c>
      <c r="D1127" s="840" t="s">
        <v>620</v>
      </c>
      <c r="E1127" s="826" t="s">
        <v>3629</v>
      </c>
      <c r="F1127" s="840" t="s">
        <v>3630</v>
      </c>
      <c r="G1127" s="826" t="s">
        <v>3656</v>
      </c>
      <c r="H1127" s="826" t="s">
        <v>4497</v>
      </c>
      <c r="I1127" s="832">
        <v>1.0900000333786011</v>
      </c>
      <c r="J1127" s="832">
        <v>800</v>
      </c>
      <c r="K1127" s="833">
        <v>872</v>
      </c>
    </row>
    <row r="1128" spans="1:11" ht="14.45" customHeight="1" x14ac:dyDescent="0.2">
      <c r="A1128" s="822" t="s">
        <v>575</v>
      </c>
      <c r="B1128" s="823" t="s">
        <v>576</v>
      </c>
      <c r="C1128" s="826" t="s">
        <v>619</v>
      </c>
      <c r="D1128" s="840" t="s">
        <v>620</v>
      </c>
      <c r="E1128" s="826" t="s">
        <v>3629</v>
      </c>
      <c r="F1128" s="840" t="s">
        <v>3630</v>
      </c>
      <c r="G1128" s="826" t="s">
        <v>3658</v>
      </c>
      <c r="H1128" s="826" t="s">
        <v>3659</v>
      </c>
      <c r="I1128" s="832">
        <v>0.4340000033378601</v>
      </c>
      <c r="J1128" s="832">
        <v>1800</v>
      </c>
      <c r="K1128" s="833">
        <v>782</v>
      </c>
    </row>
    <row r="1129" spans="1:11" ht="14.45" customHeight="1" x14ac:dyDescent="0.2">
      <c r="A1129" s="822" t="s">
        <v>575</v>
      </c>
      <c r="B1129" s="823" t="s">
        <v>576</v>
      </c>
      <c r="C1129" s="826" t="s">
        <v>619</v>
      </c>
      <c r="D1129" s="840" t="s">
        <v>620</v>
      </c>
      <c r="E1129" s="826" t="s">
        <v>3629</v>
      </c>
      <c r="F1129" s="840" t="s">
        <v>3630</v>
      </c>
      <c r="G1129" s="826" t="s">
        <v>3660</v>
      </c>
      <c r="H1129" s="826" t="s">
        <v>4498</v>
      </c>
      <c r="I1129" s="832">
        <v>0.47999998927116394</v>
      </c>
      <c r="J1129" s="832">
        <v>300</v>
      </c>
      <c r="K1129" s="833">
        <v>144</v>
      </c>
    </row>
    <row r="1130" spans="1:11" ht="14.45" customHeight="1" x14ac:dyDescent="0.2">
      <c r="A1130" s="822" t="s">
        <v>575</v>
      </c>
      <c r="B1130" s="823" t="s">
        <v>576</v>
      </c>
      <c r="C1130" s="826" t="s">
        <v>619</v>
      </c>
      <c r="D1130" s="840" t="s">
        <v>620</v>
      </c>
      <c r="E1130" s="826" t="s">
        <v>3629</v>
      </c>
      <c r="F1130" s="840" t="s">
        <v>3630</v>
      </c>
      <c r="G1130" s="826" t="s">
        <v>3660</v>
      </c>
      <c r="H1130" s="826" t="s">
        <v>3661</v>
      </c>
      <c r="I1130" s="832">
        <v>0.47999998927116394</v>
      </c>
      <c r="J1130" s="832">
        <v>300</v>
      </c>
      <c r="K1130" s="833">
        <v>144</v>
      </c>
    </row>
    <row r="1131" spans="1:11" ht="14.45" customHeight="1" x14ac:dyDescent="0.2">
      <c r="A1131" s="822" t="s">
        <v>575</v>
      </c>
      <c r="B1131" s="823" t="s">
        <v>576</v>
      </c>
      <c r="C1131" s="826" t="s">
        <v>619</v>
      </c>
      <c r="D1131" s="840" t="s">
        <v>620</v>
      </c>
      <c r="E1131" s="826" t="s">
        <v>3629</v>
      </c>
      <c r="F1131" s="840" t="s">
        <v>3630</v>
      </c>
      <c r="G1131" s="826" t="s">
        <v>3660</v>
      </c>
      <c r="H1131" s="826" t="s">
        <v>5058</v>
      </c>
      <c r="I1131" s="832">
        <v>0.4699999988079071</v>
      </c>
      <c r="J1131" s="832">
        <v>300</v>
      </c>
      <c r="K1131" s="833">
        <v>141</v>
      </c>
    </row>
    <row r="1132" spans="1:11" ht="14.45" customHeight="1" x14ac:dyDescent="0.2">
      <c r="A1132" s="822" t="s">
        <v>575</v>
      </c>
      <c r="B1132" s="823" t="s">
        <v>576</v>
      </c>
      <c r="C1132" s="826" t="s">
        <v>619</v>
      </c>
      <c r="D1132" s="840" t="s">
        <v>620</v>
      </c>
      <c r="E1132" s="826" t="s">
        <v>3629</v>
      </c>
      <c r="F1132" s="840" t="s">
        <v>3630</v>
      </c>
      <c r="G1132" s="826" t="s">
        <v>3660</v>
      </c>
      <c r="H1132" s="826" t="s">
        <v>5059</v>
      </c>
      <c r="I1132" s="832">
        <v>0.49000000953674316</v>
      </c>
      <c r="J1132" s="832">
        <v>200</v>
      </c>
      <c r="K1132" s="833">
        <v>98</v>
      </c>
    </row>
    <row r="1133" spans="1:11" ht="14.45" customHeight="1" x14ac:dyDescent="0.2">
      <c r="A1133" s="822" t="s">
        <v>575</v>
      </c>
      <c r="B1133" s="823" t="s">
        <v>576</v>
      </c>
      <c r="C1133" s="826" t="s">
        <v>619</v>
      </c>
      <c r="D1133" s="840" t="s">
        <v>620</v>
      </c>
      <c r="E1133" s="826" t="s">
        <v>3629</v>
      </c>
      <c r="F1133" s="840" t="s">
        <v>3630</v>
      </c>
      <c r="G1133" s="826" t="s">
        <v>3660</v>
      </c>
      <c r="H1133" s="826" t="s">
        <v>5060</v>
      </c>
      <c r="I1133" s="832">
        <v>0.4699999988079071</v>
      </c>
      <c r="J1133" s="832">
        <v>200</v>
      </c>
      <c r="K1133" s="833">
        <v>94</v>
      </c>
    </row>
    <row r="1134" spans="1:11" ht="14.45" customHeight="1" x14ac:dyDescent="0.2">
      <c r="A1134" s="822" t="s">
        <v>575</v>
      </c>
      <c r="B1134" s="823" t="s">
        <v>576</v>
      </c>
      <c r="C1134" s="826" t="s">
        <v>619</v>
      </c>
      <c r="D1134" s="840" t="s">
        <v>620</v>
      </c>
      <c r="E1134" s="826" t="s">
        <v>3629</v>
      </c>
      <c r="F1134" s="840" t="s">
        <v>3630</v>
      </c>
      <c r="G1134" s="826" t="s">
        <v>3662</v>
      </c>
      <c r="H1134" s="826" t="s">
        <v>3663</v>
      </c>
      <c r="I1134" s="832">
        <v>0.99249999225139618</v>
      </c>
      <c r="J1134" s="832">
        <v>7920</v>
      </c>
      <c r="K1134" s="833">
        <v>8981.6000061035156</v>
      </c>
    </row>
    <row r="1135" spans="1:11" ht="14.45" customHeight="1" x14ac:dyDescent="0.2">
      <c r="A1135" s="822" t="s">
        <v>575</v>
      </c>
      <c r="B1135" s="823" t="s">
        <v>576</v>
      </c>
      <c r="C1135" s="826" t="s">
        <v>619</v>
      </c>
      <c r="D1135" s="840" t="s">
        <v>620</v>
      </c>
      <c r="E1135" s="826" t="s">
        <v>3629</v>
      </c>
      <c r="F1135" s="840" t="s">
        <v>3630</v>
      </c>
      <c r="G1135" s="826" t="s">
        <v>3664</v>
      </c>
      <c r="H1135" s="826" t="s">
        <v>3665</v>
      </c>
      <c r="I1135" s="832">
        <v>1.6699999570846558</v>
      </c>
      <c r="J1135" s="832">
        <v>800</v>
      </c>
      <c r="K1135" s="833">
        <v>1336</v>
      </c>
    </row>
    <row r="1136" spans="1:11" ht="14.45" customHeight="1" x14ac:dyDescent="0.2">
      <c r="A1136" s="822" t="s">
        <v>575</v>
      </c>
      <c r="B1136" s="823" t="s">
        <v>576</v>
      </c>
      <c r="C1136" s="826" t="s">
        <v>619</v>
      </c>
      <c r="D1136" s="840" t="s">
        <v>620</v>
      </c>
      <c r="E1136" s="826" t="s">
        <v>3629</v>
      </c>
      <c r="F1136" s="840" t="s">
        <v>3630</v>
      </c>
      <c r="G1136" s="826" t="s">
        <v>3664</v>
      </c>
      <c r="H1136" s="826" t="s">
        <v>4499</v>
      </c>
      <c r="I1136" s="832">
        <v>1.6699999570846558</v>
      </c>
      <c r="J1136" s="832">
        <v>600</v>
      </c>
      <c r="K1136" s="833">
        <v>1002</v>
      </c>
    </row>
    <row r="1137" spans="1:11" ht="14.45" customHeight="1" x14ac:dyDescent="0.2">
      <c r="A1137" s="822" t="s">
        <v>575</v>
      </c>
      <c r="B1137" s="823" t="s">
        <v>576</v>
      </c>
      <c r="C1137" s="826" t="s">
        <v>619</v>
      </c>
      <c r="D1137" s="840" t="s">
        <v>620</v>
      </c>
      <c r="E1137" s="826" t="s">
        <v>3629</v>
      </c>
      <c r="F1137" s="840" t="s">
        <v>3630</v>
      </c>
      <c r="G1137" s="826" t="s">
        <v>3664</v>
      </c>
      <c r="H1137" s="826" t="s">
        <v>5061</v>
      </c>
      <c r="I1137" s="832">
        <v>1.6699999570846558</v>
      </c>
      <c r="J1137" s="832">
        <v>1000</v>
      </c>
      <c r="K1137" s="833">
        <v>1670</v>
      </c>
    </row>
    <row r="1138" spans="1:11" ht="14.45" customHeight="1" x14ac:dyDescent="0.2">
      <c r="A1138" s="822" t="s">
        <v>575</v>
      </c>
      <c r="B1138" s="823" t="s">
        <v>576</v>
      </c>
      <c r="C1138" s="826" t="s">
        <v>619</v>
      </c>
      <c r="D1138" s="840" t="s">
        <v>620</v>
      </c>
      <c r="E1138" s="826" t="s">
        <v>3629</v>
      </c>
      <c r="F1138" s="840" t="s">
        <v>3630</v>
      </c>
      <c r="G1138" s="826" t="s">
        <v>3666</v>
      </c>
      <c r="H1138" s="826" t="s">
        <v>3667</v>
      </c>
      <c r="I1138" s="832">
        <v>0.58166664838790894</v>
      </c>
      <c r="J1138" s="832">
        <v>5500</v>
      </c>
      <c r="K1138" s="833">
        <v>3200</v>
      </c>
    </row>
    <row r="1139" spans="1:11" ht="14.45" customHeight="1" x14ac:dyDescent="0.2">
      <c r="A1139" s="822" t="s">
        <v>575</v>
      </c>
      <c r="B1139" s="823" t="s">
        <v>576</v>
      </c>
      <c r="C1139" s="826" t="s">
        <v>619</v>
      </c>
      <c r="D1139" s="840" t="s">
        <v>620</v>
      </c>
      <c r="E1139" s="826" t="s">
        <v>3629</v>
      </c>
      <c r="F1139" s="840" t="s">
        <v>3630</v>
      </c>
      <c r="G1139" s="826" t="s">
        <v>3668</v>
      </c>
      <c r="H1139" s="826" t="s">
        <v>3669</v>
      </c>
      <c r="I1139" s="832">
        <v>0.67000001668930054</v>
      </c>
      <c r="J1139" s="832">
        <v>2000</v>
      </c>
      <c r="K1139" s="833">
        <v>1340</v>
      </c>
    </row>
    <row r="1140" spans="1:11" ht="14.45" customHeight="1" x14ac:dyDescent="0.2">
      <c r="A1140" s="822" t="s">
        <v>575</v>
      </c>
      <c r="B1140" s="823" t="s">
        <v>576</v>
      </c>
      <c r="C1140" s="826" t="s">
        <v>619</v>
      </c>
      <c r="D1140" s="840" t="s">
        <v>620</v>
      </c>
      <c r="E1140" s="826" t="s">
        <v>3629</v>
      </c>
      <c r="F1140" s="840" t="s">
        <v>3630</v>
      </c>
      <c r="G1140" s="826" t="s">
        <v>3668</v>
      </c>
      <c r="H1140" s="826" t="s">
        <v>4500</v>
      </c>
      <c r="I1140" s="832">
        <v>0.67000001668930054</v>
      </c>
      <c r="J1140" s="832">
        <v>1300</v>
      </c>
      <c r="K1140" s="833">
        <v>871</v>
      </c>
    </row>
    <row r="1141" spans="1:11" ht="14.45" customHeight="1" x14ac:dyDescent="0.2">
      <c r="A1141" s="822" t="s">
        <v>575</v>
      </c>
      <c r="B1141" s="823" t="s">
        <v>576</v>
      </c>
      <c r="C1141" s="826" t="s">
        <v>619</v>
      </c>
      <c r="D1141" s="840" t="s">
        <v>620</v>
      </c>
      <c r="E1141" s="826" t="s">
        <v>3629</v>
      </c>
      <c r="F1141" s="840" t="s">
        <v>3630</v>
      </c>
      <c r="G1141" s="826" t="s">
        <v>4501</v>
      </c>
      <c r="H1141" s="826" t="s">
        <v>4502</v>
      </c>
      <c r="I1141" s="832">
        <v>1.5</v>
      </c>
      <c r="J1141" s="832">
        <v>900</v>
      </c>
      <c r="K1141" s="833">
        <v>1350</v>
      </c>
    </row>
    <row r="1142" spans="1:11" ht="14.45" customHeight="1" x14ac:dyDescent="0.2">
      <c r="A1142" s="822" t="s">
        <v>575</v>
      </c>
      <c r="B1142" s="823" t="s">
        <v>576</v>
      </c>
      <c r="C1142" s="826" t="s">
        <v>619</v>
      </c>
      <c r="D1142" s="840" t="s">
        <v>620</v>
      </c>
      <c r="E1142" s="826" t="s">
        <v>3629</v>
      </c>
      <c r="F1142" s="840" t="s">
        <v>3630</v>
      </c>
      <c r="G1142" s="826" t="s">
        <v>4503</v>
      </c>
      <c r="H1142" s="826" t="s">
        <v>4504</v>
      </c>
      <c r="I1142" s="832">
        <v>6.3133333524068194</v>
      </c>
      <c r="J1142" s="832">
        <v>2000</v>
      </c>
      <c r="K1142" s="833">
        <v>12626.02001953125</v>
      </c>
    </row>
    <row r="1143" spans="1:11" ht="14.45" customHeight="1" x14ac:dyDescent="0.2">
      <c r="A1143" s="822" t="s">
        <v>575</v>
      </c>
      <c r="B1143" s="823" t="s">
        <v>576</v>
      </c>
      <c r="C1143" s="826" t="s">
        <v>619</v>
      </c>
      <c r="D1143" s="840" t="s">
        <v>620</v>
      </c>
      <c r="E1143" s="826" t="s">
        <v>3629</v>
      </c>
      <c r="F1143" s="840" t="s">
        <v>3630</v>
      </c>
      <c r="G1143" s="826" t="s">
        <v>4505</v>
      </c>
      <c r="H1143" s="826" t="s">
        <v>4506</v>
      </c>
      <c r="I1143" s="832">
        <v>9.1411110560099278</v>
      </c>
      <c r="J1143" s="832">
        <v>2600</v>
      </c>
      <c r="K1143" s="833">
        <v>23769.899658203125</v>
      </c>
    </row>
    <row r="1144" spans="1:11" ht="14.45" customHeight="1" x14ac:dyDescent="0.2">
      <c r="A1144" s="822" t="s">
        <v>575</v>
      </c>
      <c r="B1144" s="823" t="s">
        <v>576</v>
      </c>
      <c r="C1144" s="826" t="s">
        <v>619</v>
      </c>
      <c r="D1144" s="840" t="s">
        <v>620</v>
      </c>
      <c r="E1144" s="826" t="s">
        <v>3629</v>
      </c>
      <c r="F1144" s="840" t="s">
        <v>3630</v>
      </c>
      <c r="G1144" s="826" t="s">
        <v>5062</v>
      </c>
      <c r="H1144" s="826" t="s">
        <v>5063</v>
      </c>
      <c r="I1144" s="832">
        <v>5.2253844921405497</v>
      </c>
      <c r="J1144" s="832">
        <v>5770</v>
      </c>
      <c r="K1144" s="833">
        <v>30123.000244140625</v>
      </c>
    </row>
    <row r="1145" spans="1:11" ht="14.45" customHeight="1" x14ac:dyDescent="0.2">
      <c r="A1145" s="822" t="s">
        <v>575</v>
      </c>
      <c r="B1145" s="823" t="s">
        <v>576</v>
      </c>
      <c r="C1145" s="826" t="s">
        <v>619</v>
      </c>
      <c r="D1145" s="840" t="s">
        <v>620</v>
      </c>
      <c r="E1145" s="826" t="s">
        <v>3629</v>
      </c>
      <c r="F1145" s="840" t="s">
        <v>3630</v>
      </c>
      <c r="G1145" s="826" t="s">
        <v>4509</v>
      </c>
      <c r="H1145" s="826" t="s">
        <v>4510</v>
      </c>
      <c r="I1145" s="832">
        <v>15.729999542236328</v>
      </c>
      <c r="J1145" s="832">
        <v>120</v>
      </c>
      <c r="K1145" s="833">
        <v>1887.5999755859375</v>
      </c>
    </row>
    <row r="1146" spans="1:11" ht="14.45" customHeight="1" x14ac:dyDescent="0.2">
      <c r="A1146" s="822" t="s">
        <v>575</v>
      </c>
      <c r="B1146" s="823" t="s">
        <v>576</v>
      </c>
      <c r="C1146" s="826" t="s">
        <v>619</v>
      </c>
      <c r="D1146" s="840" t="s">
        <v>620</v>
      </c>
      <c r="E1146" s="826" t="s">
        <v>3629</v>
      </c>
      <c r="F1146" s="840" t="s">
        <v>3630</v>
      </c>
      <c r="G1146" s="826" t="s">
        <v>4511</v>
      </c>
      <c r="H1146" s="826" t="s">
        <v>4512</v>
      </c>
      <c r="I1146" s="832">
        <v>8.8307691720815811</v>
      </c>
      <c r="J1146" s="832">
        <v>3000</v>
      </c>
      <c r="K1146" s="833">
        <v>26494</v>
      </c>
    </row>
    <row r="1147" spans="1:11" ht="14.45" customHeight="1" x14ac:dyDescent="0.2">
      <c r="A1147" s="822" t="s">
        <v>575</v>
      </c>
      <c r="B1147" s="823" t="s">
        <v>576</v>
      </c>
      <c r="C1147" s="826" t="s">
        <v>619</v>
      </c>
      <c r="D1147" s="840" t="s">
        <v>620</v>
      </c>
      <c r="E1147" s="826" t="s">
        <v>3629</v>
      </c>
      <c r="F1147" s="840" t="s">
        <v>3630</v>
      </c>
      <c r="G1147" s="826" t="s">
        <v>5064</v>
      </c>
      <c r="H1147" s="826" t="s">
        <v>5065</v>
      </c>
      <c r="I1147" s="832">
        <v>30.129999160766602</v>
      </c>
      <c r="J1147" s="832">
        <v>150</v>
      </c>
      <c r="K1147" s="833">
        <v>4519.349853515625</v>
      </c>
    </row>
    <row r="1148" spans="1:11" ht="14.45" customHeight="1" x14ac:dyDescent="0.2">
      <c r="A1148" s="822" t="s">
        <v>575</v>
      </c>
      <c r="B1148" s="823" t="s">
        <v>576</v>
      </c>
      <c r="C1148" s="826" t="s">
        <v>619</v>
      </c>
      <c r="D1148" s="840" t="s">
        <v>620</v>
      </c>
      <c r="E1148" s="826" t="s">
        <v>3629</v>
      </c>
      <c r="F1148" s="840" t="s">
        <v>3630</v>
      </c>
      <c r="G1148" s="826" t="s">
        <v>5066</v>
      </c>
      <c r="H1148" s="826" t="s">
        <v>5067</v>
      </c>
      <c r="I1148" s="832">
        <v>2.1800000667572021</v>
      </c>
      <c r="J1148" s="832">
        <v>1300</v>
      </c>
      <c r="K1148" s="833">
        <v>2830.8500671386719</v>
      </c>
    </row>
    <row r="1149" spans="1:11" ht="14.45" customHeight="1" x14ac:dyDescent="0.2">
      <c r="A1149" s="822" t="s">
        <v>575</v>
      </c>
      <c r="B1149" s="823" t="s">
        <v>576</v>
      </c>
      <c r="C1149" s="826" t="s">
        <v>619</v>
      </c>
      <c r="D1149" s="840" t="s">
        <v>620</v>
      </c>
      <c r="E1149" s="826" t="s">
        <v>3629</v>
      </c>
      <c r="F1149" s="840" t="s">
        <v>3630</v>
      </c>
      <c r="G1149" s="826" t="s">
        <v>5066</v>
      </c>
      <c r="H1149" s="826" t="s">
        <v>5068</v>
      </c>
      <c r="I1149" s="832">
        <v>2.1800000667572021</v>
      </c>
      <c r="J1149" s="832">
        <v>2000</v>
      </c>
      <c r="K1149" s="833">
        <v>4355.0899658203125</v>
      </c>
    </row>
    <row r="1150" spans="1:11" ht="14.45" customHeight="1" x14ac:dyDescent="0.2">
      <c r="A1150" s="822" t="s">
        <v>575</v>
      </c>
      <c r="B1150" s="823" t="s">
        <v>576</v>
      </c>
      <c r="C1150" s="826" t="s">
        <v>619</v>
      </c>
      <c r="D1150" s="840" t="s">
        <v>620</v>
      </c>
      <c r="E1150" s="826" t="s">
        <v>3629</v>
      </c>
      <c r="F1150" s="840" t="s">
        <v>3630</v>
      </c>
      <c r="G1150" s="826" t="s">
        <v>4515</v>
      </c>
      <c r="H1150" s="826" t="s">
        <v>4516</v>
      </c>
      <c r="I1150" s="832">
        <v>6.2307692307692308</v>
      </c>
      <c r="J1150" s="832">
        <v>3530</v>
      </c>
      <c r="K1150" s="833">
        <v>21994.900024414063</v>
      </c>
    </row>
    <row r="1151" spans="1:11" ht="14.45" customHeight="1" x14ac:dyDescent="0.2">
      <c r="A1151" s="822" t="s">
        <v>575</v>
      </c>
      <c r="B1151" s="823" t="s">
        <v>576</v>
      </c>
      <c r="C1151" s="826" t="s">
        <v>619</v>
      </c>
      <c r="D1151" s="840" t="s">
        <v>620</v>
      </c>
      <c r="E1151" s="826" t="s">
        <v>3629</v>
      </c>
      <c r="F1151" s="840" t="s">
        <v>3630</v>
      </c>
      <c r="G1151" s="826" t="s">
        <v>5069</v>
      </c>
      <c r="H1151" s="826" t="s">
        <v>5070</v>
      </c>
      <c r="I1151" s="832">
        <v>165.41000366210938</v>
      </c>
      <c r="J1151" s="832">
        <v>2</v>
      </c>
      <c r="K1151" s="833">
        <v>330.80999755859375</v>
      </c>
    </row>
    <row r="1152" spans="1:11" ht="14.45" customHeight="1" x14ac:dyDescent="0.2">
      <c r="A1152" s="822" t="s">
        <v>575</v>
      </c>
      <c r="B1152" s="823" t="s">
        <v>576</v>
      </c>
      <c r="C1152" s="826" t="s">
        <v>619</v>
      </c>
      <c r="D1152" s="840" t="s">
        <v>620</v>
      </c>
      <c r="E1152" s="826" t="s">
        <v>3629</v>
      </c>
      <c r="F1152" s="840" t="s">
        <v>3630</v>
      </c>
      <c r="G1152" s="826" t="s">
        <v>3656</v>
      </c>
      <c r="H1152" s="826" t="s">
        <v>3670</v>
      </c>
      <c r="I1152" s="832">
        <v>1.0900000333786011</v>
      </c>
      <c r="J1152" s="832">
        <v>2000</v>
      </c>
      <c r="K1152" s="833">
        <v>2180</v>
      </c>
    </row>
    <row r="1153" spans="1:11" ht="14.45" customHeight="1" x14ac:dyDescent="0.2">
      <c r="A1153" s="822" t="s">
        <v>575</v>
      </c>
      <c r="B1153" s="823" t="s">
        <v>576</v>
      </c>
      <c r="C1153" s="826" t="s">
        <v>619</v>
      </c>
      <c r="D1153" s="840" t="s">
        <v>620</v>
      </c>
      <c r="E1153" s="826" t="s">
        <v>3629</v>
      </c>
      <c r="F1153" s="840" t="s">
        <v>3630</v>
      </c>
      <c r="G1153" s="826" t="s">
        <v>3660</v>
      </c>
      <c r="H1153" s="826" t="s">
        <v>3671</v>
      </c>
      <c r="I1153" s="832">
        <v>0.47749999165534973</v>
      </c>
      <c r="J1153" s="832">
        <v>1400</v>
      </c>
      <c r="K1153" s="833">
        <v>667</v>
      </c>
    </row>
    <row r="1154" spans="1:11" ht="14.45" customHeight="1" x14ac:dyDescent="0.2">
      <c r="A1154" s="822" t="s">
        <v>575</v>
      </c>
      <c r="B1154" s="823" t="s">
        <v>576</v>
      </c>
      <c r="C1154" s="826" t="s">
        <v>619</v>
      </c>
      <c r="D1154" s="840" t="s">
        <v>620</v>
      </c>
      <c r="E1154" s="826" t="s">
        <v>3629</v>
      </c>
      <c r="F1154" s="840" t="s">
        <v>3630</v>
      </c>
      <c r="G1154" s="826" t="s">
        <v>3664</v>
      </c>
      <c r="H1154" s="826" t="s">
        <v>3672</v>
      </c>
      <c r="I1154" s="832">
        <v>1.6714285271508353</v>
      </c>
      <c r="J1154" s="832">
        <v>2300</v>
      </c>
      <c r="K1154" s="833">
        <v>3842</v>
      </c>
    </row>
    <row r="1155" spans="1:11" ht="14.45" customHeight="1" x14ac:dyDescent="0.2">
      <c r="A1155" s="822" t="s">
        <v>575</v>
      </c>
      <c r="B1155" s="823" t="s">
        <v>576</v>
      </c>
      <c r="C1155" s="826" t="s">
        <v>619</v>
      </c>
      <c r="D1155" s="840" t="s">
        <v>620</v>
      </c>
      <c r="E1155" s="826" t="s">
        <v>3629</v>
      </c>
      <c r="F1155" s="840" t="s">
        <v>3630</v>
      </c>
      <c r="G1155" s="826" t="s">
        <v>3668</v>
      </c>
      <c r="H1155" s="826" t="s">
        <v>3673</v>
      </c>
      <c r="I1155" s="832">
        <v>0.67166668176651001</v>
      </c>
      <c r="J1155" s="832">
        <v>3700</v>
      </c>
      <c r="K1155" s="833">
        <v>2484</v>
      </c>
    </row>
    <row r="1156" spans="1:11" ht="14.45" customHeight="1" x14ac:dyDescent="0.2">
      <c r="A1156" s="822" t="s">
        <v>575</v>
      </c>
      <c r="B1156" s="823" t="s">
        <v>576</v>
      </c>
      <c r="C1156" s="826" t="s">
        <v>619</v>
      </c>
      <c r="D1156" s="840" t="s">
        <v>620</v>
      </c>
      <c r="E1156" s="826" t="s">
        <v>3629</v>
      </c>
      <c r="F1156" s="840" t="s">
        <v>3630</v>
      </c>
      <c r="G1156" s="826" t="s">
        <v>4501</v>
      </c>
      <c r="H1156" s="826" t="s">
        <v>4517</v>
      </c>
      <c r="I1156" s="832">
        <v>1.5</v>
      </c>
      <c r="J1156" s="832">
        <v>600</v>
      </c>
      <c r="K1156" s="833">
        <v>900</v>
      </c>
    </row>
    <row r="1157" spans="1:11" ht="14.45" customHeight="1" x14ac:dyDescent="0.2">
      <c r="A1157" s="822" t="s">
        <v>575</v>
      </c>
      <c r="B1157" s="823" t="s">
        <v>576</v>
      </c>
      <c r="C1157" s="826" t="s">
        <v>619</v>
      </c>
      <c r="D1157" s="840" t="s">
        <v>620</v>
      </c>
      <c r="E1157" s="826" t="s">
        <v>3629</v>
      </c>
      <c r="F1157" s="840" t="s">
        <v>3630</v>
      </c>
      <c r="G1157" s="826" t="s">
        <v>4503</v>
      </c>
      <c r="H1157" s="826" t="s">
        <v>4518</v>
      </c>
      <c r="I1157" s="832">
        <v>6.309999942779541</v>
      </c>
      <c r="J1157" s="832">
        <v>100</v>
      </c>
      <c r="K1157" s="833">
        <v>631.16998291015625</v>
      </c>
    </row>
    <row r="1158" spans="1:11" ht="14.45" customHeight="1" x14ac:dyDescent="0.2">
      <c r="A1158" s="822" t="s">
        <v>575</v>
      </c>
      <c r="B1158" s="823" t="s">
        <v>576</v>
      </c>
      <c r="C1158" s="826" t="s">
        <v>619</v>
      </c>
      <c r="D1158" s="840" t="s">
        <v>620</v>
      </c>
      <c r="E1158" s="826" t="s">
        <v>3629</v>
      </c>
      <c r="F1158" s="840" t="s">
        <v>3630</v>
      </c>
      <c r="G1158" s="826" t="s">
        <v>4505</v>
      </c>
      <c r="H1158" s="826" t="s">
        <v>4519</v>
      </c>
      <c r="I1158" s="832">
        <v>9.1499998569488525</v>
      </c>
      <c r="J1158" s="832">
        <v>400</v>
      </c>
      <c r="K1158" s="833">
        <v>3659.530029296875</v>
      </c>
    </row>
    <row r="1159" spans="1:11" ht="14.45" customHeight="1" x14ac:dyDescent="0.2">
      <c r="A1159" s="822" t="s">
        <v>575</v>
      </c>
      <c r="B1159" s="823" t="s">
        <v>576</v>
      </c>
      <c r="C1159" s="826" t="s">
        <v>619</v>
      </c>
      <c r="D1159" s="840" t="s">
        <v>620</v>
      </c>
      <c r="E1159" s="826" t="s">
        <v>3629</v>
      </c>
      <c r="F1159" s="840" t="s">
        <v>3630</v>
      </c>
      <c r="G1159" s="826" t="s">
        <v>5062</v>
      </c>
      <c r="H1159" s="826" t="s">
        <v>5071</v>
      </c>
      <c r="I1159" s="832">
        <v>5.2066666285196943</v>
      </c>
      <c r="J1159" s="832">
        <v>475</v>
      </c>
      <c r="K1159" s="833">
        <v>2471.3500061035156</v>
      </c>
    </row>
    <row r="1160" spans="1:11" ht="14.45" customHeight="1" x14ac:dyDescent="0.2">
      <c r="A1160" s="822" t="s">
        <v>575</v>
      </c>
      <c r="B1160" s="823" t="s">
        <v>576</v>
      </c>
      <c r="C1160" s="826" t="s">
        <v>619</v>
      </c>
      <c r="D1160" s="840" t="s">
        <v>620</v>
      </c>
      <c r="E1160" s="826" t="s">
        <v>3629</v>
      </c>
      <c r="F1160" s="840" t="s">
        <v>3630</v>
      </c>
      <c r="G1160" s="826" t="s">
        <v>4507</v>
      </c>
      <c r="H1160" s="826" t="s">
        <v>4520</v>
      </c>
      <c r="I1160" s="832">
        <v>7.416666666666667</v>
      </c>
      <c r="J1160" s="832">
        <v>250</v>
      </c>
      <c r="K1160" s="833">
        <v>1854.6000061035156</v>
      </c>
    </row>
    <row r="1161" spans="1:11" ht="14.45" customHeight="1" x14ac:dyDescent="0.2">
      <c r="A1161" s="822" t="s">
        <v>575</v>
      </c>
      <c r="B1161" s="823" t="s">
        <v>576</v>
      </c>
      <c r="C1161" s="826" t="s">
        <v>619</v>
      </c>
      <c r="D1161" s="840" t="s">
        <v>620</v>
      </c>
      <c r="E1161" s="826" t="s">
        <v>3629</v>
      </c>
      <c r="F1161" s="840" t="s">
        <v>3630</v>
      </c>
      <c r="G1161" s="826" t="s">
        <v>4511</v>
      </c>
      <c r="H1161" s="826" t="s">
        <v>4521</v>
      </c>
      <c r="I1161" s="832">
        <v>8.8260000228881843</v>
      </c>
      <c r="J1161" s="832">
        <v>500</v>
      </c>
      <c r="K1161" s="833">
        <v>4413</v>
      </c>
    </row>
    <row r="1162" spans="1:11" ht="14.45" customHeight="1" x14ac:dyDescent="0.2">
      <c r="A1162" s="822" t="s">
        <v>575</v>
      </c>
      <c r="B1162" s="823" t="s">
        <v>576</v>
      </c>
      <c r="C1162" s="826" t="s">
        <v>619</v>
      </c>
      <c r="D1162" s="840" t="s">
        <v>620</v>
      </c>
      <c r="E1162" s="826" t="s">
        <v>3629</v>
      </c>
      <c r="F1162" s="840" t="s">
        <v>3630</v>
      </c>
      <c r="G1162" s="826" t="s">
        <v>4513</v>
      </c>
      <c r="H1162" s="826" t="s">
        <v>4522</v>
      </c>
      <c r="I1162" s="832">
        <v>1.5499999523162842</v>
      </c>
      <c r="J1162" s="832">
        <v>400</v>
      </c>
      <c r="K1162" s="833">
        <v>620</v>
      </c>
    </row>
    <row r="1163" spans="1:11" ht="14.45" customHeight="1" x14ac:dyDescent="0.2">
      <c r="A1163" s="822" t="s">
        <v>575</v>
      </c>
      <c r="B1163" s="823" t="s">
        <v>576</v>
      </c>
      <c r="C1163" s="826" t="s">
        <v>619</v>
      </c>
      <c r="D1163" s="840" t="s">
        <v>620</v>
      </c>
      <c r="E1163" s="826" t="s">
        <v>3629</v>
      </c>
      <c r="F1163" s="840" t="s">
        <v>3630</v>
      </c>
      <c r="G1163" s="826" t="s">
        <v>4515</v>
      </c>
      <c r="H1163" s="826" t="s">
        <v>4523</v>
      </c>
      <c r="I1163" s="832">
        <v>6.2300000190734863</v>
      </c>
      <c r="J1163" s="832">
        <v>800</v>
      </c>
      <c r="K1163" s="833">
        <v>4984</v>
      </c>
    </row>
    <row r="1164" spans="1:11" ht="14.45" customHeight="1" x14ac:dyDescent="0.2">
      <c r="A1164" s="822" t="s">
        <v>575</v>
      </c>
      <c r="B1164" s="823" t="s">
        <v>576</v>
      </c>
      <c r="C1164" s="826" t="s">
        <v>619</v>
      </c>
      <c r="D1164" s="840" t="s">
        <v>620</v>
      </c>
      <c r="E1164" s="826" t="s">
        <v>3629</v>
      </c>
      <c r="F1164" s="840" t="s">
        <v>3630</v>
      </c>
      <c r="G1164" s="826" t="s">
        <v>4530</v>
      </c>
      <c r="H1164" s="826" t="s">
        <v>4531</v>
      </c>
      <c r="I1164" s="832">
        <v>229.89999389648438</v>
      </c>
      <c r="J1164" s="832">
        <v>100</v>
      </c>
      <c r="K1164" s="833">
        <v>22990</v>
      </c>
    </row>
    <row r="1165" spans="1:11" ht="14.45" customHeight="1" x14ac:dyDescent="0.2">
      <c r="A1165" s="822" t="s">
        <v>575</v>
      </c>
      <c r="B1165" s="823" t="s">
        <v>576</v>
      </c>
      <c r="C1165" s="826" t="s">
        <v>619</v>
      </c>
      <c r="D1165" s="840" t="s">
        <v>620</v>
      </c>
      <c r="E1165" s="826" t="s">
        <v>3629</v>
      </c>
      <c r="F1165" s="840" t="s">
        <v>3630</v>
      </c>
      <c r="G1165" s="826" t="s">
        <v>4532</v>
      </c>
      <c r="H1165" s="826" t="s">
        <v>4533</v>
      </c>
      <c r="I1165" s="832">
        <v>229.89999389648438</v>
      </c>
      <c r="J1165" s="832">
        <v>20</v>
      </c>
      <c r="K1165" s="833">
        <v>4598</v>
      </c>
    </row>
    <row r="1166" spans="1:11" ht="14.45" customHeight="1" x14ac:dyDescent="0.2">
      <c r="A1166" s="822" t="s">
        <v>575</v>
      </c>
      <c r="B1166" s="823" t="s">
        <v>576</v>
      </c>
      <c r="C1166" s="826" t="s">
        <v>619</v>
      </c>
      <c r="D1166" s="840" t="s">
        <v>620</v>
      </c>
      <c r="E1166" s="826" t="s">
        <v>3629</v>
      </c>
      <c r="F1166" s="840" t="s">
        <v>3630</v>
      </c>
      <c r="G1166" s="826" t="s">
        <v>5072</v>
      </c>
      <c r="H1166" s="826" t="s">
        <v>5073</v>
      </c>
      <c r="I1166" s="832">
        <v>414</v>
      </c>
      <c r="J1166" s="832">
        <v>10</v>
      </c>
      <c r="K1166" s="833">
        <v>4140</v>
      </c>
    </row>
    <row r="1167" spans="1:11" ht="14.45" customHeight="1" x14ac:dyDescent="0.2">
      <c r="A1167" s="822" t="s">
        <v>575</v>
      </c>
      <c r="B1167" s="823" t="s">
        <v>576</v>
      </c>
      <c r="C1167" s="826" t="s">
        <v>619</v>
      </c>
      <c r="D1167" s="840" t="s">
        <v>620</v>
      </c>
      <c r="E1167" s="826" t="s">
        <v>3629</v>
      </c>
      <c r="F1167" s="840" t="s">
        <v>3630</v>
      </c>
      <c r="G1167" s="826" t="s">
        <v>4544</v>
      </c>
      <c r="H1167" s="826" t="s">
        <v>5074</v>
      </c>
      <c r="I1167" s="832">
        <v>194.27167256673178</v>
      </c>
      <c r="J1167" s="832">
        <v>160</v>
      </c>
      <c r="K1167" s="833">
        <v>31137.2001953125</v>
      </c>
    </row>
    <row r="1168" spans="1:11" ht="14.45" customHeight="1" x14ac:dyDescent="0.2">
      <c r="A1168" s="822" t="s">
        <v>575</v>
      </c>
      <c r="B1168" s="823" t="s">
        <v>576</v>
      </c>
      <c r="C1168" s="826" t="s">
        <v>619</v>
      </c>
      <c r="D1168" s="840" t="s">
        <v>620</v>
      </c>
      <c r="E1168" s="826" t="s">
        <v>3629</v>
      </c>
      <c r="F1168" s="840" t="s">
        <v>3630</v>
      </c>
      <c r="G1168" s="826" t="s">
        <v>4544</v>
      </c>
      <c r="H1168" s="826" t="s">
        <v>5075</v>
      </c>
      <c r="I1168" s="832">
        <v>193.60000610351563</v>
      </c>
      <c r="J1168" s="832">
        <v>50</v>
      </c>
      <c r="K1168" s="833">
        <v>9680</v>
      </c>
    </row>
    <row r="1169" spans="1:11" ht="14.45" customHeight="1" x14ac:dyDescent="0.2">
      <c r="A1169" s="822" t="s">
        <v>575</v>
      </c>
      <c r="B1169" s="823" t="s">
        <v>576</v>
      </c>
      <c r="C1169" s="826" t="s">
        <v>619</v>
      </c>
      <c r="D1169" s="840" t="s">
        <v>620</v>
      </c>
      <c r="E1169" s="826" t="s">
        <v>3629</v>
      </c>
      <c r="F1169" s="840" t="s">
        <v>3630</v>
      </c>
      <c r="G1169" s="826" t="s">
        <v>4537</v>
      </c>
      <c r="H1169" s="826" t="s">
        <v>4538</v>
      </c>
      <c r="I1169" s="832">
        <v>991</v>
      </c>
      <c r="J1169" s="832">
        <v>4</v>
      </c>
      <c r="K1169" s="833">
        <v>3964</v>
      </c>
    </row>
    <row r="1170" spans="1:11" ht="14.45" customHeight="1" x14ac:dyDescent="0.2">
      <c r="A1170" s="822" t="s">
        <v>575</v>
      </c>
      <c r="B1170" s="823" t="s">
        <v>576</v>
      </c>
      <c r="C1170" s="826" t="s">
        <v>619</v>
      </c>
      <c r="D1170" s="840" t="s">
        <v>620</v>
      </c>
      <c r="E1170" s="826" t="s">
        <v>3629</v>
      </c>
      <c r="F1170" s="840" t="s">
        <v>3630</v>
      </c>
      <c r="G1170" s="826" t="s">
        <v>4530</v>
      </c>
      <c r="H1170" s="826" t="s">
        <v>4540</v>
      </c>
      <c r="I1170" s="832">
        <v>229.89999389648438</v>
      </c>
      <c r="J1170" s="832">
        <v>60</v>
      </c>
      <c r="K1170" s="833">
        <v>13794</v>
      </c>
    </row>
    <row r="1171" spans="1:11" ht="14.45" customHeight="1" x14ac:dyDescent="0.2">
      <c r="A1171" s="822" t="s">
        <v>575</v>
      </c>
      <c r="B1171" s="823" t="s">
        <v>576</v>
      </c>
      <c r="C1171" s="826" t="s">
        <v>619</v>
      </c>
      <c r="D1171" s="840" t="s">
        <v>620</v>
      </c>
      <c r="E1171" s="826" t="s">
        <v>3629</v>
      </c>
      <c r="F1171" s="840" t="s">
        <v>3630</v>
      </c>
      <c r="G1171" s="826" t="s">
        <v>4542</v>
      </c>
      <c r="H1171" s="826" t="s">
        <v>4543</v>
      </c>
      <c r="I1171" s="832">
        <v>193.60000610351563</v>
      </c>
      <c r="J1171" s="832">
        <v>25</v>
      </c>
      <c r="K1171" s="833">
        <v>4840</v>
      </c>
    </row>
    <row r="1172" spans="1:11" ht="14.45" customHeight="1" x14ac:dyDescent="0.2">
      <c r="A1172" s="822" t="s">
        <v>575</v>
      </c>
      <c r="B1172" s="823" t="s">
        <v>576</v>
      </c>
      <c r="C1172" s="826" t="s">
        <v>619</v>
      </c>
      <c r="D1172" s="840" t="s">
        <v>620</v>
      </c>
      <c r="E1172" s="826" t="s">
        <v>3629</v>
      </c>
      <c r="F1172" s="840" t="s">
        <v>3630</v>
      </c>
      <c r="G1172" s="826" t="s">
        <v>4544</v>
      </c>
      <c r="H1172" s="826" t="s">
        <v>4545</v>
      </c>
      <c r="I1172" s="832">
        <v>193.60000610351563</v>
      </c>
      <c r="J1172" s="832">
        <v>225</v>
      </c>
      <c r="K1172" s="833">
        <v>43560</v>
      </c>
    </row>
    <row r="1173" spans="1:11" ht="14.45" customHeight="1" x14ac:dyDescent="0.2">
      <c r="A1173" s="822" t="s">
        <v>575</v>
      </c>
      <c r="B1173" s="823" t="s">
        <v>576</v>
      </c>
      <c r="C1173" s="826" t="s">
        <v>619</v>
      </c>
      <c r="D1173" s="840" t="s">
        <v>620</v>
      </c>
      <c r="E1173" s="826" t="s">
        <v>3629</v>
      </c>
      <c r="F1173" s="840" t="s">
        <v>3630</v>
      </c>
      <c r="G1173" s="826" t="s">
        <v>4256</v>
      </c>
      <c r="H1173" s="826" t="s">
        <v>5076</v>
      </c>
      <c r="I1173" s="832">
        <v>35.090000152587891</v>
      </c>
      <c r="J1173" s="832">
        <v>5</v>
      </c>
      <c r="K1173" s="833">
        <v>175.44999694824219</v>
      </c>
    </row>
    <row r="1174" spans="1:11" ht="14.45" customHeight="1" x14ac:dyDescent="0.2">
      <c r="A1174" s="822" t="s">
        <v>575</v>
      </c>
      <c r="B1174" s="823" t="s">
        <v>576</v>
      </c>
      <c r="C1174" s="826" t="s">
        <v>619</v>
      </c>
      <c r="D1174" s="840" t="s">
        <v>620</v>
      </c>
      <c r="E1174" s="826" t="s">
        <v>3629</v>
      </c>
      <c r="F1174" s="840" t="s">
        <v>3630</v>
      </c>
      <c r="G1174" s="826" t="s">
        <v>4546</v>
      </c>
      <c r="H1174" s="826" t="s">
        <v>4547</v>
      </c>
      <c r="I1174" s="832">
        <v>79.879997253417969</v>
      </c>
      <c r="J1174" s="832">
        <v>2</v>
      </c>
      <c r="K1174" s="833">
        <v>159.75999450683594</v>
      </c>
    </row>
    <row r="1175" spans="1:11" ht="14.45" customHeight="1" x14ac:dyDescent="0.2">
      <c r="A1175" s="822" t="s">
        <v>575</v>
      </c>
      <c r="B1175" s="823" t="s">
        <v>576</v>
      </c>
      <c r="C1175" s="826" t="s">
        <v>619</v>
      </c>
      <c r="D1175" s="840" t="s">
        <v>620</v>
      </c>
      <c r="E1175" s="826" t="s">
        <v>3629</v>
      </c>
      <c r="F1175" s="840" t="s">
        <v>3630</v>
      </c>
      <c r="G1175" s="826" t="s">
        <v>4546</v>
      </c>
      <c r="H1175" s="826" t="s">
        <v>5077</v>
      </c>
      <c r="I1175" s="832">
        <v>42.349998474121094</v>
      </c>
      <c r="J1175" s="832">
        <v>2</v>
      </c>
      <c r="K1175" s="833">
        <v>84.699996948242188</v>
      </c>
    </row>
    <row r="1176" spans="1:11" ht="14.45" customHeight="1" x14ac:dyDescent="0.2">
      <c r="A1176" s="822" t="s">
        <v>575</v>
      </c>
      <c r="B1176" s="823" t="s">
        <v>576</v>
      </c>
      <c r="C1176" s="826" t="s">
        <v>619</v>
      </c>
      <c r="D1176" s="840" t="s">
        <v>620</v>
      </c>
      <c r="E1176" s="826" t="s">
        <v>3629</v>
      </c>
      <c r="F1176" s="840" t="s">
        <v>3630</v>
      </c>
      <c r="G1176" s="826" t="s">
        <v>5078</v>
      </c>
      <c r="H1176" s="826" t="s">
        <v>5079</v>
      </c>
      <c r="I1176" s="832">
        <v>2.8499999046325684</v>
      </c>
      <c r="J1176" s="832">
        <v>100</v>
      </c>
      <c r="K1176" s="833">
        <v>285.20001220703125</v>
      </c>
    </row>
    <row r="1177" spans="1:11" ht="14.45" customHeight="1" x14ac:dyDescent="0.2">
      <c r="A1177" s="822" t="s">
        <v>575</v>
      </c>
      <c r="B1177" s="823" t="s">
        <v>576</v>
      </c>
      <c r="C1177" s="826" t="s">
        <v>619</v>
      </c>
      <c r="D1177" s="840" t="s">
        <v>620</v>
      </c>
      <c r="E1177" s="826" t="s">
        <v>3629</v>
      </c>
      <c r="F1177" s="840" t="s">
        <v>3630</v>
      </c>
      <c r="G1177" s="826" t="s">
        <v>4564</v>
      </c>
      <c r="H1177" s="826" t="s">
        <v>4565</v>
      </c>
      <c r="I1177" s="832">
        <v>1.2100000381469727</v>
      </c>
      <c r="J1177" s="832">
        <v>1500</v>
      </c>
      <c r="K1177" s="833">
        <v>1815</v>
      </c>
    </row>
    <row r="1178" spans="1:11" ht="14.45" customHeight="1" x14ac:dyDescent="0.2">
      <c r="A1178" s="822" t="s">
        <v>575</v>
      </c>
      <c r="B1178" s="823" t="s">
        <v>576</v>
      </c>
      <c r="C1178" s="826" t="s">
        <v>619</v>
      </c>
      <c r="D1178" s="840" t="s">
        <v>620</v>
      </c>
      <c r="E1178" s="826" t="s">
        <v>3629</v>
      </c>
      <c r="F1178" s="840" t="s">
        <v>3630</v>
      </c>
      <c r="G1178" s="826" t="s">
        <v>5078</v>
      </c>
      <c r="H1178" s="826" t="s">
        <v>5080</v>
      </c>
      <c r="I1178" s="832">
        <v>2.8499999046325684</v>
      </c>
      <c r="J1178" s="832">
        <v>100</v>
      </c>
      <c r="K1178" s="833">
        <v>285</v>
      </c>
    </row>
    <row r="1179" spans="1:11" ht="14.45" customHeight="1" x14ac:dyDescent="0.2">
      <c r="A1179" s="822" t="s">
        <v>575</v>
      </c>
      <c r="B1179" s="823" t="s">
        <v>576</v>
      </c>
      <c r="C1179" s="826" t="s">
        <v>619</v>
      </c>
      <c r="D1179" s="840" t="s">
        <v>620</v>
      </c>
      <c r="E1179" s="826" t="s">
        <v>3629</v>
      </c>
      <c r="F1179" s="840" t="s">
        <v>3630</v>
      </c>
      <c r="G1179" s="826" t="s">
        <v>4566</v>
      </c>
      <c r="H1179" s="826" t="s">
        <v>4567</v>
      </c>
      <c r="I1179" s="832">
        <v>1.0299999713897705</v>
      </c>
      <c r="J1179" s="832">
        <v>375</v>
      </c>
      <c r="K1179" s="833">
        <v>386.25</v>
      </c>
    </row>
    <row r="1180" spans="1:11" ht="14.45" customHeight="1" x14ac:dyDescent="0.2">
      <c r="A1180" s="822" t="s">
        <v>575</v>
      </c>
      <c r="B1180" s="823" t="s">
        <v>576</v>
      </c>
      <c r="C1180" s="826" t="s">
        <v>619</v>
      </c>
      <c r="D1180" s="840" t="s">
        <v>620</v>
      </c>
      <c r="E1180" s="826" t="s">
        <v>3629</v>
      </c>
      <c r="F1180" s="840" t="s">
        <v>3630</v>
      </c>
      <c r="G1180" s="826" t="s">
        <v>4569</v>
      </c>
      <c r="H1180" s="826" t="s">
        <v>4570</v>
      </c>
      <c r="I1180" s="832">
        <v>5.8076923076923075</v>
      </c>
      <c r="J1180" s="832">
        <v>4750</v>
      </c>
      <c r="K1180" s="833">
        <v>27587.5</v>
      </c>
    </row>
    <row r="1181" spans="1:11" ht="14.45" customHeight="1" x14ac:dyDescent="0.2">
      <c r="A1181" s="822" t="s">
        <v>575</v>
      </c>
      <c r="B1181" s="823" t="s">
        <v>576</v>
      </c>
      <c r="C1181" s="826" t="s">
        <v>619</v>
      </c>
      <c r="D1181" s="840" t="s">
        <v>620</v>
      </c>
      <c r="E1181" s="826" t="s">
        <v>3629</v>
      </c>
      <c r="F1181" s="840" t="s">
        <v>3630</v>
      </c>
      <c r="G1181" s="826" t="s">
        <v>4571</v>
      </c>
      <c r="H1181" s="826" t="s">
        <v>4572</v>
      </c>
      <c r="I1181" s="832">
        <v>3.1340001106262205</v>
      </c>
      <c r="J1181" s="832">
        <v>2850</v>
      </c>
      <c r="K1181" s="833">
        <v>8930</v>
      </c>
    </row>
    <row r="1182" spans="1:11" ht="14.45" customHeight="1" x14ac:dyDescent="0.2">
      <c r="A1182" s="822" t="s">
        <v>575</v>
      </c>
      <c r="B1182" s="823" t="s">
        <v>576</v>
      </c>
      <c r="C1182" s="826" t="s">
        <v>619</v>
      </c>
      <c r="D1182" s="840" t="s">
        <v>620</v>
      </c>
      <c r="E1182" s="826" t="s">
        <v>3629</v>
      </c>
      <c r="F1182" s="840" t="s">
        <v>3630</v>
      </c>
      <c r="G1182" s="826" t="s">
        <v>4573</v>
      </c>
      <c r="H1182" s="826" t="s">
        <v>4574</v>
      </c>
      <c r="I1182" s="832">
        <v>5.8600001335144043</v>
      </c>
      <c r="J1182" s="832">
        <v>750</v>
      </c>
      <c r="K1182" s="833">
        <v>4395</v>
      </c>
    </row>
    <row r="1183" spans="1:11" ht="14.45" customHeight="1" x14ac:dyDescent="0.2">
      <c r="A1183" s="822" t="s">
        <v>575</v>
      </c>
      <c r="B1183" s="823" t="s">
        <v>576</v>
      </c>
      <c r="C1183" s="826" t="s">
        <v>619</v>
      </c>
      <c r="D1183" s="840" t="s">
        <v>620</v>
      </c>
      <c r="E1183" s="826" t="s">
        <v>3629</v>
      </c>
      <c r="F1183" s="840" t="s">
        <v>3630</v>
      </c>
      <c r="G1183" s="826" t="s">
        <v>4571</v>
      </c>
      <c r="H1183" s="826" t="s">
        <v>4576</v>
      </c>
      <c r="I1183" s="832">
        <v>3.1375001072883606</v>
      </c>
      <c r="J1183" s="832">
        <v>600</v>
      </c>
      <c r="K1183" s="833">
        <v>1882</v>
      </c>
    </row>
    <row r="1184" spans="1:11" ht="14.45" customHeight="1" x14ac:dyDescent="0.2">
      <c r="A1184" s="822" t="s">
        <v>575</v>
      </c>
      <c r="B1184" s="823" t="s">
        <v>576</v>
      </c>
      <c r="C1184" s="826" t="s">
        <v>619</v>
      </c>
      <c r="D1184" s="840" t="s">
        <v>620</v>
      </c>
      <c r="E1184" s="826" t="s">
        <v>3629</v>
      </c>
      <c r="F1184" s="840" t="s">
        <v>3630</v>
      </c>
      <c r="G1184" s="826" t="s">
        <v>4580</v>
      </c>
      <c r="H1184" s="826" t="s">
        <v>4581</v>
      </c>
      <c r="I1184" s="832">
        <v>0.47083333134651184</v>
      </c>
      <c r="J1184" s="832">
        <v>8500</v>
      </c>
      <c r="K1184" s="833">
        <v>4005</v>
      </c>
    </row>
    <row r="1185" spans="1:11" ht="14.45" customHeight="1" x14ac:dyDescent="0.2">
      <c r="A1185" s="822" t="s">
        <v>575</v>
      </c>
      <c r="B1185" s="823" t="s">
        <v>576</v>
      </c>
      <c r="C1185" s="826" t="s">
        <v>619</v>
      </c>
      <c r="D1185" s="840" t="s">
        <v>620</v>
      </c>
      <c r="E1185" s="826" t="s">
        <v>3629</v>
      </c>
      <c r="F1185" s="840" t="s">
        <v>3630</v>
      </c>
      <c r="G1185" s="826" t="s">
        <v>5081</v>
      </c>
      <c r="H1185" s="826" t="s">
        <v>5082</v>
      </c>
      <c r="I1185" s="832">
        <v>397.73001098632813</v>
      </c>
      <c r="J1185" s="832">
        <v>5</v>
      </c>
      <c r="K1185" s="833">
        <v>1988.6400146484375</v>
      </c>
    </row>
    <row r="1186" spans="1:11" ht="14.45" customHeight="1" x14ac:dyDescent="0.2">
      <c r="A1186" s="822" t="s">
        <v>575</v>
      </c>
      <c r="B1186" s="823" t="s">
        <v>576</v>
      </c>
      <c r="C1186" s="826" t="s">
        <v>619</v>
      </c>
      <c r="D1186" s="840" t="s">
        <v>620</v>
      </c>
      <c r="E1186" s="826" t="s">
        <v>3629</v>
      </c>
      <c r="F1186" s="840" t="s">
        <v>3630</v>
      </c>
      <c r="G1186" s="826" t="s">
        <v>3674</v>
      </c>
      <c r="H1186" s="826" t="s">
        <v>5083</v>
      </c>
      <c r="I1186" s="832">
        <v>0.4699999988079071</v>
      </c>
      <c r="J1186" s="832">
        <v>500</v>
      </c>
      <c r="K1186" s="833">
        <v>235</v>
      </c>
    </row>
    <row r="1187" spans="1:11" ht="14.45" customHeight="1" x14ac:dyDescent="0.2">
      <c r="A1187" s="822" t="s">
        <v>575</v>
      </c>
      <c r="B1187" s="823" t="s">
        <v>576</v>
      </c>
      <c r="C1187" s="826" t="s">
        <v>619</v>
      </c>
      <c r="D1187" s="840" t="s">
        <v>620</v>
      </c>
      <c r="E1187" s="826" t="s">
        <v>3629</v>
      </c>
      <c r="F1187" s="840" t="s">
        <v>3630</v>
      </c>
      <c r="G1187" s="826" t="s">
        <v>4580</v>
      </c>
      <c r="H1187" s="826" t="s">
        <v>4582</v>
      </c>
      <c r="I1187" s="832">
        <v>0.47333332896232605</v>
      </c>
      <c r="J1187" s="832">
        <v>1200</v>
      </c>
      <c r="K1187" s="833">
        <v>566</v>
      </c>
    </row>
    <row r="1188" spans="1:11" ht="14.45" customHeight="1" x14ac:dyDescent="0.2">
      <c r="A1188" s="822" t="s">
        <v>575</v>
      </c>
      <c r="B1188" s="823" t="s">
        <v>576</v>
      </c>
      <c r="C1188" s="826" t="s">
        <v>619</v>
      </c>
      <c r="D1188" s="840" t="s">
        <v>620</v>
      </c>
      <c r="E1188" s="826" t="s">
        <v>3629</v>
      </c>
      <c r="F1188" s="840" t="s">
        <v>3630</v>
      </c>
      <c r="G1188" s="826" t="s">
        <v>5084</v>
      </c>
      <c r="H1188" s="826" t="s">
        <v>5085</v>
      </c>
      <c r="I1188" s="832">
        <v>0.55000001192092896</v>
      </c>
      <c r="J1188" s="832">
        <v>300</v>
      </c>
      <c r="K1188" s="833">
        <v>165</v>
      </c>
    </row>
    <row r="1189" spans="1:11" ht="14.45" customHeight="1" x14ac:dyDescent="0.2">
      <c r="A1189" s="822" t="s">
        <v>575</v>
      </c>
      <c r="B1189" s="823" t="s">
        <v>576</v>
      </c>
      <c r="C1189" s="826" t="s">
        <v>619</v>
      </c>
      <c r="D1189" s="840" t="s">
        <v>620</v>
      </c>
      <c r="E1189" s="826" t="s">
        <v>3629</v>
      </c>
      <c r="F1189" s="840" t="s">
        <v>3630</v>
      </c>
      <c r="G1189" s="826" t="s">
        <v>5086</v>
      </c>
      <c r="H1189" s="826" t="s">
        <v>5087</v>
      </c>
      <c r="I1189" s="832">
        <v>2.1099998950958252</v>
      </c>
      <c r="J1189" s="832">
        <v>100</v>
      </c>
      <c r="K1189" s="833">
        <v>210.53999328613281</v>
      </c>
    </row>
    <row r="1190" spans="1:11" ht="14.45" customHeight="1" x14ac:dyDescent="0.2">
      <c r="A1190" s="822" t="s">
        <v>575</v>
      </c>
      <c r="B1190" s="823" t="s">
        <v>576</v>
      </c>
      <c r="C1190" s="826" t="s">
        <v>619</v>
      </c>
      <c r="D1190" s="840" t="s">
        <v>620</v>
      </c>
      <c r="E1190" s="826" t="s">
        <v>3629</v>
      </c>
      <c r="F1190" s="840" t="s">
        <v>3630</v>
      </c>
      <c r="G1190" s="826" t="s">
        <v>4592</v>
      </c>
      <c r="H1190" s="826" t="s">
        <v>4593</v>
      </c>
      <c r="I1190" s="832">
        <v>3.75</v>
      </c>
      <c r="J1190" s="832">
        <v>50</v>
      </c>
      <c r="K1190" s="833">
        <v>187.5</v>
      </c>
    </row>
    <row r="1191" spans="1:11" ht="14.45" customHeight="1" x14ac:dyDescent="0.2">
      <c r="A1191" s="822" t="s">
        <v>575</v>
      </c>
      <c r="B1191" s="823" t="s">
        <v>576</v>
      </c>
      <c r="C1191" s="826" t="s">
        <v>619</v>
      </c>
      <c r="D1191" s="840" t="s">
        <v>620</v>
      </c>
      <c r="E1191" s="826" t="s">
        <v>3629</v>
      </c>
      <c r="F1191" s="840" t="s">
        <v>3630</v>
      </c>
      <c r="G1191" s="826" t="s">
        <v>3676</v>
      </c>
      <c r="H1191" s="826" t="s">
        <v>4594</v>
      </c>
      <c r="I1191" s="832">
        <v>1.9820000171661376</v>
      </c>
      <c r="J1191" s="832">
        <v>250</v>
      </c>
      <c r="K1191" s="833">
        <v>495.5</v>
      </c>
    </row>
    <row r="1192" spans="1:11" ht="14.45" customHeight="1" x14ac:dyDescent="0.2">
      <c r="A1192" s="822" t="s">
        <v>575</v>
      </c>
      <c r="B1192" s="823" t="s">
        <v>576</v>
      </c>
      <c r="C1192" s="826" t="s">
        <v>619</v>
      </c>
      <c r="D1192" s="840" t="s">
        <v>620</v>
      </c>
      <c r="E1192" s="826" t="s">
        <v>3629</v>
      </c>
      <c r="F1192" s="840" t="s">
        <v>3630</v>
      </c>
      <c r="G1192" s="826" t="s">
        <v>3676</v>
      </c>
      <c r="H1192" s="826" t="s">
        <v>3677</v>
      </c>
      <c r="I1192" s="832">
        <v>1.9827272891998291</v>
      </c>
      <c r="J1192" s="832">
        <v>850</v>
      </c>
      <c r="K1192" s="833">
        <v>1685.5</v>
      </c>
    </row>
    <row r="1193" spans="1:11" ht="14.45" customHeight="1" x14ac:dyDescent="0.2">
      <c r="A1193" s="822" t="s">
        <v>575</v>
      </c>
      <c r="B1193" s="823" t="s">
        <v>576</v>
      </c>
      <c r="C1193" s="826" t="s">
        <v>619</v>
      </c>
      <c r="D1193" s="840" t="s">
        <v>620</v>
      </c>
      <c r="E1193" s="826" t="s">
        <v>3629</v>
      </c>
      <c r="F1193" s="840" t="s">
        <v>3630</v>
      </c>
      <c r="G1193" s="826" t="s">
        <v>4595</v>
      </c>
      <c r="H1193" s="826" t="s">
        <v>4597</v>
      </c>
      <c r="I1193" s="832">
        <v>2.0449999570846558</v>
      </c>
      <c r="J1193" s="832">
        <v>200</v>
      </c>
      <c r="K1193" s="833">
        <v>409</v>
      </c>
    </row>
    <row r="1194" spans="1:11" ht="14.45" customHeight="1" x14ac:dyDescent="0.2">
      <c r="A1194" s="822" t="s">
        <v>575</v>
      </c>
      <c r="B1194" s="823" t="s">
        <v>576</v>
      </c>
      <c r="C1194" s="826" t="s">
        <v>619</v>
      </c>
      <c r="D1194" s="840" t="s">
        <v>620</v>
      </c>
      <c r="E1194" s="826" t="s">
        <v>3629</v>
      </c>
      <c r="F1194" s="840" t="s">
        <v>3630</v>
      </c>
      <c r="G1194" s="826" t="s">
        <v>5088</v>
      </c>
      <c r="H1194" s="826" t="s">
        <v>5089</v>
      </c>
      <c r="I1194" s="832">
        <v>2.0299999713897705</v>
      </c>
      <c r="J1194" s="832">
        <v>50</v>
      </c>
      <c r="K1194" s="833">
        <v>101.5</v>
      </c>
    </row>
    <row r="1195" spans="1:11" ht="14.45" customHeight="1" x14ac:dyDescent="0.2">
      <c r="A1195" s="822" t="s">
        <v>575</v>
      </c>
      <c r="B1195" s="823" t="s">
        <v>576</v>
      </c>
      <c r="C1195" s="826" t="s">
        <v>619</v>
      </c>
      <c r="D1195" s="840" t="s">
        <v>620</v>
      </c>
      <c r="E1195" s="826" t="s">
        <v>3629</v>
      </c>
      <c r="F1195" s="840" t="s">
        <v>3630</v>
      </c>
      <c r="G1195" s="826" t="s">
        <v>4598</v>
      </c>
      <c r="H1195" s="826" t="s">
        <v>4599</v>
      </c>
      <c r="I1195" s="832">
        <v>1.9266666173934937</v>
      </c>
      <c r="J1195" s="832">
        <v>200</v>
      </c>
      <c r="K1195" s="833">
        <v>385.5</v>
      </c>
    </row>
    <row r="1196" spans="1:11" ht="14.45" customHeight="1" x14ac:dyDescent="0.2">
      <c r="A1196" s="822" t="s">
        <v>575</v>
      </c>
      <c r="B1196" s="823" t="s">
        <v>576</v>
      </c>
      <c r="C1196" s="826" t="s">
        <v>619</v>
      </c>
      <c r="D1196" s="840" t="s">
        <v>620</v>
      </c>
      <c r="E1196" s="826" t="s">
        <v>3629</v>
      </c>
      <c r="F1196" s="840" t="s">
        <v>3630</v>
      </c>
      <c r="G1196" s="826" t="s">
        <v>4600</v>
      </c>
      <c r="H1196" s="826" t="s">
        <v>4601</v>
      </c>
      <c r="I1196" s="832">
        <v>3.0749999284744263</v>
      </c>
      <c r="J1196" s="832">
        <v>800</v>
      </c>
      <c r="K1196" s="833">
        <v>2460.5</v>
      </c>
    </row>
    <row r="1197" spans="1:11" ht="14.45" customHeight="1" x14ac:dyDescent="0.2">
      <c r="A1197" s="822" t="s">
        <v>575</v>
      </c>
      <c r="B1197" s="823" t="s">
        <v>576</v>
      </c>
      <c r="C1197" s="826" t="s">
        <v>619</v>
      </c>
      <c r="D1197" s="840" t="s">
        <v>620</v>
      </c>
      <c r="E1197" s="826" t="s">
        <v>3629</v>
      </c>
      <c r="F1197" s="840" t="s">
        <v>3630</v>
      </c>
      <c r="G1197" s="826" t="s">
        <v>5090</v>
      </c>
      <c r="H1197" s="826" t="s">
        <v>5091</v>
      </c>
      <c r="I1197" s="832">
        <v>3.0969999074935912</v>
      </c>
      <c r="J1197" s="832">
        <v>600</v>
      </c>
      <c r="K1197" s="833">
        <v>1858.5</v>
      </c>
    </row>
    <row r="1198" spans="1:11" ht="14.45" customHeight="1" x14ac:dyDescent="0.2">
      <c r="A1198" s="822" t="s">
        <v>575</v>
      </c>
      <c r="B1198" s="823" t="s">
        <v>576</v>
      </c>
      <c r="C1198" s="826" t="s">
        <v>619</v>
      </c>
      <c r="D1198" s="840" t="s">
        <v>620</v>
      </c>
      <c r="E1198" s="826" t="s">
        <v>3629</v>
      </c>
      <c r="F1198" s="840" t="s">
        <v>3630</v>
      </c>
      <c r="G1198" s="826" t="s">
        <v>5092</v>
      </c>
      <c r="H1198" s="826" t="s">
        <v>5093</v>
      </c>
      <c r="I1198" s="832">
        <v>1.9239999532699585</v>
      </c>
      <c r="J1198" s="832">
        <v>300</v>
      </c>
      <c r="K1198" s="833">
        <v>577</v>
      </c>
    </row>
    <row r="1199" spans="1:11" ht="14.45" customHeight="1" x14ac:dyDescent="0.2">
      <c r="A1199" s="822" t="s">
        <v>575</v>
      </c>
      <c r="B1199" s="823" t="s">
        <v>576</v>
      </c>
      <c r="C1199" s="826" t="s">
        <v>619</v>
      </c>
      <c r="D1199" s="840" t="s">
        <v>620</v>
      </c>
      <c r="E1199" s="826" t="s">
        <v>3629</v>
      </c>
      <c r="F1199" s="840" t="s">
        <v>3630</v>
      </c>
      <c r="G1199" s="826" t="s">
        <v>5094</v>
      </c>
      <c r="H1199" s="826" t="s">
        <v>5095</v>
      </c>
      <c r="I1199" s="832">
        <v>2.7000000476837158</v>
      </c>
      <c r="J1199" s="832">
        <v>100</v>
      </c>
      <c r="K1199" s="833">
        <v>270</v>
      </c>
    </row>
    <row r="1200" spans="1:11" ht="14.45" customHeight="1" x14ac:dyDescent="0.2">
      <c r="A1200" s="822" t="s">
        <v>575</v>
      </c>
      <c r="B1200" s="823" t="s">
        <v>576</v>
      </c>
      <c r="C1200" s="826" t="s">
        <v>619</v>
      </c>
      <c r="D1200" s="840" t="s">
        <v>620</v>
      </c>
      <c r="E1200" s="826" t="s">
        <v>3629</v>
      </c>
      <c r="F1200" s="840" t="s">
        <v>3630</v>
      </c>
      <c r="G1200" s="826" t="s">
        <v>4598</v>
      </c>
      <c r="H1200" s="826" t="s">
        <v>4602</v>
      </c>
      <c r="I1200" s="832">
        <v>1.9249999523162842</v>
      </c>
      <c r="J1200" s="832">
        <v>100</v>
      </c>
      <c r="K1200" s="833">
        <v>192.5</v>
      </c>
    </row>
    <row r="1201" spans="1:11" ht="14.45" customHeight="1" x14ac:dyDescent="0.2">
      <c r="A1201" s="822" t="s">
        <v>575</v>
      </c>
      <c r="B1201" s="823" t="s">
        <v>576</v>
      </c>
      <c r="C1201" s="826" t="s">
        <v>619</v>
      </c>
      <c r="D1201" s="840" t="s">
        <v>620</v>
      </c>
      <c r="E1201" s="826" t="s">
        <v>3629</v>
      </c>
      <c r="F1201" s="840" t="s">
        <v>3630</v>
      </c>
      <c r="G1201" s="826" t="s">
        <v>4600</v>
      </c>
      <c r="H1201" s="826" t="s">
        <v>4603</v>
      </c>
      <c r="I1201" s="832">
        <v>3.0699999332427979</v>
      </c>
      <c r="J1201" s="832">
        <v>100</v>
      </c>
      <c r="K1201" s="833">
        <v>307</v>
      </c>
    </row>
    <row r="1202" spans="1:11" ht="14.45" customHeight="1" x14ac:dyDescent="0.2">
      <c r="A1202" s="822" t="s">
        <v>575</v>
      </c>
      <c r="B1202" s="823" t="s">
        <v>576</v>
      </c>
      <c r="C1202" s="826" t="s">
        <v>619</v>
      </c>
      <c r="D1202" s="840" t="s">
        <v>620</v>
      </c>
      <c r="E1202" s="826" t="s">
        <v>3629</v>
      </c>
      <c r="F1202" s="840" t="s">
        <v>3630</v>
      </c>
      <c r="G1202" s="826" t="s">
        <v>5090</v>
      </c>
      <c r="H1202" s="826" t="s">
        <v>5096</v>
      </c>
      <c r="I1202" s="832">
        <v>3.0999999046325684</v>
      </c>
      <c r="J1202" s="832">
        <v>100</v>
      </c>
      <c r="K1202" s="833">
        <v>310</v>
      </c>
    </row>
    <row r="1203" spans="1:11" ht="14.45" customHeight="1" x14ac:dyDescent="0.2">
      <c r="A1203" s="822" t="s">
        <v>575</v>
      </c>
      <c r="B1203" s="823" t="s">
        <v>576</v>
      </c>
      <c r="C1203" s="826" t="s">
        <v>619</v>
      </c>
      <c r="D1203" s="840" t="s">
        <v>620</v>
      </c>
      <c r="E1203" s="826" t="s">
        <v>3629</v>
      </c>
      <c r="F1203" s="840" t="s">
        <v>3630</v>
      </c>
      <c r="G1203" s="826" t="s">
        <v>5092</v>
      </c>
      <c r="H1203" s="826" t="s">
        <v>5097</v>
      </c>
      <c r="I1203" s="832">
        <v>1.9199999570846558</v>
      </c>
      <c r="J1203" s="832">
        <v>50</v>
      </c>
      <c r="K1203" s="833">
        <v>96</v>
      </c>
    </row>
    <row r="1204" spans="1:11" ht="14.45" customHeight="1" x14ac:dyDescent="0.2">
      <c r="A1204" s="822" t="s">
        <v>575</v>
      </c>
      <c r="B1204" s="823" t="s">
        <v>576</v>
      </c>
      <c r="C1204" s="826" t="s">
        <v>619</v>
      </c>
      <c r="D1204" s="840" t="s">
        <v>620</v>
      </c>
      <c r="E1204" s="826" t="s">
        <v>3629</v>
      </c>
      <c r="F1204" s="840" t="s">
        <v>3630</v>
      </c>
      <c r="G1204" s="826" t="s">
        <v>4606</v>
      </c>
      <c r="H1204" s="826" t="s">
        <v>4607</v>
      </c>
      <c r="I1204" s="832">
        <v>2.1660000801086428</v>
      </c>
      <c r="J1204" s="832">
        <v>350</v>
      </c>
      <c r="K1204" s="833">
        <v>757.5</v>
      </c>
    </row>
    <row r="1205" spans="1:11" ht="14.45" customHeight="1" x14ac:dyDescent="0.2">
      <c r="A1205" s="822" t="s">
        <v>575</v>
      </c>
      <c r="B1205" s="823" t="s">
        <v>576</v>
      </c>
      <c r="C1205" s="826" t="s">
        <v>619</v>
      </c>
      <c r="D1205" s="840" t="s">
        <v>620</v>
      </c>
      <c r="E1205" s="826" t="s">
        <v>3629</v>
      </c>
      <c r="F1205" s="840" t="s">
        <v>3630</v>
      </c>
      <c r="G1205" s="826" t="s">
        <v>5098</v>
      </c>
      <c r="H1205" s="826" t="s">
        <v>5099</v>
      </c>
      <c r="I1205" s="832">
        <v>4.429999828338623</v>
      </c>
      <c r="J1205" s="832">
        <v>50</v>
      </c>
      <c r="K1205" s="833">
        <v>221.5</v>
      </c>
    </row>
    <row r="1206" spans="1:11" ht="14.45" customHeight="1" x14ac:dyDescent="0.2">
      <c r="A1206" s="822" t="s">
        <v>575</v>
      </c>
      <c r="B1206" s="823" t="s">
        <v>576</v>
      </c>
      <c r="C1206" s="826" t="s">
        <v>619</v>
      </c>
      <c r="D1206" s="840" t="s">
        <v>620</v>
      </c>
      <c r="E1206" s="826" t="s">
        <v>3629</v>
      </c>
      <c r="F1206" s="840" t="s">
        <v>3630</v>
      </c>
      <c r="G1206" s="826" t="s">
        <v>4606</v>
      </c>
      <c r="H1206" s="826" t="s">
        <v>4608</v>
      </c>
      <c r="I1206" s="832">
        <v>2.168000078201294</v>
      </c>
      <c r="J1206" s="832">
        <v>900</v>
      </c>
      <c r="K1206" s="833">
        <v>1951.5</v>
      </c>
    </row>
    <row r="1207" spans="1:11" ht="14.45" customHeight="1" x14ac:dyDescent="0.2">
      <c r="A1207" s="822" t="s">
        <v>575</v>
      </c>
      <c r="B1207" s="823" t="s">
        <v>576</v>
      </c>
      <c r="C1207" s="826" t="s">
        <v>619</v>
      </c>
      <c r="D1207" s="840" t="s">
        <v>620</v>
      </c>
      <c r="E1207" s="826" t="s">
        <v>3629</v>
      </c>
      <c r="F1207" s="840" t="s">
        <v>3630</v>
      </c>
      <c r="G1207" s="826" t="s">
        <v>5100</v>
      </c>
      <c r="H1207" s="826" t="s">
        <v>5101</v>
      </c>
      <c r="I1207" s="832">
        <v>1.9950000047683716</v>
      </c>
      <c r="J1207" s="832">
        <v>189</v>
      </c>
      <c r="K1207" s="833">
        <v>377.25</v>
      </c>
    </row>
    <row r="1208" spans="1:11" ht="14.45" customHeight="1" x14ac:dyDescent="0.2">
      <c r="A1208" s="822" t="s">
        <v>575</v>
      </c>
      <c r="B1208" s="823" t="s">
        <v>576</v>
      </c>
      <c r="C1208" s="826" t="s">
        <v>619</v>
      </c>
      <c r="D1208" s="840" t="s">
        <v>620</v>
      </c>
      <c r="E1208" s="826" t="s">
        <v>3629</v>
      </c>
      <c r="F1208" s="840" t="s">
        <v>3630</v>
      </c>
      <c r="G1208" s="826" t="s">
        <v>4609</v>
      </c>
      <c r="H1208" s="826" t="s">
        <v>4610</v>
      </c>
      <c r="I1208" s="832">
        <v>21.236363324252043</v>
      </c>
      <c r="J1208" s="832">
        <v>600</v>
      </c>
      <c r="K1208" s="833">
        <v>12741.5</v>
      </c>
    </row>
    <row r="1209" spans="1:11" ht="14.45" customHeight="1" x14ac:dyDescent="0.2">
      <c r="A1209" s="822" t="s">
        <v>575</v>
      </c>
      <c r="B1209" s="823" t="s">
        <v>576</v>
      </c>
      <c r="C1209" s="826" t="s">
        <v>619</v>
      </c>
      <c r="D1209" s="840" t="s">
        <v>620</v>
      </c>
      <c r="E1209" s="826" t="s">
        <v>3629</v>
      </c>
      <c r="F1209" s="840" t="s">
        <v>3630</v>
      </c>
      <c r="G1209" s="826" t="s">
        <v>4613</v>
      </c>
      <c r="H1209" s="826" t="s">
        <v>4614</v>
      </c>
      <c r="I1209" s="832">
        <v>2.5155555407206216</v>
      </c>
      <c r="J1209" s="832">
        <v>600</v>
      </c>
      <c r="K1209" s="833">
        <v>1509.3999938964844</v>
      </c>
    </row>
    <row r="1210" spans="1:11" ht="14.45" customHeight="1" x14ac:dyDescent="0.2">
      <c r="A1210" s="822" t="s">
        <v>575</v>
      </c>
      <c r="B1210" s="823" t="s">
        <v>576</v>
      </c>
      <c r="C1210" s="826" t="s">
        <v>619</v>
      </c>
      <c r="D1210" s="840" t="s">
        <v>620</v>
      </c>
      <c r="E1210" s="826" t="s">
        <v>3629</v>
      </c>
      <c r="F1210" s="840" t="s">
        <v>3630</v>
      </c>
      <c r="G1210" s="826" t="s">
        <v>4609</v>
      </c>
      <c r="H1210" s="826" t="s">
        <v>4615</v>
      </c>
      <c r="I1210" s="832">
        <v>21.232499599456787</v>
      </c>
      <c r="J1210" s="832">
        <v>151</v>
      </c>
      <c r="K1210" s="833">
        <v>3206.2299995422363</v>
      </c>
    </row>
    <row r="1211" spans="1:11" ht="14.45" customHeight="1" x14ac:dyDescent="0.2">
      <c r="A1211" s="822" t="s">
        <v>575</v>
      </c>
      <c r="B1211" s="823" t="s">
        <v>576</v>
      </c>
      <c r="C1211" s="826" t="s">
        <v>619</v>
      </c>
      <c r="D1211" s="840" t="s">
        <v>620</v>
      </c>
      <c r="E1211" s="826" t="s">
        <v>3629</v>
      </c>
      <c r="F1211" s="840" t="s">
        <v>3630</v>
      </c>
      <c r="G1211" s="826" t="s">
        <v>4613</v>
      </c>
      <c r="H1211" s="826" t="s">
        <v>4617</v>
      </c>
      <c r="I1211" s="832">
        <v>2.5166666507720947</v>
      </c>
      <c r="J1211" s="832">
        <v>200</v>
      </c>
      <c r="K1211" s="833">
        <v>503</v>
      </c>
    </row>
    <row r="1212" spans="1:11" ht="14.45" customHeight="1" x14ac:dyDescent="0.2">
      <c r="A1212" s="822" t="s">
        <v>575</v>
      </c>
      <c r="B1212" s="823" t="s">
        <v>576</v>
      </c>
      <c r="C1212" s="826" t="s">
        <v>619</v>
      </c>
      <c r="D1212" s="840" t="s">
        <v>620</v>
      </c>
      <c r="E1212" s="826" t="s">
        <v>3629</v>
      </c>
      <c r="F1212" s="840" t="s">
        <v>3630</v>
      </c>
      <c r="G1212" s="826" t="s">
        <v>4620</v>
      </c>
      <c r="H1212" s="826" t="s">
        <v>4621</v>
      </c>
      <c r="I1212" s="832">
        <v>21.236666361490887</v>
      </c>
      <c r="J1212" s="832">
        <v>150</v>
      </c>
      <c r="K1212" s="833">
        <v>3185.5</v>
      </c>
    </row>
    <row r="1213" spans="1:11" ht="14.45" customHeight="1" x14ac:dyDescent="0.2">
      <c r="A1213" s="822" t="s">
        <v>575</v>
      </c>
      <c r="B1213" s="823" t="s">
        <v>576</v>
      </c>
      <c r="C1213" s="826" t="s">
        <v>619</v>
      </c>
      <c r="D1213" s="840" t="s">
        <v>620</v>
      </c>
      <c r="E1213" s="826" t="s">
        <v>3629</v>
      </c>
      <c r="F1213" s="840" t="s">
        <v>3630</v>
      </c>
      <c r="G1213" s="826" t="s">
        <v>4622</v>
      </c>
      <c r="H1213" s="826" t="s">
        <v>4623</v>
      </c>
      <c r="I1213" s="832">
        <v>21.239999771118164</v>
      </c>
      <c r="J1213" s="832">
        <v>100</v>
      </c>
      <c r="K1213" s="833">
        <v>2124</v>
      </c>
    </row>
    <row r="1214" spans="1:11" ht="14.45" customHeight="1" x14ac:dyDescent="0.2">
      <c r="A1214" s="822" t="s">
        <v>575</v>
      </c>
      <c r="B1214" s="823" t="s">
        <v>576</v>
      </c>
      <c r="C1214" s="826" t="s">
        <v>619</v>
      </c>
      <c r="D1214" s="840" t="s">
        <v>620</v>
      </c>
      <c r="E1214" s="826" t="s">
        <v>3629</v>
      </c>
      <c r="F1214" s="840" t="s">
        <v>3630</v>
      </c>
      <c r="G1214" s="826" t="s">
        <v>4622</v>
      </c>
      <c r="H1214" s="826" t="s">
        <v>5102</v>
      </c>
      <c r="I1214" s="832">
        <v>21.239999771118164</v>
      </c>
      <c r="J1214" s="832">
        <v>150</v>
      </c>
      <c r="K1214" s="833">
        <v>3186</v>
      </c>
    </row>
    <row r="1215" spans="1:11" ht="14.45" customHeight="1" x14ac:dyDescent="0.2">
      <c r="A1215" s="822" t="s">
        <v>575</v>
      </c>
      <c r="B1215" s="823" t="s">
        <v>576</v>
      </c>
      <c r="C1215" s="826" t="s">
        <v>619</v>
      </c>
      <c r="D1215" s="840" t="s">
        <v>620</v>
      </c>
      <c r="E1215" s="826" t="s">
        <v>3629</v>
      </c>
      <c r="F1215" s="840" t="s">
        <v>3630</v>
      </c>
      <c r="G1215" s="826" t="s">
        <v>4620</v>
      </c>
      <c r="H1215" s="826" t="s">
        <v>4624</v>
      </c>
      <c r="I1215" s="832">
        <v>21.234999656677246</v>
      </c>
      <c r="J1215" s="832">
        <v>150</v>
      </c>
      <c r="K1215" s="833">
        <v>3185</v>
      </c>
    </row>
    <row r="1216" spans="1:11" ht="14.45" customHeight="1" x14ac:dyDescent="0.2">
      <c r="A1216" s="822" t="s">
        <v>575</v>
      </c>
      <c r="B1216" s="823" t="s">
        <v>576</v>
      </c>
      <c r="C1216" s="826" t="s">
        <v>619</v>
      </c>
      <c r="D1216" s="840" t="s">
        <v>620</v>
      </c>
      <c r="E1216" s="826" t="s">
        <v>3629</v>
      </c>
      <c r="F1216" s="840" t="s">
        <v>3630</v>
      </c>
      <c r="G1216" s="826" t="s">
        <v>5100</v>
      </c>
      <c r="H1216" s="826" t="s">
        <v>5103</v>
      </c>
      <c r="I1216" s="832">
        <v>1.9950000047683716</v>
      </c>
      <c r="J1216" s="832">
        <v>130</v>
      </c>
      <c r="K1216" s="833">
        <v>259</v>
      </c>
    </row>
    <row r="1217" spans="1:11" ht="14.45" customHeight="1" x14ac:dyDescent="0.2">
      <c r="A1217" s="822" t="s">
        <v>575</v>
      </c>
      <c r="B1217" s="823" t="s">
        <v>576</v>
      </c>
      <c r="C1217" s="826" t="s">
        <v>619</v>
      </c>
      <c r="D1217" s="840" t="s">
        <v>620</v>
      </c>
      <c r="E1217" s="826" t="s">
        <v>3629</v>
      </c>
      <c r="F1217" s="840" t="s">
        <v>3630</v>
      </c>
      <c r="G1217" s="826" t="s">
        <v>4625</v>
      </c>
      <c r="H1217" s="826" t="s">
        <v>4629</v>
      </c>
      <c r="I1217" s="832">
        <v>2.5299999713897705</v>
      </c>
      <c r="J1217" s="832">
        <v>50</v>
      </c>
      <c r="K1217" s="833">
        <v>126.5</v>
      </c>
    </row>
    <row r="1218" spans="1:11" ht="14.45" customHeight="1" x14ac:dyDescent="0.2">
      <c r="A1218" s="822" t="s">
        <v>575</v>
      </c>
      <c r="B1218" s="823" t="s">
        <v>576</v>
      </c>
      <c r="C1218" s="826" t="s">
        <v>619</v>
      </c>
      <c r="D1218" s="840" t="s">
        <v>620</v>
      </c>
      <c r="E1218" s="826" t="s">
        <v>3629</v>
      </c>
      <c r="F1218" s="840" t="s">
        <v>3630</v>
      </c>
      <c r="G1218" s="826" t="s">
        <v>5104</v>
      </c>
      <c r="H1218" s="826" t="s">
        <v>5105</v>
      </c>
      <c r="I1218" s="832">
        <v>1834.1199951171875</v>
      </c>
      <c r="J1218" s="832">
        <v>1</v>
      </c>
      <c r="K1218" s="833">
        <v>1834.1199951171875</v>
      </c>
    </row>
    <row r="1219" spans="1:11" ht="14.45" customHeight="1" x14ac:dyDescent="0.2">
      <c r="A1219" s="822" t="s">
        <v>575</v>
      </c>
      <c r="B1219" s="823" t="s">
        <v>576</v>
      </c>
      <c r="C1219" s="826" t="s">
        <v>619</v>
      </c>
      <c r="D1219" s="840" t="s">
        <v>620</v>
      </c>
      <c r="E1219" s="826" t="s">
        <v>3678</v>
      </c>
      <c r="F1219" s="840" t="s">
        <v>3679</v>
      </c>
      <c r="G1219" s="826" t="s">
        <v>4639</v>
      </c>
      <c r="H1219" s="826" t="s">
        <v>4640</v>
      </c>
      <c r="I1219" s="832">
        <v>150</v>
      </c>
      <c r="J1219" s="832">
        <v>10</v>
      </c>
      <c r="K1219" s="833">
        <v>1500.0400390625</v>
      </c>
    </row>
    <row r="1220" spans="1:11" ht="14.45" customHeight="1" x14ac:dyDescent="0.2">
      <c r="A1220" s="822" t="s">
        <v>575</v>
      </c>
      <c r="B1220" s="823" t="s">
        <v>576</v>
      </c>
      <c r="C1220" s="826" t="s">
        <v>619</v>
      </c>
      <c r="D1220" s="840" t="s">
        <v>620</v>
      </c>
      <c r="E1220" s="826" t="s">
        <v>3678</v>
      </c>
      <c r="F1220" s="840" t="s">
        <v>3679</v>
      </c>
      <c r="G1220" s="826" t="s">
        <v>3680</v>
      </c>
      <c r="H1220" s="826" t="s">
        <v>3681</v>
      </c>
      <c r="I1220" s="832">
        <v>10.165384586040791</v>
      </c>
      <c r="J1220" s="832">
        <v>2470</v>
      </c>
      <c r="K1220" s="833">
        <v>25111.900024414063</v>
      </c>
    </row>
    <row r="1221" spans="1:11" ht="14.45" customHeight="1" x14ac:dyDescent="0.2">
      <c r="A1221" s="822" t="s">
        <v>575</v>
      </c>
      <c r="B1221" s="823" t="s">
        <v>576</v>
      </c>
      <c r="C1221" s="826" t="s">
        <v>619</v>
      </c>
      <c r="D1221" s="840" t="s">
        <v>620</v>
      </c>
      <c r="E1221" s="826" t="s">
        <v>3678</v>
      </c>
      <c r="F1221" s="840" t="s">
        <v>3679</v>
      </c>
      <c r="G1221" s="826" t="s">
        <v>3680</v>
      </c>
      <c r="H1221" s="826" t="s">
        <v>3682</v>
      </c>
      <c r="I1221" s="832">
        <v>10.163333257039389</v>
      </c>
      <c r="J1221" s="832">
        <v>900</v>
      </c>
      <c r="K1221" s="833">
        <v>9146</v>
      </c>
    </row>
    <row r="1222" spans="1:11" ht="14.45" customHeight="1" x14ac:dyDescent="0.2">
      <c r="A1222" s="822" t="s">
        <v>575</v>
      </c>
      <c r="B1222" s="823" t="s">
        <v>576</v>
      </c>
      <c r="C1222" s="826" t="s">
        <v>619</v>
      </c>
      <c r="D1222" s="840" t="s">
        <v>620</v>
      </c>
      <c r="E1222" s="826" t="s">
        <v>3678</v>
      </c>
      <c r="F1222" s="840" t="s">
        <v>3679</v>
      </c>
      <c r="G1222" s="826" t="s">
        <v>4653</v>
      </c>
      <c r="H1222" s="826" t="s">
        <v>5106</v>
      </c>
      <c r="I1222" s="832">
        <v>62.653334299723305</v>
      </c>
      <c r="J1222" s="832">
        <v>132</v>
      </c>
      <c r="K1222" s="833">
        <v>8270.2998046875</v>
      </c>
    </row>
    <row r="1223" spans="1:11" ht="14.45" customHeight="1" x14ac:dyDescent="0.2">
      <c r="A1223" s="822" t="s">
        <v>575</v>
      </c>
      <c r="B1223" s="823" t="s">
        <v>576</v>
      </c>
      <c r="C1223" s="826" t="s">
        <v>619</v>
      </c>
      <c r="D1223" s="840" t="s">
        <v>620</v>
      </c>
      <c r="E1223" s="826" t="s">
        <v>3678</v>
      </c>
      <c r="F1223" s="840" t="s">
        <v>3679</v>
      </c>
      <c r="G1223" s="826" t="s">
        <v>5107</v>
      </c>
      <c r="H1223" s="826" t="s">
        <v>5108</v>
      </c>
      <c r="I1223" s="832">
        <v>56.740001678466797</v>
      </c>
      <c r="J1223" s="832">
        <v>249</v>
      </c>
      <c r="K1223" s="833">
        <v>14127.489868164063</v>
      </c>
    </row>
    <row r="1224" spans="1:11" ht="14.45" customHeight="1" x14ac:dyDescent="0.2">
      <c r="A1224" s="822" t="s">
        <v>575</v>
      </c>
      <c r="B1224" s="823" t="s">
        <v>576</v>
      </c>
      <c r="C1224" s="826" t="s">
        <v>619</v>
      </c>
      <c r="D1224" s="840" t="s">
        <v>620</v>
      </c>
      <c r="E1224" s="826" t="s">
        <v>3678</v>
      </c>
      <c r="F1224" s="840" t="s">
        <v>3679</v>
      </c>
      <c r="G1224" s="826" t="s">
        <v>5107</v>
      </c>
      <c r="H1224" s="826" t="s">
        <v>5109</v>
      </c>
      <c r="I1224" s="832">
        <v>56.745000839233398</v>
      </c>
      <c r="J1224" s="832">
        <v>100</v>
      </c>
      <c r="K1224" s="833">
        <v>5674.300048828125</v>
      </c>
    </row>
    <row r="1225" spans="1:11" ht="14.45" customHeight="1" x14ac:dyDescent="0.2">
      <c r="A1225" s="822" t="s">
        <v>575</v>
      </c>
      <c r="B1225" s="823" t="s">
        <v>576</v>
      </c>
      <c r="C1225" s="826" t="s">
        <v>619</v>
      </c>
      <c r="D1225" s="840" t="s">
        <v>620</v>
      </c>
      <c r="E1225" s="826" t="s">
        <v>3678</v>
      </c>
      <c r="F1225" s="840" t="s">
        <v>3679</v>
      </c>
      <c r="G1225" s="826" t="s">
        <v>4653</v>
      </c>
      <c r="H1225" s="826" t="s">
        <v>4655</v>
      </c>
      <c r="I1225" s="832">
        <v>62.650001525878906</v>
      </c>
      <c r="J1225" s="832">
        <v>66</v>
      </c>
      <c r="K1225" s="833">
        <v>4135.14990234375</v>
      </c>
    </row>
    <row r="1226" spans="1:11" ht="14.45" customHeight="1" x14ac:dyDescent="0.2">
      <c r="A1226" s="822" t="s">
        <v>575</v>
      </c>
      <c r="B1226" s="823" t="s">
        <v>576</v>
      </c>
      <c r="C1226" s="826" t="s">
        <v>619</v>
      </c>
      <c r="D1226" s="840" t="s">
        <v>620</v>
      </c>
      <c r="E1226" s="826" t="s">
        <v>3678</v>
      </c>
      <c r="F1226" s="840" t="s">
        <v>3679</v>
      </c>
      <c r="G1226" s="826" t="s">
        <v>4656</v>
      </c>
      <c r="H1226" s="826" t="s">
        <v>4657</v>
      </c>
      <c r="I1226" s="832">
        <v>16.819999694824219</v>
      </c>
      <c r="J1226" s="832">
        <v>50</v>
      </c>
      <c r="K1226" s="833">
        <v>841</v>
      </c>
    </row>
    <row r="1227" spans="1:11" ht="14.45" customHeight="1" x14ac:dyDescent="0.2">
      <c r="A1227" s="822" t="s">
        <v>575</v>
      </c>
      <c r="B1227" s="823" t="s">
        <v>576</v>
      </c>
      <c r="C1227" s="826" t="s">
        <v>619</v>
      </c>
      <c r="D1227" s="840" t="s">
        <v>620</v>
      </c>
      <c r="E1227" s="826" t="s">
        <v>3678</v>
      </c>
      <c r="F1227" s="840" t="s">
        <v>3679</v>
      </c>
      <c r="G1227" s="826" t="s">
        <v>5110</v>
      </c>
      <c r="H1227" s="826" t="s">
        <v>5111</v>
      </c>
      <c r="I1227" s="832">
        <v>7</v>
      </c>
      <c r="J1227" s="832">
        <v>25</v>
      </c>
      <c r="K1227" s="833">
        <v>175</v>
      </c>
    </row>
    <row r="1228" spans="1:11" ht="14.45" customHeight="1" x14ac:dyDescent="0.2">
      <c r="A1228" s="822" t="s">
        <v>575</v>
      </c>
      <c r="B1228" s="823" t="s">
        <v>576</v>
      </c>
      <c r="C1228" s="826" t="s">
        <v>619</v>
      </c>
      <c r="D1228" s="840" t="s">
        <v>620</v>
      </c>
      <c r="E1228" s="826" t="s">
        <v>3678</v>
      </c>
      <c r="F1228" s="840" t="s">
        <v>3679</v>
      </c>
      <c r="G1228" s="826" t="s">
        <v>4656</v>
      </c>
      <c r="H1228" s="826" t="s">
        <v>4660</v>
      </c>
      <c r="I1228" s="832">
        <v>16.819999694824219</v>
      </c>
      <c r="J1228" s="832">
        <v>50</v>
      </c>
      <c r="K1228" s="833">
        <v>841</v>
      </c>
    </row>
    <row r="1229" spans="1:11" ht="14.45" customHeight="1" x14ac:dyDescent="0.2">
      <c r="A1229" s="822" t="s">
        <v>575</v>
      </c>
      <c r="B1229" s="823" t="s">
        <v>576</v>
      </c>
      <c r="C1229" s="826" t="s">
        <v>619</v>
      </c>
      <c r="D1229" s="840" t="s">
        <v>620</v>
      </c>
      <c r="E1229" s="826" t="s">
        <v>3678</v>
      </c>
      <c r="F1229" s="840" t="s">
        <v>3679</v>
      </c>
      <c r="G1229" s="826" t="s">
        <v>4661</v>
      </c>
      <c r="H1229" s="826" t="s">
        <v>4662</v>
      </c>
      <c r="I1229" s="832">
        <v>65.449996948242188</v>
      </c>
      <c r="J1229" s="832">
        <v>240</v>
      </c>
      <c r="K1229" s="833">
        <v>15707.759765625</v>
      </c>
    </row>
    <row r="1230" spans="1:11" ht="14.45" customHeight="1" x14ac:dyDescent="0.2">
      <c r="A1230" s="822" t="s">
        <v>575</v>
      </c>
      <c r="B1230" s="823" t="s">
        <v>576</v>
      </c>
      <c r="C1230" s="826" t="s">
        <v>619</v>
      </c>
      <c r="D1230" s="840" t="s">
        <v>620</v>
      </c>
      <c r="E1230" s="826" t="s">
        <v>3678</v>
      </c>
      <c r="F1230" s="840" t="s">
        <v>3679</v>
      </c>
      <c r="G1230" s="826" t="s">
        <v>4661</v>
      </c>
      <c r="H1230" s="826" t="s">
        <v>5112</v>
      </c>
      <c r="I1230" s="832">
        <v>65.449996948242188</v>
      </c>
      <c r="J1230" s="832">
        <v>80</v>
      </c>
      <c r="K1230" s="833">
        <v>5235.91015625</v>
      </c>
    </row>
    <row r="1231" spans="1:11" ht="14.45" customHeight="1" x14ac:dyDescent="0.2">
      <c r="A1231" s="822" t="s">
        <v>575</v>
      </c>
      <c r="B1231" s="823" t="s">
        <v>576</v>
      </c>
      <c r="C1231" s="826" t="s">
        <v>619</v>
      </c>
      <c r="D1231" s="840" t="s">
        <v>620</v>
      </c>
      <c r="E1231" s="826" t="s">
        <v>3678</v>
      </c>
      <c r="F1231" s="840" t="s">
        <v>3679</v>
      </c>
      <c r="G1231" s="826" t="s">
        <v>4661</v>
      </c>
      <c r="H1231" s="826" t="s">
        <v>4663</v>
      </c>
      <c r="I1231" s="832">
        <v>65.449996948242188</v>
      </c>
      <c r="J1231" s="832">
        <v>200</v>
      </c>
      <c r="K1231" s="833">
        <v>13089.7900390625</v>
      </c>
    </row>
    <row r="1232" spans="1:11" ht="14.45" customHeight="1" x14ac:dyDescent="0.2">
      <c r="A1232" s="822" t="s">
        <v>575</v>
      </c>
      <c r="B1232" s="823" t="s">
        <v>576</v>
      </c>
      <c r="C1232" s="826" t="s">
        <v>619</v>
      </c>
      <c r="D1232" s="840" t="s">
        <v>620</v>
      </c>
      <c r="E1232" s="826" t="s">
        <v>4664</v>
      </c>
      <c r="F1232" s="840" t="s">
        <v>4665</v>
      </c>
      <c r="G1232" s="826" t="s">
        <v>4666</v>
      </c>
      <c r="H1232" s="826" t="s">
        <v>4672</v>
      </c>
      <c r="I1232" s="832">
        <v>24.729999542236328</v>
      </c>
      <c r="J1232" s="832">
        <v>72</v>
      </c>
      <c r="K1232" s="833">
        <v>1780.199951171875</v>
      </c>
    </row>
    <row r="1233" spans="1:11" ht="14.45" customHeight="1" x14ac:dyDescent="0.2">
      <c r="A1233" s="822" t="s">
        <v>575</v>
      </c>
      <c r="B1233" s="823" t="s">
        <v>576</v>
      </c>
      <c r="C1233" s="826" t="s">
        <v>619</v>
      </c>
      <c r="D1233" s="840" t="s">
        <v>620</v>
      </c>
      <c r="E1233" s="826" t="s">
        <v>3683</v>
      </c>
      <c r="F1233" s="840" t="s">
        <v>3684</v>
      </c>
      <c r="G1233" s="826" t="s">
        <v>4676</v>
      </c>
      <c r="H1233" s="826" t="s">
        <v>4677</v>
      </c>
      <c r="I1233" s="832">
        <v>0.47999998927116394</v>
      </c>
      <c r="J1233" s="832">
        <v>2200</v>
      </c>
      <c r="K1233" s="833">
        <v>1056</v>
      </c>
    </row>
    <row r="1234" spans="1:11" ht="14.45" customHeight="1" x14ac:dyDescent="0.2">
      <c r="A1234" s="822" t="s">
        <v>575</v>
      </c>
      <c r="B1234" s="823" t="s">
        <v>576</v>
      </c>
      <c r="C1234" s="826" t="s">
        <v>619</v>
      </c>
      <c r="D1234" s="840" t="s">
        <v>620</v>
      </c>
      <c r="E1234" s="826" t="s">
        <v>3683</v>
      </c>
      <c r="F1234" s="840" t="s">
        <v>3684</v>
      </c>
      <c r="G1234" s="826" t="s">
        <v>3689</v>
      </c>
      <c r="H1234" s="826" t="s">
        <v>3690</v>
      </c>
      <c r="I1234" s="832">
        <v>0.30111112197240192</v>
      </c>
      <c r="J1234" s="832">
        <v>2500</v>
      </c>
      <c r="K1234" s="833">
        <v>752</v>
      </c>
    </row>
    <row r="1235" spans="1:11" ht="14.45" customHeight="1" x14ac:dyDescent="0.2">
      <c r="A1235" s="822" t="s">
        <v>575</v>
      </c>
      <c r="B1235" s="823" t="s">
        <v>576</v>
      </c>
      <c r="C1235" s="826" t="s">
        <v>619</v>
      </c>
      <c r="D1235" s="840" t="s">
        <v>620</v>
      </c>
      <c r="E1235" s="826" t="s">
        <v>3683</v>
      </c>
      <c r="F1235" s="840" t="s">
        <v>3684</v>
      </c>
      <c r="G1235" s="826" t="s">
        <v>3691</v>
      </c>
      <c r="H1235" s="826" t="s">
        <v>3692</v>
      </c>
      <c r="I1235" s="832">
        <v>0.30000001192092896</v>
      </c>
      <c r="J1235" s="832">
        <v>2100</v>
      </c>
      <c r="K1235" s="833">
        <v>630</v>
      </c>
    </row>
    <row r="1236" spans="1:11" ht="14.45" customHeight="1" x14ac:dyDescent="0.2">
      <c r="A1236" s="822" t="s">
        <v>575</v>
      </c>
      <c r="B1236" s="823" t="s">
        <v>576</v>
      </c>
      <c r="C1236" s="826" t="s">
        <v>619</v>
      </c>
      <c r="D1236" s="840" t="s">
        <v>620</v>
      </c>
      <c r="E1236" s="826" t="s">
        <v>3683</v>
      </c>
      <c r="F1236" s="840" t="s">
        <v>3684</v>
      </c>
      <c r="G1236" s="826" t="s">
        <v>3693</v>
      </c>
      <c r="H1236" s="826" t="s">
        <v>3694</v>
      </c>
      <c r="I1236" s="832">
        <v>0.54714287178856991</v>
      </c>
      <c r="J1236" s="832">
        <v>17400</v>
      </c>
      <c r="K1236" s="833">
        <v>9527</v>
      </c>
    </row>
    <row r="1237" spans="1:11" ht="14.45" customHeight="1" x14ac:dyDescent="0.2">
      <c r="A1237" s="822" t="s">
        <v>575</v>
      </c>
      <c r="B1237" s="823" t="s">
        <v>576</v>
      </c>
      <c r="C1237" s="826" t="s">
        <v>619</v>
      </c>
      <c r="D1237" s="840" t="s">
        <v>620</v>
      </c>
      <c r="E1237" s="826" t="s">
        <v>3683</v>
      </c>
      <c r="F1237" s="840" t="s">
        <v>3684</v>
      </c>
      <c r="G1237" s="826" t="s">
        <v>4676</v>
      </c>
      <c r="H1237" s="826" t="s">
        <v>5113</v>
      </c>
      <c r="I1237" s="832">
        <v>0.47999998927116394</v>
      </c>
      <c r="J1237" s="832">
        <v>1500</v>
      </c>
      <c r="K1237" s="833">
        <v>720</v>
      </c>
    </row>
    <row r="1238" spans="1:11" ht="14.45" customHeight="1" x14ac:dyDescent="0.2">
      <c r="A1238" s="822" t="s">
        <v>575</v>
      </c>
      <c r="B1238" s="823" t="s">
        <v>576</v>
      </c>
      <c r="C1238" s="826" t="s">
        <v>619</v>
      </c>
      <c r="D1238" s="840" t="s">
        <v>620</v>
      </c>
      <c r="E1238" s="826" t="s">
        <v>3683</v>
      </c>
      <c r="F1238" s="840" t="s">
        <v>3684</v>
      </c>
      <c r="G1238" s="826" t="s">
        <v>3689</v>
      </c>
      <c r="H1238" s="826" t="s">
        <v>3697</v>
      </c>
      <c r="I1238" s="832">
        <v>0.30000001192092896</v>
      </c>
      <c r="J1238" s="832">
        <v>1100</v>
      </c>
      <c r="K1238" s="833">
        <v>330</v>
      </c>
    </row>
    <row r="1239" spans="1:11" ht="14.45" customHeight="1" x14ac:dyDescent="0.2">
      <c r="A1239" s="822" t="s">
        <v>575</v>
      </c>
      <c r="B1239" s="823" t="s">
        <v>576</v>
      </c>
      <c r="C1239" s="826" t="s">
        <v>619</v>
      </c>
      <c r="D1239" s="840" t="s">
        <v>620</v>
      </c>
      <c r="E1239" s="826" t="s">
        <v>3683</v>
      </c>
      <c r="F1239" s="840" t="s">
        <v>3684</v>
      </c>
      <c r="G1239" s="826" t="s">
        <v>3691</v>
      </c>
      <c r="H1239" s="826" t="s">
        <v>4682</v>
      </c>
      <c r="I1239" s="832">
        <v>0.30000001192092896</v>
      </c>
      <c r="J1239" s="832">
        <v>800</v>
      </c>
      <c r="K1239" s="833">
        <v>240</v>
      </c>
    </row>
    <row r="1240" spans="1:11" ht="14.45" customHeight="1" x14ac:dyDescent="0.2">
      <c r="A1240" s="822" t="s">
        <v>575</v>
      </c>
      <c r="B1240" s="823" t="s">
        <v>576</v>
      </c>
      <c r="C1240" s="826" t="s">
        <v>619</v>
      </c>
      <c r="D1240" s="840" t="s">
        <v>620</v>
      </c>
      <c r="E1240" s="826" t="s">
        <v>3683</v>
      </c>
      <c r="F1240" s="840" t="s">
        <v>3684</v>
      </c>
      <c r="G1240" s="826" t="s">
        <v>3693</v>
      </c>
      <c r="H1240" s="826" t="s">
        <v>3700</v>
      </c>
      <c r="I1240" s="832">
        <v>0.54166668653488159</v>
      </c>
      <c r="J1240" s="832">
        <v>2800</v>
      </c>
      <c r="K1240" s="833">
        <v>1513</v>
      </c>
    </row>
    <row r="1241" spans="1:11" ht="14.45" customHeight="1" x14ac:dyDescent="0.2">
      <c r="A1241" s="822" t="s">
        <v>575</v>
      </c>
      <c r="B1241" s="823" t="s">
        <v>576</v>
      </c>
      <c r="C1241" s="826" t="s">
        <v>619</v>
      </c>
      <c r="D1241" s="840" t="s">
        <v>620</v>
      </c>
      <c r="E1241" s="826" t="s">
        <v>3683</v>
      </c>
      <c r="F1241" s="840" t="s">
        <v>3684</v>
      </c>
      <c r="G1241" s="826" t="s">
        <v>5114</v>
      </c>
      <c r="H1241" s="826" t="s">
        <v>5115</v>
      </c>
      <c r="I1241" s="832">
        <v>1.6599999666213989</v>
      </c>
      <c r="J1241" s="832">
        <v>100</v>
      </c>
      <c r="K1241" s="833">
        <v>166.17999267578125</v>
      </c>
    </row>
    <row r="1242" spans="1:11" ht="14.45" customHeight="1" x14ac:dyDescent="0.2">
      <c r="A1242" s="822" t="s">
        <v>575</v>
      </c>
      <c r="B1242" s="823" t="s">
        <v>576</v>
      </c>
      <c r="C1242" s="826" t="s">
        <v>619</v>
      </c>
      <c r="D1242" s="840" t="s">
        <v>620</v>
      </c>
      <c r="E1242" s="826" t="s">
        <v>3683</v>
      </c>
      <c r="F1242" s="840" t="s">
        <v>3684</v>
      </c>
      <c r="G1242" s="826" t="s">
        <v>5116</v>
      </c>
      <c r="H1242" s="826" t="s">
        <v>5117</v>
      </c>
      <c r="I1242" s="832">
        <v>29.639999389648438</v>
      </c>
      <c r="J1242" s="832">
        <v>50</v>
      </c>
      <c r="K1242" s="833">
        <v>1482</v>
      </c>
    </row>
    <row r="1243" spans="1:11" ht="14.45" customHeight="1" x14ac:dyDescent="0.2">
      <c r="A1243" s="822" t="s">
        <v>575</v>
      </c>
      <c r="B1243" s="823" t="s">
        <v>576</v>
      </c>
      <c r="C1243" s="826" t="s">
        <v>619</v>
      </c>
      <c r="D1243" s="840" t="s">
        <v>620</v>
      </c>
      <c r="E1243" s="826" t="s">
        <v>3683</v>
      </c>
      <c r="F1243" s="840" t="s">
        <v>3684</v>
      </c>
      <c r="G1243" s="826" t="s">
        <v>4685</v>
      </c>
      <c r="H1243" s="826" t="s">
        <v>4686</v>
      </c>
      <c r="I1243" s="832">
        <v>1.7999999523162842</v>
      </c>
      <c r="J1243" s="832">
        <v>200</v>
      </c>
      <c r="K1243" s="833">
        <v>360</v>
      </c>
    </row>
    <row r="1244" spans="1:11" ht="14.45" customHeight="1" x14ac:dyDescent="0.2">
      <c r="A1244" s="822" t="s">
        <v>575</v>
      </c>
      <c r="B1244" s="823" t="s">
        <v>576</v>
      </c>
      <c r="C1244" s="826" t="s">
        <v>619</v>
      </c>
      <c r="D1244" s="840" t="s">
        <v>620</v>
      </c>
      <c r="E1244" s="826" t="s">
        <v>3683</v>
      </c>
      <c r="F1244" s="840" t="s">
        <v>3684</v>
      </c>
      <c r="G1244" s="826" t="s">
        <v>4688</v>
      </c>
      <c r="H1244" s="826" t="s">
        <v>5118</v>
      </c>
      <c r="I1244" s="832">
        <v>1.7999999523162842</v>
      </c>
      <c r="J1244" s="832">
        <v>200</v>
      </c>
      <c r="K1244" s="833">
        <v>360</v>
      </c>
    </row>
    <row r="1245" spans="1:11" ht="14.45" customHeight="1" x14ac:dyDescent="0.2">
      <c r="A1245" s="822" t="s">
        <v>575</v>
      </c>
      <c r="B1245" s="823" t="s">
        <v>576</v>
      </c>
      <c r="C1245" s="826" t="s">
        <v>619</v>
      </c>
      <c r="D1245" s="840" t="s">
        <v>620</v>
      </c>
      <c r="E1245" s="826" t="s">
        <v>3683</v>
      </c>
      <c r="F1245" s="840" t="s">
        <v>3684</v>
      </c>
      <c r="G1245" s="826" t="s">
        <v>4685</v>
      </c>
      <c r="H1245" s="826" t="s">
        <v>4687</v>
      </c>
      <c r="I1245" s="832">
        <v>1.7999999523162842</v>
      </c>
      <c r="J1245" s="832">
        <v>300</v>
      </c>
      <c r="K1245" s="833">
        <v>540</v>
      </c>
    </row>
    <row r="1246" spans="1:11" ht="14.45" customHeight="1" x14ac:dyDescent="0.2">
      <c r="A1246" s="822" t="s">
        <v>575</v>
      </c>
      <c r="B1246" s="823" t="s">
        <v>576</v>
      </c>
      <c r="C1246" s="826" t="s">
        <v>619</v>
      </c>
      <c r="D1246" s="840" t="s">
        <v>620</v>
      </c>
      <c r="E1246" s="826" t="s">
        <v>3683</v>
      </c>
      <c r="F1246" s="840" t="s">
        <v>3684</v>
      </c>
      <c r="G1246" s="826" t="s">
        <v>4688</v>
      </c>
      <c r="H1246" s="826" t="s">
        <v>4689</v>
      </c>
      <c r="I1246" s="832">
        <v>1.803333302338918</v>
      </c>
      <c r="J1246" s="832">
        <v>674</v>
      </c>
      <c r="K1246" s="833">
        <v>1214.6799926757813</v>
      </c>
    </row>
    <row r="1247" spans="1:11" ht="14.45" customHeight="1" x14ac:dyDescent="0.2">
      <c r="A1247" s="822" t="s">
        <v>575</v>
      </c>
      <c r="B1247" s="823" t="s">
        <v>576</v>
      </c>
      <c r="C1247" s="826" t="s">
        <v>619</v>
      </c>
      <c r="D1247" s="840" t="s">
        <v>620</v>
      </c>
      <c r="E1247" s="826" t="s">
        <v>3719</v>
      </c>
      <c r="F1247" s="840" t="s">
        <v>3720</v>
      </c>
      <c r="G1247" s="826" t="s">
        <v>5119</v>
      </c>
      <c r="H1247" s="826" t="s">
        <v>5120</v>
      </c>
      <c r="I1247" s="832">
        <v>15.729999542236328</v>
      </c>
      <c r="J1247" s="832">
        <v>100</v>
      </c>
      <c r="K1247" s="833">
        <v>1573</v>
      </c>
    </row>
    <row r="1248" spans="1:11" ht="14.45" customHeight="1" x14ac:dyDescent="0.2">
      <c r="A1248" s="822" t="s">
        <v>575</v>
      </c>
      <c r="B1248" s="823" t="s">
        <v>576</v>
      </c>
      <c r="C1248" s="826" t="s">
        <v>619</v>
      </c>
      <c r="D1248" s="840" t="s">
        <v>620</v>
      </c>
      <c r="E1248" s="826" t="s">
        <v>3719</v>
      </c>
      <c r="F1248" s="840" t="s">
        <v>3720</v>
      </c>
      <c r="G1248" s="826" t="s">
        <v>4690</v>
      </c>
      <c r="H1248" s="826" t="s">
        <v>4691</v>
      </c>
      <c r="I1248" s="832">
        <v>15.729999542236328</v>
      </c>
      <c r="J1248" s="832">
        <v>250</v>
      </c>
      <c r="K1248" s="833">
        <v>3932.5</v>
      </c>
    </row>
    <row r="1249" spans="1:11" ht="14.45" customHeight="1" x14ac:dyDescent="0.2">
      <c r="A1249" s="822" t="s">
        <v>575</v>
      </c>
      <c r="B1249" s="823" t="s">
        <v>576</v>
      </c>
      <c r="C1249" s="826" t="s">
        <v>619</v>
      </c>
      <c r="D1249" s="840" t="s">
        <v>620</v>
      </c>
      <c r="E1249" s="826" t="s">
        <v>3719</v>
      </c>
      <c r="F1249" s="840" t="s">
        <v>3720</v>
      </c>
      <c r="G1249" s="826" t="s">
        <v>4692</v>
      </c>
      <c r="H1249" s="826" t="s">
        <v>4693</v>
      </c>
      <c r="I1249" s="832">
        <v>15.729999542236328</v>
      </c>
      <c r="J1249" s="832">
        <v>100</v>
      </c>
      <c r="K1249" s="833">
        <v>1573</v>
      </c>
    </row>
    <row r="1250" spans="1:11" ht="14.45" customHeight="1" x14ac:dyDescent="0.2">
      <c r="A1250" s="822" t="s">
        <v>575</v>
      </c>
      <c r="B1250" s="823" t="s">
        <v>576</v>
      </c>
      <c r="C1250" s="826" t="s">
        <v>619</v>
      </c>
      <c r="D1250" s="840" t="s">
        <v>620</v>
      </c>
      <c r="E1250" s="826" t="s">
        <v>3719</v>
      </c>
      <c r="F1250" s="840" t="s">
        <v>3720</v>
      </c>
      <c r="G1250" s="826" t="s">
        <v>4701</v>
      </c>
      <c r="H1250" s="826" t="s">
        <v>5121</v>
      </c>
      <c r="I1250" s="832">
        <v>15.729999542236328</v>
      </c>
      <c r="J1250" s="832">
        <v>50</v>
      </c>
      <c r="K1250" s="833">
        <v>786.5</v>
      </c>
    </row>
    <row r="1251" spans="1:11" ht="14.45" customHeight="1" x14ac:dyDescent="0.2">
      <c r="A1251" s="822" t="s">
        <v>575</v>
      </c>
      <c r="B1251" s="823" t="s">
        <v>576</v>
      </c>
      <c r="C1251" s="826" t="s">
        <v>619</v>
      </c>
      <c r="D1251" s="840" t="s">
        <v>620</v>
      </c>
      <c r="E1251" s="826" t="s">
        <v>3719</v>
      </c>
      <c r="F1251" s="840" t="s">
        <v>3720</v>
      </c>
      <c r="G1251" s="826" t="s">
        <v>4696</v>
      </c>
      <c r="H1251" s="826" t="s">
        <v>4697</v>
      </c>
      <c r="I1251" s="832">
        <v>15.729999542236328</v>
      </c>
      <c r="J1251" s="832">
        <v>50</v>
      </c>
      <c r="K1251" s="833">
        <v>786.5</v>
      </c>
    </row>
    <row r="1252" spans="1:11" ht="14.45" customHeight="1" x14ac:dyDescent="0.2">
      <c r="A1252" s="822" t="s">
        <v>575</v>
      </c>
      <c r="B1252" s="823" t="s">
        <v>576</v>
      </c>
      <c r="C1252" s="826" t="s">
        <v>619</v>
      </c>
      <c r="D1252" s="840" t="s">
        <v>620</v>
      </c>
      <c r="E1252" s="826" t="s">
        <v>3719</v>
      </c>
      <c r="F1252" s="840" t="s">
        <v>3720</v>
      </c>
      <c r="G1252" s="826" t="s">
        <v>4690</v>
      </c>
      <c r="H1252" s="826" t="s">
        <v>4698</v>
      </c>
      <c r="I1252" s="832">
        <v>15.729999542236328</v>
      </c>
      <c r="J1252" s="832">
        <v>50</v>
      </c>
      <c r="K1252" s="833">
        <v>786.5</v>
      </c>
    </row>
    <row r="1253" spans="1:11" ht="14.45" customHeight="1" x14ac:dyDescent="0.2">
      <c r="A1253" s="822" t="s">
        <v>575</v>
      </c>
      <c r="B1253" s="823" t="s">
        <v>576</v>
      </c>
      <c r="C1253" s="826" t="s">
        <v>619</v>
      </c>
      <c r="D1253" s="840" t="s">
        <v>620</v>
      </c>
      <c r="E1253" s="826" t="s">
        <v>3719</v>
      </c>
      <c r="F1253" s="840" t="s">
        <v>3720</v>
      </c>
      <c r="G1253" s="826" t="s">
        <v>4692</v>
      </c>
      <c r="H1253" s="826" t="s">
        <v>4699</v>
      </c>
      <c r="I1253" s="832">
        <v>15.729999542236328</v>
      </c>
      <c r="J1253" s="832">
        <v>100</v>
      </c>
      <c r="K1253" s="833">
        <v>1573.0000152587891</v>
      </c>
    </row>
    <row r="1254" spans="1:11" ht="14.45" customHeight="1" x14ac:dyDescent="0.2">
      <c r="A1254" s="822" t="s">
        <v>575</v>
      </c>
      <c r="B1254" s="823" t="s">
        <v>576</v>
      </c>
      <c r="C1254" s="826" t="s">
        <v>619</v>
      </c>
      <c r="D1254" s="840" t="s">
        <v>620</v>
      </c>
      <c r="E1254" s="826" t="s">
        <v>3719</v>
      </c>
      <c r="F1254" s="840" t="s">
        <v>3720</v>
      </c>
      <c r="G1254" s="826" t="s">
        <v>4694</v>
      </c>
      <c r="H1254" s="826" t="s">
        <v>4700</v>
      </c>
      <c r="I1254" s="832">
        <v>15.729999542236328</v>
      </c>
      <c r="J1254" s="832">
        <v>100</v>
      </c>
      <c r="K1254" s="833">
        <v>1573</v>
      </c>
    </row>
    <row r="1255" spans="1:11" ht="14.45" customHeight="1" x14ac:dyDescent="0.2">
      <c r="A1255" s="822" t="s">
        <v>575</v>
      </c>
      <c r="B1255" s="823" t="s">
        <v>576</v>
      </c>
      <c r="C1255" s="826" t="s">
        <v>619</v>
      </c>
      <c r="D1255" s="840" t="s">
        <v>620</v>
      </c>
      <c r="E1255" s="826" t="s">
        <v>3719</v>
      </c>
      <c r="F1255" s="840" t="s">
        <v>3720</v>
      </c>
      <c r="G1255" s="826" t="s">
        <v>4701</v>
      </c>
      <c r="H1255" s="826" t="s">
        <v>4702</v>
      </c>
      <c r="I1255" s="832">
        <v>15.470000267028809</v>
      </c>
      <c r="J1255" s="832">
        <v>50</v>
      </c>
      <c r="K1255" s="833">
        <v>773.5</v>
      </c>
    </row>
    <row r="1256" spans="1:11" ht="14.45" customHeight="1" x14ac:dyDescent="0.2">
      <c r="A1256" s="822" t="s">
        <v>575</v>
      </c>
      <c r="B1256" s="823" t="s">
        <v>576</v>
      </c>
      <c r="C1256" s="826" t="s">
        <v>619</v>
      </c>
      <c r="D1256" s="840" t="s">
        <v>620</v>
      </c>
      <c r="E1256" s="826" t="s">
        <v>3719</v>
      </c>
      <c r="F1256" s="840" t="s">
        <v>3720</v>
      </c>
      <c r="G1256" s="826" t="s">
        <v>4696</v>
      </c>
      <c r="H1256" s="826" t="s">
        <v>4703</v>
      </c>
      <c r="I1256" s="832">
        <v>15.729999542236328</v>
      </c>
      <c r="J1256" s="832">
        <v>100</v>
      </c>
      <c r="K1256" s="833">
        <v>1573</v>
      </c>
    </row>
    <row r="1257" spans="1:11" ht="14.45" customHeight="1" x14ac:dyDescent="0.2">
      <c r="A1257" s="822" t="s">
        <v>575</v>
      </c>
      <c r="B1257" s="823" t="s">
        <v>576</v>
      </c>
      <c r="C1257" s="826" t="s">
        <v>619</v>
      </c>
      <c r="D1257" s="840" t="s">
        <v>620</v>
      </c>
      <c r="E1257" s="826" t="s">
        <v>3719</v>
      </c>
      <c r="F1257" s="840" t="s">
        <v>3720</v>
      </c>
      <c r="G1257" s="826" t="s">
        <v>3725</v>
      </c>
      <c r="H1257" s="826" t="s">
        <v>3726</v>
      </c>
      <c r="I1257" s="832">
        <v>8.4700002670288086</v>
      </c>
      <c r="J1257" s="832">
        <v>40</v>
      </c>
      <c r="K1257" s="833">
        <v>338.79998779296875</v>
      </c>
    </row>
    <row r="1258" spans="1:11" ht="14.45" customHeight="1" x14ac:dyDescent="0.2">
      <c r="A1258" s="822" t="s">
        <v>575</v>
      </c>
      <c r="B1258" s="823" t="s">
        <v>576</v>
      </c>
      <c r="C1258" s="826" t="s">
        <v>619</v>
      </c>
      <c r="D1258" s="840" t="s">
        <v>620</v>
      </c>
      <c r="E1258" s="826" t="s">
        <v>3719</v>
      </c>
      <c r="F1258" s="840" t="s">
        <v>3720</v>
      </c>
      <c r="G1258" s="826" t="s">
        <v>3729</v>
      </c>
      <c r="H1258" s="826" t="s">
        <v>3730</v>
      </c>
      <c r="I1258" s="832">
        <v>0.65416666865348816</v>
      </c>
      <c r="J1258" s="832">
        <v>65000</v>
      </c>
      <c r="K1258" s="833">
        <v>42190</v>
      </c>
    </row>
    <row r="1259" spans="1:11" ht="14.45" customHeight="1" x14ac:dyDescent="0.2">
      <c r="A1259" s="822" t="s">
        <v>575</v>
      </c>
      <c r="B1259" s="823" t="s">
        <v>576</v>
      </c>
      <c r="C1259" s="826" t="s">
        <v>619</v>
      </c>
      <c r="D1259" s="840" t="s">
        <v>620</v>
      </c>
      <c r="E1259" s="826" t="s">
        <v>3719</v>
      </c>
      <c r="F1259" s="840" t="s">
        <v>3720</v>
      </c>
      <c r="G1259" s="826" t="s">
        <v>3731</v>
      </c>
      <c r="H1259" s="826" t="s">
        <v>3732</v>
      </c>
      <c r="I1259" s="832">
        <v>0.65538461391742409</v>
      </c>
      <c r="J1259" s="832">
        <v>77800</v>
      </c>
      <c r="K1259" s="833">
        <v>51104</v>
      </c>
    </row>
    <row r="1260" spans="1:11" ht="14.45" customHeight="1" x14ac:dyDescent="0.2">
      <c r="A1260" s="822" t="s">
        <v>575</v>
      </c>
      <c r="B1260" s="823" t="s">
        <v>576</v>
      </c>
      <c r="C1260" s="826" t="s">
        <v>619</v>
      </c>
      <c r="D1260" s="840" t="s">
        <v>620</v>
      </c>
      <c r="E1260" s="826" t="s">
        <v>3719</v>
      </c>
      <c r="F1260" s="840" t="s">
        <v>3720</v>
      </c>
      <c r="G1260" s="826" t="s">
        <v>4704</v>
      </c>
      <c r="H1260" s="826" t="s">
        <v>4705</v>
      </c>
      <c r="I1260" s="832">
        <v>0.64499999369893757</v>
      </c>
      <c r="J1260" s="832">
        <v>67800</v>
      </c>
      <c r="K1260" s="833">
        <v>43624</v>
      </c>
    </row>
    <row r="1261" spans="1:11" ht="14.45" customHeight="1" x14ac:dyDescent="0.2">
      <c r="A1261" s="822" t="s">
        <v>575</v>
      </c>
      <c r="B1261" s="823" t="s">
        <v>576</v>
      </c>
      <c r="C1261" s="826" t="s">
        <v>619</v>
      </c>
      <c r="D1261" s="840" t="s">
        <v>620</v>
      </c>
      <c r="E1261" s="826" t="s">
        <v>3719</v>
      </c>
      <c r="F1261" s="840" t="s">
        <v>3720</v>
      </c>
      <c r="G1261" s="826" t="s">
        <v>3729</v>
      </c>
      <c r="H1261" s="826" t="s">
        <v>3733</v>
      </c>
      <c r="I1261" s="832">
        <v>0.62857142516544884</v>
      </c>
      <c r="J1261" s="832">
        <v>16000</v>
      </c>
      <c r="K1261" s="833">
        <v>10060</v>
      </c>
    </row>
    <row r="1262" spans="1:11" ht="14.45" customHeight="1" x14ac:dyDescent="0.2">
      <c r="A1262" s="822" t="s">
        <v>575</v>
      </c>
      <c r="B1262" s="823" t="s">
        <v>576</v>
      </c>
      <c r="C1262" s="826" t="s">
        <v>619</v>
      </c>
      <c r="D1262" s="840" t="s">
        <v>620</v>
      </c>
      <c r="E1262" s="826" t="s">
        <v>3719</v>
      </c>
      <c r="F1262" s="840" t="s">
        <v>3720</v>
      </c>
      <c r="G1262" s="826" t="s">
        <v>3731</v>
      </c>
      <c r="H1262" s="826" t="s">
        <v>3734</v>
      </c>
      <c r="I1262" s="832">
        <v>0.62999999523162842</v>
      </c>
      <c r="J1262" s="832">
        <v>21000</v>
      </c>
      <c r="K1262" s="833">
        <v>13230</v>
      </c>
    </row>
    <row r="1263" spans="1:11" ht="14.45" customHeight="1" x14ac:dyDescent="0.2">
      <c r="A1263" s="822" t="s">
        <v>575</v>
      </c>
      <c r="B1263" s="823" t="s">
        <v>576</v>
      </c>
      <c r="C1263" s="826" t="s">
        <v>619</v>
      </c>
      <c r="D1263" s="840" t="s">
        <v>620</v>
      </c>
      <c r="E1263" s="826" t="s">
        <v>3719</v>
      </c>
      <c r="F1263" s="840" t="s">
        <v>3720</v>
      </c>
      <c r="G1263" s="826" t="s">
        <v>4704</v>
      </c>
      <c r="H1263" s="826" t="s">
        <v>4708</v>
      </c>
      <c r="I1263" s="832">
        <v>0.62857142516544884</v>
      </c>
      <c r="J1263" s="832">
        <v>21000</v>
      </c>
      <c r="K1263" s="833">
        <v>13200</v>
      </c>
    </row>
    <row r="1264" spans="1:11" ht="14.45" customHeight="1" x14ac:dyDescent="0.2">
      <c r="A1264" s="822" t="s">
        <v>575</v>
      </c>
      <c r="B1264" s="823" t="s">
        <v>576</v>
      </c>
      <c r="C1264" s="826" t="s">
        <v>619</v>
      </c>
      <c r="D1264" s="840" t="s">
        <v>620</v>
      </c>
      <c r="E1264" s="826" t="s">
        <v>4715</v>
      </c>
      <c r="F1264" s="840" t="s">
        <v>4716</v>
      </c>
      <c r="G1264" s="826" t="s">
        <v>4721</v>
      </c>
      <c r="H1264" s="826" t="s">
        <v>4722</v>
      </c>
      <c r="I1264" s="832">
        <v>346.5</v>
      </c>
      <c r="J1264" s="832">
        <v>10</v>
      </c>
      <c r="K1264" s="833">
        <v>3464.949951171875</v>
      </c>
    </row>
    <row r="1265" spans="1:11" ht="14.45" customHeight="1" x14ac:dyDescent="0.2">
      <c r="A1265" s="822" t="s">
        <v>575</v>
      </c>
      <c r="B1265" s="823" t="s">
        <v>576</v>
      </c>
      <c r="C1265" s="826" t="s">
        <v>619</v>
      </c>
      <c r="D1265" s="840" t="s">
        <v>620</v>
      </c>
      <c r="E1265" s="826" t="s">
        <v>4715</v>
      </c>
      <c r="F1265" s="840" t="s">
        <v>4716</v>
      </c>
      <c r="G1265" s="826" t="s">
        <v>4719</v>
      </c>
      <c r="H1265" s="826" t="s">
        <v>4725</v>
      </c>
      <c r="I1265" s="832">
        <v>319.91000366210938</v>
      </c>
      <c r="J1265" s="832">
        <v>20</v>
      </c>
      <c r="K1265" s="833">
        <v>6398.240234375</v>
      </c>
    </row>
    <row r="1266" spans="1:11" ht="14.45" customHeight="1" x14ac:dyDescent="0.2">
      <c r="A1266" s="822" t="s">
        <v>575</v>
      </c>
      <c r="B1266" s="823" t="s">
        <v>576</v>
      </c>
      <c r="C1266" s="826" t="s">
        <v>619</v>
      </c>
      <c r="D1266" s="840" t="s">
        <v>620</v>
      </c>
      <c r="E1266" s="826" t="s">
        <v>4715</v>
      </c>
      <c r="F1266" s="840" t="s">
        <v>4716</v>
      </c>
      <c r="G1266" s="826" t="s">
        <v>4729</v>
      </c>
      <c r="H1266" s="826" t="s">
        <v>4730</v>
      </c>
      <c r="I1266" s="832">
        <v>928.20001220703125</v>
      </c>
      <c r="J1266" s="832">
        <v>10</v>
      </c>
      <c r="K1266" s="833">
        <v>9282.0302734375</v>
      </c>
    </row>
    <row r="1267" spans="1:11" ht="14.45" customHeight="1" x14ac:dyDescent="0.2">
      <c r="A1267" s="822" t="s">
        <v>575</v>
      </c>
      <c r="B1267" s="823" t="s">
        <v>576</v>
      </c>
      <c r="C1267" s="826" t="s">
        <v>619</v>
      </c>
      <c r="D1267" s="840" t="s">
        <v>620</v>
      </c>
      <c r="E1267" s="826" t="s">
        <v>4756</v>
      </c>
      <c r="F1267" s="840" t="s">
        <v>4757</v>
      </c>
      <c r="G1267" s="826" t="s">
        <v>4758</v>
      </c>
      <c r="H1267" s="826" t="s">
        <v>4759</v>
      </c>
      <c r="I1267" s="832">
        <v>18.334999561309814</v>
      </c>
      <c r="J1267" s="832">
        <v>60</v>
      </c>
      <c r="K1267" s="833">
        <v>1100.1000366210938</v>
      </c>
    </row>
    <row r="1268" spans="1:11" ht="14.45" customHeight="1" x14ac:dyDescent="0.2">
      <c r="A1268" s="822" t="s">
        <v>575</v>
      </c>
      <c r="B1268" s="823" t="s">
        <v>576</v>
      </c>
      <c r="C1268" s="826" t="s">
        <v>619</v>
      </c>
      <c r="D1268" s="840" t="s">
        <v>620</v>
      </c>
      <c r="E1268" s="826" t="s">
        <v>4756</v>
      </c>
      <c r="F1268" s="840" t="s">
        <v>4757</v>
      </c>
      <c r="G1268" s="826" t="s">
        <v>4766</v>
      </c>
      <c r="H1268" s="826" t="s">
        <v>4767</v>
      </c>
      <c r="I1268" s="832">
        <v>15.390000343322754</v>
      </c>
      <c r="J1268" s="832">
        <v>50</v>
      </c>
      <c r="K1268" s="833">
        <v>769.5</v>
      </c>
    </row>
    <row r="1269" spans="1:11" ht="14.45" customHeight="1" x14ac:dyDescent="0.2">
      <c r="A1269" s="822" t="s">
        <v>575</v>
      </c>
      <c r="B1269" s="823" t="s">
        <v>576</v>
      </c>
      <c r="C1269" s="826" t="s">
        <v>619</v>
      </c>
      <c r="D1269" s="840" t="s">
        <v>620</v>
      </c>
      <c r="E1269" s="826" t="s">
        <v>4756</v>
      </c>
      <c r="F1269" s="840" t="s">
        <v>4757</v>
      </c>
      <c r="G1269" s="826" t="s">
        <v>4766</v>
      </c>
      <c r="H1269" s="826" t="s">
        <v>4768</v>
      </c>
      <c r="I1269" s="832">
        <v>15.855999755859376</v>
      </c>
      <c r="J1269" s="832">
        <v>300</v>
      </c>
      <c r="K1269" s="833">
        <v>4771.5</v>
      </c>
    </row>
    <row r="1270" spans="1:11" ht="14.45" customHeight="1" x14ac:dyDescent="0.2">
      <c r="A1270" s="822" t="s">
        <v>575</v>
      </c>
      <c r="B1270" s="823" t="s">
        <v>576</v>
      </c>
      <c r="C1270" s="826" t="s">
        <v>619</v>
      </c>
      <c r="D1270" s="840" t="s">
        <v>620</v>
      </c>
      <c r="E1270" s="826" t="s">
        <v>4756</v>
      </c>
      <c r="F1270" s="840" t="s">
        <v>4757</v>
      </c>
      <c r="G1270" s="826" t="s">
        <v>4769</v>
      </c>
      <c r="H1270" s="826" t="s">
        <v>5122</v>
      </c>
      <c r="I1270" s="832">
        <v>34.099998474121094</v>
      </c>
      <c r="J1270" s="832">
        <v>70</v>
      </c>
      <c r="K1270" s="833">
        <v>2386.8400268554688</v>
      </c>
    </row>
    <row r="1271" spans="1:11" ht="14.45" customHeight="1" x14ac:dyDescent="0.2">
      <c r="A1271" s="822" t="s">
        <v>575</v>
      </c>
      <c r="B1271" s="823" t="s">
        <v>576</v>
      </c>
      <c r="C1271" s="826" t="s">
        <v>619</v>
      </c>
      <c r="D1271" s="840" t="s">
        <v>620</v>
      </c>
      <c r="E1271" s="826" t="s">
        <v>4756</v>
      </c>
      <c r="F1271" s="840" t="s">
        <v>4757</v>
      </c>
      <c r="G1271" s="826" t="s">
        <v>5123</v>
      </c>
      <c r="H1271" s="826" t="s">
        <v>5124</v>
      </c>
      <c r="I1271" s="832">
        <v>19.969999313354492</v>
      </c>
      <c r="J1271" s="832">
        <v>100</v>
      </c>
      <c r="K1271" s="833">
        <v>1997</v>
      </c>
    </row>
    <row r="1272" spans="1:11" ht="14.45" customHeight="1" x14ac:dyDescent="0.2">
      <c r="A1272" s="822" t="s">
        <v>575</v>
      </c>
      <c r="B1272" s="823" t="s">
        <v>576</v>
      </c>
      <c r="C1272" s="826" t="s">
        <v>619</v>
      </c>
      <c r="D1272" s="840" t="s">
        <v>620</v>
      </c>
      <c r="E1272" s="826" t="s">
        <v>4756</v>
      </c>
      <c r="F1272" s="840" t="s">
        <v>4757</v>
      </c>
      <c r="G1272" s="826" t="s">
        <v>5125</v>
      </c>
      <c r="H1272" s="826" t="s">
        <v>5126</v>
      </c>
      <c r="I1272" s="832">
        <v>20.899999618530273</v>
      </c>
      <c r="J1272" s="832">
        <v>80</v>
      </c>
      <c r="K1272" s="833">
        <v>1671.739990234375</v>
      </c>
    </row>
    <row r="1273" spans="1:11" ht="14.45" customHeight="1" x14ac:dyDescent="0.2">
      <c r="A1273" s="822" t="s">
        <v>575</v>
      </c>
      <c r="B1273" s="823" t="s">
        <v>576</v>
      </c>
      <c r="C1273" s="826" t="s">
        <v>619</v>
      </c>
      <c r="D1273" s="840" t="s">
        <v>620</v>
      </c>
      <c r="E1273" s="826" t="s">
        <v>4756</v>
      </c>
      <c r="F1273" s="840" t="s">
        <v>4757</v>
      </c>
      <c r="G1273" s="826" t="s">
        <v>5123</v>
      </c>
      <c r="H1273" s="826" t="s">
        <v>5127</v>
      </c>
      <c r="I1273" s="832">
        <v>19.959999084472656</v>
      </c>
      <c r="J1273" s="832">
        <v>30</v>
      </c>
      <c r="K1273" s="833">
        <v>598.79998779296875</v>
      </c>
    </row>
    <row r="1274" spans="1:11" ht="14.45" customHeight="1" x14ac:dyDescent="0.2">
      <c r="A1274" s="822" t="s">
        <v>575</v>
      </c>
      <c r="B1274" s="823" t="s">
        <v>576</v>
      </c>
      <c r="C1274" s="826" t="s">
        <v>619</v>
      </c>
      <c r="D1274" s="840" t="s">
        <v>620</v>
      </c>
      <c r="E1274" s="826" t="s">
        <v>4756</v>
      </c>
      <c r="F1274" s="840" t="s">
        <v>4757</v>
      </c>
      <c r="G1274" s="826" t="s">
        <v>5128</v>
      </c>
      <c r="H1274" s="826" t="s">
        <v>5129</v>
      </c>
      <c r="I1274" s="832">
        <v>3146</v>
      </c>
      <c r="J1274" s="832">
        <v>1</v>
      </c>
      <c r="K1274" s="833">
        <v>3146</v>
      </c>
    </row>
    <row r="1275" spans="1:11" ht="14.45" customHeight="1" x14ac:dyDescent="0.2">
      <c r="A1275" s="822" t="s">
        <v>575</v>
      </c>
      <c r="B1275" s="823" t="s">
        <v>576</v>
      </c>
      <c r="C1275" s="826" t="s">
        <v>619</v>
      </c>
      <c r="D1275" s="840" t="s">
        <v>620</v>
      </c>
      <c r="E1275" s="826" t="s">
        <v>4756</v>
      </c>
      <c r="F1275" s="840" t="s">
        <v>4757</v>
      </c>
      <c r="G1275" s="826" t="s">
        <v>5130</v>
      </c>
      <c r="H1275" s="826" t="s">
        <v>5131</v>
      </c>
      <c r="I1275" s="832">
        <v>3146</v>
      </c>
      <c r="J1275" s="832">
        <v>1</v>
      </c>
      <c r="K1275" s="833">
        <v>3146</v>
      </c>
    </row>
    <row r="1276" spans="1:11" ht="14.45" customHeight="1" x14ac:dyDescent="0.2">
      <c r="A1276" s="822" t="s">
        <v>575</v>
      </c>
      <c r="B1276" s="823" t="s">
        <v>576</v>
      </c>
      <c r="C1276" s="826" t="s">
        <v>619</v>
      </c>
      <c r="D1276" s="840" t="s">
        <v>620</v>
      </c>
      <c r="E1276" s="826" t="s">
        <v>4756</v>
      </c>
      <c r="F1276" s="840" t="s">
        <v>4757</v>
      </c>
      <c r="G1276" s="826" t="s">
        <v>5132</v>
      </c>
      <c r="H1276" s="826" t="s">
        <v>5133</v>
      </c>
      <c r="I1276" s="832">
        <v>60.540000915527344</v>
      </c>
      <c r="J1276" s="832">
        <v>50</v>
      </c>
      <c r="K1276" s="833">
        <v>3026.820068359375</v>
      </c>
    </row>
    <row r="1277" spans="1:11" ht="14.45" customHeight="1" x14ac:dyDescent="0.2">
      <c r="A1277" s="822" t="s">
        <v>575</v>
      </c>
      <c r="B1277" s="823" t="s">
        <v>576</v>
      </c>
      <c r="C1277" s="826" t="s">
        <v>619</v>
      </c>
      <c r="D1277" s="840" t="s">
        <v>620</v>
      </c>
      <c r="E1277" s="826" t="s">
        <v>4756</v>
      </c>
      <c r="F1277" s="840" t="s">
        <v>4757</v>
      </c>
      <c r="G1277" s="826" t="s">
        <v>4781</v>
      </c>
      <c r="H1277" s="826" t="s">
        <v>4782</v>
      </c>
      <c r="I1277" s="832">
        <v>66.400001525878906</v>
      </c>
      <c r="J1277" s="832">
        <v>400</v>
      </c>
      <c r="K1277" s="833">
        <v>26561.919921875</v>
      </c>
    </row>
    <row r="1278" spans="1:11" ht="14.45" customHeight="1" x14ac:dyDescent="0.2">
      <c r="A1278" s="822" t="s">
        <v>575</v>
      </c>
      <c r="B1278" s="823" t="s">
        <v>576</v>
      </c>
      <c r="C1278" s="826" t="s">
        <v>619</v>
      </c>
      <c r="D1278" s="840" t="s">
        <v>620</v>
      </c>
      <c r="E1278" s="826" t="s">
        <v>4756</v>
      </c>
      <c r="F1278" s="840" t="s">
        <v>4757</v>
      </c>
      <c r="G1278" s="826" t="s">
        <v>5134</v>
      </c>
      <c r="H1278" s="826" t="s">
        <v>5135</v>
      </c>
      <c r="I1278" s="832">
        <v>36.299999237060547</v>
      </c>
      <c r="J1278" s="832">
        <v>100</v>
      </c>
      <c r="K1278" s="833">
        <v>3630</v>
      </c>
    </row>
    <row r="1279" spans="1:11" ht="14.45" customHeight="1" x14ac:dyDescent="0.2">
      <c r="A1279" s="822" t="s">
        <v>575</v>
      </c>
      <c r="B1279" s="823" t="s">
        <v>576</v>
      </c>
      <c r="C1279" s="826" t="s">
        <v>619</v>
      </c>
      <c r="D1279" s="840" t="s">
        <v>620</v>
      </c>
      <c r="E1279" s="826" t="s">
        <v>4756</v>
      </c>
      <c r="F1279" s="840" t="s">
        <v>4757</v>
      </c>
      <c r="G1279" s="826" t="s">
        <v>4783</v>
      </c>
      <c r="H1279" s="826" t="s">
        <v>4784</v>
      </c>
      <c r="I1279" s="832">
        <v>17.007272373546254</v>
      </c>
      <c r="J1279" s="832">
        <v>810</v>
      </c>
      <c r="K1279" s="833">
        <v>14093.759979248047</v>
      </c>
    </row>
    <row r="1280" spans="1:11" ht="14.45" customHeight="1" x14ac:dyDescent="0.2">
      <c r="A1280" s="822" t="s">
        <v>575</v>
      </c>
      <c r="B1280" s="823" t="s">
        <v>576</v>
      </c>
      <c r="C1280" s="826" t="s">
        <v>619</v>
      </c>
      <c r="D1280" s="840" t="s">
        <v>620</v>
      </c>
      <c r="E1280" s="826" t="s">
        <v>4756</v>
      </c>
      <c r="F1280" s="840" t="s">
        <v>4757</v>
      </c>
      <c r="G1280" s="826" t="s">
        <v>4783</v>
      </c>
      <c r="H1280" s="826" t="s">
        <v>4785</v>
      </c>
      <c r="I1280" s="832">
        <v>21.721666018168133</v>
      </c>
      <c r="J1280" s="832">
        <v>450</v>
      </c>
      <c r="K1280" s="833">
        <v>9775.7000732421875</v>
      </c>
    </row>
    <row r="1281" spans="1:11" ht="14.45" customHeight="1" x14ac:dyDescent="0.2">
      <c r="A1281" s="822" t="s">
        <v>575</v>
      </c>
      <c r="B1281" s="823" t="s">
        <v>576</v>
      </c>
      <c r="C1281" s="826" t="s">
        <v>619</v>
      </c>
      <c r="D1281" s="840" t="s">
        <v>620</v>
      </c>
      <c r="E1281" s="826" t="s">
        <v>4756</v>
      </c>
      <c r="F1281" s="840" t="s">
        <v>4757</v>
      </c>
      <c r="G1281" s="826" t="s">
        <v>4786</v>
      </c>
      <c r="H1281" s="826" t="s">
        <v>4787</v>
      </c>
      <c r="I1281" s="832">
        <v>50.599998474121094</v>
      </c>
      <c r="J1281" s="832">
        <v>10</v>
      </c>
      <c r="K1281" s="833">
        <v>506.01998901367188</v>
      </c>
    </row>
    <row r="1282" spans="1:11" ht="14.45" customHeight="1" x14ac:dyDescent="0.2">
      <c r="A1282" s="822" t="s">
        <v>575</v>
      </c>
      <c r="B1282" s="823" t="s">
        <v>576</v>
      </c>
      <c r="C1282" s="826" t="s">
        <v>619</v>
      </c>
      <c r="D1282" s="840" t="s">
        <v>620</v>
      </c>
      <c r="E1282" s="826" t="s">
        <v>4756</v>
      </c>
      <c r="F1282" s="840" t="s">
        <v>4757</v>
      </c>
      <c r="G1282" s="826" t="s">
        <v>5136</v>
      </c>
      <c r="H1282" s="826" t="s">
        <v>5137</v>
      </c>
      <c r="I1282" s="832">
        <v>511.30112033420141</v>
      </c>
      <c r="J1282" s="832">
        <v>90</v>
      </c>
      <c r="K1282" s="833">
        <v>52109.959037780762</v>
      </c>
    </row>
    <row r="1283" spans="1:11" ht="14.45" customHeight="1" x14ac:dyDescent="0.2">
      <c r="A1283" s="822" t="s">
        <v>575</v>
      </c>
      <c r="B1283" s="823" t="s">
        <v>576</v>
      </c>
      <c r="C1283" s="826" t="s">
        <v>619</v>
      </c>
      <c r="D1283" s="840" t="s">
        <v>620</v>
      </c>
      <c r="E1283" s="826" t="s">
        <v>4756</v>
      </c>
      <c r="F1283" s="840" t="s">
        <v>4757</v>
      </c>
      <c r="G1283" s="826" t="s">
        <v>4786</v>
      </c>
      <c r="H1283" s="826" t="s">
        <v>4793</v>
      </c>
      <c r="I1283" s="832">
        <v>50.599998474121094</v>
      </c>
      <c r="J1283" s="832">
        <v>40</v>
      </c>
      <c r="K1283" s="833">
        <v>2024.0799560546875</v>
      </c>
    </row>
    <row r="1284" spans="1:11" ht="14.45" customHeight="1" x14ac:dyDescent="0.2">
      <c r="A1284" s="822" t="s">
        <v>575</v>
      </c>
      <c r="B1284" s="823" t="s">
        <v>576</v>
      </c>
      <c r="C1284" s="826" t="s">
        <v>619</v>
      </c>
      <c r="D1284" s="840" t="s">
        <v>620</v>
      </c>
      <c r="E1284" s="826" t="s">
        <v>4756</v>
      </c>
      <c r="F1284" s="840" t="s">
        <v>4757</v>
      </c>
      <c r="G1284" s="826" t="s">
        <v>4794</v>
      </c>
      <c r="H1284" s="826" t="s">
        <v>4795</v>
      </c>
      <c r="I1284" s="832">
        <v>273.45999145507813</v>
      </c>
      <c r="J1284" s="832">
        <v>10</v>
      </c>
      <c r="K1284" s="833">
        <v>2734.60009765625</v>
      </c>
    </row>
    <row r="1285" spans="1:11" ht="14.45" customHeight="1" x14ac:dyDescent="0.2">
      <c r="A1285" s="822" t="s">
        <v>575</v>
      </c>
      <c r="B1285" s="823" t="s">
        <v>576</v>
      </c>
      <c r="C1285" s="826" t="s">
        <v>619</v>
      </c>
      <c r="D1285" s="840" t="s">
        <v>620</v>
      </c>
      <c r="E1285" s="826" t="s">
        <v>4756</v>
      </c>
      <c r="F1285" s="840" t="s">
        <v>4757</v>
      </c>
      <c r="G1285" s="826" t="s">
        <v>4794</v>
      </c>
      <c r="H1285" s="826" t="s">
        <v>4796</v>
      </c>
      <c r="I1285" s="832">
        <v>287.97999572753906</v>
      </c>
      <c r="J1285" s="832">
        <v>20</v>
      </c>
      <c r="K1285" s="833">
        <v>5759.60009765625</v>
      </c>
    </row>
    <row r="1286" spans="1:11" ht="14.45" customHeight="1" x14ac:dyDescent="0.2">
      <c r="A1286" s="822" t="s">
        <v>575</v>
      </c>
      <c r="B1286" s="823" t="s">
        <v>576</v>
      </c>
      <c r="C1286" s="826" t="s">
        <v>619</v>
      </c>
      <c r="D1286" s="840" t="s">
        <v>620</v>
      </c>
      <c r="E1286" s="826" t="s">
        <v>4756</v>
      </c>
      <c r="F1286" s="840" t="s">
        <v>4757</v>
      </c>
      <c r="G1286" s="826" t="s">
        <v>4797</v>
      </c>
      <c r="H1286" s="826" t="s">
        <v>4798</v>
      </c>
      <c r="I1286" s="832">
        <v>511.82998657226563</v>
      </c>
      <c r="J1286" s="832">
        <v>20</v>
      </c>
      <c r="K1286" s="833">
        <v>10236.599609375</v>
      </c>
    </row>
    <row r="1287" spans="1:11" ht="14.45" customHeight="1" x14ac:dyDescent="0.2">
      <c r="A1287" s="822" t="s">
        <v>575</v>
      </c>
      <c r="B1287" s="823" t="s">
        <v>576</v>
      </c>
      <c r="C1287" s="826" t="s">
        <v>619</v>
      </c>
      <c r="D1287" s="840" t="s">
        <v>620</v>
      </c>
      <c r="E1287" s="826" t="s">
        <v>4756</v>
      </c>
      <c r="F1287" s="840" t="s">
        <v>4757</v>
      </c>
      <c r="G1287" s="826" t="s">
        <v>4794</v>
      </c>
      <c r="H1287" s="826" t="s">
        <v>4799</v>
      </c>
      <c r="I1287" s="832">
        <v>273.45999145507813</v>
      </c>
      <c r="J1287" s="832">
        <v>30</v>
      </c>
      <c r="K1287" s="833">
        <v>8203.80029296875</v>
      </c>
    </row>
    <row r="1288" spans="1:11" ht="14.45" customHeight="1" x14ac:dyDescent="0.2">
      <c r="A1288" s="822" t="s">
        <v>575</v>
      </c>
      <c r="B1288" s="823" t="s">
        <v>576</v>
      </c>
      <c r="C1288" s="826" t="s">
        <v>619</v>
      </c>
      <c r="D1288" s="840" t="s">
        <v>620</v>
      </c>
      <c r="E1288" s="826" t="s">
        <v>4756</v>
      </c>
      <c r="F1288" s="840" t="s">
        <v>4757</v>
      </c>
      <c r="G1288" s="826" t="s">
        <v>4797</v>
      </c>
      <c r="H1288" s="826" t="s">
        <v>4800</v>
      </c>
      <c r="I1288" s="832">
        <v>511.82998657226563</v>
      </c>
      <c r="J1288" s="832">
        <v>10</v>
      </c>
      <c r="K1288" s="833">
        <v>5118.2998046875</v>
      </c>
    </row>
    <row r="1289" spans="1:11" ht="14.45" customHeight="1" x14ac:dyDescent="0.2">
      <c r="A1289" s="822" t="s">
        <v>575</v>
      </c>
      <c r="B1289" s="823" t="s">
        <v>576</v>
      </c>
      <c r="C1289" s="826" t="s">
        <v>619</v>
      </c>
      <c r="D1289" s="840" t="s">
        <v>620</v>
      </c>
      <c r="E1289" s="826" t="s">
        <v>4756</v>
      </c>
      <c r="F1289" s="840" t="s">
        <v>4757</v>
      </c>
      <c r="G1289" s="826" t="s">
        <v>5138</v>
      </c>
      <c r="H1289" s="826" t="s">
        <v>5139</v>
      </c>
      <c r="I1289" s="832">
        <v>860.78714425223211</v>
      </c>
      <c r="J1289" s="832">
        <v>45</v>
      </c>
      <c r="K1289" s="833">
        <v>45254.480117797852</v>
      </c>
    </row>
    <row r="1290" spans="1:11" ht="14.45" customHeight="1" x14ac:dyDescent="0.2">
      <c r="A1290" s="822" t="s">
        <v>575</v>
      </c>
      <c r="B1290" s="823" t="s">
        <v>576</v>
      </c>
      <c r="C1290" s="826" t="s">
        <v>619</v>
      </c>
      <c r="D1290" s="840" t="s">
        <v>620</v>
      </c>
      <c r="E1290" s="826" t="s">
        <v>4756</v>
      </c>
      <c r="F1290" s="840" t="s">
        <v>4757</v>
      </c>
      <c r="G1290" s="826" t="s">
        <v>5138</v>
      </c>
      <c r="H1290" s="826" t="s">
        <v>5140</v>
      </c>
      <c r="I1290" s="832">
        <v>997.03997802734375</v>
      </c>
      <c r="J1290" s="832">
        <v>47</v>
      </c>
      <c r="K1290" s="833">
        <v>46860.88134765625</v>
      </c>
    </row>
    <row r="1291" spans="1:11" ht="14.45" customHeight="1" x14ac:dyDescent="0.2">
      <c r="A1291" s="822" t="s">
        <v>575</v>
      </c>
      <c r="B1291" s="823" t="s">
        <v>576</v>
      </c>
      <c r="C1291" s="826" t="s">
        <v>598</v>
      </c>
      <c r="D1291" s="840" t="s">
        <v>599</v>
      </c>
      <c r="E1291" s="826" t="s">
        <v>3735</v>
      </c>
      <c r="F1291" s="840" t="s">
        <v>3736</v>
      </c>
      <c r="G1291" s="826" t="s">
        <v>3753</v>
      </c>
      <c r="H1291" s="826" t="s">
        <v>3754</v>
      </c>
      <c r="I1291" s="832">
        <v>141.58000183105469</v>
      </c>
      <c r="J1291" s="832">
        <v>4</v>
      </c>
      <c r="K1291" s="833">
        <v>566.32000732421875</v>
      </c>
    </row>
    <row r="1292" spans="1:11" ht="14.45" customHeight="1" x14ac:dyDescent="0.2">
      <c r="A1292" s="822" t="s">
        <v>575</v>
      </c>
      <c r="B1292" s="823" t="s">
        <v>576</v>
      </c>
      <c r="C1292" s="826" t="s">
        <v>598</v>
      </c>
      <c r="D1292" s="840" t="s">
        <v>599</v>
      </c>
      <c r="E1292" s="826" t="s">
        <v>3735</v>
      </c>
      <c r="F1292" s="840" t="s">
        <v>3736</v>
      </c>
      <c r="G1292" s="826" t="s">
        <v>3753</v>
      </c>
      <c r="H1292" s="826" t="s">
        <v>3755</v>
      </c>
      <c r="I1292" s="832">
        <v>164.55999755859375</v>
      </c>
      <c r="J1292" s="832">
        <v>10</v>
      </c>
      <c r="K1292" s="833">
        <v>1645.5999755859375</v>
      </c>
    </row>
    <row r="1293" spans="1:11" ht="14.45" customHeight="1" x14ac:dyDescent="0.2">
      <c r="A1293" s="822" t="s">
        <v>575</v>
      </c>
      <c r="B1293" s="823" t="s">
        <v>576</v>
      </c>
      <c r="C1293" s="826" t="s">
        <v>598</v>
      </c>
      <c r="D1293" s="840" t="s">
        <v>599</v>
      </c>
      <c r="E1293" s="826" t="s">
        <v>3598</v>
      </c>
      <c r="F1293" s="840" t="s">
        <v>3599</v>
      </c>
      <c r="G1293" s="826" t="s">
        <v>3834</v>
      </c>
      <c r="H1293" s="826" t="s">
        <v>3835</v>
      </c>
      <c r="I1293" s="832">
        <v>0.99000000953674316</v>
      </c>
      <c r="J1293" s="832">
        <v>600</v>
      </c>
      <c r="K1293" s="833">
        <v>598</v>
      </c>
    </row>
    <row r="1294" spans="1:11" ht="14.45" customHeight="1" x14ac:dyDescent="0.2">
      <c r="A1294" s="822" t="s">
        <v>575</v>
      </c>
      <c r="B1294" s="823" t="s">
        <v>576</v>
      </c>
      <c r="C1294" s="826" t="s">
        <v>598</v>
      </c>
      <c r="D1294" s="840" t="s">
        <v>599</v>
      </c>
      <c r="E1294" s="826" t="s">
        <v>3598</v>
      </c>
      <c r="F1294" s="840" t="s">
        <v>3599</v>
      </c>
      <c r="G1294" s="826" t="s">
        <v>5141</v>
      </c>
      <c r="H1294" s="826" t="s">
        <v>5142</v>
      </c>
      <c r="I1294" s="832">
        <v>0.59333332379659021</v>
      </c>
      <c r="J1294" s="832">
        <v>500</v>
      </c>
      <c r="K1294" s="833">
        <v>297.5</v>
      </c>
    </row>
    <row r="1295" spans="1:11" ht="14.45" customHeight="1" x14ac:dyDescent="0.2">
      <c r="A1295" s="822" t="s">
        <v>575</v>
      </c>
      <c r="B1295" s="823" t="s">
        <v>576</v>
      </c>
      <c r="C1295" s="826" t="s">
        <v>598</v>
      </c>
      <c r="D1295" s="840" t="s">
        <v>599</v>
      </c>
      <c r="E1295" s="826" t="s">
        <v>3598</v>
      </c>
      <c r="F1295" s="840" t="s">
        <v>3599</v>
      </c>
      <c r="G1295" s="826" t="s">
        <v>3834</v>
      </c>
      <c r="H1295" s="826" t="s">
        <v>3836</v>
      </c>
      <c r="I1295" s="832">
        <v>0.97000002861022949</v>
      </c>
      <c r="J1295" s="832">
        <v>500</v>
      </c>
      <c r="K1295" s="833">
        <v>485</v>
      </c>
    </row>
    <row r="1296" spans="1:11" ht="14.45" customHeight="1" x14ac:dyDescent="0.2">
      <c r="A1296" s="822" t="s">
        <v>575</v>
      </c>
      <c r="B1296" s="823" t="s">
        <v>576</v>
      </c>
      <c r="C1296" s="826" t="s">
        <v>598</v>
      </c>
      <c r="D1296" s="840" t="s">
        <v>599</v>
      </c>
      <c r="E1296" s="826" t="s">
        <v>3598</v>
      </c>
      <c r="F1296" s="840" t="s">
        <v>3599</v>
      </c>
      <c r="G1296" s="826" t="s">
        <v>5141</v>
      </c>
      <c r="H1296" s="826" t="s">
        <v>5143</v>
      </c>
      <c r="I1296" s="832">
        <v>0.5899999737739563</v>
      </c>
      <c r="J1296" s="832">
        <v>1000</v>
      </c>
      <c r="K1296" s="833">
        <v>590</v>
      </c>
    </row>
    <row r="1297" spans="1:11" ht="14.45" customHeight="1" x14ac:dyDescent="0.2">
      <c r="A1297" s="822" t="s">
        <v>575</v>
      </c>
      <c r="B1297" s="823" t="s">
        <v>576</v>
      </c>
      <c r="C1297" s="826" t="s">
        <v>598</v>
      </c>
      <c r="D1297" s="840" t="s">
        <v>599</v>
      </c>
      <c r="E1297" s="826" t="s">
        <v>3598</v>
      </c>
      <c r="F1297" s="840" t="s">
        <v>3599</v>
      </c>
      <c r="G1297" s="826" t="s">
        <v>3906</v>
      </c>
      <c r="H1297" s="826" t="s">
        <v>5144</v>
      </c>
      <c r="I1297" s="832">
        <v>6.3250000476837158</v>
      </c>
      <c r="J1297" s="832">
        <v>150</v>
      </c>
      <c r="K1297" s="833">
        <v>949</v>
      </c>
    </row>
    <row r="1298" spans="1:11" ht="14.45" customHeight="1" x14ac:dyDescent="0.2">
      <c r="A1298" s="822" t="s">
        <v>575</v>
      </c>
      <c r="B1298" s="823" t="s">
        <v>576</v>
      </c>
      <c r="C1298" s="826" t="s">
        <v>598</v>
      </c>
      <c r="D1298" s="840" t="s">
        <v>599</v>
      </c>
      <c r="E1298" s="826" t="s">
        <v>3598</v>
      </c>
      <c r="F1298" s="840" t="s">
        <v>3599</v>
      </c>
      <c r="G1298" s="826" t="s">
        <v>3906</v>
      </c>
      <c r="H1298" s="826" t="s">
        <v>3907</v>
      </c>
      <c r="I1298" s="832">
        <v>6.320000171661377</v>
      </c>
      <c r="J1298" s="832">
        <v>100</v>
      </c>
      <c r="K1298" s="833">
        <v>632</v>
      </c>
    </row>
    <row r="1299" spans="1:11" ht="14.45" customHeight="1" x14ac:dyDescent="0.2">
      <c r="A1299" s="822" t="s">
        <v>575</v>
      </c>
      <c r="B1299" s="823" t="s">
        <v>576</v>
      </c>
      <c r="C1299" s="826" t="s">
        <v>598</v>
      </c>
      <c r="D1299" s="840" t="s">
        <v>599</v>
      </c>
      <c r="E1299" s="826" t="s">
        <v>3598</v>
      </c>
      <c r="F1299" s="840" t="s">
        <v>3599</v>
      </c>
      <c r="G1299" s="826" t="s">
        <v>3893</v>
      </c>
      <c r="H1299" s="826" t="s">
        <v>3950</v>
      </c>
      <c r="I1299" s="832">
        <v>14.119999885559082</v>
      </c>
      <c r="J1299" s="832">
        <v>50</v>
      </c>
      <c r="K1299" s="833">
        <v>706</v>
      </c>
    </row>
    <row r="1300" spans="1:11" ht="14.45" customHeight="1" x14ac:dyDescent="0.2">
      <c r="A1300" s="822" t="s">
        <v>575</v>
      </c>
      <c r="B1300" s="823" t="s">
        <v>576</v>
      </c>
      <c r="C1300" s="826" t="s">
        <v>598</v>
      </c>
      <c r="D1300" s="840" t="s">
        <v>599</v>
      </c>
      <c r="E1300" s="826" t="s">
        <v>3598</v>
      </c>
      <c r="F1300" s="840" t="s">
        <v>3599</v>
      </c>
      <c r="G1300" s="826" t="s">
        <v>3612</v>
      </c>
      <c r="H1300" s="826" t="s">
        <v>3958</v>
      </c>
      <c r="I1300" s="832">
        <v>1.3799999952316284</v>
      </c>
      <c r="J1300" s="832">
        <v>5850</v>
      </c>
      <c r="K1300" s="833">
        <v>8073</v>
      </c>
    </row>
    <row r="1301" spans="1:11" ht="14.45" customHeight="1" x14ac:dyDescent="0.2">
      <c r="A1301" s="822" t="s">
        <v>575</v>
      </c>
      <c r="B1301" s="823" t="s">
        <v>576</v>
      </c>
      <c r="C1301" s="826" t="s">
        <v>598</v>
      </c>
      <c r="D1301" s="840" t="s">
        <v>599</v>
      </c>
      <c r="E1301" s="826" t="s">
        <v>3598</v>
      </c>
      <c r="F1301" s="840" t="s">
        <v>3599</v>
      </c>
      <c r="G1301" s="826" t="s">
        <v>3602</v>
      </c>
      <c r="H1301" s="826" t="s">
        <v>3603</v>
      </c>
      <c r="I1301" s="832">
        <v>0.85333335399627686</v>
      </c>
      <c r="J1301" s="832">
        <v>1900</v>
      </c>
      <c r="K1301" s="833">
        <v>1621</v>
      </c>
    </row>
    <row r="1302" spans="1:11" ht="14.45" customHeight="1" x14ac:dyDescent="0.2">
      <c r="A1302" s="822" t="s">
        <v>575</v>
      </c>
      <c r="B1302" s="823" t="s">
        <v>576</v>
      </c>
      <c r="C1302" s="826" t="s">
        <v>598</v>
      </c>
      <c r="D1302" s="840" t="s">
        <v>599</v>
      </c>
      <c r="E1302" s="826" t="s">
        <v>3598</v>
      </c>
      <c r="F1302" s="840" t="s">
        <v>3599</v>
      </c>
      <c r="G1302" s="826" t="s">
        <v>3604</v>
      </c>
      <c r="H1302" s="826" t="s">
        <v>3605</v>
      </c>
      <c r="I1302" s="832">
        <v>1.51705880726085</v>
      </c>
      <c r="J1302" s="832">
        <v>1250</v>
      </c>
      <c r="K1302" s="833">
        <v>1897</v>
      </c>
    </row>
    <row r="1303" spans="1:11" ht="14.45" customHeight="1" x14ac:dyDescent="0.2">
      <c r="A1303" s="822" t="s">
        <v>575</v>
      </c>
      <c r="B1303" s="823" t="s">
        <v>576</v>
      </c>
      <c r="C1303" s="826" t="s">
        <v>598</v>
      </c>
      <c r="D1303" s="840" t="s">
        <v>599</v>
      </c>
      <c r="E1303" s="826" t="s">
        <v>3598</v>
      </c>
      <c r="F1303" s="840" t="s">
        <v>3599</v>
      </c>
      <c r="G1303" s="826" t="s">
        <v>3606</v>
      </c>
      <c r="H1303" s="826" t="s">
        <v>3607</v>
      </c>
      <c r="I1303" s="832">
        <v>25.079999605814617</v>
      </c>
      <c r="J1303" s="832">
        <v>84</v>
      </c>
      <c r="K1303" s="833">
        <v>2107.1200256347656</v>
      </c>
    </row>
    <row r="1304" spans="1:11" ht="14.45" customHeight="1" x14ac:dyDescent="0.2">
      <c r="A1304" s="822" t="s">
        <v>575</v>
      </c>
      <c r="B1304" s="823" t="s">
        <v>576</v>
      </c>
      <c r="C1304" s="826" t="s">
        <v>598</v>
      </c>
      <c r="D1304" s="840" t="s">
        <v>599</v>
      </c>
      <c r="E1304" s="826" t="s">
        <v>3598</v>
      </c>
      <c r="F1304" s="840" t="s">
        <v>3599</v>
      </c>
      <c r="G1304" s="826" t="s">
        <v>5145</v>
      </c>
      <c r="H1304" s="826" t="s">
        <v>5146</v>
      </c>
      <c r="I1304" s="832">
        <v>7.1100001335144043</v>
      </c>
      <c r="J1304" s="832">
        <v>68</v>
      </c>
      <c r="K1304" s="833">
        <v>483.47999572753906</v>
      </c>
    </row>
    <row r="1305" spans="1:11" ht="14.45" customHeight="1" x14ac:dyDescent="0.2">
      <c r="A1305" s="822" t="s">
        <v>575</v>
      </c>
      <c r="B1305" s="823" t="s">
        <v>576</v>
      </c>
      <c r="C1305" s="826" t="s">
        <v>598</v>
      </c>
      <c r="D1305" s="840" t="s">
        <v>599</v>
      </c>
      <c r="E1305" s="826" t="s">
        <v>3598</v>
      </c>
      <c r="F1305" s="840" t="s">
        <v>3599</v>
      </c>
      <c r="G1305" s="826" t="s">
        <v>3969</v>
      </c>
      <c r="H1305" s="826" t="s">
        <v>3970</v>
      </c>
      <c r="I1305" s="832">
        <v>9.3352380025954478</v>
      </c>
      <c r="J1305" s="832">
        <v>148</v>
      </c>
      <c r="K1305" s="833">
        <v>1398.6599712371826</v>
      </c>
    </row>
    <row r="1306" spans="1:11" ht="14.45" customHeight="1" x14ac:dyDescent="0.2">
      <c r="A1306" s="822" t="s">
        <v>575</v>
      </c>
      <c r="B1306" s="823" t="s">
        <v>576</v>
      </c>
      <c r="C1306" s="826" t="s">
        <v>598</v>
      </c>
      <c r="D1306" s="840" t="s">
        <v>599</v>
      </c>
      <c r="E1306" s="826" t="s">
        <v>3598</v>
      </c>
      <c r="F1306" s="840" t="s">
        <v>3599</v>
      </c>
      <c r="G1306" s="826" t="s">
        <v>3971</v>
      </c>
      <c r="H1306" s="826" t="s">
        <v>3972</v>
      </c>
      <c r="I1306" s="832">
        <v>11.960000038146973</v>
      </c>
      <c r="J1306" s="832">
        <v>5</v>
      </c>
      <c r="K1306" s="833">
        <v>59.799999237060547</v>
      </c>
    </row>
    <row r="1307" spans="1:11" ht="14.45" customHeight="1" x14ac:dyDescent="0.2">
      <c r="A1307" s="822" t="s">
        <v>575</v>
      </c>
      <c r="B1307" s="823" t="s">
        <v>576</v>
      </c>
      <c r="C1307" s="826" t="s">
        <v>598</v>
      </c>
      <c r="D1307" s="840" t="s">
        <v>599</v>
      </c>
      <c r="E1307" s="826" t="s">
        <v>3598</v>
      </c>
      <c r="F1307" s="840" t="s">
        <v>3599</v>
      </c>
      <c r="G1307" s="826" t="s">
        <v>3617</v>
      </c>
      <c r="H1307" s="826" t="s">
        <v>4898</v>
      </c>
      <c r="I1307" s="832">
        <v>26.166666666666668</v>
      </c>
      <c r="J1307" s="832">
        <v>50</v>
      </c>
      <c r="K1307" s="833">
        <v>1308.3400115966797</v>
      </c>
    </row>
    <row r="1308" spans="1:11" ht="14.45" customHeight="1" x14ac:dyDescent="0.2">
      <c r="A1308" s="822" t="s">
        <v>575</v>
      </c>
      <c r="B1308" s="823" t="s">
        <v>576</v>
      </c>
      <c r="C1308" s="826" t="s">
        <v>598</v>
      </c>
      <c r="D1308" s="840" t="s">
        <v>599</v>
      </c>
      <c r="E1308" s="826" t="s">
        <v>3598</v>
      </c>
      <c r="F1308" s="840" t="s">
        <v>3599</v>
      </c>
      <c r="G1308" s="826" t="s">
        <v>4899</v>
      </c>
      <c r="H1308" s="826" t="s">
        <v>5147</v>
      </c>
      <c r="I1308" s="832">
        <v>15.025833368301392</v>
      </c>
      <c r="J1308" s="832">
        <v>103</v>
      </c>
      <c r="K1308" s="833">
        <v>1547.4399967193604</v>
      </c>
    </row>
    <row r="1309" spans="1:11" ht="14.45" customHeight="1" x14ac:dyDescent="0.2">
      <c r="A1309" s="822" t="s">
        <v>575</v>
      </c>
      <c r="B1309" s="823" t="s">
        <v>576</v>
      </c>
      <c r="C1309" s="826" t="s">
        <v>598</v>
      </c>
      <c r="D1309" s="840" t="s">
        <v>599</v>
      </c>
      <c r="E1309" s="826" t="s">
        <v>3598</v>
      </c>
      <c r="F1309" s="840" t="s">
        <v>3599</v>
      </c>
      <c r="G1309" s="826" t="s">
        <v>4907</v>
      </c>
      <c r="H1309" s="826" t="s">
        <v>5148</v>
      </c>
      <c r="I1309" s="832">
        <v>23.918333371480305</v>
      </c>
      <c r="J1309" s="832">
        <v>189</v>
      </c>
      <c r="K1309" s="833">
        <v>4520.5299644470215</v>
      </c>
    </row>
    <row r="1310" spans="1:11" ht="14.45" customHeight="1" x14ac:dyDescent="0.2">
      <c r="A1310" s="822" t="s">
        <v>575</v>
      </c>
      <c r="B1310" s="823" t="s">
        <v>576</v>
      </c>
      <c r="C1310" s="826" t="s">
        <v>598</v>
      </c>
      <c r="D1310" s="840" t="s">
        <v>599</v>
      </c>
      <c r="E1310" s="826" t="s">
        <v>3598</v>
      </c>
      <c r="F1310" s="840" t="s">
        <v>3599</v>
      </c>
      <c r="G1310" s="826" t="s">
        <v>3979</v>
      </c>
      <c r="H1310" s="826" t="s">
        <v>3980</v>
      </c>
      <c r="I1310" s="832">
        <v>0.37999999523162842</v>
      </c>
      <c r="J1310" s="832">
        <v>5</v>
      </c>
      <c r="K1310" s="833">
        <v>1.8999999761581421</v>
      </c>
    </row>
    <row r="1311" spans="1:11" ht="14.45" customHeight="1" x14ac:dyDescent="0.2">
      <c r="A1311" s="822" t="s">
        <v>575</v>
      </c>
      <c r="B1311" s="823" t="s">
        <v>576</v>
      </c>
      <c r="C1311" s="826" t="s">
        <v>598</v>
      </c>
      <c r="D1311" s="840" t="s">
        <v>599</v>
      </c>
      <c r="E1311" s="826" t="s">
        <v>3598</v>
      </c>
      <c r="F1311" s="840" t="s">
        <v>3599</v>
      </c>
      <c r="G1311" s="826" t="s">
        <v>5149</v>
      </c>
      <c r="H1311" s="826" t="s">
        <v>5150</v>
      </c>
      <c r="I1311" s="832">
        <v>5.625</v>
      </c>
      <c r="J1311" s="832">
        <v>48</v>
      </c>
      <c r="K1311" s="833">
        <v>269.93000793457031</v>
      </c>
    </row>
    <row r="1312" spans="1:11" ht="14.45" customHeight="1" x14ac:dyDescent="0.2">
      <c r="A1312" s="822" t="s">
        <v>575</v>
      </c>
      <c r="B1312" s="823" t="s">
        <v>576</v>
      </c>
      <c r="C1312" s="826" t="s">
        <v>598</v>
      </c>
      <c r="D1312" s="840" t="s">
        <v>599</v>
      </c>
      <c r="E1312" s="826" t="s">
        <v>3598</v>
      </c>
      <c r="F1312" s="840" t="s">
        <v>3599</v>
      </c>
      <c r="G1312" s="826" t="s">
        <v>5151</v>
      </c>
      <c r="H1312" s="826" t="s">
        <v>5152</v>
      </c>
      <c r="I1312" s="832">
        <v>4.5999999046325684</v>
      </c>
      <c r="J1312" s="832">
        <v>20</v>
      </c>
      <c r="K1312" s="833">
        <v>92</v>
      </c>
    </row>
    <row r="1313" spans="1:11" ht="14.45" customHeight="1" x14ac:dyDescent="0.2">
      <c r="A1313" s="822" t="s">
        <v>575</v>
      </c>
      <c r="B1313" s="823" t="s">
        <v>576</v>
      </c>
      <c r="C1313" s="826" t="s">
        <v>598</v>
      </c>
      <c r="D1313" s="840" t="s">
        <v>599</v>
      </c>
      <c r="E1313" s="826" t="s">
        <v>3598</v>
      </c>
      <c r="F1313" s="840" t="s">
        <v>3599</v>
      </c>
      <c r="G1313" s="826" t="s">
        <v>4901</v>
      </c>
      <c r="H1313" s="826" t="s">
        <v>4902</v>
      </c>
      <c r="I1313" s="832">
        <v>7.630000114440918</v>
      </c>
      <c r="J1313" s="832">
        <v>10</v>
      </c>
      <c r="K1313" s="833">
        <v>76.300003051757813</v>
      </c>
    </row>
    <row r="1314" spans="1:11" ht="14.45" customHeight="1" x14ac:dyDescent="0.2">
      <c r="A1314" s="822" t="s">
        <v>575</v>
      </c>
      <c r="B1314" s="823" t="s">
        <v>576</v>
      </c>
      <c r="C1314" s="826" t="s">
        <v>598</v>
      </c>
      <c r="D1314" s="840" t="s">
        <v>599</v>
      </c>
      <c r="E1314" s="826" t="s">
        <v>3598</v>
      </c>
      <c r="F1314" s="840" t="s">
        <v>3599</v>
      </c>
      <c r="G1314" s="826" t="s">
        <v>3608</v>
      </c>
      <c r="H1314" s="826" t="s">
        <v>3609</v>
      </c>
      <c r="I1314" s="832">
        <v>9.4899997711181641</v>
      </c>
      <c r="J1314" s="832">
        <v>24</v>
      </c>
      <c r="K1314" s="833">
        <v>227.69999694824219</v>
      </c>
    </row>
    <row r="1315" spans="1:11" ht="14.45" customHeight="1" x14ac:dyDescent="0.2">
      <c r="A1315" s="822" t="s">
        <v>575</v>
      </c>
      <c r="B1315" s="823" t="s">
        <v>576</v>
      </c>
      <c r="C1315" s="826" t="s">
        <v>598</v>
      </c>
      <c r="D1315" s="840" t="s">
        <v>599</v>
      </c>
      <c r="E1315" s="826" t="s">
        <v>3598</v>
      </c>
      <c r="F1315" s="840" t="s">
        <v>3599</v>
      </c>
      <c r="G1315" s="826" t="s">
        <v>3610</v>
      </c>
      <c r="H1315" s="826" t="s">
        <v>3611</v>
      </c>
      <c r="I1315" s="832">
        <v>19.065713609967911</v>
      </c>
      <c r="J1315" s="832">
        <v>84</v>
      </c>
      <c r="K1315" s="833">
        <v>1601.5199890136719</v>
      </c>
    </row>
    <row r="1316" spans="1:11" ht="14.45" customHeight="1" x14ac:dyDescent="0.2">
      <c r="A1316" s="822" t="s">
        <v>575</v>
      </c>
      <c r="B1316" s="823" t="s">
        <v>576</v>
      </c>
      <c r="C1316" s="826" t="s">
        <v>598</v>
      </c>
      <c r="D1316" s="840" t="s">
        <v>599</v>
      </c>
      <c r="E1316" s="826" t="s">
        <v>3598</v>
      </c>
      <c r="F1316" s="840" t="s">
        <v>3599</v>
      </c>
      <c r="G1316" s="826" t="s">
        <v>3983</v>
      </c>
      <c r="H1316" s="826" t="s">
        <v>3984</v>
      </c>
      <c r="I1316" s="832">
        <v>25.873332659403484</v>
      </c>
      <c r="J1316" s="832">
        <v>144</v>
      </c>
      <c r="K1316" s="833">
        <v>3725.7400512695313</v>
      </c>
    </row>
    <row r="1317" spans="1:11" ht="14.45" customHeight="1" x14ac:dyDescent="0.2">
      <c r="A1317" s="822" t="s">
        <v>575</v>
      </c>
      <c r="B1317" s="823" t="s">
        <v>576</v>
      </c>
      <c r="C1317" s="826" t="s">
        <v>598</v>
      </c>
      <c r="D1317" s="840" t="s">
        <v>599</v>
      </c>
      <c r="E1317" s="826" t="s">
        <v>3598</v>
      </c>
      <c r="F1317" s="840" t="s">
        <v>3599</v>
      </c>
      <c r="G1317" s="826" t="s">
        <v>3612</v>
      </c>
      <c r="H1317" s="826" t="s">
        <v>3613</v>
      </c>
      <c r="I1317" s="832">
        <v>1.3799999952316284</v>
      </c>
      <c r="J1317" s="832">
        <v>3800</v>
      </c>
      <c r="K1317" s="833">
        <v>5244</v>
      </c>
    </row>
    <row r="1318" spans="1:11" ht="14.45" customHeight="1" x14ac:dyDescent="0.2">
      <c r="A1318" s="822" t="s">
        <v>575</v>
      </c>
      <c r="B1318" s="823" t="s">
        <v>576</v>
      </c>
      <c r="C1318" s="826" t="s">
        <v>598</v>
      </c>
      <c r="D1318" s="840" t="s">
        <v>599</v>
      </c>
      <c r="E1318" s="826" t="s">
        <v>3598</v>
      </c>
      <c r="F1318" s="840" t="s">
        <v>3599</v>
      </c>
      <c r="G1318" s="826" t="s">
        <v>3602</v>
      </c>
      <c r="H1318" s="826" t="s">
        <v>3615</v>
      </c>
      <c r="I1318" s="832">
        <v>0.85500001907348633</v>
      </c>
      <c r="J1318" s="832">
        <v>1000</v>
      </c>
      <c r="K1318" s="833">
        <v>855</v>
      </c>
    </row>
    <row r="1319" spans="1:11" ht="14.45" customHeight="1" x14ac:dyDescent="0.2">
      <c r="A1319" s="822" t="s">
        <v>575</v>
      </c>
      <c r="B1319" s="823" t="s">
        <v>576</v>
      </c>
      <c r="C1319" s="826" t="s">
        <v>598</v>
      </c>
      <c r="D1319" s="840" t="s">
        <v>599</v>
      </c>
      <c r="E1319" s="826" t="s">
        <v>3598</v>
      </c>
      <c r="F1319" s="840" t="s">
        <v>3599</v>
      </c>
      <c r="G1319" s="826" t="s">
        <v>3604</v>
      </c>
      <c r="H1319" s="826" t="s">
        <v>3616</v>
      </c>
      <c r="I1319" s="832">
        <v>1.5172727108001709</v>
      </c>
      <c r="J1319" s="832">
        <v>700</v>
      </c>
      <c r="K1319" s="833">
        <v>1062</v>
      </c>
    </row>
    <row r="1320" spans="1:11" ht="14.45" customHeight="1" x14ac:dyDescent="0.2">
      <c r="A1320" s="822" t="s">
        <v>575</v>
      </c>
      <c r="B1320" s="823" t="s">
        <v>576</v>
      </c>
      <c r="C1320" s="826" t="s">
        <v>598</v>
      </c>
      <c r="D1320" s="840" t="s">
        <v>599</v>
      </c>
      <c r="E1320" s="826" t="s">
        <v>3598</v>
      </c>
      <c r="F1320" s="840" t="s">
        <v>3599</v>
      </c>
      <c r="G1320" s="826" t="s">
        <v>3606</v>
      </c>
      <c r="H1320" s="826" t="s">
        <v>5153</v>
      </c>
      <c r="I1320" s="832">
        <v>25.129999160766602</v>
      </c>
      <c r="J1320" s="832">
        <v>12</v>
      </c>
      <c r="K1320" s="833">
        <v>301.510009765625</v>
      </c>
    </row>
    <row r="1321" spans="1:11" ht="14.45" customHeight="1" x14ac:dyDescent="0.2">
      <c r="A1321" s="822" t="s">
        <v>575</v>
      </c>
      <c r="B1321" s="823" t="s">
        <v>576</v>
      </c>
      <c r="C1321" s="826" t="s">
        <v>598</v>
      </c>
      <c r="D1321" s="840" t="s">
        <v>599</v>
      </c>
      <c r="E1321" s="826" t="s">
        <v>3598</v>
      </c>
      <c r="F1321" s="840" t="s">
        <v>3599</v>
      </c>
      <c r="G1321" s="826" t="s">
        <v>5145</v>
      </c>
      <c r="H1321" s="826" t="s">
        <v>5154</v>
      </c>
      <c r="I1321" s="832">
        <v>5.8299999237060547</v>
      </c>
      <c r="J1321" s="832">
        <v>24</v>
      </c>
      <c r="K1321" s="833">
        <v>139.91999816894531</v>
      </c>
    </row>
    <row r="1322" spans="1:11" ht="14.45" customHeight="1" x14ac:dyDescent="0.2">
      <c r="A1322" s="822" t="s">
        <v>575</v>
      </c>
      <c r="B1322" s="823" t="s">
        <v>576</v>
      </c>
      <c r="C1322" s="826" t="s">
        <v>598</v>
      </c>
      <c r="D1322" s="840" t="s">
        <v>599</v>
      </c>
      <c r="E1322" s="826" t="s">
        <v>3598</v>
      </c>
      <c r="F1322" s="840" t="s">
        <v>3599</v>
      </c>
      <c r="G1322" s="826" t="s">
        <v>3969</v>
      </c>
      <c r="H1322" s="826" t="s">
        <v>3989</v>
      </c>
      <c r="I1322" s="832">
        <v>8.1223076306856594</v>
      </c>
      <c r="J1322" s="832">
        <v>69</v>
      </c>
      <c r="K1322" s="833">
        <v>560.52999877929688</v>
      </c>
    </row>
    <row r="1323" spans="1:11" ht="14.45" customHeight="1" x14ac:dyDescent="0.2">
      <c r="A1323" s="822" t="s">
        <v>575</v>
      </c>
      <c r="B1323" s="823" t="s">
        <v>576</v>
      </c>
      <c r="C1323" s="826" t="s">
        <v>598</v>
      </c>
      <c r="D1323" s="840" t="s">
        <v>599</v>
      </c>
      <c r="E1323" s="826" t="s">
        <v>3598</v>
      </c>
      <c r="F1323" s="840" t="s">
        <v>3599</v>
      </c>
      <c r="G1323" s="826" t="s">
        <v>3617</v>
      </c>
      <c r="H1323" s="826" t="s">
        <v>3618</v>
      </c>
      <c r="I1323" s="832">
        <v>26.170000076293945</v>
      </c>
      <c r="J1323" s="832">
        <v>22</v>
      </c>
      <c r="K1323" s="833">
        <v>575.7400074005127</v>
      </c>
    </row>
    <row r="1324" spans="1:11" ht="14.45" customHeight="1" x14ac:dyDescent="0.2">
      <c r="A1324" s="822" t="s">
        <v>575</v>
      </c>
      <c r="B1324" s="823" t="s">
        <v>576</v>
      </c>
      <c r="C1324" s="826" t="s">
        <v>598</v>
      </c>
      <c r="D1324" s="840" t="s">
        <v>599</v>
      </c>
      <c r="E1324" s="826" t="s">
        <v>3598</v>
      </c>
      <c r="F1324" s="840" t="s">
        <v>3599</v>
      </c>
      <c r="G1324" s="826" t="s">
        <v>4899</v>
      </c>
      <c r="H1324" s="826" t="s">
        <v>4906</v>
      </c>
      <c r="I1324" s="832">
        <v>15.025675722070643</v>
      </c>
      <c r="J1324" s="832">
        <v>262</v>
      </c>
      <c r="K1324" s="833">
        <v>3936.7800312042236</v>
      </c>
    </row>
    <row r="1325" spans="1:11" ht="14.45" customHeight="1" x14ac:dyDescent="0.2">
      <c r="A1325" s="822" t="s">
        <v>575</v>
      </c>
      <c r="B1325" s="823" t="s">
        <v>576</v>
      </c>
      <c r="C1325" s="826" t="s">
        <v>598</v>
      </c>
      <c r="D1325" s="840" t="s">
        <v>599</v>
      </c>
      <c r="E1325" s="826" t="s">
        <v>3598</v>
      </c>
      <c r="F1325" s="840" t="s">
        <v>3599</v>
      </c>
      <c r="G1325" s="826" t="s">
        <v>4907</v>
      </c>
      <c r="H1325" s="826" t="s">
        <v>4908</v>
      </c>
      <c r="I1325" s="832">
        <v>23.919090964577414</v>
      </c>
      <c r="J1325" s="832">
        <v>112</v>
      </c>
      <c r="K1325" s="833">
        <v>2679.0100021362305</v>
      </c>
    </row>
    <row r="1326" spans="1:11" ht="14.45" customHeight="1" x14ac:dyDescent="0.2">
      <c r="A1326" s="822" t="s">
        <v>575</v>
      </c>
      <c r="B1326" s="823" t="s">
        <v>576</v>
      </c>
      <c r="C1326" s="826" t="s">
        <v>598</v>
      </c>
      <c r="D1326" s="840" t="s">
        <v>599</v>
      </c>
      <c r="E1326" s="826" t="s">
        <v>3598</v>
      </c>
      <c r="F1326" s="840" t="s">
        <v>3599</v>
      </c>
      <c r="G1326" s="826" t="s">
        <v>3608</v>
      </c>
      <c r="H1326" s="826" t="s">
        <v>3995</v>
      </c>
      <c r="I1326" s="832">
        <v>9.4899997711181641</v>
      </c>
      <c r="J1326" s="832">
        <v>48</v>
      </c>
      <c r="K1326" s="833">
        <v>455.39999389648438</v>
      </c>
    </row>
    <row r="1327" spans="1:11" ht="14.45" customHeight="1" x14ac:dyDescent="0.2">
      <c r="A1327" s="822" t="s">
        <v>575</v>
      </c>
      <c r="B1327" s="823" t="s">
        <v>576</v>
      </c>
      <c r="C1327" s="826" t="s">
        <v>598</v>
      </c>
      <c r="D1327" s="840" t="s">
        <v>599</v>
      </c>
      <c r="E1327" s="826" t="s">
        <v>3598</v>
      </c>
      <c r="F1327" s="840" t="s">
        <v>3599</v>
      </c>
      <c r="G1327" s="826" t="s">
        <v>3610</v>
      </c>
      <c r="H1327" s="826" t="s">
        <v>3996</v>
      </c>
      <c r="I1327" s="832">
        <v>18.959999084472656</v>
      </c>
      <c r="J1327" s="832">
        <v>12</v>
      </c>
      <c r="K1327" s="833">
        <v>227.52000427246094</v>
      </c>
    </row>
    <row r="1328" spans="1:11" ht="14.45" customHeight="1" x14ac:dyDescent="0.2">
      <c r="A1328" s="822" t="s">
        <v>575</v>
      </c>
      <c r="B1328" s="823" t="s">
        <v>576</v>
      </c>
      <c r="C1328" s="826" t="s">
        <v>598</v>
      </c>
      <c r="D1328" s="840" t="s">
        <v>599</v>
      </c>
      <c r="E1328" s="826" t="s">
        <v>3598</v>
      </c>
      <c r="F1328" s="840" t="s">
        <v>3599</v>
      </c>
      <c r="G1328" s="826" t="s">
        <v>3983</v>
      </c>
      <c r="H1328" s="826" t="s">
        <v>3997</v>
      </c>
      <c r="I1328" s="832">
        <v>25.559999465942383</v>
      </c>
      <c r="J1328" s="832">
        <v>24</v>
      </c>
      <c r="K1328" s="833">
        <v>613.44000244140625</v>
      </c>
    </row>
    <row r="1329" spans="1:11" ht="14.45" customHeight="1" x14ac:dyDescent="0.2">
      <c r="A1329" s="822" t="s">
        <v>575</v>
      </c>
      <c r="B1329" s="823" t="s">
        <v>576</v>
      </c>
      <c r="C1329" s="826" t="s">
        <v>598</v>
      </c>
      <c r="D1329" s="840" t="s">
        <v>599</v>
      </c>
      <c r="E1329" s="826" t="s">
        <v>3598</v>
      </c>
      <c r="F1329" s="840" t="s">
        <v>3599</v>
      </c>
      <c r="G1329" s="826" t="s">
        <v>4030</v>
      </c>
      <c r="H1329" s="826" t="s">
        <v>4031</v>
      </c>
      <c r="I1329" s="832">
        <v>7.0799999237060547</v>
      </c>
      <c r="J1329" s="832">
        <v>1</v>
      </c>
      <c r="K1329" s="833">
        <v>7.0799999237060547</v>
      </c>
    </row>
    <row r="1330" spans="1:11" ht="14.45" customHeight="1" x14ac:dyDescent="0.2">
      <c r="A1330" s="822" t="s">
        <v>575</v>
      </c>
      <c r="B1330" s="823" t="s">
        <v>576</v>
      </c>
      <c r="C1330" s="826" t="s">
        <v>598</v>
      </c>
      <c r="D1330" s="840" t="s">
        <v>599</v>
      </c>
      <c r="E1330" s="826" t="s">
        <v>3598</v>
      </c>
      <c r="F1330" s="840" t="s">
        <v>3599</v>
      </c>
      <c r="G1330" s="826" t="s">
        <v>4032</v>
      </c>
      <c r="H1330" s="826" t="s">
        <v>4033</v>
      </c>
      <c r="I1330" s="832">
        <v>8.3400001525878906</v>
      </c>
      <c r="J1330" s="832">
        <v>1</v>
      </c>
      <c r="K1330" s="833">
        <v>8.3400001525878906</v>
      </c>
    </row>
    <row r="1331" spans="1:11" ht="14.45" customHeight="1" x14ac:dyDescent="0.2">
      <c r="A1331" s="822" t="s">
        <v>575</v>
      </c>
      <c r="B1331" s="823" t="s">
        <v>576</v>
      </c>
      <c r="C1331" s="826" t="s">
        <v>598</v>
      </c>
      <c r="D1331" s="840" t="s">
        <v>599</v>
      </c>
      <c r="E1331" s="826" t="s">
        <v>3598</v>
      </c>
      <c r="F1331" s="840" t="s">
        <v>3599</v>
      </c>
      <c r="G1331" s="826" t="s">
        <v>4034</v>
      </c>
      <c r="H1331" s="826" t="s">
        <v>4035</v>
      </c>
      <c r="I1331" s="832">
        <v>9.5900001525878906</v>
      </c>
      <c r="J1331" s="832">
        <v>2</v>
      </c>
      <c r="K1331" s="833">
        <v>19.180000305175781</v>
      </c>
    </row>
    <row r="1332" spans="1:11" ht="14.45" customHeight="1" x14ac:dyDescent="0.2">
      <c r="A1332" s="822" t="s">
        <v>575</v>
      </c>
      <c r="B1332" s="823" t="s">
        <v>576</v>
      </c>
      <c r="C1332" s="826" t="s">
        <v>598</v>
      </c>
      <c r="D1332" s="840" t="s">
        <v>599</v>
      </c>
      <c r="E1332" s="826" t="s">
        <v>3598</v>
      </c>
      <c r="F1332" s="840" t="s">
        <v>3599</v>
      </c>
      <c r="G1332" s="826" t="s">
        <v>4039</v>
      </c>
      <c r="H1332" s="826" t="s">
        <v>4040</v>
      </c>
      <c r="I1332" s="832">
        <v>19.959999084472656</v>
      </c>
      <c r="J1332" s="832">
        <v>1</v>
      </c>
      <c r="K1332" s="833">
        <v>19.959999084472656</v>
      </c>
    </row>
    <row r="1333" spans="1:11" ht="14.45" customHeight="1" x14ac:dyDescent="0.2">
      <c r="A1333" s="822" t="s">
        <v>575</v>
      </c>
      <c r="B1333" s="823" t="s">
        <v>576</v>
      </c>
      <c r="C1333" s="826" t="s">
        <v>598</v>
      </c>
      <c r="D1333" s="840" t="s">
        <v>599</v>
      </c>
      <c r="E1333" s="826" t="s">
        <v>3598</v>
      </c>
      <c r="F1333" s="840" t="s">
        <v>3599</v>
      </c>
      <c r="G1333" s="826" t="s">
        <v>4041</v>
      </c>
      <c r="H1333" s="826" t="s">
        <v>4042</v>
      </c>
      <c r="I1333" s="832">
        <v>25.25</v>
      </c>
      <c r="J1333" s="832">
        <v>1</v>
      </c>
      <c r="K1333" s="833">
        <v>25.25</v>
      </c>
    </row>
    <row r="1334" spans="1:11" ht="14.45" customHeight="1" x14ac:dyDescent="0.2">
      <c r="A1334" s="822" t="s">
        <v>575</v>
      </c>
      <c r="B1334" s="823" t="s">
        <v>576</v>
      </c>
      <c r="C1334" s="826" t="s">
        <v>598</v>
      </c>
      <c r="D1334" s="840" t="s">
        <v>599</v>
      </c>
      <c r="E1334" s="826" t="s">
        <v>3598</v>
      </c>
      <c r="F1334" s="840" t="s">
        <v>3599</v>
      </c>
      <c r="G1334" s="826" t="s">
        <v>4441</v>
      </c>
      <c r="H1334" s="826" t="s">
        <v>4921</v>
      </c>
      <c r="I1334" s="832">
        <v>32.791667302449547</v>
      </c>
      <c r="J1334" s="832">
        <v>160</v>
      </c>
      <c r="K1334" s="833">
        <v>5246.6999816894531</v>
      </c>
    </row>
    <row r="1335" spans="1:11" ht="14.45" customHeight="1" x14ac:dyDescent="0.2">
      <c r="A1335" s="822" t="s">
        <v>575</v>
      </c>
      <c r="B1335" s="823" t="s">
        <v>576</v>
      </c>
      <c r="C1335" s="826" t="s">
        <v>598</v>
      </c>
      <c r="D1335" s="840" t="s">
        <v>599</v>
      </c>
      <c r="E1335" s="826" t="s">
        <v>3598</v>
      </c>
      <c r="F1335" s="840" t="s">
        <v>3599</v>
      </c>
      <c r="G1335" s="826" t="s">
        <v>4050</v>
      </c>
      <c r="H1335" s="826" t="s">
        <v>4052</v>
      </c>
      <c r="I1335" s="832">
        <v>12.023333549499512</v>
      </c>
      <c r="J1335" s="832">
        <v>180</v>
      </c>
      <c r="K1335" s="833">
        <v>2163.8800048828125</v>
      </c>
    </row>
    <row r="1336" spans="1:11" ht="14.45" customHeight="1" x14ac:dyDescent="0.2">
      <c r="A1336" s="822" t="s">
        <v>575</v>
      </c>
      <c r="B1336" s="823" t="s">
        <v>576</v>
      </c>
      <c r="C1336" s="826" t="s">
        <v>598</v>
      </c>
      <c r="D1336" s="840" t="s">
        <v>599</v>
      </c>
      <c r="E1336" s="826" t="s">
        <v>3598</v>
      </c>
      <c r="F1336" s="840" t="s">
        <v>3599</v>
      </c>
      <c r="G1336" s="826" t="s">
        <v>3621</v>
      </c>
      <c r="H1336" s="826" t="s">
        <v>3622</v>
      </c>
      <c r="I1336" s="832">
        <v>41.538000488281249</v>
      </c>
      <c r="J1336" s="832">
        <v>700</v>
      </c>
      <c r="K1336" s="833">
        <v>29075.450073242188</v>
      </c>
    </row>
    <row r="1337" spans="1:11" ht="14.45" customHeight="1" x14ac:dyDescent="0.2">
      <c r="A1337" s="822" t="s">
        <v>575</v>
      </c>
      <c r="B1337" s="823" t="s">
        <v>576</v>
      </c>
      <c r="C1337" s="826" t="s">
        <v>598</v>
      </c>
      <c r="D1337" s="840" t="s">
        <v>599</v>
      </c>
      <c r="E1337" s="826" t="s">
        <v>3598</v>
      </c>
      <c r="F1337" s="840" t="s">
        <v>3599</v>
      </c>
      <c r="G1337" s="826" t="s">
        <v>3621</v>
      </c>
      <c r="H1337" s="826" t="s">
        <v>3623</v>
      </c>
      <c r="I1337" s="832">
        <v>41.540000915527344</v>
      </c>
      <c r="J1337" s="832">
        <v>84</v>
      </c>
      <c r="K1337" s="833">
        <v>3489.080078125</v>
      </c>
    </row>
    <row r="1338" spans="1:11" ht="14.45" customHeight="1" x14ac:dyDescent="0.2">
      <c r="A1338" s="822" t="s">
        <v>575</v>
      </c>
      <c r="B1338" s="823" t="s">
        <v>576</v>
      </c>
      <c r="C1338" s="826" t="s">
        <v>598</v>
      </c>
      <c r="D1338" s="840" t="s">
        <v>599</v>
      </c>
      <c r="E1338" s="826" t="s">
        <v>3598</v>
      </c>
      <c r="F1338" s="840" t="s">
        <v>3599</v>
      </c>
      <c r="G1338" s="826" t="s">
        <v>3621</v>
      </c>
      <c r="H1338" s="826" t="s">
        <v>3624</v>
      </c>
      <c r="I1338" s="832">
        <v>41.537857600620818</v>
      </c>
      <c r="J1338" s="832">
        <v>436</v>
      </c>
      <c r="K1338" s="833">
        <v>18110.220092773438</v>
      </c>
    </row>
    <row r="1339" spans="1:11" ht="14.45" customHeight="1" x14ac:dyDescent="0.2">
      <c r="A1339" s="822" t="s">
        <v>575</v>
      </c>
      <c r="B1339" s="823" t="s">
        <v>576</v>
      </c>
      <c r="C1339" s="826" t="s">
        <v>598</v>
      </c>
      <c r="D1339" s="840" t="s">
        <v>599</v>
      </c>
      <c r="E1339" s="826" t="s">
        <v>3598</v>
      </c>
      <c r="F1339" s="840" t="s">
        <v>3599</v>
      </c>
      <c r="G1339" s="826" t="s">
        <v>3621</v>
      </c>
      <c r="H1339" s="826" t="s">
        <v>3625</v>
      </c>
      <c r="I1339" s="832">
        <v>41.5390007019043</v>
      </c>
      <c r="J1339" s="832">
        <v>756</v>
      </c>
      <c r="K1339" s="833">
        <v>31402.200439453125</v>
      </c>
    </row>
    <row r="1340" spans="1:11" ht="14.45" customHeight="1" x14ac:dyDescent="0.2">
      <c r="A1340" s="822" t="s">
        <v>575</v>
      </c>
      <c r="B1340" s="823" t="s">
        <v>576</v>
      </c>
      <c r="C1340" s="826" t="s">
        <v>598</v>
      </c>
      <c r="D1340" s="840" t="s">
        <v>599</v>
      </c>
      <c r="E1340" s="826" t="s">
        <v>3598</v>
      </c>
      <c r="F1340" s="840" t="s">
        <v>3599</v>
      </c>
      <c r="G1340" s="826" t="s">
        <v>4050</v>
      </c>
      <c r="H1340" s="826" t="s">
        <v>4058</v>
      </c>
      <c r="I1340" s="832">
        <v>12.020000457763672</v>
      </c>
      <c r="J1340" s="832">
        <v>50</v>
      </c>
      <c r="K1340" s="833">
        <v>601</v>
      </c>
    </row>
    <row r="1341" spans="1:11" ht="14.45" customHeight="1" x14ac:dyDescent="0.2">
      <c r="A1341" s="822" t="s">
        <v>575</v>
      </c>
      <c r="B1341" s="823" t="s">
        <v>576</v>
      </c>
      <c r="C1341" s="826" t="s">
        <v>598</v>
      </c>
      <c r="D1341" s="840" t="s">
        <v>599</v>
      </c>
      <c r="E1341" s="826" t="s">
        <v>3598</v>
      </c>
      <c r="F1341" s="840" t="s">
        <v>3599</v>
      </c>
      <c r="G1341" s="826" t="s">
        <v>4055</v>
      </c>
      <c r="H1341" s="826" t="s">
        <v>4059</v>
      </c>
      <c r="I1341" s="832">
        <v>66.239997863769531</v>
      </c>
      <c r="J1341" s="832">
        <v>30</v>
      </c>
      <c r="K1341" s="833">
        <v>1987.199951171875</v>
      </c>
    </row>
    <row r="1342" spans="1:11" ht="14.45" customHeight="1" x14ac:dyDescent="0.2">
      <c r="A1342" s="822" t="s">
        <v>575</v>
      </c>
      <c r="B1342" s="823" t="s">
        <v>576</v>
      </c>
      <c r="C1342" s="826" t="s">
        <v>598</v>
      </c>
      <c r="D1342" s="840" t="s">
        <v>599</v>
      </c>
      <c r="E1342" s="826" t="s">
        <v>3598</v>
      </c>
      <c r="F1342" s="840" t="s">
        <v>3599</v>
      </c>
      <c r="G1342" s="826" t="s">
        <v>3626</v>
      </c>
      <c r="H1342" s="826" t="s">
        <v>3627</v>
      </c>
      <c r="I1342" s="832">
        <v>0.67195654304131214</v>
      </c>
      <c r="J1342" s="832">
        <v>8500</v>
      </c>
      <c r="K1342" s="833">
        <v>5729</v>
      </c>
    </row>
    <row r="1343" spans="1:11" ht="14.45" customHeight="1" x14ac:dyDescent="0.2">
      <c r="A1343" s="822" t="s">
        <v>575</v>
      </c>
      <c r="B1343" s="823" t="s">
        <v>576</v>
      </c>
      <c r="C1343" s="826" t="s">
        <v>598</v>
      </c>
      <c r="D1343" s="840" t="s">
        <v>599</v>
      </c>
      <c r="E1343" s="826" t="s">
        <v>3598</v>
      </c>
      <c r="F1343" s="840" t="s">
        <v>3599</v>
      </c>
      <c r="G1343" s="826" t="s">
        <v>3626</v>
      </c>
      <c r="H1343" s="826" t="s">
        <v>3628</v>
      </c>
      <c r="I1343" s="832">
        <v>0.66608697694280872</v>
      </c>
      <c r="J1343" s="832">
        <v>5600</v>
      </c>
      <c r="K1343" s="833">
        <v>3730.5</v>
      </c>
    </row>
    <row r="1344" spans="1:11" ht="14.45" customHeight="1" x14ac:dyDescent="0.2">
      <c r="A1344" s="822" t="s">
        <v>575</v>
      </c>
      <c r="B1344" s="823" t="s">
        <v>576</v>
      </c>
      <c r="C1344" s="826" t="s">
        <v>598</v>
      </c>
      <c r="D1344" s="840" t="s">
        <v>599</v>
      </c>
      <c r="E1344" s="826" t="s">
        <v>3629</v>
      </c>
      <c r="F1344" s="840" t="s">
        <v>3630</v>
      </c>
      <c r="G1344" s="826" t="s">
        <v>5155</v>
      </c>
      <c r="H1344" s="826" t="s">
        <v>5156</v>
      </c>
      <c r="I1344" s="832">
        <v>355.5</v>
      </c>
      <c r="J1344" s="832">
        <v>10</v>
      </c>
      <c r="K1344" s="833">
        <v>3554.97998046875</v>
      </c>
    </row>
    <row r="1345" spans="1:11" ht="14.45" customHeight="1" x14ac:dyDescent="0.2">
      <c r="A1345" s="822" t="s">
        <v>575</v>
      </c>
      <c r="B1345" s="823" t="s">
        <v>576</v>
      </c>
      <c r="C1345" s="826" t="s">
        <v>598</v>
      </c>
      <c r="D1345" s="840" t="s">
        <v>599</v>
      </c>
      <c r="E1345" s="826" t="s">
        <v>3629</v>
      </c>
      <c r="F1345" s="840" t="s">
        <v>3630</v>
      </c>
      <c r="G1345" s="826" t="s">
        <v>4926</v>
      </c>
      <c r="H1345" s="826" t="s">
        <v>5157</v>
      </c>
      <c r="I1345" s="832">
        <v>650.33001708984375</v>
      </c>
      <c r="J1345" s="832">
        <v>6</v>
      </c>
      <c r="K1345" s="833">
        <v>3901.9598999023438</v>
      </c>
    </row>
    <row r="1346" spans="1:11" ht="14.45" customHeight="1" x14ac:dyDescent="0.2">
      <c r="A1346" s="822" t="s">
        <v>575</v>
      </c>
      <c r="B1346" s="823" t="s">
        <v>576</v>
      </c>
      <c r="C1346" s="826" t="s">
        <v>598</v>
      </c>
      <c r="D1346" s="840" t="s">
        <v>599</v>
      </c>
      <c r="E1346" s="826" t="s">
        <v>3629</v>
      </c>
      <c r="F1346" s="840" t="s">
        <v>3630</v>
      </c>
      <c r="G1346" s="826" t="s">
        <v>4926</v>
      </c>
      <c r="H1346" s="826" t="s">
        <v>4927</v>
      </c>
      <c r="I1346" s="832">
        <v>650.33001708984375</v>
      </c>
      <c r="J1346" s="832">
        <v>1</v>
      </c>
      <c r="K1346" s="833">
        <v>650.33001708984375</v>
      </c>
    </row>
    <row r="1347" spans="1:11" ht="14.45" customHeight="1" x14ac:dyDescent="0.2">
      <c r="A1347" s="822" t="s">
        <v>575</v>
      </c>
      <c r="B1347" s="823" t="s">
        <v>576</v>
      </c>
      <c r="C1347" s="826" t="s">
        <v>598</v>
      </c>
      <c r="D1347" s="840" t="s">
        <v>599</v>
      </c>
      <c r="E1347" s="826" t="s">
        <v>3629</v>
      </c>
      <c r="F1347" s="840" t="s">
        <v>3630</v>
      </c>
      <c r="G1347" s="826" t="s">
        <v>4930</v>
      </c>
      <c r="H1347" s="826" t="s">
        <v>5158</v>
      </c>
      <c r="I1347" s="832">
        <v>13.810000419616699</v>
      </c>
      <c r="J1347" s="832">
        <v>5</v>
      </c>
      <c r="K1347" s="833">
        <v>69.029998779296875</v>
      </c>
    </row>
    <row r="1348" spans="1:11" ht="14.45" customHeight="1" x14ac:dyDescent="0.2">
      <c r="A1348" s="822" t="s">
        <v>575</v>
      </c>
      <c r="B1348" s="823" t="s">
        <v>576</v>
      </c>
      <c r="C1348" s="826" t="s">
        <v>598</v>
      </c>
      <c r="D1348" s="840" t="s">
        <v>599</v>
      </c>
      <c r="E1348" s="826" t="s">
        <v>3629</v>
      </c>
      <c r="F1348" s="840" t="s">
        <v>3630</v>
      </c>
      <c r="G1348" s="826" t="s">
        <v>4930</v>
      </c>
      <c r="H1348" s="826" t="s">
        <v>4931</v>
      </c>
      <c r="I1348" s="832">
        <v>13.810000419616699</v>
      </c>
      <c r="J1348" s="832">
        <v>20</v>
      </c>
      <c r="K1348" s="833">
        <v>276.1199951171875</v>
      </c>
    </row>
    <row r="1349" spans="1:11" ht="14.45" customHeight="1" x14ac:dyDescent="0.2">
      <c r="A1349" s="822" t="s">
        <v>575</v>
      </c>
      <c r="B1349" s="823" t="s">
        <v>576</v>
      </c>
      <c r="C1349" s="826" t="s">
        <v>598</v>
      </c>
      <c r="D1349" s="840" t="s">
        <v>599</v>
      </c>
      <c r="E1349" s="826" t="s">
        <v>3629</v>
      </c>
      <c r="F1349" s="840" t="s">
        <v>3630</v>
      </c>
      <c r="G1349" s="826" t="s">
        <v>5159</v>
      </c>
      <c r="H1349" s="826" t="s">
        <v>5160</v>
      </c>
      <c r="I1349" s="832">
        <v>2.3599998950958252</v>
      </c>
      <c r="J1349" s="832">
        <v>50</v>
      </c>
      <c r="K1349" s="833">
        <v>118</v>
      </c>
    </row>
    <row r="1350" spans="1:11" ht="14.45" customHeight="1" x14ac:dyDescent="0.2">
      <c r="A1350" s="822" t="s">
        <v>575</v>
      </c>
      <c r="B1350" s="823" t="s">
        <v>576</v>
      </c>
      <c r="C1350" s="826" t="s">
        <v>598</v>
      </c>
      <c r="D1350" s="840" t="s">
        <v>599</v>
      </c>
      <c r="E1350" s="826" t="s">
        <v>3629</v>
      </c>
      <c r="F1350" s="840" t="s">
        <v>3630</v>
      </c>
      <c r="G1350" s="826" t="s">
        <v>4104</v>
      </c>
      <c r="H1350" s="826" t="s">
        <v>4105</v>
      </c>
      <c r="I1350" s="832">
        <v>2.3599998950958252</v>
      </c>
      <c r="J1350" s="832">
        <v>100</v>
      </c>
      <c r="K1350" s="833">
        <v>236</v>
      </c>
    </row>
    <row r="1351" spans="1:11" ht="14.45" customHeight="1" x14ac:dyDescent="0.2">
      <c r="A1351" s="822" t="s">
        <v>575</v>
      </c>
      <c r="B1351" s="823" t="s">
        <v>576</v>
      </c>
      <c r="C1351" s="826" t="s">
        <v>598</v>
      </c>
      <c r="D1351" s="840" t="s">
        <v>599</v>
      </c>
      <c r="E1351" s="826" t="s">
        <v>3629</v>
      </c>
      <c r="F1351" s="840" t="s">
        <v>3630</v>
      </c>
      <c r="G1351" s="826" t="s">
        <v>4106</v>
      </c>
      <c r="H1351" s="826" t="s">
        <v>4107</v>
      </c>
      <c r="I1351" s="832">
        <v>2.3563635349273682</v>
      </c>
      <c r="J1351" s="832">
        <v>944</v>
      </c>
      <c r="K1351" s="833">
        <v>2223.9000244140625</v>
      </c>
    </row>
    <row r="1352" spans="1:11" ht="14.45" customHeight="1" x14ac:dyDescent="0.2">
      <c r="A1352" s="822" t="s">
        <v>575</v>
      </c>
      <c r="B1352" s="823" t="s">
        <v>576</v>
      </c>
      <c r="C1352" s="826" t="s">
        <v>598</v>
      </c>
      <c r="D1352" s="840" t="s">
        <v>599</v>
      </c>
      <c r="E1352" s="826" t="s">
        <v>3629</v>
      </c>
      <c r="F1352" s="840" t="s">
        <v>3630</v>
      </c>
      <c r="G1352" s="826" t="s">
        <v>4108</v>
      </c>
      <c r="H1352" s="826" t="s">
        <v>4109</v>
      </c>
      <c r="I1352" s="832">
        <v>2.3588234256295597</v>
      </c>
      <c r="J1352" s="832">
        <v>850</v>
      </c>
      <c r="K1352" s="833">
        <v>2005</v>
      </c>
    </row>
    <row r="1353" spans="1:11" ht="14.45" customHeight="1" x14ac:dyDescent="0.2">
      <c r="A1353" s="822" t="s">
        <v>575</v>
      </c>
      <c r="B1353" s="823" t="s">
        <v>576</v>
      </c>
      <c r="C1353" s="826" t="s">
        <v>598</v>
      </c>
      <c r="D1353" s="840" t="s">
        <v>599</v>
      </c>
      <c r="E1353" s="826" t="s">
        <v>3629</v>
      </c>
      <c r="F1353" s="840" t="s">
        <v>3630</v>
      </c>
      <c r="G1353" s="826" t="s">
        <v>5161</v>
      </c>
      <c r="H1353" s="826" t="s">
        <v>5162</v>
      </c>
      <c r="I1353" s="832">
        <v>2.3599998950958252</v>
      </c>
      <c r="J1353" s="832">
        <v>350</v>
      </c>
      <c r="K1353" s="833">
        <v>826</v>
      </c>
    </row>
    <row r="1354" spans="1:11" ht="14.45" customHeight="1" x14ac:dyDescent="0.2">
      <c r="A1354" s="822" t="s">
        <v>575</v>
      </c>
      <c r="B1354" s="823" t="s">
        <v>576</v>
      </c>
      <c r="C1354" s="826" t="s">
        <v>598</v>
      </c>
      <c r="D1354" s="840" t="s">
        <v>599</v>
      </c>
      <c r="E1354" s="826" t="s">
        <v>3629</v>
      </c>
      <c r="F1354" s="840" t="s">
        <v>3630</v>
      </c>
      <c r="G1354" s="826" t="s">
        <v>5159</v>
      </c>
      <c r="H1354" s="826" t="s">
        <v>5163</v>
      </c>
      <c r="I1354" s="832">
        <v>2.3599998950958252</v>
      </c>
      <c r="J1354" s="832">
        <v>48</v>
      </c>
      <c r="K1354" s="833">
        <v>113.5</v>
      </c>
    </row>
    <row r="1355" spans="1:11" ht="14.45" customHeight="1" x14ac:dyDescent="0.2">
      <c r="A1355" s="822" t="s">
        <v>575</v>
      </c>
      <c r="B1355" s="823" t="s">
        <v>576</v>
      </c>
      <c r="C1355" s="826" t="s">
        <v>598</v>
      </c>
      <c r="D1355" s="840" t="s">
        <v>599</v>
      </c>
      <c r="E1355" s="826" t="s">
        <v>3629</v>
      </c>
      <c r="F1355" s="840" t="s">
        <v>3630</v>
      </c>
      <c r="G1355" s="826" t="s">
        <v>4106</v>
      </c>
      <c r="H1355" s="826" t="s">
        <v>4110</v>
      </c>
      <c r="I1355" s="832">
        <v>2.357142754963466</v>
      </c>
      <c r="J1355" s="832">
        <v>350</v>
      </c>
      <c r="K1355" s="833">
        <v>825</v>
      </c>
    </row>
    <row r="1356" spans="1:11" ht="14.45" customHeight="1" x14ac:dyDescent="0.2">
      <c r="A1356" s="822" t="s">
        <v>575</v>
      </c>
      <c r="B1356" s="823" t="s">
        <v>576</v>
      </c>
      <c r="C1356" s="826" t="s">
        <v>598</v>
      </c>
      <c r="D1356" s="840" t="s">
        <v>599</v>
      </c>
      <c r="E1356" s="826" t="s">
        <v>3629</v>
      </c>
      <c r="F1356" s="840" t="s">
        <v>3630</v>
      </c>
      <c r="G1356" s="826" t="s">
        <v>4108</v>
      </c>
      <c r="H1356" s="826" t="s">
        <v>4111</v>
      </c>
      <c r="I1356" s="832">
        <v>2.3599998950958252</v>
      </c>
      <c r="J1356" s="832">
        <v>346</v>
      </c>
      <c r="K1356" s="833">
        <v>816.62999725341797</v>
      </c>
    </row>
    <row r="1357" spans="1:11" ht="14.45" customHeight="1" x14ac:dyDescent="0.2">
      <c r="A1357" s="822" t="s">
        <v>575</v>
      </c>
      <c r="B1357" s="823" t="s">
        <v>576</v>
      </c>
      <c r="C1357" s="826" t="s">
        <v>598</v>
      </c>
      <c r="D1357" s="840" t="s">
        <v>599</v>
      </c>
      <c r="E1357" s="826" t="s">
        <v>3629</v>
      </c>
      <c r="F1357" s="840" t="s">
        <v>3630</v>
      </c>
      <c r="G1357" s="826" t="s">
        <v>5161</v>
      </c>
      <c r="H1357" s="826" t="s">
        <v>5164</v>
      </c>
      <c r="I1357" s="832">
        <v>2.3587498962879181</v>
      </c>
      <c r="J1357" s="832">
        <v>400</v>
      </c>
      <c r="K1357" s="833">
        <v>943.5</v>
      </c>
    </row>
    <row r="1358" spans="1:11" ht="14.45" customHeight="1" x14ac:dyDescent="0.2">
      <c r="A1358" s="822" t="s">
        <v>575</v>
      </c>
      <c r="B1358" s="823" t="s">
        <v>576</v>
      </c>
      <c r="C1358" s="826" t="s">
        <v>598</v>
      </c>
      <c r="D1358" s="840" t="s">
        <v>599</v>
      </c>
      <c r="E1358" s="826" t="s">
        <v>3629</v>
      </c>
      <c r="F1358" s="840" t="s">
        <v>3630</v>
      </c>
      <c r="G1358" s="826" t="s">
        <v>4938</v>
      </c>
      <c r="H1358" s="826" t="s">
        <v>5165</v>
      </c>
      <c r="I1358" s="832">
        <v>1.6950000524520874</v>
      </c>
      <c r="J1358" s="832">
        <v>400</v>
      </c>
      <c r="K1358" s="833">
        <v>677.10000610351563</v>
      </c>
    </row>
    <row r="1359" spans="1:11" ht="14.45" customHeight="1" x14ac:dyDescent="0.2">
      <c r="A1359" s="822" t="s">
        <v>575</v>
      </c>
      <c r="B1359" s="823" t="s">
        <v>576</v>
      </c>
      <c r="C1359" s="826" t="s">
        <v>598</v>
      </c>
      <c r="D1359" s="840" t="s">
        <v>599</v>
      </c>
      <c r="E1359" s="826" t="s">
        <v>3629</v>
      </c>
      <c r="F1359" s="840" t="s">
        <v>3630</v>
      </c>
      <c r="G1359" s="826" t="s">
        <v>4938</v>
      </c>
      <c r="H1359" s="826" t="s">
        <v>4939</v>
      </c>
      <c r="I1359" s="832">
        <v>1.6857142959322249</v>
      </c>
      <c r="J1359" s="832">
        <v>900</v>
      </c>
      <c r="K1359" s="833">
        <v>1519.5</v>
      </c>
    </row>
    <row r="1360" spans="1:11" ht="14.45" customHeight="1" x14ac:dyDescent="0.2">
      <c r="A1360" s="822" t="s">
        <v>575</v>
      </c>
      <c r="B1360" s="823" t="s">
        <v>576</v>
      </c>
      <c r="C1360" s="826" t="s">
        <v>598</v>
      </c>
      <c r="D1360" s="840" t="s">
        <v>599</v>
      </c>
      <c r="E1360" s="826" t="s">
        <v>3629</v>
      </c>
      <c r="F1360" s="840" t="s">
        <v>3630</v>
      </c>
      <c r="G1360" s="826" t="s">
        <v>4938</v>
      </c>
      <c r="H1360" s="826" t="s">
        <v>5166</v>
      </c>
      <c r="I1360" s="832">
        <v>1.7000000476837158</v>
      </c>
      <c r="J1360" s="832">
        <v>150</v>
      </c>
      <c r="K1360" s="833">
        <v>255</v>
      </c>
    </row>
    <row r="1361" spans="1:11" ht="14.45" customHeight="1" x14ac:dyDescent="0.2">
      <c r="A1361" s="822" t="s">
        <v>575</v>
      </c>
      <c r="B1361" s="823" t="s">
        <v>576</v>
      </c>
      <c r="C1361" s="826" t="s">
        <v>598</v>
      </c>
      <c r="D1361" s="840" t="s">
        <v>599</v>
      </c>
      <c r="E1361" s="826" t="s">
        <v>3629</v>
      </c>
      <c r="F1361" s="840" t="s">
        <v>3630</v>
      </c>
      <c r="G1361" s="826" t="s">
        <v>5167</v>
      </c>
      <c r="H1361" s="826" t="s">
        <v>5168</v>
      </c>
      <c r="I1361" s="832">
        <v>3.869999885559082</v>
      </c>
      <c r="J1361" s="832">
        <v>500</v>
      </c>
      <c r="K1361" s="833">
        <v>1937.1199951171875</v>
      </c>
    </row>
    <row r="1362" spans="1:11" ht="14.45" customHeight="1" x14ac:dyDescent="0.2">
      <c r="A1362" s="822" t="s">
        <v>575</v>
      </c>
      <c r="B1362" s="823" t="s">
        <v>576</v>
      </c>
      <c r="C1362" s="826" t="s">
        <v>598</v>
      </c>
      <c r="D1362" s="840" t="s">
        <v>599</v>
      </c>
      <c r="E1362" s="826" t="s">
        <v>3629</v>
      </c>
      <c r="F1362" s="840" t="s">
        <v>3630</v>
      </c>
      <c r="G1362" s="826" t="s">
        <v>5169</v>
      </c>
      <c r="H1362" s="826" t="s">
        <v>5170</v>
      </c>
      <c r="I1362" s="832">
        <v>2.6142857415335521</v>
      </c>
      <c r="J1362" s="832">
        <v>990</v>
      </c>
      <c r="K1362" s="833">
        <v>2542.1999969482422</v>
      </c>
    </row>
    <row r="1363" spans="1:11" ht="14.45" customHeight="1" x14ac:dyDescent="0.2">
      <c r="A1363" s="822" t="s">
        <v>575</v>
      </c>
      <c r="B1363" s="823" t="s">
        <v>576</v>
      </c>
      <c r="C1363" s="826" t="s">
        <v>598</v>
      </c>
      <c r="D1363" s="840" t="s">
        <v>599</v>
      </c>
      <c r="E1363" s="826" t="s">
        <v>3629</v>
      </c>
      <c r="F1363" s="840" t="s">
        <v>3630</v>
      </c>
      <c r="G1363" s="826" t="s">
        <v>4123</v>
      </c>
      <c r="H1363" s="826" t="s">
        <v>4124</v>
      </c>
      <c r="I1363" s="832">
        <v>1.695555607477824</v>
      </c>
      <c r="J1363" s="832">
        <v>6700</v>
      </c>
      <c r="K1363" s="833">
        <v>11357</v>
      </c>
    </row>
    <row r="1364" spans="1:11" ht="14.45" customHeight="1" x14ac:dyDescent="0.2">
      <c r="A1364" s="822" t="s">
        <v>575</v>
      </c>
      <c r="B1364" s="823" t="s">
        <v>576</v>
      </c>
      <c r="C1364" s="826" t="s">
        <v>598</v>
      </c>
      <c r="D1364" s="840" t="s">
        <v>599</v>
      </c>
      <c r="E1364" s="826" t="s">
        <v>3629</v>
      </c>
      <c r="F1364" s="840" t="s">
        <v>3630</v>
      </c>
      <c r="G1364" s="826" t="s">
        <v>4123</v>
      </c>
      <c r="H1364" s="826" t="s">
        <v>4125</v>
      </c>
      <c r="I1364" s="832">
        <v>1.6970000433921815</v>
      </c>
      <c r="J1364" s="832">
        <v>16400</v>
      </c>
      <c r="K1364" s="833">
        <v>27792</v>
      </c>
    </row>
    <row r="1365" spans="1:11" ht="14.45" customHeight="1" x14ac:dyDescent="0.2">
      <c r="A1365" s="822" t="s">
        <v>575</v>
      </c>
      <c r="B1365" s="823" t="s">
        <v>576</v>
      </c>
      <c r="C1365" s="826" t="s">
        <v>598</v>
      </c>
      <c r="D1365" s="840" t="s">
        <v>599</v>
      </c>
      <c r="E1365" s="826" t="s">
        <v>3629</v>
      </c>
      <c r="F1365" s="840" t="s">
        <v>3630</v>
      </c>
      <c r="G1365" s="826" t="s">
        <v>4123</v>
      </c>
      <c r="H1365" s="826" t="s">
        <v>4126</v>
      </c>
      <c r="I1365" s="832">
        <v>1.6947619574410575</v>
      </c>
      <c r="J1365" s="832">
        <v>13850</v>
      </c>
      <c r="K1365" s="833">
        <v>23471</v>
      </c>
    </row>
    <row r="1366" spans="1:11" ht="14.45" customHeight="1" x14ac:dyDescent="0.2">
      <c r="A1366" s="822" t="s">
        <v>575</v>
      </c>
      <c r="B1366" s="823" t="s">
        <v>576</v>
      </c>
      <c r="C1366" s="826" t="s">
        <v>598</v>
      </c>
      <c r="D1366" s="840" t="s">
        <v>599</v>
      </c>
      <c r="E1366" s="826" t="s">
        <v>3629</v>
      </c>
      <c r="F1366" s="840" t="s">
        <v>3630</v>
      </c>
      <c r="G1366" s="826" t="s">
        <v>3637</v>
      </c>
      <c r="H1366" s="826" t="s">
        <v>3638</v>
      </c>
      <c r="I1366" s="832">
        <v>33.880001068115234</v>
      </c>
      <c r="J1366" s="832">
        <v>11</v>
      </c>
      <c r="K1366" s="833">
        <v>372.68001174926758</v>
      </c>
    </row>
    <row r="1367" spans="1:11" ht="14.45" customHeight="1" x14ac:dyDescent="0.2">
      <c r="A1367" s="822" t="s">
        <v>575</v>
      </c>
      <c r="B1367" s="823" t="s">
        <v>576</v>
      </c>
      <c r="C1367" s="826" t="s">
        <v>598</v>
      </c>
      <c r="D1367" s="840" t="s">
        <v>599</v>
      </c>
      <c r="E1367" s="826" t="s">
        <v>3629</v>
      </c>
      <c r="F1367" s="840" t="s">
        <v>3630</v>
      </c>
      <c r="G1367" s="826" t="s">
        <v>3637</v>
      </c>
      <c r="H1367" s="826" t="s">
        <v>4940</v>
      </c>
      <c r="I1367" s="832">
        <v>33.881250858306885</v>
      </c>
      <c r="J1367" s="832">
        <v>13</v>
      </c>
      <c r="K1367" s="833">
        <v>440.47000503540039</v>
      </c>
    </row>
    <row r="1368" spans="1:11" ht="14.45" customHeight="1" x14ac:dyDescent="0.2">
      <c r="A1368" s="822" t="s">
        <v>575</v>
      </c>
      <c r="B1368" s="823" t="s">
        <v>576</v>
      </c>
      <c r="C1368" s="826" t="s">
        <v>598</v>
      </c>
      <c r="D1368" s="840" t="s">
        <v>599</v>
      </c>
      <c r="E1368" s="826" t="s">
        <v>3629</v>
      </c>
      <c r="F1368" s="840" t="s">
        <v>3630</v>
      </c>
      <c r="G1368" s="826" t="s">
        <v>4127</v>
      </c>
      <c r="H1368" s="826" t="s">
        <v>4128</v>
      </c>
      <c r="I1368" s="832">
        <v>11.495205369714188</v>
      </c>
      <c r="J1368" s="832">
        <v>8700</v>
      </c>
      <c r="K1368" s="833">
        <v>100006.17990493774</v>
      </c>
    </row>
    <row r="1369" spans="1:11" ht="14.45" customHeight="1" x14ac:dyDescent="0.2">
      <c r="A1369" s="822" t="s">
        <v>575</v>
      </c>
      <c r="B1369" s="823" t="s">
        <v>576</v>
      </c>
      <c r="C1369" s="826" t="s">
        <v>598</v>
      </c>
      <c r="D1369" s="840" t="s">
        <v>599</v>
      </c>
      <c r="E1369" s="826" t="s">
        <v>3629</v>
      </c>
      <c r="F1369" s="840" t="s">
        <v>3630</v>
      </c>
      <c r="G1369" s="826" t="s">
        <v>4127</v>
      </c>
      <c r="H1369" s="826" t="s">
        <v>4941</v>
      </c>
      <c r="I1369" s="832">
        <v>11.491162654965423</v>
      </c>
      <c r="J1369" s="832">
        <v>5124</v>
      </c>
      <c r="K1369" s="833">
        <v>58893.580013275146</v>
      </c>
    </row>
    <row r="1370" spans="1:11" ht="14.45" customHeight="1" x14ac:dyDescent="0.2">
      <c r="A1370" s="822" t="s">
        <v>575</v>
      </c>
      <c r="B1370" s="823" t="s">
        <v>576</v>
      </c>
      <c r="C1370" s="826" t="s">
        <v>598</v>
      </c>
      <c r="D1370" s="840" t="s">
        <v>599</v>
      </c>
      <c r="E1370" s="826" t="s">
        <v>3629</v>
      </c>
      <c r="F1370" s="840" t="s">
        <v>3630</v>
      </c>
      <c r="G1370" s="826" t="s">
        <v>5171</v>
      </c>
      <c r="H1370" s="826" t="s">
        <v>5172</v>
      </c>
      <c r="I1370" s="832">
        <v>11.25</v>
      </c>
      <c r="J1370" s="832">
        <v>200</v>
      </c>
      <c r="K1370" s="833">
        <v>2250.60009765625</v>
      </c>
    </row>
    <row r="1371" spans="1:11" ht="14.45" customHeight="1" x14ac:dyDescent="0.2">
      <c r="A1371" s="822" t="s">
        <v>575</v>
      </c>
      <c r="B1371" s="823" t="s">
        <v>576</v>
      </c>
      <c r="C1371" s="826" t="s">
        <v>598</v>
      </c>
      <c r="D1371" s="840" t="s">
        <v>599</v>
      </c>
      <c r="E1371" s="826" t="s">
        <v>3629</v>
      </c>
      <c r="F1371" s="840" t="s">
        <v>3630</v>
      </c>
      <c r="G1371" s="826" t="s">
        <v>5171</v>
      </c>
      <c r="H1371" s="826" t="s">
        <v>5173</v>
      </c>
      <c r="I1371" s="832">
        <v>11.264999866485596</v>
      </c>
      <c r="J1371" s="832">
        <v>100</v>
      </c>
      <c r="K1371" s="833">
        <v>1126.5</v>
      </c>
    </row>
    <row r="1372" spans="1:11" ht="14.45" customHeight="1" x14ac:dyDescent="0.2">
      <c r="A1372" s="822" t="s">
        <v>575</v>
      </c>
      <c r="B1372" s="823" t="s">
        <v>576</v>
      </c>
      <c r="C1372" s="826" t="s">
        <v>598</v>
      </c>
      <c r="D1372" s="840" t="s">
        <v>599</v>
      </c>
      <c r="E1372" s="826" t="s">
        <v>3629</v>
      </c>
      <c r="F1372" s="840" t="s">
        <v>3630</v>
      </c>
      <c r="G1372" s="826" t="s">
        <v>5174</v>
      </c>
      <c r="H1372" s="826" t="s">
        <v>5175</v>
      </c>
      <c r="I1372" s="832">
        <v>38.501999664306638</v>
      </c>
      <c r="J1372" s="832">
        <v>250</v>
      </c>
      <c r="K1372" s="833">
        <v>9625.7698974609375</v>
      </c>
    </row>
    <row r="1373" spans="1:11" ht="14.45" customHeight="1" x14ac:dyDescent="0.2">
      <c r="A1373" s="822" t="s">
        <v>575</v>
      </c>
      <c r="B1373" s="823" t="s">
        <v>576</v>
      </c>
      <c r="C1373" s="826" t="s">
        <v>598</v>
      </c>
      <c r="D1373" s="840" t="s">
        <v>599</v>
      </c>
      <c r="E1373" s="826" t="s">
        <v>3629</v>
      </c>
      <c r="F1373" s="840" t="s">
        <v>3630</v>
      </c>
      <c r="G1373" s="826" t="s">
        <v>5174</v>
      </c>
      <c r="H1373" s="826" t="s">
        <v>5176</v>
      </c>
      <c r="I1373" s="832">
        <v>38.5</v>
      </c>
      <c r="J1373" s="832">
        <v>50</v>
      </c>
      <c r="K1373" s="833">
        <v>1925.1099853515625</v>
      </c>
    </row>
    <row r="1374" spans="1:11" ht="14.45" customHeight="1" x14ac:dyDescent="0.2">
      <c r="A1374" s="822" t="s">
        <v>575</v>
      </c>
      <c r="B1374" s="823" t="s">
        <v>576</v>
      </c>
      <c r="C1374" s="826" t="s">
        <v>598</v>
      </c>
      <c r="D1374" s="840" t="s">
        <v>599</v>
      </c>
      <c r="E1374" s="826" t="s">
        <v>3629</v>
      </c>
      <c r="F1374" s="840" t="s">
        <v>3630</v>
      </c>
      <c r="G1374" s="826" t="s">
        <v>4132</v>
      </c>
      <c r="H1374" s="826" t="s">
        <v>4134</v>
      </c>
      <c r="I1374" s="832">
        <v>11.144999980926514</v>
      </c>
      <c r="J1374" s="832">
        <v>130</v>
      </c>
      <c r="K1374" s="833">
        <v>1449.2000045776367</v>
      </c>
    </row>
    <row r="1375" spans="1:11" ht="14.45" customHeight="1" x14ac:dyDescent="0.2">
      <c r="A1375" s="822" t="s">
        <v>575</v>
      </c>
      <c r="B1375" s="823" t="s">
        <v>576</v>
      </c>
      <c r="C1375" s="826" t="s">
        <v>598</v>
      </c>
      <c r="D1375" s="840" t="s">
        <v>599</v>
      </c>
      <c r="E1375" s="826" t="s">
        <v>3629</v>
      </c>
      <c r="F1375" s="840" t="s">
        <v>3630</v>
      </c>
      <c r="G1375" s="826" t="s">
        <v>5177</v>
      </c>
      <c r="H1375" s="826" t="s">
        <v>5178</v>
      </c>
      <c r="I1375" s="832">
        <v>41</v>
      </c>
      <c r="J1375" s="832">
        <v>40</v>
      </c>
      <c r="K1375" s="833">
        <v>1639.800048828125</v>
      </c>
    </row>
    <row r="1376" spans="1:11" ht="14.45" customHeight="1" x14ac:dyDescent="0.2">
      <c r="A1376" s="822" t="s">
        <v>575</v>
      </c>
      <c r="B1376" s="823" t="s">
        <v>576</v>
      </c>
      <c r="C1376" s="826" t="s">
        <v>598</v>
      </c>
      <c r="D1376" s="840" t="s">
        <v>599</v>
      </c>
      <c r="E1376" s="826" t="s">
        <v>3629</v>
      </c>
      <c r="F1376" s="840" t="s">
        <v>3630</v>
      </c>
      <c r="G1376" s="826" t="s">
        <v>5177</v>
      </c>
      <c r="H1376" s="826" t="s">
        <v>5179</v>
      </c>
      <c r="I1376" s="832">
        <v>41</v>
      </c>
      <c r="J1376" s="832">
        <v>20</v>
      </c>
      <c r="K1376" s="833">
        <v>819.9000244140625</v>
      </c>
    </row>
    <row r="1377" spans="1:11" ht="14.45" customHeight="1" x14ac:dyDescent="0.2">
      <c r="A1377" s="822" t="s">
        <v>575</v>
      </c>
      <c r="B1377" s="823" t="s">
        <v>576</v>
      </c>
      <c r="C1377" s="826" t="s">
        <v>598</v>
      </c>
      <c r="D1377" s="840" t="s">
        <v>599</v>
      </c>
      <c r="E1377" s="826" t="s">
        <v>3629</v>
      </c>
      <c r="F1377" s="840" t="s">
        <v>3630</v>
      </c>
      <c r="G1377" s="826" t="s">
        <v>5180</v>
      </c>
      <c r="H1377" s="826" t="s">
        <v>5181</v>
      </c>
      <c r="I1377" s="832">
        <v>82.889999389648438</v>
      </c>
      <c r="J1377" s="832">
        <v>35</v>
      </c>
      <c r="K1377" s="833">
        <v>2901.0299072265625</v>
      </c>
    </row>
    <row r="1378" spans="1:11" ht="14.45" customHeight="1" x14ac:dyDescent="0.2">
      <c r="A1378" s="822" t="s">
        <v>575</v>
      </c>
      <c r="B1378" s="823" t="s">
        <v>576</v>
      </c>
      <c r="C1378" s="826" t="s">
        <v>598</v>
      </c>
      <c r="D1378" s="840" t="s">
        <v>599</v>
      </c>
      <c r="E1378" s="826" t="s">
        <v>3629</v>
      </c>
      <c r="F1378" s="840" t="s">
        <v>3630</v>
      </c>
      <c r="G1378" s="826" t="s">
        <v>5180</v>
      </c>
      <c r="H1378" s="826" t="s">
        <v>5182</v>
      </c>
      <c r="I1378" s="832">
        <v>84.549997965494796</v>
      </c>
      <c r="J1378" s="832">
        <v>75</v>
      </c>
      <c r="K1378" s="833">
        <v>6341.009765625</v>
      </c>
    </row>
    <row r="1379" spans="1:11" ht="14.45" customHeight="1" x14ac:dyDescent="0.2">
      <c r="A1379" s="822" t="s">
        <v>575</v>
      </c>
      <c r="B1379" s="823" t="s">
        <v>576</v>
      </c>
      <c r="C1379" s="826" t="s">
        <v>598</v>
      </c>
      <c r="D1379" s="840" t="s">
        <v>599</v>
      </c>
      <c r="E1379" s="826" t="s">
        <v>3629</v>
      </c>
      <c r="F1379" s="840" t="s">
        <v>3630</v>
      </c>
      <c r="G1379" s="826" t="s">
        <v>5183</v>
      </c>
      <c r="H1379" s="826" t="s">
        <v>5184</v>
      </c>
      <c r="I1379" s="832">
        <v>93.470001220703125</v>
      </c>
      <c r="J1379" s="832">
        <v>25</v>
      </c>
      <c r="K1379" s="833">
        <v>2336.8701171875</v>
      </c>
    </row>
    <row r="1380" spans="1:11" ht="14.45" customHeight="1" x14ac:dyDescent="0.2">
      <c r="A1380" s="822" t="s">
        <v>575</v>
      </c>
      <c r="B1380" s="823" t="s">
        <v>576</v>
      </c>
      <c r="C1380" s="826" t="s">
        <v>598</v>
      </c>
      <c r="D1380" s="840" t="s">
        <v>599</v>
      </c>
      <c r="E1380" s="826" t="s">
        <v>3629</v>
      </c>
      <c r="F1380" s="840" t="s">
        <v>3630</v>
      </c>
      <c r="G1380" s="826" t="s">
        <v>5183</v>
      </c>
      <c r="H1380" s="826" t="s">
        <v>5185</v>
      </c>
      <c r="I1380" s="832">
        <v>96.279998779296875</v>
      </c>
      <c r="J1380" s="832">
        <v>50</v>
      </c>
      <c r="K1380" s="833">
        <v>4813.989990234375</v>
      </c>
    </row>
    <row r="1381" spans="1:11" ht="14.45" customHeight="1" x14ac:dyDescent="0.2">
      <c r="A1381" s="822" t="s">
        <v>575</v>
      </c>
      <c r="B1381" s="823" t="s">
        <v>576</v>
      </c>
      <c r="C1381" s="826" t="s">
        <v>598</v>
      </c>
      <c r="D1381" s="840" t="s">
        <v>599</v>
      </c>
      <c r="E1381" s="826" t="s">
        <v>3629</v>
      </c>
      <c r="F1381" s="840" t="s">
        <v>3630</v>
      </c>
      <c r="G1381" s="826" t="s">
        <v>4143</v>
      </c>
      <c r="H1381" s="826" t="s">
        <v>4144</v>
      </c>
      <c r="I1381" s="832">
        <v>59.029998779296875</v>
      </c>
      <c r="J1381" s="832">
        <v>3</v>
      </c>
      <c r="K1381" s="833">
        <v>177.08999633789063</v>
      </c>
    </row>
    <row r="1382" spans="1:11" ht="14.45" customHeight="1" x14ac:dyDescent="0.2">
      <c r="A1382" s="822" t="s">
        <v>575</v>
      </c>
      <c r="B1382" s="823" t="s">
        <v>576</v>
      </c>
      <c r="C1382" s="826" t="s">
        <v>598</v>
      </c>
      <c r="D1382" s="840" t="s">
        <v>599</v>
      </c>
      <c r="E1382" s="826" t="s">
        <v>3629</v>
      </c>
      <c r="F1382" s="840" t="s">
        <v>3630</v>
      </c>
      <c r="G1382" s="826" t="s">
        <v>4143</v>
      </c>
      <c r="H1382" s="826" t="s">
        <v>4944</v>
      </c>
      <c r="I1382" s="832">
        <v>54.459999084472656</v>
      </c>
      <c r="J1382" s="832">
        <v>2</v>
      </c>
      <c r="K1382" s="833">
        <v>108.91999816894531</v>
      </c>
    </row>
    <row r="1383" spans="1:11" ht="14.45" customHeight="1" x14ac:dyDescent="0.2">
      <c r="A1383" s="822" t="s">
        <v>575</v>
      </c>
      <c r="B1383" s="823" t="s">
        <v>576</v>
      </c>
      <c r="C1383" s="826" t="s">
        <v>598</v>
      </c>
      <c r="D1383" s="840" t="s">
        <v>599</v>
      </c>
      <c r="E1383" s="826" t="s">
        <v>3629</v>
      </c>
      <c r="F1383" s="840" t="s">
        <v>3630</v>
      </c>
      <c r="G1383" s="826" t="s">
        <v>4149</v>
      </c>
      <c r="H1383" s="826" t="s">
        <v>4150</v>
      </c>
      <c r="I1383" s="832">
        <v>5.2645902946347096</v>
      </c>
      <c r="J1383" s="832">
        <v>7200</v>
      </c>
      <c r="K1383" s="833">
        <v>37899.099990844727</v>
      </c>
    </row>
    <row r="1384" spans="1:11" ht="14.45" customHeight="1" x14ac:dyDescent="0.2">
      <c r="A1384" s="822" t="s">
        <v>575</v>
      </c>
      <c r="B1384" s="823" t="s">
        <v>576</v>
      </c>
      <c r="C1384" s="826" t="s">
        <v>598</v>
      </c>
      <c r="D1384" s="840" t="s">
        <v>599</v>
      </c>
      <c r="E1384" s="826" t="s">
        <v>3629</v>
      </c>
      <c r="F1384" s="840" t="s">
        <v>3630</v>
      </c>
      <c r="G1384" s="826" t="s">
        <v>3639</v>
      </c>
      <c r="H1384" s="826" t="s">
        <v>3640</v>
      </c>
      <c r="I1384" s="832">
        <v>3.4843636512756349</v>
      </c>
      <c r="J1384" s="832">
        <v>8970</v>
      </c>
      <c r="K1384" s="833">
        <v>31260.860015869141</v>
      </c>
    </row>
    <row r="1385" spans="1:11" ht="14.45" customHeight="1" x14ac:dyDescent="0.2">
      <c r="A1385" s="822" t="s">
        <v>575</v>
      </c>
      <c r="B1385" s="823" t="s">
        <v>576</v>
      </c>
      <c r="C1385" s="826" t="s">
        <v>598</v>
      </c>
      <c r="D1385" s="840" t="s">
        <v>599</v>
      </c>
      <c r="E1385" s="826" t="s">
        <v>3629</v>
      </c>
      <c r="F1385" s="840" t="s">
        <v>3630</v>
      </c>
      <c r="G1385" s="826" t="s">
        <v>5186</v>
      </c>
      <c r="H1385" s="826" t="s">
        <v>5187</v>
      </c>
      <c r="I1385" s="832">
        <v>26.020000457763672</v>
      </c>
      <c r="J1385" s="832">
        <v>50</v>
      </c>
      <c r="K1385" s="833">
        <v>1300.760009765625</v>
      </c>
    </row>
    <row r="1386" spans="1:11" ht="14.45" customHeight="1" x14ac:dyDescent="0.2">
      <c r="A1386" s="822" t="s">
        <v>575</v>
      </c>
      <c r="B1386" s="823" t="s">
        <v>576</v>
      </c>
      <c r="C1386" s="826" t="s">
        <v>598</v>
      </c>
      <c r="D1386" s="840" t="s">
        <v>599</v>
      </c>
      <c r="E1386" s="826" t="s">
        <v>3629</v>
      </c>
      <c r="F1386" s="840" t="s">
        <v>3630</v>
      </c>
      <c r="G1386" s="826" t="s">
        <v>4149</v>
      </c>
      <c r="H1386" s="826" t="s">
        <v>4155</v>
      </c>
      <c r="I1386" s="832">
        <v>5.4218749701976776</v>
      </c>
      <c r="J1386" s="832">
        <v>3960</v>
      </c>
      <c r="K1386" s="833">
        <v>21523.199996948242</v>
      </c>
    </row>
    <row r="1387" spans="1:11" ht="14.45" customHeight="1" x14ac:dyDescent="0.2">
      <c r="A1387" s="822" t="s">
        <v>575</v>
      </c>
      <c r="B1387" s="823" t="s">
        <v>576</v>
      </c>
      <c r="C1387" s="826" t="s">
        <v>598</v>
      </c>
      <c r="D1387" s="840" t="s">
        <v>599</v>
      </c>
      <c r="E1387" s="826" t="s">
        <v>3629</v>
      </c>
      <c r="F1387" s="840" t="s">
        <v>3630</v>
      </c>
      <c r="G1387" s="826" t="s">
        <v>3639</v>
      </c>
      <c r="H1387" s="826" t="s">
        <v>3641</v>
      </c>
      <c r="I1387" s="832">
        <v>3.4140000740687051</v>
      </c>
      <c r="J1387" s="832">
        <v>4840</v>
      </c>
      <c r="K1387" s="833">
        <v>16581.600044250488</v>
      </c>
    </row>
    <row r="1388" spans="1:11" ht="14.45" customHeight="1" x14ac:dyDescent="0.2">
      <c r="A1388" s="822" t="s">
        <v>575</v>
      </c>
      <c r="B1388" s="823" t="s">
        <v>576</v>
      </c>
      <c r="C1388" s="826" t="s">
        <v>598</v>
      </c>
      <c r="D1388" s="840" t="s">
        <v>599</v>
      </c>
      <c r="E1388" s="826" t="s">
        <v>3629</v>
      </c>
      <c r="F1388" s="840" t="s">
        <v>3630</v>
      </c>
      <c r="G1388" s="826" t="s">
        <v>5186</v>
      </c>
      <c r="H1388" s="826" t="s">
        <v>5188</v>
      </c>
      <c r="I1388" s="832">
        <v>26.020000457763672</v>
      </c>
      <c r="J1388" s="832">
        <v>25</v>
      </c>
      <c r="K1388" s="833">
        <v>650.3800048828125</v>
      </c>
    </row>
    <row r="1389" spans="1:11" ht="14.45" customHeight="1" x14ac:dyDescent="0.2">
      <c r="A1389" s="822" t="s">
        <v>575</v>
      </c>
      <c r="B1389" s="823" t="s">
        <v>576</v>
      </c>
      <c r="C1389" s="826" t="s">
        <v>598</v>
      </c>
      <c r="D1389" s="840" t="s">
        <v>599</v>
      </c>
      <c r="E1389" s="826" t="s">
        <v>3629</v>
      </c>
      <c r="F1389" s="840" t="s">
        <v>3630</v>
      </c>
      <c r="G1389" s="826" t="s">
        <v>4159</v>
      </c>
      <c r="H1389" s="826" t="s">
        <v>4160</v>
      </c>
      <c r="I1389" s="832">
        <v>185.1300048828125</v>
      </c>
      <c r="J1389" s="832">
        <v>15</v>
      </c>
      <c r="K1389" s="833">
        <v>2777</v>
      </c>
    </row>
    <row r="1390" spans="1:11" ht="14.45" customHeight="1" x14ac:dyDescent="0.2">
      <c r="A1390" s="822" t="s">
        <v>575</v>
      </c>
      <c r="B1390" s="823" t="s">
        <v>576</v>
      </c>
      <c r="C1390" s="826" t="s">
        <v>598</v>
      </c>
      <c r="D1390" s="840" t="s">
        <v>599</v>
      </c>
      <c r="E1390" s="826" t="s">
        <v>3629</v>
      </c>
      <c r="F1390" s="840" t="s">
        <v>3630</v>
      </c>
      <c r="G1390" s="826" t="s">
        <v>5189</v>
      </c>
      <c r="H1390" s="826" t="s">
        <v>5190</v>
      </c>
      <c r="I1390" s="832">
        <v>1500.4000244140625</v>
      </c>
      <c r="J1390" s="832">
        <v>4</v>
      </c>
      <c r="K1390" s="833">
        <v>6001.60009765625</v>
      </c>
    </row>
    <row r="1391" spans="1:11" ht="14.45" customHeight="1" x14ac:dyDescent="0.2">
      <c r="A1391" s="822" t="s">
        <v>575</v>
      </c>
      <c r="B1391" s="823" t="s">
        <v>576</v>
      </c>
      <c r="C1391" s="826" t="s">
        <v>598</v>
      </c>
      <c r="D1391" s="840" t="s">
        <v>599</v>
      </c>
      <c r="E1391" s="826" t="s">
        <v>3629</v>
      </c>
      <c r="F1391" s="840" t="s">
        <v>3630</v>
      </c>
      <c r="G1391" s="826" t="s">
        <v>5191</v>
      </c>
      <c r="H1391" s="826" t="s">
        <v>5192</v>
      </c>
      <c r="I1391" s="832">
        <v>1500.4000244140625</v>
      </c>
      <c r="J1391" s="832">
        <v>2</v>
      </c>
      <c r="K1391" s="833">
        <v>3000.800048828125</v>
      </c>
    </row>
    <row r="1392" spans="1:11" ht="14.45" customHeight="1" x14ac:dyDescent="0.2">
      <c r="A1392" s="822" t="s">
        <v>575</v>
      </c>
      <c r="B1392" s="823" t="s">
        <v>576</v>
      </c>
      <c r="C1392" s="826" t="s">
        <v>598</v>
      </c>
      <c r="D1392" s="840" t="s">
        <v>599</v>
      </c>
      <c r="E1392" s="826" t="s">
        <v>3629</v>
      </c>
      <c r="F1392" s="840" t="s">
        <v>3630</v>
      </c>
      <c r="G1392" s="826" t="s">
        <v>5193</v>
      </c>
      <c r="H1392" s="826" t="s">
        <v>5194</v>
      </c>
      <c r="I1392" s="832">
        <v>1500.4000244140625</v>
      </c>
      <c r="J1392" s="832">
        <v>4</v>
      </c>
      <c r="K1392" s="833">
        <v>6001.60009765625</v>
      </c>
    </row>
    <row r="1393" spans="1:11" ht="14.45" customHeight="1" x14ac:dyDescent="0.2">
      <c r="A1393" s="822" t="s">
        <v>575</v>
      </c>
      <c r="B1393" s="823" t="s">
        <v>576</v>
      </c>
      <c r="C1393" s="826" t="s">
        <v>598</v>
      </c>
      <c r="D1393" s="840" t="s">
        <v>599</v>
      </c>
      <c r="E1393" s="826" t="s">
        <v>3629</v>
      </c>
      <c r="F1393" s="840" t="s">
        <v>3630</v>
      </c>
      <c r="G1393" s="826" t="s">
        <v>5195</v>
      </c>
      <c r="H1393" s="826" t="s">
        <v>5196</v>
      </c>
      <c r="I1393" s="832">
        <v>1500.4000244140625</v>
      </c>
      <c r="J1393" s="832">
        <v>2</v>
      </c>
      <c r="K1393" s="833">
        <v>3000.800048828125</v>
      </c>
    </row>
    <row r="1394" spans="1:11" ht="14.45" customHeight="1" x14ac:dyDescent="0.2">
      <c r="A1394" s="822" t="s">
        <v>575</v>
      </c>
      <c r="B1394" s="823" t="s">
        <v>576</v>
      </c>
      <c r="C1394" s="826" t="s">
        <v>598</v>
      </c>
      <c r="D1394" s="840" t="s">
        <v>599</v>
      </c>
      <c r="E1394" s="826" t="s">
        <v>3629</v>
      </c>
      <c r="F1394" s="840" t="s">
        <v>3630</v>
      </c>
      <c r="G1394" s="826" t="s">
        <v>5197</v>
      </c>
      <c r="H1394" s="826" t="s">
        <v>5198</v>
      </c>
      <c r="I1394" s="832">
        <v>1500.4000244140625</v>
      </c>
      <c r="J1394" s="832">
        <v>5</v>
      </c>
      <c r="K1394" s="833">
        <v>7502</v>
      </c>
    </row>
    <row r="1395" spans="1:11" ht="14.45" customHeight="1" x14ac:dyDescent="0.2">
      <c r="A1395" s="822" t="s">
        <v>575</v>
      </c>
      <c r="B1395" s="823" t="s">
        <v>576</v>
      </c>
      <c r="C1395" s="826" t="s">
        <v>598</v>
      </c>
      <c r="D1395" s="840" t="s">
        <v>599</v>
      </c>
      <c r="E1395" s="826" t="s">
        <v>3629</v>
      </c>
      <c r="F1395" s="840" t="s">
        <v>3630</v>
      </c>
      <c r="G1395" s="826" t="s">
        <v>5199</v>
      </c>
      <c r="H1395" s="826" t="s">
        <v>5200</v>
      </c>
      <c r="I1395" s="832">
        <v>17.909999847412109</v>
      </c>
      <c r="J1395" s="832">
        <v>10</v>
      </c>
      <c r="K1395" s="833">
        <v>179.08000183105469</v>
      </c>
    </row>
    <row r="1396" spans="1:11" ht="14.45" customHeight="1" x14ac:dyDescent="0.2">
      <c r="A1396" s="822" t="s">
        <v>575</v>
      </c>
      <c r="B1396" s="823" t="s">
        <v>576</v>
      </c>
      <c r="C1396" s="826" t="s">
        <v>598</v>
      </c>
      <c r="D1396" s="840" t="s">
        <v>599</v>
      </c>
      <c r="E1396" s="826" t="s">
        <v>3629</v>
      </c>
      <c r="F1396" s="840" t="s">
        <v>3630</v>
      </c>
      <c r="G1396" s="826" t="s">
        <v>5201</v>
      </c>
      <c r="H1396" s="826" t="s">
        <v>5202</v>
      </c>
      <c r="I1396" s="832">
        <v>77.44000244140625</v>
      </c>
      <c r="J1396" s="832">
        <v>10</v>
      </c>
      <c r="K1396" s="833">
        <v>774.4000244140625</v>
      </c>
    </row>
    <row r="1397" spans="1:11" ht="14.45" customHeight="1" x14ac:dyDescent="0.2">
      <c r="A1397" s="822" t="s">
        <v>575</v>
      </c>
      <c r="B1397" s="823" t="s">
        <v>576</v>
      </c>
      <c r="C1397" s="826" t="s">
        <v>598</v>
      </c>
      <c r="D1397" s="840" t="s">
        <v>599</v>
      </c>
      <c r="E1397" s="826" t="s">
        <v>3629</v>
      </c>
      <c r="F1397" s="840" t="s">
        <v>3630</v>
      </c>
      <c r="G1397" s="826" t="s">
        <v>5203</v>
      </c>
      <c r="H1397" s="826" t="s">
        <v>5204</v>
      </c>
      <c r="I1397" s="832">
        <v>17.909999847412109</v>
      </c>
      <c r="J1397" s="832">
        <v>20</v>
      </c>
      <c r="K1397" s="833">
        <v>358.18000793457031</v>
      </c>
    </row>
    <row r="1398" spans="1:11" ht="14.45" customHeight="1" x14ac:dyDescent="0.2">
      <c r="A1398" s="822" t="s">
        <v>575</v>
      </c>
      <c r="B1398" s="823" t="s">
        <v>576</v>
      </c>
      <c r="C1398" s="826" t="s">
        <v>598</v>
      </c>
      <c r="D1398" s="840" t="s">
        <v>599</v>
      </c>
      <c r="E1398" s="826" t="s">
        <v>3629</v>
      </c>
      <c r="F1398" s="840" t="s">
        <v>3630</v>
      </c>
      <c r="G1398" s="826" t="s">
        <v>5205</v>
      </c>
      <c r="H1398" s="826" t="s">
        <v>5206</v>
      </c>
      <c r="I1398" s="832">
        <v>47.189998626708984</v>
      </c>
      <c r="J1398" s="832">
        <v>10</v>
      </c>
      <c r="K1398" s="833">
        <v>471.89999389648438</v>
      </c>
    </row>
    <row r="1399" spans="1:11" ht="14.45" customHeight="1" x14ac:dyDescent="0.2">
      <c r="A1399" s="822" t="s">
        <v>575</v>
      </c>
      <c r="B1399" s="823" t="s">
        <v>576</v>
      </c>
      <c r="C1399" s="826" t="s">
        <v>598</v>
      </c>
      <c r="D1399" s="840" t="s">
        <v>599</v>
      </c>
      <c r="E1399" s="826" t="s">
        <v>3629</v>
      </c>
      <c r="F1399" s="840" t="s">
        <v>3630</v>
      </c>
      <c r="G1399" s="826" t="s">
        <v>5207</v>
      </c>
      <c r="H1399" s="826" t="s">
        <v>5208</v>
      </c>
      <c r="I1399" s="832">
        <v>53.290000915527344</v>
      </c>
      <c r="J1399" s="832">
        <v>10</v>
      </c>
      <c r="K1399" s="833">
        <v>532.8800048828125</v>
      </c>
    </row>
    <row r="1400" spans="1:11" ht="14.45" customHeight="1" x14ac:dyDescent="0.2">
      <c r="A1400" s="822" t="s">
        <v>575</v>
      </c>
      <c r="B1400" s="823" t="s">
        <v>576</v>
      </c>
      <c r="C1400" s="826" t="s">
        <v>598</v>
      </c>
      <c r="D1400" s="840" t="s">
        <v>599</v>
      </c>
      <c r="E1400" s="826" t="s">
        <v>3629</v>
      </c>
      <c r="F1400" s="840" t="s">
        <v>3630</v>
      </c>
      <c r="G1400" s="826" t="s">
        <v>5207</v>
      </c>
      <c r="H1400" s="826" t="s">
        <v>5209</v>
      </c>
      <c r="I1400" s="832">
        <v>53.290000915527344</v>
      </c>
      <c r="J1400" s="832">
        <v>10</v>
      </c>
      <c r="K1400" s="833">
        <v>532.8800048828125</v>
      </c>
    </row>
    <row r="1401" spans="1:11" ht="14.45" customHeight="1" x14ac:dyDescent="0.2">
      <c r="A1401" s="822" t="s">
        <v>575</v>
      </c>
      <c r="B1401" s="823" t="s">
        <v>576</v>
      </c>
      <c r="C1401" s="826" t="s">
        <v>598</v>
      </c>
      <c r="D1401" s="840" t="s">
        <v>599</v>
      </c>
      <c r="E1401" s="826" t="s">
        <v>3629</v>
      </c>
      <c r="F1401" s="840" t="s">
        <v>3630</v>
      </c>
      <c r="G1401" s="826" t="s">
        <v>5210</v>
      </c>
      <c r="H1401" s="826" t="s">
        <v>5211</v>
      </c>
      <c r="I1401" s="832">
        <v>17.909999847412109</v>
      </c>
      <c r="J1401" s="832">
        <v>30</v>
      </c>
      <c r="K1401" s="833">
        <v>537.30001831054688</v>
      </c>
    </row>
    <row r="1402" spans="1:11" ht="14.45" customHeight="1" x14ac:dyDescent="0.2">
      <c r="A1402" s="822" t="s">
        <v>575</v>
      </c>
      <c r="B1402" s="823" t="s">
        <v>576</v>
      </c>
      <c r="C1402" s="826" t="s">
        <v>598</v>
      </c>
      <c r="D1402" s="840" t="s">
        <v>599</v>
      </c>
      <c r="E1402" s="826" t="s">
        <v>3629</v>
      </c>
      <c r="F1402" s="840" t="s">
        <v>3630</v>
      </c>
      <c r="G1402" s="826" t="s">
        <v>5210</v>
      </c>
      <c r="H1402" s="826" t="s">
        <v>5212</v>
      </c>
      <c r="I1402" s="832">
        <v>17.903333028157551</v>
      </c>
      <c r="J1402" s="832">
        <v>30</v>
      </c>
      <c r="K1402" s="833">
        <v>537.10000610351563</v>
      </c>
    </row>
    <row r="1403" spans="1:11" ht="14.45" customHeight="1" x14ac:dyDescent="0.2">
      <c r="A1403" s="822" t="s">
        <v>575</v>
      </c>
      <c r="B1403" s="823" t="s">
        <v>576</v>
      </c>
      <c r="C1403" s="826" t="s">
        <v>598</v>
      </c>
      <c r="D1403" s="840" t="s">
        <v>599</v>
      </c>
      <c r="E1403" s="826" t="s">
        <v>3629</v>
      </c>
      <c r="F1403" s="840" t="s">
        <v>3630</v>
      </c>
      <c r="G1403" s="826" t="s">
        <v>5213</v>
      </c>
      <c r="H1403" s="826" t="s">
        <v>5214</v>
      </c>
      <c r="I1403" s="832">
        <v>17.909999847412109</v>
      </c>
      <c r="J1403" s="832">
        <v>10</v>
      </c>
      <c r="K1403" s="833">
        <v>179.10000610351563</v>
      </c>
    </row>
    <row r="1404" spans="1:11" ht="14.45" customHeight="1" x14ac:dyDescent="0.2">
      <c r="A1404" s="822" t="s">
        <v>575</v>
      </c>
      <c r="B1404" s="823" t="s">
        <v>576</v>
      </c>
      <c r="C1404" s="826" t="s">
        <v>598</v>
      </c>
      <c r="D1404" s="840" t="s">
        <v>599</v>
      </c>
      <c r="E1404" s="826" t="s">
        <v>3629</v>
      </c>
      <c r="F1404" s="840" t="s">
        <v>3630</v>
      </c>
      <c r="G1404" s="826" t="s">
        <v>5213</v>
      </c>
      <c r="H1404" s="826" t="s">
        <v>5215</v>
      </c>
      <c r="I1404" s="832">
        <v>17.904999732971191</v>
      </c>
      <c r="J1404" s="832">
        <v>40</v>
      </c>
      <c r="K1404" s="833">
        <v>716.22001647949219</v>
      </c>
    </row>
    <row r="1405" spans="1:11" ht="14.45" customHeight="1" x14ac:dyDescent="0.2">
      <c r="A1405" s="822" t="s">
        <v>575</v>
      </c>
      <c r="B1405" s="823" t="s">
        <v>576</v>
      </c>
      <c r="C1405" s="826" t="s">
        <v>598</v>
      </c>
      <c r="D1405" s="840" t="s">
        <v>599</v>
      </c>
      <c r="E1405" s="826" t="s">
        <v>3629</v>
      </c>
      <c r="F1405" s="840" t="s">
        <v>3630</v>
      </c>
      <c r="G1405" s="826" t="s">
        <v>5216</v>
      </c>
      <c r="H1405" s="826" t="s">
        <v>5217</v>
      </c>
      <c r="I1405" s="832">
        <v>17.90749979019165</v>
      </c>
      <c r="J1405" s="832">
        <v>120</v>
      </c>
      <c r="K1405" s="833">
        <v>2148.9200286865234</v>
      </c>
    </row>
    <row r="1406" spans="1:11" ht="14.45" customHeight="1" x14ac:dyDescent="0.2">
      <c r="A1406" s="822" t="s">
        <v>575</v>
      </c>
      <c r="B1406" s="823" t="s">
        <v>576</v>
      </c>
      <c r="C1406" s="826" t="s">
        <v>598</v>
      </c>
      <c r="D1406" s="840" t="s">
        <v>599</v>
      </c>
      <c r="E1406" s="826" t="s">
        <v>3629</v>
      </c>
      <c r="F1406" s="840" t="s">
        <v>3630</v>
      </c>
      <c r="G1406" s="826" t="s">
        <v>5216</v>
      </c>
      <c r="H1406" s="826" t="s">
        <v>5218</v>
      </c>
      <c r="I1406" s="832">
        <v>17.906666437784832</v>
      </c>
      <c r="J1406" s="832">
        <v>100</v>
      </c>
      <c r="K1406" s="833">
        <v>1790.7000122070313</v>
      </c>
    </row>
    <row r="1407" spans="1:11" ht="14.45" customHeight="1" x14ac:dyDescent="0.2">
      <c r="A1407" s="822" t="s">
        <v>575</v>
      </c>
      <c r="B1407" s="823" t="s">
        <v>576</v>
      </c>
      <c r="C1407" s="826" t="s">
        <v>598</v>
      </c>
      <c r="D1407" s="840" t="s">
        <v>599</v>
      </c>
      <c r="E1407" s="826" t="s">
        <v>3629</v>
      </c>
      <c r="F1407" s="840" t="s">
        <v>3630</v>
      </c>
      <c r="G1407" s="826" t="s">
        <v>4161</v>
      </c>
      <c r="H1407" s="826" t="s">
        <v>5219</v>
      </c>
      <c r="I1407" s="832">
        <v>17.906999778747558</v>
      </c>
      <c r="J1407" s="832">
        <v>120</v>
      </c>
      <c r="K1407" s="833">
        <v>2148.800048828125</v>
      </c>
    </row>
    <row r="1408" spans="1:11" ht="14.45" customHeight="1" x14ac:dyDescent="0.2">
      <c r="A1408" s="822" t="s">
        <v>575</v>
      </c>
      <c r="B1408" s="823" t="s">
        <v>576</v>
      </c>
      <c r="C1408" s="826" t="s">
        <v>598</v>
      </c>
      <c r="D1408" s="840" t="s">
        <v>599</v>
      </c>
      <c r="E1408" s="826" t="s">
        <v>3629</v>
      </c>
      <c r="F1408" s="840" t="s">
        <v>3630</v>
      </c>
      <c r="G1408" s="826" t="s">
        <v>4161</v>
      </c>
      <c r="H1408" s="826" t="s">
        <v>4162</v>
      </c>
      <c r="I1408" s="832">
        <v>17.906363400545988</v>
      </c>
      <c r="J1408" s="832">
        <v>137</v>
      </c>
      <c r="K1408" s="833">
        <v>2453.320011138916</v>
      </c>
    </row>
    <row r="1409" spans="1:11" ht="14.45" customHeight="1" x14ac:dyDescent="0.2">
      <c r="A1409" s="822" t="s">
        <v>575</v>
      </c>
      <c r="B1409" s="823" t="s">
        <v>576</v>
      </c>
      <c r="C1409" s="826" t="s">
        <v>598</v>
      </c>
      <c r="D1409" s="840" t="s">
        <v>599</v>
      </c>
      <c r="E1409" s="826" t="s">
        <v>3629</v>
      </c>
      <c r="F1409" s="840" t="s">
        <v>3630</v>
      </c>
      <c r="G1409" s="826" t="s">
        <v>4163</v>
      </c>
      <c r="H1409" s="826" t="s">
        <v>5220</v>
      </c>
      <c r="I1409" s="832">
        <v>17.907930834540004</v>
      </c>
      <c r="J1409" s="832">
        <v>1859</v>
      </c>
      <c r="K1409" s="833">
        <v>33290.990188598633</v>
      </c>
    </row>
    <row r="1410" spans="1:11" ht="14.45" customHeight="1" x14ac:dyDescent="0.2">
      <c r="A1410" s="822" t="s">
        <v>575</v>
      </c>
      <c r="B1410" s="823" t="s">
        <v>576</v>
      </c>
      <c r="C1410" s="826" t="s">
        <v>598</v>
      </c>
      <c r="D1410" s="840" t="s">
        <v>599</v>
      </c>
      <c r="E1410" s="826" t="s">
        <v>3629</v>
      </c>
      <c r="F1410" s="840" t="s">
        <v>3630</v>
      </c>
      <c r="G1410" s="826" t="s">
        <v>4163</v>
      </c>
      <c r="H1410" s="826" t="s">
        <v>4164</v>
      </c>
      <c r="I1410" s="832">
        <v>19.132222228580051</v>
      </c>
      <c r="J1410" s="832">
        <v>1135</v>
      </c>
      <c r="K1410" s="833">
        <v>21256.550140380859</v>
      </c>
    </row>
    <row r="1411" spans="1:11" ht="14.45" customHeight="1" x14ac:dyDescent="0.2">
      <c r="A1411" s="822" t="s">
        <v>575</v>
      </c>
      <c r="B1411" s="823" t="s">
        <v>576</v>
      </c>
      <c r="C1411" s="826" t="s">
        <v>598</v>
      </c>
      <c r="D1411" s="840" t="s">
        <v>599</v>
      </c>
      <c r="E1411" s="826" t="s">
        <v>3629</v>
      </c>
      <c r="F1411" s="840" t="s">
        <v>3630</v>
      </c>
      <c r="G1411" s="826" t="s">
        <v>4165</v>
      </c>
      <c r="H1411" s="826" t="s">
        <v>4166</v>
      </c>
      <c r="I1411" s="832">
        <v>17.907105044314736</v>
      </c>
      <c r="J1411" s="832">
        <v>760</v>
      </c>
      <c r="K1411" s="833">
        <v>13609.500183105469</v>
      </c>
    </row>
    <row r="1412" spans="1:11" ht="14.45" customHeight="1" x14ac:dyDescent="0.2">
      <c r="A1412" s="822" t="s">
        <v>575</v>
      </c>
      <c r="B1412" s="823" t="s">
        <v>576</v>
      </c>
      <c r="C1412" s="826" t="s">
        <v>598</v>
      </c>
      <c r="D1412" s="840" t="s">
        <v>599</v>
      </c>
      <c r="E1412" s="826" t="s">
        <v>3629</v>
      </c>
      <c r="F1412" s="840" t="s">
        <v>3630</v>
      </c>
      <c r="G1412" s="826" t="s">
        <v>4165</v>
      </c>
      <c r="H1412" s="826" t="s">
        <v>5221</v>
      </c>
      <c r="I1412" s="832">
        <v>17.90842086390445</v>
      </c>
      <c r="J1412" s="832">
        <v>440</v>
      </c>
      <c r="K1412" s="833">
        <v>7879.60009765625</v>
      </c>
    </row>
    <row r="1413" spans="1:11" ht="14.45" customHeight="1" x14ac:dyDescent="0.2">
      <c r="A1413" s="822" t="s">
        <v>575</v>
      </c>
      <c r="B1413" s="823" t="s">
        <v>576</v>
      </c>
      <c r="C1413" s="826" t="s">
        <v>598</v>
      </c>
      <c r="D1413" s="840" t="s">
        <v>599</v>
      </c>
      <c r="E1413" s="826" t="s">
        <v>3629</v>
      </c>
      <c r="F1413" s="840" t="s">
        <v>3630</v>
      </c>
      <c r="G1413" s="826" t="s">
        <v>4170</v>
      </c>
      <c r="H1413" s="826" t="s">
        <v>4171</v>
      </c>
      <c r="I1413" s="832">
        <v>17.906078189027074</v>
      </c>
      <c r="J1413" s="832">
        <v>1229</v>
      </c>
      <c r="K1413" s="833">
        <v>22006.830108642578</v>
      </c>
    </row>
    <row r="1414" spans="1:11" ht="14.45" customHeight="1" x14ac:dyDescent="0.2">
      <c r="A1414" s="822" t="s">
        <v>575</v>
      </c>
      <c r="B1414" s="823" t="s">
        <v>576</v>
      </c>
      <c r="C1414" s="826" t="s">
        <v>598</v>
      </c>
      <c r="D1414" s="840" t="s">
        <v>599</v>
      </c>
      <c r="E1414" s="826" t="s">
        <v>3629</v>
      </c>
      <c r="F1414" s="840" t="s">
        <v>3630</v>
      </c>
      <c r="G1414" s="826" t="s">
        <v>4170</v>
      </c>
      <c r="H1414" s="826" t="s">
        <v>5222</v>
      </c>
      <c r="I1414" s="832">
        <v>17.907856941223145</v>
      </c>
      <c r="J1414" s="832">
        <v>648</v>
      </c>
      <c r="K1414" s="833">
        <v>11604.380187988281</v>
      </c>
    </row>
    <row r="1415" spans="1:11" ht="14.45" customHeight="1" x14ac:dyDescent="0.2">
      <c r="A1415" s="822" t="s">
        <v>575</v>
      </c>
      <c r="B1415" s="823" t="s">
        <v>576</v>
      </c>
      <c r="C1415" s="826" t="s">
        <v>598</v>
      </c>
      <c r="D1415" s="840" t="s">
        <v>599</v>
      </c>
      <c r="E1415" s="826" t="s">
        <v>3629</v>
      </c>
      <c r="F1415" s="840" t="s">
        <v>3630</v>
      </c>
      <c r="G1415" s="826" t="s">
        <v>4175</v>
      </c>
      <c r="H1415" s="826" t="s">
        <v>4176</v>
      </c>
      <c r="I1415" s="832">
        <v>17.90749979019165</v>
      </c>
      <c r="J1415" s="832">
        <v>442</v>
      </c>
      <c r="K1415" s="833">
        <v>7914.9201278686523</v>
      </c>
    </row>
    <row r="1416" spans="1:11" ht="14.45" customHeight="1" x14ac:dyDescent="0.2">
      <c r="A1416" s="822" t="s">
        <v>575</v>
      </c>
      <c r="B1416" s="823" t="s">
        <v>576</v>
      </c>
      <c r="C1416" s="826" t="s">
        <v>598</v>
      </c>
      <c r="D1416" s="840" t="s">
        <v>599</v>
      </c>
      <c r="E1416" s="826" t="s">
        <v>3629</v>
      </c>
      <c r="F1416" s="840" t="s">
        <v>3630</v>
      </c>
      <c r="G1416" s="826" t="s">
        <v>4175</v>
      </c>
      <c r="H1416" s="826" t="s">
        <v>5223</v>
      </c>
      <c r="I1416" s="832">
        <v>17.90749979019165</v>
      </c>
      <c r="J1416" s="832">
        <v>273</v>
      </c>
      <c r="K1416" s="833">
        <v>4888.8800354003906</v>
      </c>
    </row>
    <row r="1417" spans="1:11" ht="14.45" customHeight="1" x14ac:dyDescent="0.2">
      <c r="A1417" s="822" t="s">
        <v>575</v>
      </c>
      <c r="B1417" s="823" t="s">
        <v>576</v>
      </c>
      <c r="C1417" s="826" t="s">
        <v>598</v>
      </c>
      <c r="D1417" s="840" t="s">
        <v>599</v>
      </c>
      <c r="E1417" s="826" t="s">
        <v>3629</v>
      </c>
      <c r="F1417" s="840" t="s">
        <v>3630</v>
      </c>
      <c r="G1417" s="826" t="s">
        <v>4179</v>
      </c>
      <c r="H1417" s="826" t="s">
        <v>5224</v>
      </c>
      <c r="I1417" s="832">
        <v>17.909999847412109</v>
      </c>
      <c r="J1417" s="832">
        <v>100</v>
      </c>
      <c r="K1417" s="833">
        <v>1790.8000183105469</v>
      </c>
    </row>
    <row r="1418" spans="1:11" ht="14.45" customHeight="1" x14ac:dyDescent="0.2">
      <c r="A1418" s="822" t="s">
        <v>575</v>
      </c>
      <c r="B1418" s="823" t="s">
        <v>576</v>
      </c>
      <c r="C1418" s="826" t="s">
        <v>598</v>
      </c>
      <c r="D1418" s="840" t="s">
        <v>599</v>
      </c>
      <c r="E1418" s="826" t="s">
        <v>3629</v>
      </c>
      <c r="F1418" s="840" t="s">
        <v>3630</v>
      </c>
      <c r="G1418" s="826" t="s">
        <v>4179</v>
      </c>
      <c r="H1418" s="826" t="s">
        <v>4180</v>
      </c>
      <c r="I1418" s="832">
        <v>17.909999847412109</v>
      </c>
      <c r="J1418" s="832">
        <v>100</v>
      </c>
      <c r="K1418" s="833">
        <v>1790.800048828125</v>
      </c>
    </row>
    <row r="1419" spans="1:11" ht="14.45" customHeight="1" x14ac:dyDescent="0.2">
      <c r="A1419" s="822" t="s">
        <v>575</v>
      </c>
      <c r="B1419" s="823" t="s">
        <v>576</v>
      </c>
      <c r="C1419" s="826" t="s">
        <v>598</v>
      </c>
      <c r="D1419" s="840" t="s">
        <v>599</v>
      </c>
      <c r="E1419" s="826" t="s">
        <v>3629</v>
      </c>
      <c r="F1419" s="840" t="s">
        <v>3630</v>
      </c>
      <c r="G1419" s="826" t="s">
        <v>5225</v>
      </c>
      <c r="H1419" s="826" t="s">
        <v>5226</v>
      </c>
      <c r="I1419" s="832">
        <v>2057</v>
      </c>
      <c r="J1419" s="832">
        <v>1</v>
      </c>
      <c r="K1419" s="833">
        <v>2057</v>
      </c>
    </row>
    <row r="1420" spans="1:11" ht="14.45" customHeight="1" x14ac:dyDescent="0.2">
      <c r="A1420" s="822" t="s">
        <v>575</v>
      </c>
      <c r="B1420" s="823" t="s">
        <v>576</v>
      </c>
      <c r="C1420" s="826" t="s">
        <v>598</v>
      </c>
      <c r="D1420" s="840" t="s">
        <v>599</v>
      </c>
      <c r="E1420" s="826" t="s">
        <v>3629</v>
      </c>
      <c r="F1420" s="840" t="s">
        <v>3630</v>
      </c>
      <c r="G1420" s="826" t="s">
        <v>5227</v>
      </c>
      <c r="H1420" s="826" t="s">
        <v>5228</v>
      </c>
      <c r="I1420" s="832">
        <v>2057</v>
      </c>
      <c r="J1420" s="832">
        <v>1</v>
      </c>
      <c r="K1420" s="833">
        <v>2057</v>
      </c>
    </row>
    <row r="1421" spans="1:11" ht="14.45" customHeight="1" x14ac:dyDescent="0.2">
      <c r="A1421" s="822" t="s">
        <v>575</v>
      </c>
      <c r="B1421" s="823" t="s">
        <v>576</v>
      </c>
      <c r="C1421" s="826" t="s">
        <v>598</v>
      </c>
      <c r="D1421" s="840" t="s">
        <v>599</v>
      </c>
      <c r="E1421" s="826" t="s">
        <v>3629</v>
      </c>
      <c r="F1421" s="840" t="s">
        <v>3630</v>
      </c>
      <c r="G1421" s="826" t="s">
        <v>4183</v>
      </c>
      <c r="H1421" s="826" t="s">
        <v>4184</v>
      </c>
      <c r="I1421" s="832">
        <v>21.899999618530273</v>
      </c>
      <c r="J1421" s="832">
        <v>50</v>
      </c>
      <c r="K1421" s="833">
        <v>1095.050048828125</v>
      </c>
    </row>
    <row r="1422" spans="1:11" ht="14.45" customHeight="1" x14ac:dyDescent="0.2">
      <c r="A1422" s="822" t="s">
        <v>575</v>
      </c>
      <c r="B1422" s="823" t="s">
        <v>576</v>
      </c>
      <c r="C1422" s="826" t="s">
        <v>598</v>
      </c>
      <c r="D1422" s="840" t="s">
        <v>599</v>
      </c>
      <c r="E1422" s="826" t="s">
        <v>3629</v>
      </c>
      <c r="F1422" s="840" t="s">
        <v>3630</v>
      </c>
      <c r="G1422" s="826" t="s">
        <v>5229</v>
      </c>
      <c r="H1422" s="826" t="s">
        <v>5230</v>
      </c>
      <c r="I1422" s="832">
        <v>30.25</v>
      </c>
      <c r="J1422" s="832">
        <v>50</v>
      </c>
      <c r="K1422" s="833">
        <v>1512.5</v>
      </c>
    </row>
    <row r="1423" spans="1:11" ht="14.45" customHeight="1" x14ac:dyDescent="0.2">
      <c r="A1423" s="822" t="s">
        <v>575</v>
      </c>
      <c r="B1423" s="823" t="s">
        <v>576</v>
      </c>
      <c r="C1423" s="826" t="s">
        <v>598</v>
      </c>
      <c r="D1423" s="840" t="s">
        <v>599</v>
      </c>
      <c r="E1423" s="826" t="s">
        <v>3629</v>
      </c>
      <c r="F1423" s="840" t="s">
        <v>3630</v>
      </c>
      <c r="G1423" s="826" t="s">
        <v>5231</v>
      </c>
      <c r="H1423" s="826" t="s">
        <v>5232</v>
      </c>
      <c r="I1423" s="832">
        <v>30.25</v>
      </c>
      <c r="J1423" s="832">
        <v>50</v>
      </c>
      <c r="K1423" s="833">
        <v>1512.5</v>
      </c>
    </row>
    <row r="1424" spans="1:11" ht="14.45" customHeight="1" x14ac:dyDescent="0.2">
      <c r="A1424" s="822" t="s">
        <v>575</v>
      </c>
      <c r="B1424" s="823" t="s">
        <v>576</v>
      </c>
      <c r="C1424" s="826" t="s">
        <v>598</v>
      </c>
      <c r="D1424" s="840" t="s">
        <v>599</v>
      </c>
      <c r="E1424" s="826" t="s">
        <v>3629</v>
      </c>
      <c r="F1424" s="840" t="s">
        <v>3630</v>
      </c>
      <c r="G1424" s="826" t="s">
        <v>5231</v>
      </c>
      <c r="H1424" s="826" t="s">
        <v>5233</v>
      </c>
      <c r="I1424" s="832">
        <v>30.25</v>
      </c>
      <c r="J1424" s="832">
        <v>50</v>
      </c>
      <c r="K1424" s="833">
        <v>1512.5</v>
      </c>
    </row>
    <row r="1425" spans="1:11" ht="14.45" customHeight="1" x14ac:dyDescent="0.2">
      <c r="A1425" s="822" t="s">
        <v>575</v>
      </c>
      <c r="B1425" s="823" t="s">
        <v>576</v>
      </c>
      <c r="C1425" s="826" t="s">
        <v>598</v>
      </c>
      <c r="D1425" s="840" t="s">
        <v>599</v>
      </c>
      <c r="E1425" s="826" t="s">
        <v>3629</v>
      </c>
      <c r="F1425" s="840" t="s">
        <v>3630</v>
      </c>
      <c r="G1425" s="826" t="s">
        <v>4210</v>
      </c>
      <c r="H1425" s="826" t="s">
        <v>4211</v>
      </c>
      <c r="I1425" s="832">
        <v>17.979999542236328</v>
      </c>
      <c r="J1425" s="832">
        <v>50</v>
      </c>
      <c r="K1425" s="833">
        <v>899.030029296875</v>
      </c>
    </row>
    <row r="1426" spans="1:11" ht="14.45" customHeight="1" x14ac:dyDescent="0.2">
      <c r="A1426" s="822" t="s">
        <v>575</v>
      </c>
      <c r="B1426" s="823" t="s">
        <v>576</v>
      </c>
      <c r="C1426" s="826" t="s">
        <v>598</v>
      </c>
      <c r="D1426" s="840" t="s">
        <v>599</v>
      </c>
      <c r="E1426" s="826" t="s">
        <v>3629</v>
      </c>
      <c r="F1426" s="840" t="s">
        <v>3630</v>
      </c>
      <c r="G1426" s="826" t="s">
        <v>4210</v>
      </c>
      <c r="H1426" s="826" t="s">
        <v>5234</v>
      </c>
      <c r="I1426" s="832">
        <v>17.979999542236328</v>
      </c>
      <c r="J1426" s="832">
        <v>50</v>
      </c>
      <c r="K1426" s="833">
        <v>899.030029296875</v>
      </c>
    </row>
    <row r="1427" spans="1:11" ht="14.45" customHeight="1" x14ac:dyDescent="0.2">
      <c r="A1427" s="822" t="s">
        <v>575</v>
      </c>
      <c r="B1427" s="823" t="s">
        <v>576</v>
      </c>
      <c r="C1427" s="826" t="s">
        <v>598</v>
      </c>
      <c r="D1427" s="840" t="s">
        <v>599</v>
      </c>
      <c r="E1427" s="826" t="s">
        <v>3629</v>
      </c>
      <c r="F1427" s="840" t="s">
        <v>3630</v>
      </c>
      <c r="G1427" s="826" t="s">
        <v>5235</v>
      </c>
      <c r="H1427" s="826" t="s">
        <v>5236</v>
      </c>
      <c r="I1427" s="832">
        <v>17.979999542236328</v>
      </c>
      <c r="J1427" s="832">
        <v>200</v>
      </c>
      <c r="K1427" s="833">
        <v>3596.1500854492188</v>
      </c>
    </row>
    <row r="1428" spans="1:11" ht="14.45" customHeight="1" x14ac:dyDescent="0.2">
      <c r="A1428" s="822" t="s">
        <v>575</v>
      </c>
      <c r="B1428" s="823" t="s">
        <v>576</v>
      </c>
      <c r="C1428" s="826" t="s">
        <v>598</v>
      </c>
      <c r="D1428" s="840" t="s">
        <v>599</v>
      </c>
      <c r="E1428" s="826" t="s">
        <v>3629</v>
      </c>
      <c r="F1428" s="840" t="s">
        <v>3630</v>
      </c>
      <c r="G1428" s="826" t="s">
        <v>5235</v>
      </c>
      <c r="H1428" s="826" t="s">
        <v>5237</v>
      </c>
      <c r="I1428" s="832">
        <v>17.979999542236328</v>
      </c>
      <c r="J1428" s="832">
        <v>200</v>
      </c>
      <c r="K1428" s="833">
        <v>3596.090087890625</v>
      </c>
    </row>
    <row r="1429" spans="1:11" ht="14.45" customHeight="1" x14ac:dyDescent="0.2">
      <c r="A1429" s="822" t="s">
        <v>575</v>
      </c>
      <c r="B1429" s="823" t="s">
        <v>576</v>
      </c>
      <c r="C1429" s="826" t="s">
        <v>598</v>
      </c>
      <c r="D1429" s="840" t="s">
        <v>599</v>
      </c>
      <c r="E1429" s="826" t="s">
        <v>3629</v>
      </c>
      <c r="F1429" s="840" t="s">
        <v>3630</v>
      </c>
      <c r="G1429" s="826" t="s">
        <v>4212</v>
      </c>
      <c r="H1429" s="826" t="s">
        <v>4970</v>
      </c>
      <c r="I1429" s="832">
        <v>17.979999542236328</v>
      </c>
      <c r="J1429" s="832">
        <v>650</v>
      </c>
      <c r="K1429" s="833">
        <v>11687</v>
      </c>
    </row>
    <row r="1430" spans="1:11" ht="14.45" customHeight="1" x14ac:dyDescent="0.2">
      <c r="A1430" s="822" t="s">
        <v>575</v>
      </c>
      <c r="B1430" s="823" t="s">
        <v>576</v>
      </c>
      <c r="C1430" s="826" t="s">
        <v>598</v>
      </c>
      <c r="D1430" s="840" t="s">
        <v>599</v>
      </c>
      <c r="E1430" s="826" t="s">
        <v>3629</v>
      </c>
      <c r="F1430" s="840" t="s">
        <v>3630</v>
      </c>
      <c r="G1430" s="826" t="s">
        <v>4212</v>
      </c>
      <c r="H1430" s="826" t="s">
        <v>4213</v>
      </c>
      <c r="I1430" s="832">
        <v>17.981874585151672</v>
      </c>
      <c r="J1430" s="832">
        <v>800</v>
      </c>
      <c r="K1430" s="833">
        <v>14385.739990234375</v>
      </c>
    </row>
    <row r="1431" spans="1:11" ht="14.45" customHeight="1" x14ac:dyDescent="0.2">
      <c r="A1431" s="822" t="s">
        <v>575</v>
      </c>
      <c r="B1431" s="823" t="s">
        <v>576</v>
      </c>
      <c r="C1431" s="826" t="s">
        <v>598</v>
      </c>
      <c r="D1431" s="840" t="s">
        <v>599</v>
      </c>
      <c r="E1431" s="826" t="s">
        <v>3629</v>
      </c>
      <c r="F1431" s="840" t="s">
        <v>3630</v>
      </c>
      <c r="G1431" s="826" t="s">
        <v>3642</v>
      </c>
      <c r="H1431" s="826" t="s">
        <v>5238</v>
      </c>
      <c r="I1431" s="832">
        <v>17.980637854718147</v>
      </c>
      <c r="J1431" s="832">
        <v>3150</v>
      </c>
      <c r="K1431" s="833">
        <v>56639</v>
      </c>
    </row>
    <row r="1432" spans="1:11" ht="14.45" customHeight="1" x14ac:dyDescent="0.2">
      <c r="A1432" s="822" t="s">
        <v>575</v>
      </c>
      <c r="B1432" s="823" t="s">
        <v>576</v>
      </c>
      <c r="C1432" s="826" t="s">
        <v>598</v>
      </c>
      <c r="D1432" s="840" t="s">
        <v>599</v>
      </c>
      <c r="E1432" s="826" t="s">
        <v>3629</v>
      </c>
      <c r="F1432" s="840" t="s">
        <v>3630</v>
      </c>
      <c r="G1432" s="826" t="s">
        <v>3642</v>
      </c>
      <c r="H1432" s="826" t="s">
        <v>3643</v>
      </c>
      <c r="I1432" s="832">
        <v>17.980384166424091</v>
      </c>
      <c r="J1432" s="832">
        <v>2150</v>
      </c>
      <c r="K1432" s="833">
        <v>38658</v>
      </c>
    </row>
    <row r="1433" spans="1:11" ht="14.45" customHeight="1" x14ac:dyDescent="0.2">
      <c r="A1433" s="822" t="s">
        <v>575</v>
      </c>
      <c r="B1433" s="823" t="s">
        <v>576</v>
      </c>
      <c r="C1433" s="826" t="s">
        <v>598</v>
      </c>
      <c r="D1433" s="840" t="s">
        <v>599</v>
      </c>
      <c r="E1433" s="826" t="s">
        <v>3629</v>
      </c>
      <c r="F1433" s="840" t="s">
        <v>3630</v>
      </c>
      <c r="G1433" s="826" t="s">
        <v>3644</v>
      </c>
      <c r="H1433" s="826" t="s">
        <v>3645</v>
      </c>
      <c r="I1433" s="832">
        <v>17.98181776566939</v>
      </c>
      <c r="J1433" s="832">
        <v>650</v>
      </c>
      <c r="K1433" s="833">
        <v>11688</v>
      </c>
    </row>
    <row r="1434" spans="1:11" ht="14.45" customHeight="1" x14ac:dyDescent="0.2">
      <c r="A1434" s="822" t="s">
        <v>575</v>
      </c>
      <c r="B1434" s="823" t="s">
        <v>576</v>
      </c>
      <c r="C1434" s="826" t="s">
        <v>598</v>
      </c>
      <c r="D1434" s="840" t="s">
        <v>599</v>
      </c>
      <c r="E1434" s="826" t="s">
        <v>3629</v>
      </c>
      <c r="F1434" s="840" t="s">
        <v>3630</v>
      </c>
      <c r="G1434" s="826" t="s">
        <v>3644</v>
      </c>
      <c r="H1434" s="826" t="s">
        <v>5239</v>
      </c>
      <c r="I1434" s="832">
        <v>17.981363209811125</v>
      </c>
      <c r="J1434" s="832">
        <v>1200</v>
      </c>
      <c r="K1434" s="833">
        <v>21577.5</v>
      </c>
    </row>
    <row r="1435" spans="1:11" ht="14.45" customHeight="1" x14ac:dyDescent="0.2">
      <c r="A1435" s="822" t="s">
        <v>575</v>
      </c>
      <c r="B1435" s="823" t="s">
        <v>576</v>
      </c>
      <c r="C1435" s="826" t="s">
        <v>598</v>
      </c>
      <c r="D1435" s="840" t="s">
        <v>599</v>
      </c>
      <c r="E1435" s="826" t="s">
        <v>3629</v>
      </c>
      <c r="F1435" s="840" t="s">
        <v>3630</v>
      </c>
      <c r="G1435" s="826" t="s">
        <v>5240</v>
      </c>
      <c r="H1435" s="826" t="s">
        <v>5241</v>
      </c>
      <c r="I1435" s="832">
        <v>652.91998291015625</v>
      </c>
      <c r="J1435" s="832">
        <v>10</v>
      </c>
      <c r="K1435" s="833">
        <v>6529.16015625</v>
      </c>
    </row>
    <row r="1436" spans="1:11" ht="14.45" customHeight="1" x14ac:dyDescent="0.2">
      <c r="A1436" s="822" t="s">
        <v>575</v>
      </c>
      <c r="B1436" s="823" t="s">
        <v>576</v>
      </c>
      <c r="C1436" s="826" t="s">
        <v>598</v>
      </c>
      <c r="D1436" s="840" t="s">
        <v>599</v>
      </c>
      <c r="E1436" s="826" t="s">
        <v>3629</v>
      </c>
      <c r="F1436" s="840" t="s">
        <v>3630</v>
      </c>
      <c r="G1436" s="826" t="s">
        <v>4235</v>
      </c>
      <c r="H1436" s="826" t="s">
        <v>4236</v>
      </c>
      <c r="I1436" s="832">
        <v>4.0289043008464658</v>
      </c>
      <c r="J1436" s="832">
        <v>9959</v>
      </c>
      <c r="K1436" s="833">
        <v>40124.669998168945</v>
      </c>
    </row>
    <row r="1437" spans="1:11" ht="14.45" customHeight="1" x14ac:dyDescent="0.2">
      <c r="A1437" s="822" t="s">
        <v>575</v>
      </c>
      <c r="B1437" s="823" t="s">
        <v>576</v>
      </c>
      <c r="C1437" s="826" t="s">
        <v>598</v>
      </c>
      <c r="D1437" s="840" t="s">
        <v>599</v>
      </c>
      <c r="E1437" s="826" t="s">
        <v>3629</v>
      </c>
      <c r="F1437" s="840" t="s">
        <v>3630</v>
      </c>
      <c r="G1437" s="826" t="s">
        <v>4235</v>
      </c>
      <c r="H1437" s="826" t="s">
        <v>4989</v>
      </c>
      <c r="I1437" s="832">
        <v>4.0289745453076486</v>
      </c>
      <c r="J1437" s="832">
        <v>6410</v>
      </c>
      <c r="K1437" s="833">
        <v>25827.849975585938</v>
      </c>
    </row>
    <row r="1438" spans="1:11" ht="14.45" customHeight="1" x14ac:dyDescent="0.2">
      <c r="A1438" s="822" t="s">
        <v>575</v>
      </c>
      <c r="B1438" s="823" t="s">
        <v>576</v>
      </c>
      <c r="C1438" s="826" t="s">
        <v>598</v>
      </c>
      <c r="D1438" s="840" t="s">
        <v>599</v>
      </c>
      <c r="E1438" s="826" t="s">
        <v>3629</v>
      </c>
      <c r="F1438" s="840" t="s">
        <v>3630</v>
      </c>
      <c r="G1438" s="826" t="s">
        <v>4242</v>
      </c>
      <c r="H1438" s="826" t="s">
        <v>4244</v>
      </c>
      <c r="I1438" s="832">
        <v>8.4700002670288086</v>
      </c>
      <c r="J1438" s="832">
        <v>90</v>
      </c>
      <c r="K1438" s="833">
        <v>762.30001831054688</v>
      </c>
    </row>
    <row r="1439" spans="1:11" ht="14.45" customHeight="1" x14ac:dyDescent="0.2">
      <c r="A1439" s="822" t="s">
        <v>575</v>
      </c>
      <c r="B1439" s="823" t="s">
        <v>576</v>
      </c>
      <c r="C1439" s="826" t="s">
        <v>598</v>
      </c>
      <c r="D1439" s="840" t="s">
        <v>599</v>
      </c>
      <c r="E1439" s="826" t="s">
        <v>3629</v>
      </c>
      <c r="F1439" s="840" t="s">
        <v>3630</v>
      </c>
      <c r="G1439" s="826" t="s">
        <v>4242</v>
      </c>
      <c r="H1439" s="826" t="s">
        <v>4248</v>
      </c>
      <c r="I1439" s="832">
        <v>8.4700002670288086</v>
      </c>
      <c r="J1439" s="832">
        <v>120</v>
      </c>
      <c r="K1439" s="833">
        <v>1016.4000244140625</v>
      </c>
    </row>
    <row r="1440" spans="1:11" ht="14.45" customHeight="1" x14ac:dyDescent="0.2">
      <c r="A1440" s="822" t="s">
        <v>575</v>
      </c>
      <c r="B1440" s="823" t="s">
        <v>576</v>
      </c>
      <c r="C1440" s="826" t="s">
        <v>598</v>
      </c>
      <c r="D1440" s="840" t="s">
        <v>599</v>
      </c>
      <c r="E1440" s="826" t="s">
        <v>3629</v>
      </c>
      <c r="F1440" s="840" t="s">
        <v>3630</v>
      </c>
      <c r="G1440" s="826" t="s">
        <v>3637</v>
      </c>
      <c r="H1440" s="826" t="s">
        <v>4255</v>
      </c>
      <c r="I1440" s="832">
        <v>34.043333689371742</v>
      </c>
      <c r="J1440" s="832">
        <v>8</v>
      </c>
      <c r="K1440" s="833">
        <v>272.34000396728516</v>
      </c>
    </row>
    <row r="1441" spans="1:11" ht="14.45" customHeight="1" x14ac:dyDescent="0.2">
      <c r="A1441" s="822" t="s">
        <v>575</v>
      </c>
      <c r="B1441" s="823" t="s">
        <v>576</v>
      </c>
      <c r="C1441" s="826" t="s">
        <v>598</v>
      </c>
      <c r="D1441" s="840" t="s">
        <v>599</v>
      </c>
      <c r="E1441" s="826" t="s">
        <v>3629</v>
      </c>
      <c r="F1441" s="840" t="s">
        <v>3630</v>
      </c>
      <c r="G1441" s="826" t="s">
        <v>5242</v>
      </c>
      <c r="H1441" s="826" t="s">
        <v>5243</v>
      </c>
      <c r="I1441" s="832">
        <v>81.735333251953122</v>
      </c>
      <c r="J1441" s="832">
        <v>310</v>
      </c>
      <c r="K1441" s="833">
        <v>25337.900482177734</v>
      </c>
    </row>
    <row r="1442" spans="1:11" ht="14.45" customHeight="1" x14ac:dyDescent="0.2">
      <c r="A1442" s="822" t="s">
        <v>575</v>
      </c>
      <c r="B1442" s="823" t="s">
        <v>576</v>
      </c>
      <c r="C1442" s="826" t="s">
        <v>598</v>
      </c>
      <c r="D1442" s="840" t="s">
        <v>599</v>
      </c>
      <c r="E1442" s="826" t="s">
        <v>3629</v>
      </c>
      <c r="F1442" s="840" t="s">
        <v>3630</v>
      </c>
      <c r="G1442" s="826" t="s">
        <v>5242</v>
      </c>
      <c r="H1442" s="826" t="s">
        <v>5244</v>
      </c>
      <c r="I1442" s="832">
        <v>81.736250877380371</v>
      </c>
      <c r="J1442" s="832">
        <v>195</v>
      </c>
      <c r="K1442" s="833">
        <v>15938.440063476563</v>
      </c>
    </row>
    <row r="1443" spans="1:11" ht="14.45" customHeight="1" x14ac:dyDescent="0.2">
      <c r="A1443" s="822" t="s">
        <v>575</v>
      </c>
      <c r="B1443" s="823" t="s">
        <v>576</v>
      </c>
      <c r="C1443" s="826" t="s">
        <v>598</v>
      </c>
      <c r="D1443" s="840" t="s">
        <v>599</v>
      </c>
      <c r="E1443" s="826" t="s">
        <v>3629</v>
      </c>
      <c r="F1443" s="840" t="s">
        <v>3630</v>
      </c>
      <c r="G1443" s="826" t="s">
        <v>5245</v>
      </c>
      <c r="H1443" s="826" t="s">
        <v>5246</v>
      </c>
      <c r="I1443" s="832">
        <v>72</v>
      </c>
      <c r="J1443" s="832">
        <v>80</v>
      </c>
      <c r="K1443" s="833">
        <v>5759.60009765625</v>
      </c>
    </row>
    <row r="1444" spans="1:11" ht="14.45" customHeight="1" x14ac:dyDescent="0.2">
      <c r="A1444" s="822" t="s">
        <v>575</v>
      </c>
      <c r="B1444" s="823" t="s">
        <v>576</v>
      </c>
      <c r="C1444" s="826" t="s">
        <v>598</v>
      </c>
      <c r="D1444" s="840" t="s">
        <v>599</v>
      </c>
      <c r="E1444" s="826" t="s">
        <v>3629</v>
      </c>
      <c r="F1444" s="840" t="s">
        <v>3630</v>
      </c>
      <c r="G1444" s="826" t="s">
        <v>5247</v>
      </c>
      <c r="H1444" s="826" t="s">
        <v>5248</v>
      </c>
      <c r="I1444" s="832">
        <v>72</v>
      </c>
      <c r="J1444" s="832">
        <v>100</v>
      </c>
      <c r="K1444" s="833">
        <v>7199.5001220703125</v>
      </c>
    </row>
    <row r="1445" spans="1:11" ht="14.45" customHeight="1" x14ac:dyDescent="0.2">
      <c r="A1445" s="822" t="s">
        <v>575</v>
      </c>
      <c r="B1445" s="823" t="s">
        <v>576</v>
      </c>
      <c r="C1445" s="826" t="s">
        <v>598</v>
      </c>
      <c r="D1445" s="840" t="s">
        <v>599</v>
      </c>
      <c r="E1445" s="826" t="s">
        <v>3629</v>
      </c>
      <c r="F1445" s="840" t="s">
        <v>3630</v>
      </c>
      <c r="G1445" s="826" t="s">
        <v>5249</v>
      </c>
      <c r="H1445" s="826" t="s">
        <v>5250</v>
      </c>
      <c r="I1445" s="832">
        <v>105.02999877929688</v>
      </c>
      <c r="J1445" s="832">
        <v>10</v>
      </c>
      <c r="K1445" s="833">
        <v>1050.280029296875</v>
      </c>
    </row>
    <row r="1446" spans="1:11" ht="14.45" customHeight="1" x14ac:dyDescent="0.2">
      <c r="A1446" s="822" t="s">
        <v>575</v>
      </c>
      <c r="B1446" s="823" t="s">
        <v>576</v>
      </c>
      <c r="C1446" s="826" t="s">
        <v>598</v>
      </c>
      <c r="D1446" s="840" t="s">
        <v>599</v>
      </c>
      <c r="E1446" s="826" t="s">
        <v>3629</v>
      </c>
      <c r="F1446" s="840" t="s">
        <v>3630</v>
      </c>
      <c r="G1446" s="826" t="s">
        <v>5251</v>
      </c>
      <c r="H1446" s="826" t="s">
        <v>5252</v>
      </c>
      <c r="I1446" s="832">
        <v>105.02999877929688</v>
      </c>
      <c r="J1446" s="832">
        <v>30</v>
      </c>
      <c r="K1446" s="833">
        <v>3150.840087890625</v>
      </c>
    </row>
    <row r="1447" spans="1:11" ht="14.45" customHeight="1" x14ac:dyDescent="0.2">
      <c r="A1447" s="822" t="s">
        <v>575</v>
      </c>
      <c r="B1447" s="823" t="s">
        <v>576</v>
      </c>
      <c r="C1447" s="826" t="s">
        <v>598</v>
      </c>
      <c r="D1447" s="840" t="s">
        <v>599</v>
      </c>
      <c r="E1447" s="826" t="s">
        <v>3629</v>
      </c>
      <c r="F1447" s="840" t="s">
        <v>3630</v>
      </c>
      <c r="G1447" s="826" t="s">
        <v>5253</v>
      </c>
      <c r="H1447" s="826" t="s">
        <v>5254</v>
      </c>
      <c r="I1447" s="832">
        <v>1712.760009765625</v>
      </c>
      <c r="J1447" s="832">
        <v>2</v>
      </c>
      <c r="K1447" s="833">
        <v>3425.510009765625</v>
      </c>
    </row>
    <row r="1448" spans="1:11" ht="14.45" customHeight="1" x14ac:dyDescent="0.2">
      <c r="A1448" s="822" t="s">
        <v>575</v>
      </c>
      <c r="B1448" s="823" t="s">
        <v>576</v>
      </c>
      <c r="C1448" s="826" t="s">
        <v>598</v>
      </c>
      <c r="D1448" s="840" t="s">
        <v>599</v>
      </c>
      <c r="E1448" s="826" t="s">
        <v>3629</v>
      </c>
      <c r="F1448" s="840" t="s">
        <v>3630</v>
      </c>
      <c r="G1448" s="826" t="s">
        <v>4268</v>
      </c>
      <c r="H1448" s="826" t="s">
        <v>4269</v>
      </c>
      <c r="I1448" s="832">
        <v>105.02845998910757</v>
      </c>
      <c r="J1448" s="832">
        <v>240</v>
      </c>
      <c r="K1448" s="833">
        <v>25206.680419921875</v>
      </c>
    </row>
    <row r="1449" spans="1:11" ht="14.45" customHeight="1" x14ac:dyDescent="0.2">
      <c r="A1449" s="822" t="s">
        <v>575</v>
      </c>
      <c r="B1449" s="823" t="s">
        <v>576</v>
      </c>
      <c r="C1449" s="826" t="s">
        <v>598</v>
      </c>
      <c r="D1449" s="840" t="s">
        <v>599</v>
      </c>
      <c r="E1449" s="826" t="s">
        <v>3629</v>
      </c>
      <c r="F1449" s="840" t="s">
        <v>3630</v>
      </c>
      <c r="G1449" s="826" t="s">
        <v>5255</v>
      </c>
      <c r="H1449" s="826" t="s">
        <v>5256</v>
      </c>
      <c r="I1449" s="832">
        <v>1775.0699462890625</v>
      </c>
      <c r="J1449" s="832">
        <v>2</v>
      </c>
      <c r="K1449" s="833">
        <v>3550.139892578125</v>
      </c>
    </row>
    <row r="1450" spans="1:11" ht="14.45" customHeight="1" x14ac:dyDescent="0.2">
      <c r="A1450" s="822" t="s">
        <v>575</v>
      </c>
      <c r="B1450" s="823" t="s">
        <v>576</v>
      </c>
      <c r="C1450" s="826" t="s">
        <v>598</v>
      </c>
      <c r="D1450" s="840" t="s">
        <v>599</v>
      </c>
      <c r="E1450" s="826" t="s">
        <v>3629</v>
      </c>
      <c r="F1450" s="840" t="s">
        <v>3630</v>
      </c>
      <c r="G1450" s="826" t="s">
        <v>4272</v>
      </c>
      <c r="H1450" s="826" t="s">
        <v>4273</v>
      </c>
      <c r="I1450" s="832">
        <v>105.02999877929688</v>
      </c>
      <c r="J1450" s="832">
        <v>300</v>
      </c>
      <c r="K1450" s="833">
        <v>31508.400390625</v>
      </c>
    </row>
    <row r="1451" spans="1:11" ht="14.45" customHeight="1" x14ac:dyDescent="0.2">
      <c r="A1451" s="822" t="s">
        <v>575</v>
      </c>
      <c r="B1451" s="823" t="s">
        <v>576</v>
      </c>
      <c r="C1451" s="826" t="s">
        <v>598</v>
      </c>
      <c r="D1451" s="840" t="s">
        <v>599</v>
      </c>
      <c r="E1451" s="826" t="s">
        <v>3629</v>
      </c>
      <c r="F1451" s="840" t="s">
        <v>3630</v>
      </c>
      <c r="G1451" s="826" t="s">
        <v>5257</v>
      </c>
      <c r="H1451" s="826" t="s">
        <v>5258</v>
      </c>
      <c r="I1451" s="832">
        <v>105.02999877929688</v>
      </c>
      <c r="J1451" s="832">
        <v>10</v>
      </c>
      <c r="K1451" s="833">
        <v>1050.280029296875</v>
      </c>
    </row>
    <row r="1452" spans="1:11" ht="14.45" customHeight="1" x14ac:dyDescent="0.2">
      <c r="A1452" s="822" t="s">
        <v>575</v>
      </c>
      <c r="B1452" s="823" t="s">
        <v>576</v>
      </c>
      <c r="C1452" s="826" t="s">
        <v>598</v>
      </c>
      <c r="D1452" s="840" t="s">
        <v>599</v>
      </c>
      <c r="E1452" s="826" t="s">
        <v>3629</v>
      </c>
      <c r="F1452" s="840" t="s">
        <v>3630</v>
      </c>
      <c r="G1452" s="826" t="s">
        <v>5245</v>
      </c>
      <c r="H1452" s="826" t="s">
        <v>5259</v>
      </c>
      <c r="I1452" s="832">
        <v>72</v>
      </c>
      <c r="J1452" s="832">
        <v>200</v>
      </c>
      <c r="K1452" s="833">
        <v>14399.000244140625</v>
      </c>
    </row>
    <row r="1453" spans="1:11" ht="14.45" customHeight="1" x14ac:dyDescent="0.2">
      <c r="A1453" s="822" t="s">
        <v>575</v>
      </c>
      <c r="B1453" s="823" t="s">
        <v>576</v>
      </c>
      <c r="C1453" s="826" t="s">
        <v>598</v>
      </c>
      <c r="D1453" s="840" t="s">
        <v>599</v>
      </c>
      <c r="E1453" s="826" t="s">
        <v>3629</v>
      </c>
      <c r="F1453" s="840" t="s">
        <v>3630</v>
      </c>
      <c r="G1453" s="826" t="s">
        <v>5247</v>
      </c>
      <c r="H1453" s="826" t="s">
        <v>5260</v>
      </c>
      <c r="I1453" s="832">
        <v>72</v>
      </c>
      <c r="J1453" s="832">
        <v>200</v>
      </c>
      <c r="K1453" s="833">
        <v>14399.000244140625</v>
      </c>
    </row>
    <row r="1454" spans="1:11" ht="14.45" customHeight="1" x14ac:dyDescent="0.2">
      <c r="A1454" s="822" t="s">
        <v>575</v>
      </c>
      <c r="B1454" s="823" t="s">
        <v>576</v>
      </c>
      <c r="C1454" s="826" t="s">
        <v>598</v>
      </c>
      <c r="D1454" s="840" t="s">
        <v>599</v>
      </c>
      <c r="E1454" s="826" t="s">
        <v>3629</v>
      </c>
      <c r="F1454" s="840" t="s">
        <v>3630</v>
      </c>
      <c r="G1454" s="826" t="s">
        <v>5249</v>
      </c>
      <c r="H1454" s="826" t="s">
        <v>5261</v>
      </c>
      <c r="I1454" s="832">
        <v>105.02999877929688</v>
      </c>
      <c r="J1454" s="832">
        <v>10</v>
      </c>
      <c r="K1454" s="833">
        <v>1050.280029296875</v>
      </c>
    </row>
    <row r="1455" spans="1:11" ht="14.45" customHeight="1" x14ac:dyDescent="0.2">
      <c r="A1455" s="822" t="s">
        <v>575</v>
      </c>
      <c r="B1455" s="823" t="s">
        <v>576</v>
      </c>
      <c r="C1455" s="826" t="s">
        <v>598</v>
      </c>
      <c r="D1455" s="840" t="s">
        <v>599</v>
      </c>
      <c r="E1455" s="826" t="s">
        <v>3629</v>
      </c>
      <c r="F1455" s="840" t="s">
        <v>3630</v>
      </c>
      <c r="G1455" s="826" t="s">
        <v>5251</v>
      </c>
      <c r="H1455" s="826" t="s">
        <v>5262</v>
      </c>
      <c r="I1455" s="832">
        <v>105.02999877929688</v>
      </c>
      <c r="J1455" s="832">
        <v>20</v>
      </c>
      <c r="K1455" s="833">
        <v>2100.590087890625</v>
      </c>
    </row>
    <row r="1456" spans="1:11" ht="14.45" customHeight="1" x14ac:dyDescent="0.2">
      <c r="A1456" s="822" t="s">
        <v>575</v>
      </c>
      <c r="B1456" s="823" t="s">
        <v>576</v>
      </c>
      <c r="C1456" s="826" t="s">
        <v>598</v>
      </c>
      <c r="D1456" s="840" t="s">
        <v>599</v>
      </c>
      <c r="E1456" s="826" t="s">
        <v>3629</v>
      </c>
      <c r="F1456" s="840" t="s">
        <v>3630</v>
      </c>
      <c r="G1456" s="826" t="s">
        <v>4268</v>
      </c>
      <c r="H1456" s="826" t="s">
        <v>5005</v>
      </c>
      <c r="I1456" s="832">
        <v>105.02999877929688</v>
      </c>
      <c r="J1456" s="832">
        <v>30</v>
      </c>
      <c r="K1456" s="833">
        <v>3150.840087890625</v>
      </c>
    </row>
    <row r="1457" spans="1:11" ht="14.45" customHeight="1" x14ac:dyDescent="0.2">
      <c r="A1457" s="822" t="s">
        <v>575</v>
      </c>
      <c r="B1457" s="823" t="s">
        <v>576</v>
      </c>
      <c r="C1457" s="826" t="s">
        <v>598</v>
      </c>
      <c r="D1457" s="840" t="s">
        <v>599</v>
      </c>
      <c r="E1457" s="826" t="s">
        <v>3629</v>
      </c>
      <c r="F1457" s="840" t="s">
        <v>3630</v>
      </c>
      <c r="G1457" s="826" t="s">
        <v>4272</v>
      </c>
      <c r="H1457" s="826" t="s">
        <v>5006</v>
      </c>
      <c r="I1457" s="832">
        <v>105.02999877929688</v>
      </c>
      <c r="J1457" s="832">
        <v>70</v>
      </c>
      <c r="K1457" s="833">
        <v>7351.960205078125</v>
      </c>
    </row>
    <row r="1458" spans="1:11" ht="14.45" customHeight="1" x14ac:dyDescent="0.2">
      <c r="A1458" s="822" t="s">
        <v>575</v>
      </c>
      <c r="B1458" s="823" t="s">
        <v>576</v>
      </c>
      <c r="C1458" s="826" t="s">
        <v>598</v>
      </c>
      <c r="D1458" s="840" t="s">
        <v>599</v>
      </c>
      <c r="E1458" s="826" t="s">
        <v>3629</v>
      </c>
      <c r="F1458" s="840" t="s">
        <v>3630</v>
      </c>
      <c r="G1458" s="826" t="s">
        <v>5257</v>
      </c>
      <c r="H1458" s="826" t="s">
        <v>5263</v>
      </c>
      <c r="I1458" s="832">
        <v>105.02999877929688</v>
      </c>
      <c r="J1458" s="832">
        <v>10</v>
      </c>
      <c r="K1458" s="833">
        <v>1050.280029296875</v>
      </c>
    </row>
    <row r="1459" spans="1:11" ht="14.45" customHeight="1" x14ac:dyDescent="0.2">
      <c r="A1459" s="822" t="s">
        <v>575</v>
      </c>
      <c r="B1459" s="823" t="s">
        <v>576</v>
      </c>
      <c r="C1459" s="826" t="s">
        <v>598</v>
      </c>
      <c r="D1459" s="840" t="s">
        <v>599</v>
      </c>
      <c r="E1459" s="826" t="s">
        <v>3629</v>
      </c>
      <c r="F1459" s="840" t="s">
        <v>3630</v>
      </c>
      <c r="G1459" s="826" t="s">
        <v>5264</v>
      </c>
      <c r="H1459" s="826" t="s">
        <v>5265</v>
      </c>
      <c r="I1459" s="832">
        <v>1712.800048828125</v>
      </c>
      <c r="J1459" s="832">
        <v>1</v>
      </c>
      <c r="K1459" s="833">
        <v>1712.800048828125</v>
      </c>
    </row>
    <row r="1460" spans="1:11" ht="14.45" customHeight="1" x14ac:dyDescent="0.2">
      <c r="A1460" s="822" t="s">
        <v>575</v>
      </c>
      <c r="B1460" s="823" t="s">
        <v>576</v>
      </c>
      <c r="C1460" s="826" t="s">
        <v>598</v>
      </c>
      <c r="D1460" s="840" t="s">
        <v>599</v>
      </c>
      <c r="E1460" s="826" t="s">
        <v>3629</v>
      </c>
      <c r="F1460" s="840" t="s">
        <v>3630</v>
      </c>
      <c r="G1460" s="826" t="s">
        <v>4281</v>
      </c>
      <c r="H1460" s="826" t="s">
        <v>4282</v>
      </c>
      <c r="I1460" s="832">
        <v>517.8800048828125</v>
      </c>
      <c r="J1460" s="832">
        <v>13</v>
      </c>
      <c r="K1460" s="833">
        <v>6732.4400634765625</v>
      </c>
    </row>
    <row r="1461" spans="1:11" ht="14.45" customHeight="1" x14ac:dyDescent="0.2">
      <c r="A1461" s="822" t="s">
        <v>575</v>
      </c>
      <c r="B1461" s="823" t="s">
        <v>576</v>
      </c>
      <c r="C1461" s="826" t="s">
        <v>598</v>
      </c>
      <c r="D1461" s="840" t="s">
        <v>599</v>
      </c>
      <c r="E1461" s="826" t="s">
        <v>3629</v>
      </c>
      <c r="F1461" s="840" t="s">
        <v>3630</v>
      </c>
      <c r="G1461" s="826" t="s">
        <v>4283</v>
      </c>
      <c r="H1461" s="826" t="s">
        <v>4284</v>
      </c>
      <c r="I1461" s="832">
        <v>517.8800048828125</v>
      </c>
      <c r="J1461" s="832">
        <v>11</v>
      </c>
      <c r="K1461" s="833">
        <v>5696.6800537109375</v>
      </c>
    </row>
    <row r="1462" spans="1:11" ht="14.45" customHeight="1" x14ac:dyDescent="0.2">
      <c r="A1462" s="822" t="s">
        <v>575</v>
      </c>
      <c r="B1462" s="823" t="s">
        <v>576</v>
      </c>
      <c r="C1462" s="826" t="s">
        <v>598</v>
      </c>
      <c r="D1462" s="840" t="s">
        <v>599</v>
      </c>
      <c r="E1462" s="826" t="s">
        <v>3629</v>
      </c>
      <c r="F1462" s="840" t="s">
        <v>3630</v>
      </c>
      <c r="G1462" s="826" t="s">
        <v>5266</v>
      </c>
      <c r="H1462" s="826" t="s">
        <v>5267</v>
      </c>
      <c r="I1462" s="832">
        <v>302.5</v>
      </c>
      <c r="J1462" s="832">
        <v>1</v>
      </c>
      <c r="K1462" s="833">
        <v>302.5</v>
      </c>
    </row>
    <row r="1463" spans="1:11" ht="14.45" customHeight="1" x14ac:dyDescent="0.2">
      <c r="A1463" s="822" t="s">
        <v>575</v>
      </c>
      <c r="B1463" s="823" t="s">
        <v>576</v>
      </c>
      <c r="C1463" s="826" t="s">
        <v>598</v>
      </c>
      <c r="D1463" s="840" t="s">
        <v>599</v>
      </c>
      <c r="E1463" s="826" t="s">
        <v>3629</v>
      </c>
      <c r="F1463" s="840" t="s">
        <v>3630</v>
      </c>
      <c r="G1463" s="826" t="s">
        <v>5268</v>
      </c>
      <c r="H1463" s="826" t="s">
        <v>5269</v>
      </c>
      <c r="I1463" s="832">
        <v>363</v>
      </c>
      <c r="J1463" s="832">
        <v>2</v>
      </c>
      <c r="K1463" s="833">
        <v>726</v>
      </c>
    </row>
    <row r="1464" spans="1:11" ht="14.45" customHeight="1" x14ac:dyDescent="0.2">
      <c r="A1464" s="822" t="s">
        <v>575</v>
      </c>
      <c r="B1464" s="823" t="s">
        <v>576</v>
      </c>
      <c r="C1464" s="826" t="s">
        <v>598</v>
      </c>
      <c r="D1464" s="840" t="s">
        <v>599</v>
      </c>
      <c r="E1464" s="826" t="s">
        <v>3629</v>
      </c>
      <c r="F1464" s="840" t="s">
        <v>3630</v>
      </c>
      <c r="G1464" s="826" t="s">
        <v>5270</v>
      </c>
      <c r="H1464" s="826" t="s">
        <v>5271</v>
      </c>
      <c r="I1464" s="832">
        <v>302.5</v>
      </c>
      <c r="J1464" s="832">
        <v>2</v>
      </c>
      <c r="K1464" s="833">
        <v>605</v>
      </c>
    </row>
    <row r="1465" spans="1:11" ht="14.45" customHeight="1" x14ac:dyDescent="0.2">
      <c r="A1465" s="822" t="s">
        <v>575</v>
      </c>
      <c r="B1465" s="823" t="s">
        <v>576</v>
      </c>
      <c r="C1465" s="826" t="s">
        <v>598</v>
      </c>
      <c r="D1465" s="840" t="s">
        <v>599</v>
      </c>
      <c r="E1465" s="826" t="s">
        <v>3629</v>
      </c>
      <c r="F1465" s="840" t="s">
        <v>3630</v>
      </c>
      <c r="G1465" s="826" t="s">
        <v>5272</v>
      </c>
      <c r="H1465" s="826" t="s">
        <v>5273</v>
      </c>
      <c r="I1465" s="832">
        <v>302.5</v>
      </c>
      <c r="J1465" s="832">
        <v>3</v>
      </c>
      <c r="K1465" s="833">
        <v>907.5</v>
      </c>
    </row>
    <row r="1466" spans="1:11" ht="14.45" customHeight="1" x14ac:dyDescent="0.2">
      <c r="A1466" s="822" t="s">
        <v>575</v>
      </c>
      <c r="B1466" s="823" t="s">
        <v>576</v>
      </c>
      <c r="C1466" s="826" t="s">
        <v>598</v>
      </c>
      <c r="D1466" s="840" t="s">
        <v>599</v>
      </c>
      <c r="E1466" s="826" t="s">
        <v>3629</v>
      </c>
      <c r="F1466" s="840" t="s">
        <v>3630</v>
      </c>
      <c r="G1466" s="826" t="s">
        <v>5007</v>
      </c>
      <c r="H1466" s="826" t="s">
        <v>5008</v>
      </c>
      <c r="I1466" s="832">
        <v>302.54000854492188</v>
      </c>
      <c r="J1466" s="832">
        <v>2</v>
      </c>
      <c r="K1466" s="833">
        <v>605.08001708984375</v>
      </c>
    </row>
    <row r="1467" spans="1:11" ht="14.45" customHeight="1" x14ac:dyDescent="0.2">
      <c r="A1467" s="822" t="s">
        <v>575</v>
      </c>
      <c r="B1467" s="823" t="s">
        <v>576</v>
      </c>
      <c r="C1467" s="826" t="s">
        <v>598</v>
      </c>
      <c r="D1467" s="840" t="s">
        <v>599</v>
      </c>
      <c r="E1467" s="826" t="s">
        <v>3629</v>
      </c>
      <c r="F1467" s="840" t="s">
        <v>3630</v>
      </c>
      <c r="G1467" s="826" t="s">
        <v>4281</v>
      </c>
      <c r="H1467" s="826" t="s">
        <v>4285</v>
      </c>
      <c r="I1467" s="832">
        <v>517.875</v>
      </c>
      <c r="J1467" s="832">
        <v>4</v>
      </c>
      <c r="K1467" s="833">
        <v>2071.489990234375</v>
      </c>
    </row>
    <row r="1468" spans="1:11" ht="14.45" customHeight="1" x14ac:dyDescent="0.2">
      <c r="A1468" s="822" t="s">
        <v>575</v>
      </c>
      <c r="B1468" s="823" t="s">
        <v>576</v>
      </c>
      <c r="C1468" s="826" t="s">
        <v>598</v>
      </c>
      <c r="D1468" s="840" t="s">
        <v>599</v>
      </c>
      <c r="E1468" s="826" t="s">
        <v>3629</v>
      </c>
      <c r="F1468" s="840" t="s">
        <v>3630</v>
      </c>
      <c r="G1468" s="826" t="s">
        <v>4283</v>
      </c>
      <c r="H1468" s="826" t="s">
        <v>4286</v>
      </c>
      <c r="I1468" s="832">
        <v>517.8800048828125</v>
      </c>
      <c r="J1468" s="832">
        <v>2</v>
      </c>
      <c r="K1468" s="833">
        <v>1035.760009765625</v>
      </c>
    </row>
    <row r="1469" spans="1:11" ht="14.45" customHeight="1" x14ac:dyDescent="0.2">
      <c r="A1469" s="822" t="s">
        <v>575</v>
      </c>
      <c r="B1469" s="823" t="s">
        <v>576</v>
      </c>
      <c r="C1469" s="826" t="s">
        <v>598</v>
      </c>
      <c r="D1469" s="840" t="s">
        <v>599</v>
      </c>
      <c r="E1469" s="826" t="s">
        <v>3629</v>
      </c>
      <c r="F1469" s="840" t="s">
        <v>3630</v>
      </c>
      <c r="G1469" s="826" t="s">
        <v>5274</v>
      </c>
      <c r="H1469" s="826" t="s">
        <v>5275</v>
      </c>
      <c r="I1469" s="832">
        <v>55.034999847412109</v>
      </c>
      <c r="J1469" s="832">
        <v>15</v>
      </c>
      <c r="K1469" s="833">
        <v>826.20001220703125</v>
      </c>
    </row>
    <row r="1470" spans="1:11" ht="14.45" customHeight="1" x14ac:dyDescent="0.2">
      <c r="A1470" s="822" t="s">
        <v>575</v>
      </c>
      <c r="B1470" s="823" t="s">
        <v>576</v>
      </c>
      <c r="C1470" s="826" t="s">
        <v>598</v>
      </c>
      <c r="D1470" s="840" t="s">
        <v>599</v>
      </c>
      <c r="E1470" s="826" t="s">
        <v>3629</v>
      </c>
      <c r="F1470" s="840" t="s">
        <v>3630</v>
      </c>
      <c r="G1470" s="826" t="s">
        <v>5276</v>
      </c>
      <c r="H1470" s="826" t="s">
        <v>5277</v>
      </c>
      <c r="I1470" s="832">
        <v>955.413330078125</v>
      </c>
      <c r="J1470" s="832">
        <v>8</v>
      </c>
      <c r="K1470" s="833">
        <v>7643.3001098632813</v>
      </c>
    </row>
    <row r="1471" spans="1:11" ht="14.45" customHeight="1" x14ac:dyDescent="0.2">
      <c r="A1471" s="822" t="s">
        <v>575</v>
      </c>
      <c r="B1471" s="823" t="s">
        <v>576</v>
      </c>
      <c r="C1471" s="826" t="s">
        <v>598</v>
      </c>
      <c r="D1471" s="840" t="s">
        <v>599</v>
      </c>
      <c r="E1471" s="826" t="s">
        <v>3629</v>
      </c>
      <c r="F1471" s="840" t="s">
        <v>3630</v>
      </c>
      <c r="G1471" s="826" t="s">
        <v>3648</v>
      </c>
      <c r="H1471" s="826" t="s">
        <v>3649</v>
      </c>
      <c r="I1471" s="832">
        <v>11.734999656677246</v>
      </c>
      <c r="J1471" s="832">
        <v>340</v>
      </c>
      <c r="K1471" s="833">
        <v>3989.8500480651855</v>
      </c>
    </row>
    <row r="1472" spans="1:11" ht="14.45" customHeight="1" x14ac:dyDescent="0.2">
      <c r="A1472" s="822" t="s">
        <v>575</v>
      </c>
      <c r="B1472" s="823" t="s">
        <v>576</v>
      </c>
      <c r="C1472" s="826" t="s">
        <v>598</v>
      </c>
      <c r="D1472" s="840" t="s">
        <v>599</v>
      </c>
      <c r="E1472" s="826" t="s">
        <v>3629</v>
      </c>
      <c r="F1472" s="840" t="s">
        <v>3630</v>
      </c>
      <c r="G1472" s="826" t="s">
        <v>3650</v>
      </c>
      <c r="H1472" s="826" t="s">
        <v>3651</v>
      </c>
      <c r="I1472" s="832">
        <v>13.310000419616699</v>
      </c>
      <c r="J1472" s="832">
        <v>740</v>
      </c>
      <c r="K1472" s="833">
        <v>9849.4002380371094</v>
      </c>
    </row>
    <row r="1473" spans="1:11" ht="14.45" customHeight="1" x14ac:dyDescent="0.2">
      <c r="A1473" s="822" t="s">
        <v>575</v>
      </c>
      <c r="B1473" s="823" t="s">
        <v>576</v>
      </c>
      <c r="C1473" s="826" t="s">
        <v>598</v>
      </c>
      <c r="D1473" s="840" t="s">
        <v>599</v>
      </c>
      <c r="E1473" s="826" t="s">
        <v>3629</v>
      </c>
      <c r="F1473" s="840" t="s">
        <v>3630</v>
      </c>
      <c r="G1473" s="826" t="s">
        <v>3648</v>
      </c>
      <c r="H1473" s="826" t="s">
        <v>3652</v>
      </c>
      <c r="I1473" s="832">
        <v>11.732856750488281</v>
      </c>
      <c r="J1473" s="832">
        <v>206</v>
      </c>
      <c r="K1473" s="833">
        <v>2416.8300132751465</v>
      </c>
    </row>
    <row r="1474" spans="1:11" ht="14.45" customHeight="1" x14ac:dyDescent="0.2">
      <c r="A1474" s="822" t="s">
        <v>575</v>
      </c>
      <c r="B1474" s="823" t="s">
        <v>576</v>
      </c>
      <c r="C1474" s="826" t="s">
        <v>598</v>
      </c>
      <c r="D1474" s="840" t="s">
        <v>599</v>
      </c>
      <c r="E1474" s="826" t="s">
        <v>3629</v>
      </c>
      <c r="F1474" s="840" t="s">
        <v>3630</v>
      </c>
      <c r="G1474" s="826" t="s">
        <v>3650</v>
      </c>
      <c r="H1474" s="826" t="s">
        <v>3653</v>
      </c>
      <c r="I1474" s="832">
        <v>13.310400390625</v>
      </c>
      <c r="J1474" s="832">
        <v>370</v>
      </c>
      <c r="K1474" s="833">
        <v>4924.9000883102417</v>
      </c>
    </row>
    <row r="1475" spans="1:11" ht="14.45" customHeight="1" x14ac:dyDescent="0.2">
      <c r="A1475" s="822" t="s">
        <v>575</v>
      </c>
      <c r="B1475" s="823" t="s">
        <v>576</v>
      </c>
      <c r="C1475" s="826" t="s">
        <v>598</v>
      </c>
      <c r="D1475" s="840" t="s">
        <v>599</v>
      </c>
      <c r="E1475" s="826" t="s">
        <v>3629</v>
      </c>
      <c r="F1475" s="840" t="s">
        <v>3630</v>
      </c>
      <c r="G1475" s="826" t="s">
        <v>5278</v>
      </c>
      <c r="H1475" s="826" t="s">
        <v>5279</v>
      </c>
      <c r="I1475" s="832">
        <v>13.310000419616699</v>
      </c>
      <c r="J1475" s="832">
        <v>400</v>
      </c>
      <c r="K1475" s="833">
        <v>5324</v>
      </c>
    </row>
    <row r="1476" spans="1:11" ht="14.45" customHeight="1" x14ac:dyDescent="0.2">
      <c r="A1476" s="822" t="s">
        <v>575</v>
      </c>
      <c r="B1476" s="823" t="s">
        <v>576</v>
      </c>
      <c r="C1476" s="826" t="s">
        <v>598</v>
      </c>
      <c r="D1476" s="840" t="s">
        <v>599</v>
      </c>
      <c r="E1476" s="826" t="s">
        <v>3629</v>
      </c>
      <c r="F1476" s="840" t="s">
        <v>3630</v>
      </c>
      <c r="G1476" s="826" t="s">
        <v>5280</v>
      </c>
      <c r="H1476" s="826" t="s">
        <v>5281</v>
      </c>
      <c r="I1476" s="832">
        <v>150.03999328613281</v>
      </c>
      <c r="J1476" s="832">
        <v>12</v>
      </c>
      <c r="K1476" s="833">
        <v>1800.47998046875</v>
      </c>
    </row>
    <row r="1477" spans="1:11" ht="14.45" customHeight="1" x14ac:dyDescent="0.2">
      <c r="A1477" s="822" t="s">
        <v>575</v>
      </c>
      <c r="B1477" s="823" t="s">
        <v>576</v>
      </c>
      <c r="C1477" s="826" t="s">
        <v>598</v>
      </c>
      <c r="D1477" s="840" t="s">
        <v>599</v>
      </c>
      <c r="E1477" s="826" t="s">
        <v>3629</v>
      </c>
      <c r="F1477" s="840" t="s">
        <v>3630</v>
      </c>
      <c r="G1477" s="826" t="s">
        <v>5282</v>
      </c>
      <c r="H1477" s="826" t="s">
        <v>5283</v>
      </c>
      <c r="I1477" s="832">
        <v>90.870002746582031</v>
      </c>
      <c r="J1477" s="832">
        <v>12</v>
      </c>
      <c r="K1477" s="833">
        <v>1090.449951171875</v>
      </c>
    </row>
    <row r="1478" spans="1:11" ht="14.45" customHeight="1" x14ac:dyDescent="0.2">
      <c r="A1478" s="822" t="s">
        <v>575</v>
      </c>
      <c r="B1478" s="823" t="s">
        <v>576</v>
      </c>
      <c r="C1478" s="826" t="s">
        <v>598</v>
      </c>
      <c r="D1478" s="840" t="s">
        <v>599</v>
      </c>
      <c r="E1478" s="826" t="s">
        <v>3629</v>
      </c>
      <c r="F1478" s="840" t="s">
        <v>3630</v>
      </c>
      <c r="G1478" s="826" t="s">
        <v>5284</v>
      </c>
      <c r="H1478" s="826" t="s">
        <v>5285</v>
      </c>
      <c r="I1478" s="832">
        <v>24.260000228881836</v>
      </c>
      <c r="J1478" s="832">
        <v>25</v>
      </c>
      <c r="K1478" s="833">
        <v>606.510009765625</v>
      </c>
    </row>
    <row r="1479" spans="1:11" ht="14.45" customHeight="1" x14ac:dyDescent="0.2">
      <c r="A1479" s="822" t="s">
        <v>575</v>
      </c>
      <c r="B1479" s="823" t="s">
        <v>576</v>
      </c>
      <c r="C1479" s="826" t="s">
        <v>598</v>
      </c>
      <c r="D1479" s="840" t="s">
        <v>599</v>
      </c>
      <c r="E1479" s="826" t="s">
        <v>3629</v>
      </c>
      <c r="F1479" s="840" t="s">
        <v>3630</v>
      </c>
      <c r="G1479" s="826" t="s">
        <v>5286</v>
      </c>
      <c r="H1479" s="826" t="s">
        <v>5287</v>
      </c>
      <c r="I1479" s="832">
        <v>197.96000671386719</v>
      </c>
      <c r="J1479" s="832">
        <v>30</v>
      </c>
      <c r="K1479" s="833">
        <v>5938.68017578125</v>
      </c>
    </row>
    <row r="1480" spans="1:11" ht="14.45" customHeight="1" x14ac:dyDescent="0.2">
      <c r="A1480" s="822" t="s">
        <v>575</v>
      </c>
      <c r="B1480" s="823" t="s">
        <v>576</v>
      </c>
      <c r="C1480" s="826" t="s">
        <v>598</v>
      </c>
      <c r="D1480" s="840" t="s">
        <v>599</v>
      </c>
      <c r="E1480" s="826" t="s">
        <v>3629</v>
      </c>
      <c r="F1480" s="840" t="s">
        <v>3630</v>
      </c>
      <c r="G1480" s="826" t="s">
        <v>5288</v>
      </c>
      <c r="H1480" s="826" t="s">
        <v>5289</v>
      </c>
      <c r="I1480" s="832">
        <v>197.96000671386719</v>
      </c>
      <c r="J1480" s="832">
        <v>40</v>
      </c>
      <c r="K1480" s="833">
        <v>7918.240234375</v>
      </c>
    </row>
    <row r="1481" spans="1:11" ht="14.45" customHeight="1" x14ac:dyDescent="0.2">
      <c r="A1481" s="822" t="s">
        <v>575</v>
      </c>
      <c r="B1481" s="823" t="s">
        <v>576</v>
      </c>
      <c r="C1481" s="826" t="s">
        <v>598</v>
      </c>
      <c r="D1481" s="840" t="s">
        <v>599</v>
      </c>
      <c r="E1481" s="826" t="s">
        <v>3629</v>
      </c>
      <c r="F1481" s="840" t="s">
        <v>3630</v>
      </c>
      <c r="G1481" s="826" t="s">
        <v>5290</v>
      </c>
      <c r="H1481" s="826" t="s">
        <v>5291</v>
      </c>
      <c r="I1481" s="832">
        <v>197.96000671386719</v>
      </c>
      <c r="J1481" s="832">
        <v>80</v>
      </c>
      <c r="K1481" s="833">
        <v>15836.48046875</v>
      </c>
    </row>
    <row r="1482" spans="1:11" ht="14.45" customHeight="1" x14ac:dyDescent="0.2">
      <c r="A1482" s="822" t="s">
        <v>575</v>
      </c>
      <c r="B1482" s="823" t="s">
        <v>576</v>
      </c>
      <c r="C1482" s="826" t="s">
        <v>598</v>
      </c>
      <c r="D1482" s="840" t="s">
        <v>599</v>
      </c>
      <c r="E1482" s="826" t="s">
        <v>3629</v>
      </c>
      <c r="F1482" s="840" t="s">
        <v>3630</v>
      </c>
      <c r="G1482" s="826" t="s">
        <v>5292</v>
      </c>
      <c r="H1482" s="826" t="s">
        <v>5293</v>
      </c>
      <c r="I1482" s="832">
        <v>197.96000671386719</v>
      </c>
      <c r="J1482" s="832">
        <v>40</v>
      </c>
      <c r="K1482" s="833">
        <v>7918.240234375</v>
      </c>
    </row>
    <row r="1483" spans="1:11" ht="14.45" customHeight="1" x14ac:dyDescent="0.2">
      <c r="A1483" s="822" t="s">
        <v>575</v>
      </c>
      <c r="B1483" s="823" t="s">
        <v>576</v>
      </c>
      <c r="C1483" s="826" t="s">
        <v>598</v>
      </c>
      <c r="D1483" s="840" t="s">
        <v>599</v>
      </c>
      <c r="E1483" s="826" t="s">
        <v>3629</v>
      </c>
      <c r="F1483" s="840" t="s">
        <v>3630</v>
      </c>
      <c r="G1483" s="826" t="s">
        <v>5294</v>
      </c>
      <c r="H1483" s="826" t="s">
        <v>5295</v>
      </c>
      <c r="I1483" s="832">
        <v>197.96000671386719</v>
      </c>
      <c r="J1483" s="832">
        <v>10</v>
      </c>
      <c r="K1483" s="833">
        <v>1979.56005859375</v>
      </c>
    </row>
    <row r="1484" spans="1:11" ht="14.45" customHeight="1" x14ac:dyDescent="0.2">
      <c r="A1484" s="822" t="s">
        <v>575</v>
      </c>
      <c r="B1484" s="823" t="s">
        <v>576</v>
      </c>
      <c r="C1484" s="826" t="s">
        <v>598</v>
      </c>
      <c r="D1484" s="840" t="s">
        <v>599</v>
      </c>
      <c r="E1484" s="826" t="s">
        <v>3629</v>
      </c>
      <c r="F1484" s="840" t="s">
        <v>3630</v>
      </c>
      <c r="G1484" s="826" t="s">
        <v>5286</v>
      </c>
      <c r="H1484" s="826" t="s">
        <v>5296</v>
      </c>
      <c r="I1484" s="832">
        <v>197.96000671386719</v>
      </c>
      <c r="J1484" s="832">
        <v>90</v>
      </c>
      <c r="K1484" s="833">
        <v>17816.04052734375</v>
      </c>
    </row>
    <row r="1485" spans="1:11" ht="14.45" customHeight="1" x14ac:dyDescent="0.2">
      <c r="A1485" s="822" t="s">
        <v>575</v>
      </c>
      <c r="B1485" s="823" t="s">
        <v>576</v>
      </c>
      <c r="C1485" s="826" t="s">
        <v>598</v>
      </c>
      <c r="D1485" s="840" t="s">
        <v>599</v>
      </c>
      <c r="E1485" s="826" t="s">
        <v>3629</v>
      </c>
      <c r="F1485" s="840" t="s">
        <v>3630</v>
      </c>
      <c r="G1485" s="826" t="s">
        <v>5288</v>
      </c>
      <c r="H1485" s="826" t="s">
        <v>5297</v>
      </c>
      <c r="I1485" s="832">
        <v>197.96000671386719</v>
      </c>
      <c r="J1485" s="832">
        <v>30</v>
      </c>
      <c r="K1485" s="833">
        <v>5938.68017578125</v>
      </c>
    </row>
    <row r="1486" spans="1:11" ht="14.45" customHeight="1" x14ac:dyDescent="0.2">
      <c r="A1486" s="822" t="s">
        <v>575</v>
      </c>
      <c r="B1486" s="823" t="s">
        <v>576</v>
      </c>
      <c r="C1486" s="826" t="s">
        <v>598</v>
      </c>
      <c r="D1486" s="840" t="s">
        <v>599</v>
      </c>
      <c r="E1486" s="826" t="s">
        <v>3629</v>
      </c>
      <c r="F1486" s="840" t="s">
        <v>3630</v>
      </c>
      <c r="G1486" s="826" t="s">
        <v>5290</v>
      </c>
      <c r="H1486" s="826" t="s">
        <v>5298</v>
      </c>
      <c r="I1486" s="832">
        <v>197.96000671386719</v>
      </c>
      <c r="J1486" s="832">
        <v>20</v>
      </c>
      <c r="K1486" s="833">
        <v>3959.1201171875</v>
      </c>
    </row>
    <row r="1487" spans="1:11" ht="14.45" customHeight="1" x14ac:dyDescent="0.2">
      <c r="A1487" s="822" t="s">
        <v>575</v>
      </c>
      <c r="B1487" s="823" t="s">
        <v>576</v>
      </c>
      <c r="C1487" s="826" t="s">
        <v>598</v>
      </c>
      <c r="D1487" s="840" t="s">
        <v>599</v>
      </c>
      <c r="E1487" s="826" t="s">
        <v>3629</v>
      </c>
      <c r="F1487" s="840" t="s">
        <v>3630</v>
      </c>
      <c r="G1487" s="826" t="s">
        <v>5292</v>
      </c>
      <c r="H1487" s="826" t="s">
        <v>5299</v>
      </c>
      <c r="I1487" s="832">
        <v>197.96000671386719</v>
      </c>
      <c r="J1487" s="832">
        <v>20</v>
      </c>
      <c r="K1487" s="833">
        <v>3959.1201171875</v>
      </c>
    </row>
    <row r="1488" spans="1:11" ht="14.45" customHeight="1" x14ac:dyDescent="0.2">
      <c r="A1488" s="822" t="s">
        <v>575</v>
      </c>
      <c r="B1488" s="823" t="s">
        <v>576</v>
      </c>
      <c r="C1488" s="826" t="s">
        <v>598</v>
      </c>
      <c r="D1488" s="840" t="s">
        <v>599</v>
      </c>
      <c r="E1488" s="826" t="s">
        <v>3629</v>
      </c>
      <c r="F1488" s="840" t="s">
        <v>3630</v>
      </c>
      <c r="G1488" s="826" t="s">
        <v>5294</v>
      </c>
      <c r="H1488" s="826" t="s">
        <v>5300</v>
      </c>
      <c r="I1488" s="832">
        <v>197.96000671386719</v>
      </c>
      <c r="J1488" s="832">
        <v>10</v>
      </c>
      <c r="K1488" s="833">
        <v>1979.56005859375</v>
      </c>
    </row>
    <row r="1489" spans="1:11" ht="14.45" customHeight="1" x14ac:dyDescent="0.2">
      <c r="A1489" s="822" t="s">
        <v>575</v>
      </c>
      <c r="B1489" s="823" t="s">
        <v>576</v>
      </c>
      <c r="C1489" s="826" t="s">
        <v>598</v>
      </c>
      <c r="D1489" s="840" t="s">
        <v>599</v>
      </c>
      <c r="E1489" s="826" t="s">
        <v>3629</v>
      </c>
      <c r="F1489" s="840" t="s">
        <v>3630</v>
      </c>
      <c r="G1489" s="826" t="s">
        <v>5301</v>
      </c>
      <c r="H1489" s="826" t="s">
        <v>5302</v>
      </c>
      <c r="I1489" s="832">
        <v>1539.1142752511162</v>
      </c>
      <c r="J1489" s="832">
        <v>10</v>
      </c>
      <c r="K1489" s="833">
        <v>15391.139892578125</v>
      </c>
    </row>
    <row r="1490" spans="1:11" ht="14.45" customHeight="1" x14ac:dyDescent="0.2">
      <c r="A1490" s="822" t="s">
        <v>575</v>
      </c>
      <c r="B1490" s="823" t="s">
        <v>576</v>
      </c>
      <c r="C1490" s="826" t="s">
        <v>598</v>
      </c>
      <c r="D1490" s="840" t="s">
        <v>599</v>
      </c>
      <c r="E1490" s="826" t="s">
        <v>3629</v>
      </c>
      <c r="F1490" s="840" t="s">
        <v>3630</v>
      </c>
      <c r="G1490" s="826" t="s">
        <v>5303</v>
      </c>
      <c r="H1490" s="826" t="s">
        <v>5304</v>
      </c>
      <c r="I1490" s="832">
        <v>1539.0999755859375</v>
      </c>
      <c r="J1490" s="832">
        <v>1</v>
      </c>
      <c r="K1490" s="833">
        <v>1539.0999755859375</v>
      </c>
    </row>
    <row r="1491" spans="1:11" ht="14.45" customHeight="1" x14ac:dyDescent="0.2">
      <c r="A1491" s="822" t="s">
        <v>575</v>
      </c>
      <c r="B1491" s="823" t="s">
        <v>576</v>
      </c>
      <c r="C1491" s="826" t="s">
        <v>598</v>
      </c>
      <c r="D1491" s="840" t="s">
        <v>599</v>
      </c>
      <c r="E1491" s="826" t="s">
        <v>3629</v>
      </c>
      <c r="F1491" s="840" t="s">
        <v>3630</v>
      </c>
      <c r="G1491" s="826" t="s">
        <v>4432</v>
      </c>
      <c r="H1491" s="826" t="s">
        <v>4433</v>
      </c>
      <c r="I1491" s="832">
        <v>403.04000854492188</v>
      </c>
      <c r="J1491" s="832">
        <v>240</v>
      </c>
      <c r="K1491" s="833">
        <v>96729.35791015625</v>
      </c>
    </row>
    <row r="1492" spans="1:11" ht="14.45" customHeight="1" x14ac:dyDescent="0.2">
      <c r="A1492" s="822" t="s">
        <v>575</v>
      </c>
      <c r="B1492" s="823" t="s">
        <v>576</v>
      </c>
      <c r="C1492" s="826" t="s">
        <v>598</v>
      </c>
      <c r="D1492" s="840" t="s">
        <v>599</v>
      </c>
      <c r="E1492" s="826" t="s">
        <v>3629</v>
      </c>
      <c r="F1492" s="840" t="s">
        <v>3630</v>
      </c>
      <c r="G1492" s="826" t="s">
        <v>4432</v>
      </c>
      <c r="H1492" s="826" t="s">
        <v>5305</v>
      </c>
      <c r="I1492" s="832">
        <v>403.04000854492188</v>
      </c>
      <c r="J1492" s="832">
        <v>170</v>
      </c>
      <c r="K1492" s="833">
        <v>68516.609619140625</v>
      </c>
    </row>
    <row r="1493" spans="1:11" ht="14.45" customHeight="1" x14ac:dyDescent="0.2">
      <c r="A1493" s="822" t="s">
        <v>575</v>
      </c>
      <c r="B1493" s="823" t="s">
        <v>576</v>
      </c>
      <c r="C1493" s="826" t="s">
        <v>598</v>
      </c>
      <c r="D1493" s="840" t="s">
        <v>599</v>
      </c>
      <c r="E1493" s="826" t="s">
        <v>3629</v>
      </c>
      <c r="F1493" s="840" t="s">
        <v>3630</v>
      </c>
      <c r="G1493" s="826" t="s">
        <v>5306</v>
      </c>
      <c r="H1493" s="826" t="s">
        <v>5307</v>
      </c>
      <c r="I1493" s="832">
        <v>739.05999755859375</v>
      </c>
      <c r="J1493" s="832">
        <v>10</v>
      </c>
      <c r="K1493" s="833">
        <v>7390.56005859375</v>
      </c>
    </row>
    <row r="1494" spans="1:11" ht="14.45" customHeight="1" x14ac:dyDescent="0.2">
      <c r="A1494" s="822" t="s">
        <v>575</v>
      </c>
      <c r="B1494" s="823" t="s">
        <v>576</v>
      </c>
      <c r="C1494" s="826" t="s">
        <v>598</v>
      </c>
      <c r="D1494" s="840" t="s">
        <v>599</v>
      </c>
      <c r="E1494" s="826" t="s">
        <v>3629</v>
      </c>
      <c r="F1494" s="840" t="s">
        <v>3630</v>
      </c>
      <c r="G1494" s="826" t="s">
        <v>4441</v>
      </c>
      <c r="H1494" s="826" t="s">
        <v>5045</v>
      </c>
      <c r="I1494" s="832">
        <v>32.795000076293945</v>
      </c>
      <c r="J1494" s="832">
        <v>99</v>
      </c>
      <c r="K1494" s="833">
        <v>3246.699951171875</v>
      </c>
    </row>
    <row r="1495" spans="1:11" ht="14.45" customHeight="1" x14ac:dyDescent="0.2">
      <c r="A1495" s="822" t="s">
        <v>575</v>
      </c>
      <c r="B1495" s="823" t="s">
        <v>576</v>
      </c>
      <c r="C1495" s="826" t="s">
        <v>598</v>
      </c>
      <c r="D1495" s="840" t="s">
        <v>599</v>
      </c>
      <c r="E1495" s="826" t="s">
        <v>3629</v>
      </c>
      <c r="F1495" s="840" t="s">
        <v>3630</v>
      </c>
      <c r="G1495" s="826" t="s">
        <v>5308</v>
      </c>
      <c r="H1495" s="826" t="s">
        <v>5309</v>
      </c>
      <c r="I1495" s="832">
        <v>439.95999145507813</v>
      </c>
      <c r="J1495" s="832">
        <v>330</v>
      </c>
      <c r="K1495" s="833">
        <v>145185.560546875</v>
      </c>
    </row>
    <row r="1496" spans="1:11" ht="14.45" customHeight="1" x14ac:dyDescent="0.2">
      <c r="A1496" s="822" t="s">
        <v>575</v>
      </c>
      <c r="B1496" s="823" t="s">
        <v>576</v>
      </c>
      <c r="C1496" s="826" t="s">
        <v>598</v>
      </c>
      <c r="D1496" s="840" t="s">
        <v>599</v>
      </c>
      <c r="E1496" s="826" t="s">
        <v>3629</v>
      </c>
      <c r="F1496" s="840" t="s">
        <v>3630</v>
      </c>
      <c r="G1496" s="826" t="s">
        <v>5310</v>
      </c>
      <c r="H1496" s="826" t="s">
        <v>5311</v>
      </c>
      <c r="I1496" s="832">
        <v>439.95999145507813</v>
      </c>
      <c r="J1496" s="832">
        <v>180</v>
      </c>
      <c r="K1496" s="833">
        <v>79192.1611328125</v>
      </c>
    </row>
    <row r="1497" spans="1:11" ht="14.45" customHeight="1" x14ac:dyDescent="0.2">
      <c r="A1497" s="822" t="s">
        <v>575</v>
      </c>
      <c r="B1497" s="823" t="s">
        <v>576</v>
      </c>
      <c r="C1497" s="826" t="s">
        <v>598</v>
      </c>
      <c r="D1497" s="840" t="s">
        <v>599</v>
      </c>
      <c r="E1497" s="826" t="s">
        <v>3629</v>
      </c>
      <c r="F1497" s="840" t="s">
        <v>3630</v>
      </c>
      <c r="G1497" s="826" t="s">
        <v>5308</v>
      </c>
      <c r="H1497" s="826" t="s">
        <v>5312</v>
      </c>
      <c r="I1497" s="832">
        <v>439.95999145507813</v>
      </c>
      <c r="J1497" s="832">
        <v>80</v>
      </c>
      <c r="K1497" s="833">
        <v>35196.47998046875</v>
      </c>
    </row>
    <row r="1498" spans="1:11" ht="14.45" customHeight="1" x14ac:dyDescent="0.2">
      <c r="A1498" s="822" t="s">
        <v>575</v>
      </c>
      <c r="B1498" s="823" t="s">
        <v>576</v>
      </c>
      <c r="C1498" s="826" t="s">
        <v>598</v>
      </c>
      <c r="D1498" s="840" t="s">
        <v>599</v>
      </c>
      <c r="E1498" s="826" t="s">
        <v>3629</v>
      </c>
      <c r="F1498" s="840" t="s">
        <v>3630</v>
      </c>
      <c r="G1498" s="826" t="s">
        <v>5310</v>
      </c>
      <c r="H1498" s="826" t="s">
        <v>5313</v>
      </c>
      <c r="I1498" s="832">
        <v>439.95999145507813</v>
      </c>
      <c r="J1498" s="832">
        <v>80</v>
      </c>
      <c r="K1498" s="833">
        <v>35196.48046875</v>
      </c>
    </row>
    <row r="1499" spans="1:11" ht="14.45" customHeight="1" x14ac:dyDescent="0.2">
      <c r="A1499" s="822" t="s">
        <v>575</v>
      </c>
      <c r="B1499" s="823" t="s">
        <v>576</v>
      </c>
      <c r="C1499" s="826" t="s">
        <v>598</v>
      </c>
      <c r="D1499" s="840" t="s">
        <v>599</v>
      </c>
      <c r="E1499" s="826" t="s">
        <v>3629</v>
      </c>
      <c r="F1499" s="840" t="s">
        <v>3630</v>
      </c>
      <c r="G1499" s="826" t="s">
        <v>4441</v>
      </c>
      <c r="H1499" s="826" t="s">
        <v>4442</v>
      </c>
      <c r="I1499" s="832">
        <v>32.790000915527344</v>
      </c>
      <c r="J1499" s="832">
        <v>70</v>
      </c>
      <c r="K1499" s="833">
        <v>2295.2999877929688</v>
      </c>
    </row>
    <row r="1500" spans="1:11" ht="14.45" customHeight="1" x14ac:dyDescent="0.2">
      <c r="A1500" s="822" t="s">
        <v>575</v>
      </c>
      <c r="B1500" s="823" t="s">
        <v>576</v>
      </c>
      <c r="C1500" s="826" t="s">
        <v>598</v>
      </c>
      <c r="D1500" s="840" t="s">
        <v>599</v>
      </c>
      <c r="E1500" s="826" t="s">
        <v>3629</v>
      </c>
      <c r="F1500" s="840" t="s">
        <v>3630</v>
      </c>
      <c r="G1500" s="826" t="s">
        <v>4441</v>
      </c>
      <c r="H1500" s="826" t="s">
        <v>4443</v>
      </c>
      <c r="I1500" s="832">
        <v>34.502499580383301</v>
      </c>
      <c r="J1500" s="832">
        <v>238</v>
      </c>
      <c r="K1500" s="833">
        <v>8211.1000061035156</v>
      </c>
    </row>
    <row r="1501" spans="1:11" ht="14.45" customHeight="1" x14ac:dyDescent="0.2">
      <c r="A1501" s="822" t="s">
        <v>575</v>
      </c>
      <c r="B1501" s="823" t="s">
        <v>576</v>
      </c>
      <c r="C1501" s="826" t="s">
        <v>598</v>
      </c>
      <c r="D1501" s="840" t="s">
        <v>599</v>
      </c>
      <c r="E1501" s="826" t="s">
        <v>3629</v>
      </c>
      <c r="F1501" s="840" t="s">
        <v>3630</v>
      </c>
      <c r="G1501" s="826" t="s">
        <v>5314</v>
      </c>
      <c r="H1501" s="826" t="s">
        <v>5315</v>
      </c>
      <c r="I1501" s="832">
        <v>229.89999389648438</v>
      </c>
      <c r="J1501" s="832">
        <v>2</v>
      </c>
      <c r="K1501" s="833">
        <v>459.79998779296875</v>
      </c>
    </row>
    <row r="1502" spans="1:11" ht="14.45" customHeight="1" x14ac:dyDescent="0.2">
      <c r="A1502" s="822" t="s">
        <v>575</v>
      </c>
      <c r="B1502" s="823" t="s">
        <v>576</v>
      </c>
      <c r="C1502" s="826" t="s">
        <v>598</v>
      </c>
      <c r="D1502" s="840" t="s">
        <v>599</v>
      </c>
      <c r="E1502" s="826" t="s">
        <v>3629</v>
      </c>
      <c r="F1502" s="840" t="s">
        <v>3630</v>
      </c>
      <c r="G1502" s="826" t="s">
        <v>5316</v>
      </c>
      <c r="H1502" s="826" t="s">
        <v>5317</v>
      </c>
      <c r="I1502" s="832">
        <v>72.599998474121094</v>
      </c>
      <c r="J1502" s="832">
        <v>5</v>
      </c>
      <c r="K1502" s="833">
        <v>363</v>
      </c>
    </row>
    <row r="1503" spans="1:11" ht="14.45" customHeight="1" x14ac:dyDescent="0.2">
      <c r="A1503" s="822" t="s">
        <v>575</v>
      </c>
      <c r="B1503" s="823" t="s">
        <v>576</v>
      </c>
      <c r="C1503" s="826" t="s">
        <v>598</v>
      </c>
      <c r="D1503" s="840" t="s">
        <v>599</v>
      </c>
      <c r="E1503" s="826" t="s">
        <v>3629</v>
      </c>
      <c r="F1503" s="840" t="s">
        <v>3630</v>
      </c>
      <c r="G1503" s="826" t="s">
        <v>5054</v>
      </c>
      <c r="H1503" s="826" t="s">
        <v>5055</v>
      </c>
      <c r="I1503" s="832">
        <v>72.610000610351563</v>
      </c>
      <c r="J1503" s="832">
        <v>4</v>
      </c>
      <c r="K1503" s="833">
        <v>290.42001342773438</v>
      </c>
    </row>
    <row r="1504" spans="1:11" ht="14.45" customHeight="1" x14ac:dyDescent="0.2">
      <c r="A1504" s="822" t="s">
        <v>575</v>
      </c>
      <c r="B1504" s="823" t="s">
        <v>576</v>
      </c>
      <c r="C1504" s="826" t="s">
        <v>598</v>
      </c>
      <c r="D1504" s="840" t="s">
        <v>599</v>
      </c>
      <c r="E1504" s="826" t="s">
        <v>3629</v>
      </c>
      <c r="F1504" s="840" t="s">
        <v>3630</v>
      </c>
      <c r="G1504" s="826" t="s">
        <v>5318</v>
      </c>
      <c r="H1504" s="826" t="s">
        <v>5319</v>
      </c>
      <c r="I1504" s="832">
        <v>48.389999389648438</v>
      </c>
      <c r="J1504" s="832">
        <v>25</v>
      </c>
      <c r="K1504" s="833">
        <v>1209.68994140625</v>
      </c>
    </row>
    <row r="1505" spans="1:11" ht="14.45" customHeight="1" x14ac:dyDescent="0.2">
      <c r="A1505" s="822" t="s">
        <v>575</v>
      </c>
      <c r="B1505" s="823" t="s">
        <v>576</v>
      </c>
      <c r="C1505" s="826" t="s">
        <v>598</v>
      </c>
      <c r="D1505" s="840" t="s">
        <v>599</v>
      </c>
      <c r="E1505" s="826" t="s">
        <v>3629</v>
      </c>
      <c r="F1505" s="840" t="s">
        <v>3630</v>
      </c>
      <c r="G1505" s="826" t="s">
        <v>5320</v>
      </c>
      <c r="H1505" s="826" t="s">
        <v>5321</v>
      </c>
      <c r="I1505" s="832">
        <v>21.780000686645508</v>
      </c>
      <c r="J1505" s="832">
        <v>250</v>
      </c>
      <c r="K1505" s="833">
        <v>5445</v>
      </c>
    </row>
    <row r="1506" spans="1:11" ht="14.45" customHeight="1" x14ac:dyDescent="0.2">
      <c r="A1506" s="822" t="s">
        <v>575</v>
      </c>
      <c r="B1506" s="823" t="s">
        <v>576</v>
      </c>
      <c r="C1506" s="826" t="s">
        <v>598</v>
      </c>
      <c r="D1506" s="840" t="s">
        <v>599</v>
      </c>
      <c r="E1506" s="826" t="s">
        <v>3629</v>
      </c>
      <c r="F1506" s="840" t="s">
        <v>3630</v>
      </c>
      <c r="G1506" s="826" t="s">
        <v>5320</v>
      </c>
      <c r="H1506" s="826" t="s">
        <v>5322</v>
      </c>
      <c r="I1506" s="832">
        <v>21.780000686645508</v>
      </c>
      <c r="J1506" s="832">
        <v>50</v>
      </c>
      <c r="K1506" s="833">
        <v>1089</v>
      </c>
    </row>
    <row r="1507" spans="1:11" ht="14.45" customHeight="1" x14ac:dyDescent="0.2">
      <c r="A1507" s="822" t="s">
        <v>575</v>
      </c>
      <c r="B1507" s="823" t="s">
        <v>576</v>
      </c>
      <c r="C1507" s="826" t="s">
        <v>598</v>
      </c>
      <c r="D1507" s="840" t="s">
        <v>599</v>
      </c>
      <c r="E1507" s="826" t="s">
        <v>3629</v>
      </c>
      <c r="F1507" s="840" t="s">
        <v>3630</v>
      </c>
      <c r="G1507" s="826" t="s">
        <v>5056</v>
      </c>
      <c r="H1507" s="826" t="s">
        <v>5057</v>
      </c>
      <c r="I1507" s="832">
        <v>23.350000381469727</v>
      </c>
      <c r="J1507" s="832">
        <v>80</v>
      </c>
      <c r="K1507" s="833">
        <v>1868.239990234375</v>
      </c>
    </row>
    <row r="1508" spans="1:11" ht="14.45" customHeight="1" x14ac:dyDescent="0.2">
      <c r="A1508" s="822" t="s">
        <v>575</v>
      </c>
      <c r="B1508" s="823" t="s">
        <v>576</v>
      </c>
      <c r="C1508" s="826" t="s">
        <v>598</v>
      </c>
      <c r="D1508" s="840" t="s">
        <v>599</v>
      </c>
      <c r="E1508" s="826" t="s">
        <v>3629</v>
      </c>
      <c r="F1508" s="840" t="s">
        <v>3630</v>
      </c>
      <c r="G1508" s="826" t="s">
        <v>5056</v>
      </c>
      <c r="H1508" s="826" t="s">
        <v>5323</v>
      </c>
      <c r="I1508" s="832">
        <v>23.351000404357912</v>
      </c>
      <c r="J1508" s="832">
        <v>200</v>
      </c>
      <c r="K1508" s="833">
        <v>4670.6599731445313</v>
      </c>
    </row>
    <row r="1509" spans="1:11" ht="14.45" customHeight="1" x14ac:dyDescent="0.2">
      <c r="A1509" s="822" t="s">
        <v>575</v>
      </c>
      <c r="B1509" s="823" t="s">
        <v>576</v>
      </c>
      <c r="C1509" s="826" t="s">
        <v>598</v>
      </c>
      <c r="D1509" s="840" t="s">
        <v>599</v>
      </c>
      <c r="E1509" s="826" t="s">
        <v>3629</v>
      </c>
      <c r="F1509" s="840" t="s">
        <v>3630</v>
      </c>
      <c r="G1509" s="826" t="s">
        <v>5324</v>
      </c>
      <c r="H1509" s="826" t="s">
        <v>5325</v>
      </c>
      <c r="I1509" s="832">
        <v>45.650001525878906</v>
      </c>
      <c r="J1509" s="832">
        <v>20</v>
      </c>
      <c r="K1509" s="833">
        <v>913.07000732421875</v>
      </c>
    </row>
    <row r="1510" spans="1:11" ht="14.45" customHeight="1" x14ac:dyDescent="0.2">
      <c r="A1510" s="822" t="s">
        <v>575</v>
      </c>
      <c r="B1510" s="823" t="s">
        <v>576</v>
      </c>
      <c r="C1510" s="826" t="s">
        <v>598</v>
      </c>
      <c r="D1510" s="840" t="s">
        <v>599</v>
      </c>
      <c r="E1510" s="826" t="s">
        <v>3629</v>
      </c>
      <c r="F1510" s="840" t="s">
        <v>3630</v>
      </c>
      <c r="G1510" s="826" t="s">
        <v>4491</v>
      </c>
      <c r="H1510" s="826" t="s">
        <v>4492</v>
      </c>
      <c r="I1510" s="832">
        <v>23.462104897750052</v>
      </c>
      <c r="J1510" s="832">
        <v>1300</v>
      </c>
      <c r="K1510" s="833">
        <v>30422.3798828125</v>
      </c>
    </row>
    <row r="1511" spans="1:11" ht="14.45" customHeight="1" x14ac:dyDescent="0.2">
      <c r="A1511" s="822" t="s">
        <v>575</v>
      </c>
      <c r="B1511" s="823" t="s">
        <v>576</v>
      </c>
      <c r="C1511" s="826" t="s">
        <v>598</v>
      </c>
      <c r="D1511" s="840" t="s">
        <v>599</v>
      </c>
      <c r="E1511" s="826" t="s">
        <v>3629</v>
      </c>
      <c r="F1511" s="840" t="s">
        <v>3630</v>
      </c>
      <c r="G1511" s="826" t="s">
        <v>4491</v>
      </c>
      <c r="H1511" s="826" t="s">
        <v>4493</v>
      </c>
      <c r="I1511" s="832">
        <v>23.561249971389771</v>
      </c>
      <c r="J1511" s="832">
        <v>1800</v>
      </c>
      <c r="K1511" s="833">
        <v>42365.720092773438</v>
      </c>
    </row>
    <row r="1512" spans="1:11" ht="14.45" customHeight="1" x14ac:dyDescent="0.2">
      <c r="A1512" s="822" t="s">
        <v>575</v>
      </c>
      <c r="B1512" s="823" t="s">
        <v>576</v>
      </c>
      <c r="C1512" s="826" t="s">
        <v>598</v>
      </c>
      <c r="D1512" s="840" t="s">
        <v>599</v>
      </c>
      <c r="E1512" s="826" t="s">
        <v>3629</v>
      </c>
      <c r="F1512" s="840" t="s">
        <v>3630</v>
      </c>
      <c r="G1512" s="826" t="s">
        <v>3654</v>
      </c>
      <c r="H1512" s="826" t="s">
        <v>3655</v>
      </c>
      <c r="I1512" s="832">
        <v>0.82157893871006216</v>
      </c>
      <c r="J1512" s="832">
        <v>10900</v>
      </c>
      <c r="K1512" s="833">
        <v>8955</v>
      </c>
    </row>
    <row r="1513" spans="1:11" ht="14.45" customHeight="1" x14ac:dyDescent="0.2">
      <c r="A1513" s="822" t="s">
        <v>575</v>
      </c>
      <c r="B1513" s="823" t="s">
        <v>576</v>
      </c>
      <c r="C1513" s="826" t="s">
        <v>598</v>
      </c>
      <c r="D1513" s="840" t="s">
        <v>599</v>
      </c>
      <c r="E1513" s="826" t="s">
        <v>3629</v>
      </c>
      <c r="F1513" s="840" t="s">
        <v>3630</v>
      </c>
      <c r="G1513" s="826" t="s">
        <v>3656</v>
      </c>
      <c r="H1513" s="826" t="s">
        <v>3657</v>
      </c>
      <c r="I1513" s="832">
        <v>1.0880000352859498</v>
      </c>
      <c r="J1513" s="832">
        <v>3100</v>
      </c>
      <c r="K1513" s="833">
        <v>3375</v>
      </c>
    </row>
    <row r="1514" spans="1:11" ht="14.45" customHeight="1" x14ac:dyDescent="0.2">
      <c r="A1514" s="822" t="s">
        <v>575</v>
      </c>
      <c r="B1514" s="823" t="s">
        <v>576</v>
      </c>
      <c r="C1514" s="826" t="s">
        <v>598</v>
      </c>
      <c r="D1514" s="840" t="s">
        <v>599</v>
      </c>
      <c r="E1514" s="826" t="s">
        <v>3629</v>
      </c>
      <c r="F1514" s="840" t="s">
        <v>3630</v>
      </c>
      <c r="G1514" s="826" t="s">
        <v>3656</v>
      </c>
      <c r="H1514" s="826" t="s">
        <v>4497</v>
      </c>
      <c r="I1514" s="832">
        <v>1.087777813275655</v>
      </c>
      <c r="J1514" s="832">
        <v>1900</v>
      </c>
      <c r="K1514" s="833">
        <v>2067</v>
      </c>
    </row>
    <row r="1515" spans="1:11" ht="14.45" customHeight="1" x14ac:dyDescent="0.2">
      <c r="A1515" s="822" t="s">
        <v>575</v>
      </c>
      <c r="B1515" s="823" t="s">
        <v>576</v>
      </c>
      <c r="C1515" s="826" t="s">
        <v>598</v>
      </c>
      <c r="D1515" s="840" t="s">
        <v>599</v>
      </c>
      <c r="E1515" s="826" t="s">
        <v>3629</v>
      </c>
      <c r="F1515" s="840" t="s">
        <v>3630</v>
      </c>
      <c r="G1515" s="826" t="s">
        <v>3658</v>
      </c>
      <c r="H1515" s="826" t="s">
        <v>3659</v>
      </c>
      <c r="I1515" s="832">
        <v>0.43680000066757202</v>
      </c>
      <c r="J1515" s="832">
        <v>5200</v>
      </c>
      <c r="K1515" s="833">
        <v>2270</v>
      </c>
    </row>
    <row r="1516" spans="1:11" ht="14.45" customHeight="1" x14ac:dyDescent="0.2">
      <c r="A1516" s="822" t="s">
        <v>575</v>
      </c>
      <c r="B1516" s="823" t="s">
        <v>576</v>
      </c>
      <c r="C1516" s="826" t="s">
        <v>598</v>
      </c>
      <c r="D1516" s="840" t="s">
        <v>599</v>
      </c>
      <c r="E1516" s="826" t="s">
        <v>3629</v>
      </c>
      <c r="F1516" s="840" t="s">
        <v>3630</v>
      </c>
      <c r="G1516" s="826" t="s">
        <v>3660</v>
      </c>
      <c r="H1516" s="826" t="s">
        <v>4498</v>
      </c>
      <c r="I1516" s="832">
        <v>0.47799999117851255</v>
      </c>
      <c r="J1516" s="832">
        <v>900</v>
      </c>
      <c r="K1516" s="833">
        <v>430</v>
      </c>
    </row>
    <row r="1517" spans="1:11" ht="14.45" customHeight="1" x14ac:dyDescent="0.2">
      <c r="A1517" s="822" t="s">
        <v>575</v>
      </c>
      <c r="B1517" s="823" t="s">
        <v>576</v>
      </c>
      <c r="C1517" s="826" t="s">
        <v>598</v>
      </c>
      <c r="D1517" s="840" t="s">
        <v>599</v>
      </c>
      <c r="E1517" s="826" t="s">
        <v>3629</v>
      </c>
      <c r="F1517" s="840" t="s">
        <v>3630</v>
      </c>
      <c r="G1517" s="826" t="s">
        <v>3660</v>
      </c>
      <c r="H1517" s="826" t="s">
        <v>3661</v>
      </c>
      <c r="I1517" s="832">
        <v>0.47571427907262531</v>
      </c>
      <c r="J1517" s="832">
        <v>1000</v>
      </c>
      <c r="K1517" s="833">
        <v>475</v>
      </c>
    </row>
    <row r="1518" spans="1:11" ht="14.45" customHeight="1" x14ac:dyDescent="0.2">
      <c r="A1518" s="822" t="s">
        <v>575</v>
      </c>
      <c r="B1518" s="823" t="s">
        <v>576</v>
      </c>
      <c r="C1518" s="826" t="s">
        <v>598</v>
      </c>
      <c r="D1518" s="840" t="s">
        <v>599</v>
      </c>
      <c r="E1518" s="826" t="s">
        <v>3629</v>
      </c>
      <c r="F1518" s="840" t="s">
        <v>3630</v>
      </c>
      <c r="G1518" s="826" t="s">
        <v>3660</v>
      </c>
      <c r="H1518" s="826" t="s">
        <v>5058</v>
      </c>
      <c r="I1518" s="832">
        <v>0.47499999403953552</v>
      </c>
      <c r="J1518" s="832">
        <v>200</v>
      </c>
      <c r="K1518" s="833">
        <v>95</v>
      </c>
    </row>
    <row r="1519" spans="1:11" ht="14.45" customHeight="1" x14ac:dyDescent="0.2">
      <c r="A1519" s="822" t="s">
        <v>575</v>
      </c>
      <c r="B1519" s="823" t="s">
        <v>576</v>
      </c>
      <c r="C1519" s="826" t="s">
        <v>598</v>
      </c>
      <c r="D1519" s="840" t="s">
        <v>599</v>
      </c>
      <c r="E1519" s="826" t="s">
        <v>3629</v>
      </c>
      <c r="F1519" s="840" t="s">
        <v>3630</v>
      </c>
      <c r="G1519" s="826" t="s">
        <v>3660</v>
      </c>
      <c r="H1519" s="826" t="s">
        <v>5060</v>
      </c>
      <c r="I1519" s="832">
        <v>0.4699999988079071</v>
      </c>
      <c r="J1519" s="832">
        <v>200</v>
      </c>
      <c r="K1519" s="833">
        <v>94</v>
      </c>
    </row>
    <row r="1520" spans="1:11" ht="14.45" customHeight="1" x14ac:dyDescent="0.2">
      <c r="A1520" s="822" t="s">
        <v>575</v>
      </c>
      <c r="B1520" s="823" t="s">
        <v>576</v>
      </c>
      <c r="C1520" s="826" t="s">
        <v>598</v>
      </c>
      <c r="D1520" s="840" t="s">
        <v>599</v>
      </c>
      <c r="E1520" s="826" t="s">
        <v>3629</v>
      </c>
      <c r="F1520" s="840" t="s">
        <v>3630</v>
      </c>
      <c r="G1520" s="826" t="s">
        <v>3662</v>
      </c>
      <c r="H1520" s="826" t="s">
        <v>3663</v>
      </c>
      <c r="I1520" s="832">
        <v>1.1350980295854456</v>
      </c>
      <c r="J1520" s="832">
        <v>13920</v>
      </c>
      <c r="K1520" s="833">
        <v>15799.200019836426</v>
      </c>
    </row>
    <row r="1521" spans="1:11" ht="14.45" customHeight="1" x14ac:dyDescent="0.2">
      <c r="A1521" s="822" t="s">
        <v>575</v>
      </c>
      <c r="B1521" s="823" t="s">
        <v>576</v>
      </c>
      <c r="C1521" s="826" t="s">
        <v>598</v>
      </c>
      <c r="D1521" s="840" t="s">
        <v>599</v>
      </c>
      <c r="E1521" s="826" t="s">
        <v>3629</v>
      </c>
      <c r="F1521" s="840" t="s">
        <v>3630</v>
      </c>
      <c r="G1521" s="826" t="s">
        <v>3664</v>
      </c>
      <c r="H1521" s="826" t="s">
        <v>3665</v>
      </c>
      <c r="I1521" s="832">
        <v>1.6712499558925629</v>
      </c>
      <c r="J1521" s="832">
        <v>2300</v>
      </c>
      <c r="K1521" s="833">
        <v>3842</v>
      </c>
    </row>
    <row r="1522" spans="1:11" ht="14.45" customHeight="1" x14ac:dyDescent="0.2">
      <c r="A1522" s="822" t="s">
        <v>575</v>
      </c>
      <c r="B1522" s="823" t="s">
        <v>576</v>
      </c>
      <c r="C1522" s="826" t="s">
        <v>598</v>
      </c>
      <c r="D1522" s="840" t="s">
        <v>599</v>
      </c>
      <c r="E1522" s="826" t="s">
        <v>3629</v>
      </c>
      <c r="F1522" s="840" t="s">
        <v>3630</v>
      </c>
      <c r="G1522" s="826" t="s">
        <v>3664</v>
      </c>
      <c r="H1522" s="826" t="s">
        <v>4499</v>
      </c>
      <c r="I1522" s="832">
        <v>1.6749999523162842</v>
      </c>
      <c r="J1522" s="832">
        <v>1500</v>
      </c>
      <c r="K1522" s="833">
        <v>2514</v>
      </c>
    </row>
    <row r="1523" spans="1:11" ht="14.45" customHeight="1" x14ac:dyDescent="0.2">
      <c r="A1523" s="822" t="s">
        <v>575</v>
      </c>
      <c r="B1523" s="823" t="s">
        <v>576</v>
      </c>
      <c r="C1523" s="826" t="s">
        <v>598</v>
      </c>
      <c r="D1523" s="840" t="s">
        <v>599</v>
      </c>
      <c r="E1523" s="826" t="s">
        <v>3629</v>
      </c>
      <c r="F1523" s="840" t="s">
        <v>3630</v>
      </c>
      <c r="G1523" s="826" t="s">
        <v>3664</v>
      </c>
      <c r="H1523" s="826" t="s">
        <v>5061</v>
      </c>
      <c r="I1523" s="832">
        <v>1.6749999523162842</v>
      </c>
      <c r="J1523" s="832">
        <v>500</v>
      </c>
      <c r="K1523" s="833">
        <v>837</v>
      </c>
    </row>
    <row r="1524" spans="1:11" ht="14.45" customHeight="1" x14ac:dyDescent="0.2">
      <c r="A1524" s="822" t="s">
        <v>575</v>
      </c>
      <c r="B1524" s="823" t="s">
        <v>576</v>
      </c>
      <c r="C1524" s="826" t="s">
        <v>598</v>
      </c>
      <c r="D1524" s="840" t="s">
        <v>599</v>
      </c>
      <c r="E1524" s="826" t="s">
        <v>3629</v>
      </c>
      <c r="F1524" s="840" t="s">
        <v>3630</v>
      </c>
      <c r="G1524" s="826" t="s">
        <v>3666</v>
      </c>
      <c r="H1524" s="826" t="s">
        <v>3667</v>
      </c>
      <c r="I1524" s="832">
        <v>0.57799998351505821</v>
      </c>
      <c r="J1524" s="832">
        <v>7745</v>
      </c>
      <c r="K1524" s="833">
        <v>4491.1800003051758</v>
      </c>
    </row>
    <row r="1525" spans="1:11" ht="14.45" customHeight="1" x14ac:dyDescent="0.2">
      <c r="A1525" s="822" t="s">
        <v>575</v>
      </c>
      <c r="B1525" s="823" t="s">
        <v>576</v>
      </c>
      <c r="C1525" s="826" t="s">
        <v>598</v>
      </c>
      <c r="D1525" s="840" t="s">
        <v>599</v>
      </c>
      <c r="E1525" s="826" t="s">
        <v>3629</v>
      </c>
      <c r="F1525" s="840" t="s">
        <v>3630</v>
      </c>
      <c r="G1525" s="826" t="s">
        <v>3668</v>
      </c>
      <c r="H1525" s="826" t="s">
        <v>3669</v>
      </c>
      <c r="I1525" s="832">
        <v>0.67000001668930054</v>
      </c>
      <c r="J1525" s="832">
        <v>1700</v>
      </c>
      <c r="K1525" s="833">
        <v>1139</v>
      </c>
    </row>
    <row r="1526" spans="1:11" ht="14.45" customHeight="1" x14ac:dyDescent="0.2">
      <c r="A1526" s="822" t="s">
        <v>575</v>
      </c>
      <c r="B1526" s="823" t="s">
        <v>576</v>
      </c>
      <c r="C1526" s="826" t="s">
        <v>598</v>
      </c>
      <c r="D1526" s="840" t="s">
        <v>599</v>
      </c>
      <c r="E1526" s="826" t="s">
        <v>3629</v>
      </c>
      <c r="F1526" s="840" t="s">
        <v>3630</v>
      </c>
      <c r="G1526" s="826" t="s">
        <v>3668</v>
      </c>
      <c r="H1526" s="826" t="s">
        <v>4500</v>
      </c>
      <c r="I1526" s="832">
        <v>0.67000001668930054</v>
      </c>
      <c r="J1526" s="832">
        <v>1540</v>
      </c>
      <c r="K1526" s="833">
        <v>1031.8000030517578</v>
      </c>
    </row>
    <row r="1527" spans="1:11" ht="14.45" customHeight="1" x14ac:dyDescent="0.2">
      <c r="A1527" s="822" t="s">
        <v>575</v>
      </c>
      <c r="B1527" s="823" t="s">
        <v>576</v>
      </c>
      <c r="C1527" s="826" t="s">
        <v>598</v>
      </c>
      <c r="D1527" s="840" t="s">
        <v>599</v>
      </c>
      <c r="E1527" s="826" t="s">
        <v>3629</v>
      </c>
      <c r="F1527" s="840" t="s">
        <v>3630</v>
      </c>
      <c r="G1527" s="826" t="s">
        <v>4503</v>
      </c>
      <c r="H1527" s="826" t="s">
        <v>4504</v>
      </c>
      <c r="I1527" s="832">
        <v>6.3119999885559084</v>
      </c>
      <c r="J1527" s="832">
        <v>600</v>
      </c>
      <c r="K1527" s="833">
        <v>3787.8499145507813</v>
      </c>
    </row>
    <row r="1528" spans="1:11" ht="14.45" customHeight="1" x14ac:dyDescent="0.2">
      <c r="A1528" s="822" t="s">
        <v>575</v>
      </c>
      <c r="B1528" s="823" t="s">
        <v>576</v>
      </c>
      <c r="C1528" s="826" t="s">
        <v>598</v>
      </c>
      <c r="D1528" s="840" t="s">
        <v>599</v>
      </c>
      <c r="E1528" s="826" t="s">
        <v>3629</v>
      </c>
      <c r="F1528" s="840" t="s">
        <v>3630</v>
      </c>
      <c r="G1528" s="826" t="s">
        <v>4505</v>
      </c>
      <c r="H1528" s="826" t="s">
        <v>4506</v>
      </c>
      <c r="I1528" s="832">
        <v>9.1499996185302734</v>
      </c>
      <c r="J1528" s="832">
        <v>600</v>
      </c>
      <c r="K1528" s="833">
        <v>5487.89013671875</v>
      </c>
    </row>
    <row r="1529" spans="1:11" ht="14.45" customHeight="1" x14ac:dyDescent="0.2">
      <c r="A1529" s="822" t="s">
        <v>575</v>
      </c>
      <c r="B1529" s="823" t="s">
        <v>576</v>
      </c>
      <c r="C1529" s="826" t="s">
        <v>598</v>
      </c>
      <c r="D1529" s="840" t="s">
        <v>599</v>
      </c>
      <c r="E1529" s="826" t="s">
        <v>3629</v>
      </c>
      <c r="F1529" s="840" t="s">
        <v>3630</v>
      </c>
      <c r="G1529" s="826" t="s">
        <v>5062</v>
      </c>
      <c r="H1529" s="826" t="s">
        <v>5063</v>
      </c>
      <c r="I1529" s="832">
        <v>5.1966665585835772</v>
      </c>
      <c r="J1529" s="832">
        <v>70</v>
      </c>
      <c r="K1529" s="833">
        <v>363.69999694824219</v>
      </c>
    </row>
    <row r="1530" spans="1:11" ht="14.45" customHeight="1" x14ac:dyDescent="0.2">
      <c r="A1530" s="822" t="s">
        <v>575</v>
      </c>
      <c r="B1530" s="823" t="s">
        <v>576</v>
      </c>
      <c r="C1530" s="826" t="s">
        <v>598</v>
      </c>
      <c r="D1530" s="840" t="s">
        <v>599</v>
      </c>
      <c r="E1530" s="826" t="s">
        <v>3629</v>
      </c>
      <c r="F1530" s="840" t="s">
        <v>3630</v>
      </c>
      <c r="G1530" s="826" t="s">
        <v>4507</v>
      </c>
      <c r="H1530" s="826" t="s">
        <v>4508</v>
      </c>
      <c r="I1530" s="832">
        <v>7.429999828338623</v>
      </c>
      <c r="J1530" s="832">
        <v>20</v>
      </c>
      <c r="K1530" s="833">
        <v>148.60000610351563</v>
      </c>
    </row>
    <row r="1531" spans="1:11" ht="14.45" customHeight="1" x14ac:dyDescent="0.2">
      <c r="A1531" s="822" t="s">
        <v>575</v>
      </c>
      <c r="B1531" s="823" t="s">
        <v>576</v>
      </c>
      <c r="C1531" s="826" t="s">
        <v>598</v>
      </c>
      <c r="D1531" s="840" t="s">
        <v>599</v>
      </c>
      <c r="E1531" s="826" t="s">
        <v>3629</v>
      </c>
      <c r="F1531" s="840" t="s">
        <v>3630</v>
      </c>
      <c r="G1531" s="826" t="s">
        <v>5326</v>
      </c>
      <c r="H1531" s="826" t="s">
        <v>5327</v>
      </c>
      <c r="I1531" s="832">
        <v>74.260002136230469</v>
      </c>
      <c r="J1531" s="832">
        <v>25</v>
      </c>
      <c r="K1531" s="833">
        <v>1856.4300537109375</v>
      </c>
    </row>
    <row r="1532" spans="1:11" ht="14.45" customHeight="1" x14ac:dyDescent="0.2">
      <c r="A1532" s="822" t="s">
        <v>575</v>
      </c>
      <c r="B1532" s="823" t="s">
        <v>576</v>
      </c>
      <c r="C1532" s="826" t="s">
        <v>598</v>
      </c>
      <c r="D1532" s="840" t="s">
        <v>599</v>
      </c>
      <c r="E1532" s="826" t="s">
        <v>3629</v>
      </c>
      <c r="F1532" s="840" t="s">
        <v>3630</v>
      </c>
      <c r="G1532" s="826" t="s">
        <v>3656</v>
      </c>
      <c r="H1532" s="826" t="s">
        <v>3670</v>
      </c>
      <c r="I1532" s="832">
        <v>1.0889189533285193</v>
      </c>
      <c r="J1532" s="832">
        <v>9500</v>
      </c>
      <c r="K1532" s="833">
        <v>10342</v>
      </c>
    </row>
    <row r="1533" spans="1:11" ht="14.45" customHeight="1" x14ac:dyDescent="0.2">
      <c r="A1533" s="822" t="s">
        <v>575</v>
      </c>
      <c r="B1533" s="823" t="s">
        <v>576</v>
      </c>
      <c r="C1533" s="826" t="s">
        <v>598</v>
      </c>
      <c r="D1533" s="840" t="s">
        <v>599</v>
      </c>
      <c r="E1533" s="826" t="s">
        <v>3629</v>
      </c>
      <c r="F1533" s="840" t="s">
        <v>3630</v>
      </c>
      <c r="G1533" s="826" t="s">
        <v>3660</v>
      </c>
      <c r="H1533" s="826" t="s">
        <v>3671</v>
      </c>
      <c r="I1533" s="832">
        <v>0.47681817412376404</v>
      </c>
      <c r="J1533" s="832">
        <v>4600</v>
      </c>
      <c r="K1533" s="833">
        <v>2193</v>
      </c>
    </row>
    <row r="1534" spans="1:11" ht="14.45" customHeight="1" x14ac:dyDescent="0.2">
      <c r="A1534" s="822" t="s">
        <v>575</v>
      </c>
      <c r="B1534" s="823" t="s">
        <v>576</v>
      </c>
      <c r="C1534" s="826" t="s">
        <v>598</v>
      </c>
      <c r="D1534" s="840" t="s">
        <v>599</v>
      </c>
      <c r="E1534" s="826" t="s">
        <v>3629</v>
      </c>
      <c r="F1534" s="840" t="s">
        <v>3630</v>
      </c>
      <c r="G1534" s="826" t="s">
        <v>3664</v>
      </c>
      <c r="H1534" s="826" t="s">
        <v>3672</v>
      </c>
      <c r="I1534" s="832">
        <v>1.6725640572034395</v>
      </c>
      <c r="J1534" s="832">
        <v>11600</v>
      </c>
      <c r="K1534" s="833">
        <v>19405</v>
      </c>
    </row>
    <row r="1535" spans="1:11" ht="14.45" customHeight="1" x14ac:dyDescent="0.2">
      <c r="A1535" s="822" t="s">
        <v>575</v>
      </c>
      <c r="B1535" s="823" t="s">
        <v>576</v>
      </c>
      <c r="C1535" s="826" t="s">
        <v>598</v>
      </c>
      <c r="D1535" s="840" t="s">
        <v>599</v>
      </c>
      <c r="E1535" s="826" t="s">
        <v>3629</v>
      </c>
      <c r="F1535" s="840" t="s">
        <v>3630</v>
      </c>
      <c r="G1535" s="826" t="s">
        <v>3668</v>
      </c>
      <c r="H1535" s="826" t="s">
        <v>3673</v>
      </c>
      <c r="I1535" s="832">
        <v>0.67000001668930054</v>
      </c>
      <c r="J1535" s="832">
        <v>7200</v>
      </c>
      <c r="K1535" s="833">
        <v>4824.4400024414063</v>
      </c>
    </row>
    <row r="1536" spans="1:11" ht="14.45" customHeight="1" x14ac:dyDescent="0.2">
      <c r="A1536" s="822" t="s">
        <v>575</v>
      </c>
      <c r="B1536" s="823" t="s">
        <v>576</v>
      </c>
      <c r="C1536" s="826" t="s">
        <v>598</v>
      </c>
      <c r="D1536" s="840" t="s">
        <v>599</v>
      </c>
      <c r="E1536" s="826" t="s">
        <v>3629</v>
      </c>
      <c r="F1536" s="840" t="s">
        <v>3630</v>
      </c>
      <c r="G1536" s="826" t="s">
        <v>5062</v>
      </c>
      <c r="H1536" s="826" t="s">
        <v>5071</v>
      </c>
      <c r="I1536" s="832">
        <v>5.2049999237060547</v>
      </c>
      <c r="J1536" s="832">
        <v>20</v>
      </c>
      <c r="K1536" s="833">
        <v>104.09999847412109</v>
      </c>
    </row>
    <row r="1537" spans="1:11" ht="14.45" customHeight="1" x14ac:dyDescent="0.2">
      <c r="A1537" s="822" t="s">
        <v>575</v>
      </c>
      <c r="B1537" s="823" t="s">
        <v>576</v>
      </c>
      <c r="C1537" s="826" t="s">
        <v>598</v>
      </c>
      <c r="D1537" s="840" t="s">
        <v>599</v>
      </c>
      <c r="E1537" s="826" t="s">
        <v>3629</v>
      </c>
      <c r="F1537" s="840" t="s">
        <v>3630</v>
      </c>
      <c r="G1537" s="826" t="s">
        <v>5328</v>
      </c>
      <c r="H1537" s="826" t="s">
        <v>5329</v>
      </c>
      <c r="I1537" s="832">
        <v>10.890000343322754</v>
      </c>
      <c r="J1537" s="832">
        <v>25</v>
      </c>
      <c r="K1537" s="833">
        <v>272.25</v>
      </c>
    </row>
    <row r="1538" spans="1:11" ht="14.45" customHeight="1" x14ac:dyDescent="0.2">
      <c r="A1538" s="822" t="s">
        <v>575</v>
      </c>
      <c r="B1538" s="823" t="s">
        <v>576</v>
      </c>
      <c r="C1538" s="826" t="s">
        <v>598</v>
      </c>
      <c r="D1538" s="840" t="s">
        <v>599</v>
      </c>
      <c r="E1538" s="826" t="s">
        <v>3629</v>
      </c>
      <c r="F1538" s="840" t="s">
        <v>3630</v>
      </c>
      <c r="G1538" s="826" t="s">
        <v>5330</v>
      </c>
      <c r="H1538" s="826" t="s">
        <v>5331</v>
      </c>
      <c r="I1538" s="832">
        <v>10.890000343322754</v>
      </c>
      <c r="J1538" s="832">
        <v>10</v>
      </c>
      <c r="K1538" s="833">
        <v>108.90000152587891</v>
      </c>
    </row>
    <row r="1539" spans="1:11" ht="14.45" customHeight="1" x14ac:dyDescent="0.2">
      <c r="A1539" s="822" t="s">
        <v>575</v>
      </c>
      <c r="B1539" s="823" t="s">
        <v>576</v>
      </c>
      <c r="C1539" s="826" t="s">
        <v>598</v>
      </c>
      <c r="D1539" s="840" t="s">
        <v>599</v>
      </c>
      <c r="E1539" s="826" t="s">
        <v>3629</v>
      </c>
      <c r="F1539" s="840" t="s">
        <v>3630</v>
      </c>
      <c r="G1539" s="826" t="s">
        <v>5330</v>
      </c>
      <c r="H1539" s="826" t="s">
        <v>5332</v>
      </c>
      <c r="I1539" s="832">
        <v>10.890000343322754</v>
      </c>
      <c r="J1539" s="832">
        <v>75</v>
      </c>
      <c r="K1539" s="833">
        <v>816.75</v>
      </c>
    </row>
    <row r="1540" spans="1:11" ht="14.45" customHeight="1" x14ac:dyDescent="0.2">
      <c r="A1540" s="822" t="s">
        <v>575</v>
      </c>
      <c r="B1540" s="823" t="s">
        <v>576</v>
      </c>
      <c r="C1540" s="826" t="s">
        <v>598</v>
      </c>
      <c r="D1540" s="840" t="s">
        <v>599</v>
      </c>
      <c r="E1540" s="826" t="s">
        <v>3629</v>
      </c>
      <c r="F1540" s="840" t="s">
        <v>3630</v>
      </c>
      <c r="G1540" s="826" t="s">
        <v>5330</v>
      </c>
      <c r="H1540" s="826" t="s">
        <v>5333</v>
      </c>
      <c r="I1540" s="832">
        <v>10.890000343322754</v>
      </c>
      <c r="J1540" s="832">
        <v>3</v>
      </c>
      <c r="K1540" s="833">
        <v>32.669998168945313</v>
      </c>
    </row>
    <row r="1541" spans="1:11" ht="14.45" customHeight="1" x14ac:dyDescent="0.2">
      <c r="A1541" s="822" t="s">
        <v>575</v>
      </c>
      <c r="B1541" s="823" t="s">
        <v>576</v>
      </c>
      <c r="C1541" s="826" t="s">
        <v>598</v>
      </c>
      <c r="D1541" s="840" t="s">
        <v>599</v>
      </c>
      <c r="E1541" s="826" t="s">
        <v>3629</v>
      </c>
      <c r="F1541" s="840" t="s">
        <v>3630</v>
      </c>
      <c r="G1541" s="826" t="s">
        <v>5330</v>
      </c>
      <c r="H1541" s="826" t="s">
        <v>5334</v>
      </c>
      <c r="I1541" s="832">
        <v>10.890000343322754</v>
      </c>
      <c r="J1541" s="832">
        <v>34</v>
      </c>
      <c r="K1541" s="833">
        <v>370.25998687744141</v>
      </c>
    </row>
    <row r="1542" spans="1:11" ht="14.45" customHeight="1" x14ac:dyDescent="0.2">
      <c r="A1542" s="822" t="s">
        <v>575</v>
      </c>
      <c r="B1542" s="823" t="s">
        <v>576</v>
      </c>
      <c r="C1542" s="826" t="s">
        <v>598</v>
      </c>
      <c r="D1542" s="840" t="s">
        <v>599</v>
      </c>
      <c r="E1542" s="826" t="s">
        <v>3629</v>
      </c>
      <c r="F1542" s="840" t="s">
        <v>3630</v>
      </c>
      <c r="G1542" s="826" t="s">
        <v>5335</v>
      </c>
      <c r="H1542" s="826" t="s">
        <v>5336</v>
      </c>
      <c r="I1542" s="832">
        <v>10.890000343322754</v>
      </c>
      <c r="J1542" s="832">
        <v>45</v>
      </c>
      <c r="K1542" s="833">
        <v>490.05000305175781</v>
      </c>
    </row>
    <row r="1543" spans="1:11" ht="14.45" customHeight="1" x14ac:dyDescent="0.2">
      <c r="A1543" s="822" t="s">
        <v>575</v>
      </c>
      <c r="B1543" s="823" t="s">
        <v>576</v>
      </c>
      <c r="C1543" s="826" t="s">
        <v>598</v>
      </c>
      <c r="D1543" s="840" t="s">
        <v>599</v>
      </c>
      <c r="E1543" s="826" t="s">
        <v>3629</v>
      </c>
      <c r="F1543" s="840" t="s">
        <v>3630</v>
      </c>
      <c r="G1543" s="826" t="s">
        <v>5337</v>
      </c>
      <c r="H1543" s="826" t="s">
        <v>5338</v>
      </c>
      <c r="I1543" s="832">
        <v>14.819999694824219</v>
      </c>
      <c r="J1543" s="832">
        <v>30</v>
      </c>
      <c r="K1543" s="833">
        <v>444.67001342773438</v>
      </c>
    </row>
    <row r="1544" spans="1:11" ht="14.45" customHeight="1" x14ac:dyDescent="0.2">
      <c r="A1544" s="822" t="s">
        <v>575</v>
      </c>
      <c r="B1544" s="823" t="s">
        <v>576</v>
      </c>
      <c r="C1544" s="826" t="s">
        <v>598</v>
      </c>
      <c r="D1544" s="840" t="s">
        <v>599</v>
      </c>
      <c r="E1544" s="826" t="s">
        <v>3629</v>
      </c>
      <c r="F1544" s="840" t="s">
        <v>3630</v>
      </c>
      <c r="G1544" s="826" t="s">
        <v>5339</v>
      </c>
      <c r="H1544" s="826" t="s">
        <v>5340</v>
      </c>
      <c r="I1544" s="832">
        <v>14.819999694824219</v>
      </c>
      <c r="J1544" s="832">
        <v>50</v>
      </c>
      <c r="K1544" s="833">
        <v>741.1099853515625</v>
      </c>
    </row>
    <row r="1545" spans="1:11" ht="14.45" customHeight="1" x14ac:dyDescent="0.2">
      <c r="A1545" s="822" t="s">
        <v>575</v>
      </c>
      <c r="B1545" s="823" t="s">
        <v>576</v>
      </c>
      <c r="C1545" s="826" t="s">
        <v>598</v>
      </c>
      <c r="D1545" s="840" t="s">
        <v>599</v>
      </c>
      <c r="E1545" s="826" t="s">
        <v>3629</v>
      </c>
      <c r="F1545" s="840" t="s">
        <v>3630</v>
      </c>
      <c r="G1545" s="826" t="s">
        <v>5341</v>
      </c>
      <c r="H1545" s="826" t="s">
        <v>5342</v>
      </c>
      <c r="I1545" s="832">
        <v>56.020000457763672</v>
      </c>
      <c r="J1545" s="832">
        <v>20</v>
      </c>
      <c r="K1545" s="833">
        <v>1120.4599609375</v>
      </c>
    </row>
    <row r="1546" spans="1:11" ht="14.45" customHeight="1" x14ac:dyDescent="0.2">
      <c r="A1546" s="822" t="s">
        <v>575</v>
      </c>
      <c r="B1546" s="823" t="s">
        <v>576</v>
      </c>
      <c r="C1546" s="826" t="s">
        <v>598</v>
      </c>
      <c r="D1546" s="840" t="s">
        <v>599</v>
      </c>
      <c r="E1546" s="826" t="s">
        <v>3629</v>
      </c>
      <c r="F1546" s="840" t="s">
        <v>3630</v>
      </c>
      <c r="G1546" s="826" t="s">
        <v>5343</v>
      </c>
      <c r="H1546" s="826" t="s">
        <v>5344</v>
      </c>
      <c r="I1546" s="832">
        <v>30.25</v>
      </c>
      <c r="J1546" s="832">
        <v>18</v>
      </c>
      <c r="K1546" s="833">
        <v>544.5</v>
      </c>
    </row>
    <row r="1547" spans="1:11" ht="14.45" customHeight="1" x14ac:dyDescent="0.2">
      <c r="A1547" s="822" t="s">
        <v>575</v>
      </c>
      <c r="B1547" s="823" t="s">
        <v>576</v>
      </c>
      <c r="C1547" s="826" t="s">
        <v>598</v>
      </c>
      <c r="D1547" s="840" t="s">
        <v>599</v>
      </c>
      <c r="E1547" s="826" t="s">
        <v>3629</v>
      </c>
      <c r="F1547" s="840" t="s">
        <v>3630</v>
      </c>
      <c r="G1547" s="826" t="s">
        <v>5345</v>
      </c>
      <c r="H1547" s="826" t="s">
        <v>5346</v>
      </c>
      <c r="I1547" s="832">
        <v>30.25</v>
      </c>
      <c r="J1547" s="832">
        <v>10</v>
      </c>
      <c r="K1547" s="833">
        <v>302.5</v>
      </c>
    </row>
    <row r="1548" spans="1:11" ht="14.45" customHeight="1" x14ac:dyDescent="0.2">
      <c r="A1548" s="822" t="s">
        <v>575</v>
      </c>
      <c r="B1548" s="823" t="s">
        <v>576</v>
      </c>
      <c r="C1548" s="826" t="s">
        <v>598</v>
      </c>
      <c r="D1548" s="840" t="s">
        <v>599</v>
      </c>
      <c r="E1548" s="826" t="s">
        <v>3629</v>
      </c>
      <c r="F1548" s="840" t="s">
        <v>3630</v>
      </c>
      <c r="G1548" s="826" t="s">
        <v>5347</v>
      </c>
      <c r="H1548" s="826" t="s">
        <v>5348</v>
      </c>
      <c r="I1548" s="832">
        <v>30.25</v>
      </c>
      <c r="J1548" s="832">
        <v>30</v>
      </c>
      <c r="K1548" s="833">
        <v>907.5</v>
      </c>
    </row>
    <row r="1549" spans="1:11" ht="14.45" customHeight="1" x14ac:dyDescent="0.2">
      <c r="A1549" s="822" t="s">
        <v>575</v>
      </c>
      <c r="B1549" s="823" t="s">
        <v>576</v>
      </c>
      <c r="C1549" s="826" t="s">
        <v>598</v>
      </c>
      <c r="D1549" s="840" t="s">
        <v>599</v>
      </c>
      <c r="E1549" s="826" t="s">
        <v>3629</v>
      </c>
      <c r="F1549" s="840" t="s">
        <v>3630</v>
      </c>
      <c r="G1549" s="826" t="s">
        <v>5349</v>
      </c>
      <c r="H1549" s="826" t="s">
        <v>5350</v>
      </c>
      <c r="I1549" s="832">
        <v>30.25</v>
      </c>
      <c r="J1549" s="832">
        <v>60</v>
      </c>
      <c r="K1549" s="833">
        <v>1815</v>
      </c>
    </row>
    <row r="1550" spans="1:11" ht="14.45" customHeight="1" x14ac:dyDescent="0.2">
      <c r="A1550" s="822" t="s">
        <v>575</v>
      </c>
      <c r="B1550" s="823" t="s">
        <v>576</v>
      </c>
      <c r="C1550" s="826" t="s">
        <v>598</v>
      </c>
      <c r="D1550" s="840" t="s">
        <v>599</v>
      </c>
      <c r="E1550" s="826" t="s">
        <v>3629</v>
      </c>
      <c r="F1550" s="840" t="s">
        <v>3630</v>
      </c>
      <c r="G1550" s="826" t="s">
        <v>5351</v>
      </c>
      <c r="H1550" s="826" t="s">
        <v>5352</v>
      </c>
      <c r="I1550" s="832">
        <v>173.63999938964844</v>
      </c>
      <c r="J1550" s="832">
        <v>10</v>
      </c>
      <c r="K1550" s="833">
        <v>1736.3499755859375</v>
      </c>
    </row>
    <row r="1551" spans="1:11" ht="14.45" customHeight="1" x14ac:dyDescent="0.2">
      <c r="A1551" s="822" t="s">
        <v>575</v>
      </c>
      <c r="B1551" s="823" t="s">
        <v>576</v>
      </c>
      <c r="C1551" s="826" t="s">
        <v>598</v>
      </c>
      <c r="D1551" s="840" t="s">
        <v>599</v>
      </c>
      <c r="E1551" s="826" t="s">
        <v>3629</v>
      </c>
      <c r="F1551" s="840" t="s">
        <v>3630</v>
      </c>
      <c r="G1551" s="826" t="s">
        <v>5353</v>
      </c>
      <c r="H1551" s="826" t="s">
        <v>5354</v>
      </c>
      <c r="I1551" s="832">
        <v>30.25</v>
      </c>
      <c r="J1551" s="832">
        <v>30</v>
      </c>
      <c r="K1551" s="833">
        <v>907.5</v>
      </c>
    </row>
    <row r="1552" spans="1:11" ht="14.45" customHeight="1" x14ac:dyDescent="0.2">
      <c r="A1552" s="822" t="s">
        <v>575</v>
      </c>
      <c r="B1552" s="823" t="s">
        <v>576</v>
      </c>
      <c r="C1552" s="826" t="s">
        <v>598</v>
      </c>
      <c r="D1552" s="840" t="s">
        <v>599</v>
      </c>
      <c r="E1552" s="826" t="s">
        <v>3629</v>
      </c>
      <c r="F1552" s="840" t="s">
        <v>3630</v>
      </c>
      <c r="G1552" s="826" t="s">
        <v>5355</v>
      </c>
      <c r="H1552" s="826" t="s">
        <v>5356</v>
      </c>
      <c r="I1552" s="832">
        <v>56.020000457763672</v>
      </c>
      <c r="J1552" s="832">
        <v>20</v>
      </c>
      <c r="K1552" s="833">
        <v>1120.4599609375</v>
      </c>
    </row>
    <row r="1553" spans="1:11" ht="14.45" customHeight="1" x14ac:dyDescent="0.2">
      <c r="A1553" s="822" t="s">
        <v>575</v>
      </c>
      <c r="B1553" s="823" t="s">
        <v>576</v>
      </c>
      <c r="C1553" s="826" t="s">
        <v>598</v>
      </c>
      <c r="D1553" s="840" t="s">
        <v>599</v>
      </c>
      <c r="E1553" s="826" t="s">
        <v>3629</v>
      </c>
      <c r="F1553" s="840" t="s">
        <v>3630</v>
      </c>
      <c r="G1553" s="826" t="s">
        <v>5357</v>
      </c>
      <c r="H1553" s="826" t="s">
        <v>5358</v>
      </c>
      <c r="I1553" s="832">
        <v>49.970001220703125</v>
      </c>
      <c r="J1553" s="832">
        <v>10</v>
      </c>
      <c r="K1553" s="833">
        <v>499.73001098632813</v>
      </c>
    </row>
    <row r="1554" spans="1:11" ht="14.45" customHeight="1" x14ac:dyDescent="0.2">
      <c r="A1554" s="822" t="s">
        <v>575</v>
      </c>
      <c r="B1554" s="823" t="s">
        <v>576</v>
      </c>
      <c r="C1554" s="826" t="s">
        <v>598</v>
      </c>
      <c r="D1554" s="840" t="s">
        <v>599</v>
      </c>
      <c r="E1554" s="826" t="s">
        <v>3629</v>
      </c>
      <c r="F1554" s="840" t="s">
        <v>3630</v>
      </c>
      <c r="G1554" s="826" t="s">
        <v>5359</v>
      </c>
      <c r="H1554" s="826" t="s">
        <v>5360</v>
      </c>
      <c r="I1554" s="832">
        <v>49.970001220703125</v>
      </c>
      <c r="J1554" s="832">
        <v>10</v>
      </c>
      <c r="K1554" s="833">
        <v>499.73001098632813</v>
      </c>
    </row>
    <row r="1555" spans="1:11" ht="14.45" customHeight="1" x14ac:dyDescent="0.2">
      <c r="A1555" s="822" t="s">
        <v>575</v>
      </c>
      <c r="B1555" s="823" t="s">
        <v>576</v>
      </c>
      <c r="C1555" s="826" t="s">
        <v>598</v>
      </c>
      <c r="D1555" s="840" t="s">
        <v>599</v>
      </c>
      <c r="E1555" s="826" t="s">
        <v>3629</v>
      </c>
      <c r="F1555" s="840" t="s">
        <v>3630</v>
      </c>
      <c r="G1555" s="826" t="s">
        <v>5341</v>
      </c>
      <c r="H1555" s="826" t="s">
        <v>5361</v>
      </c>
      <c r="I1555" s="832">
        <v>49.970001220703125</v>
      </c>
      <c r="J1555" s="832">
        <v>10</v>
      </c>
      <c r="K1555" s="833">
        <v>499.73001098632813</v>
      </c>
    </row>
    <row r="1556" spans="1:11" ht="14.45" customHeight="1" x14ac:dyDescent="0.2">
      <c r="A1556" s="822" t="s">
        <v>575</v>
      </c>
      <c r="B1556" s="823" t="s">
        <v>576</v>
      </c>
      <c r="C1556" s="826" t="s">
        <v>598</v>
      </c>
      <c r="D1556" s="840" t="s">
        <v>599</v>
      </c>
      <c r="E1556" s="826" t="s">
        <v>3629</v>
      </c>
      <c r="F1556" s="840" t="s">
        <v>3630</v>
      </c>
      <c r="G1556" s="826" t="s">
        <v>5343</v>
      </c>
      <c r="H1556" s="826" t="s">
        <v>5362</v>
      </c>
      <c r="I1556" s="832">
        <v>30.25</v>
      </c>
      <c r="J1556" s="832">
        <v>20</v>
      </c>
      <c r="K1556" s="833">
        <v>605</v>
      </c>
    </row>
    <row r="1557" spans="1:11" ht="14.45" customHeight="1" x14ac:dyDescent="0.2">
      <c r="A1557" s="822" t="s">
        <v>575</v>
      </c>
      <c r="B1557" s="823" t="s">
        <v>576</v>
      </c>
      <c r="C1557" s="826" t="s">
        <v>598</v>
      </c>
      <c r="D1557" s="840" t="s">
        <v>599</v>
      </c>
      <c r="E1557" s="826" t="s">
        <v>3629</v>
      </c>
      <c r="F1557" s="840" t="s">
        <v>3630</v>
      </c>
      <c r="G1557" s="826" t="s">
        <v>5363</v>
      </c>
      <c r="H1557" s="826" t="s">
        <v>5364</v>
      </c>
      <c r="I1557" s="832">
        <v>49.970001220703125</v>
      </c>
      <c r="J1557" s="832">
        <v>10</v>
      </c>
      <c r="K1557" s="833">
        <v>499.739990234375</v>
      </c>
    </row>
    <row r="1558" spans="1:11" ht="14.45" customHeight="1" x14ac:dyDescent="0.2">
      <c r="A1558" s="822" t="s">
        <v>575</v>
      </c>
      <c r="B1558" s="823" t="s">
        <v>576</v>
      </c>
      <c r="C1558" s="826" t="s">
        <v>598</v>
      </c>
      <c r="D1558" s="840" t="s">
        <v>599</v>
      </c>
      <c r="E1558" s="826" t="s">
        <v>3629</v>
      </c>
      <c r="F1558" s="840" t="s">
        <v>3630</v>
      </c>
      <c r="G1558" s="826" t="s">
        <v>5345</v>
      </c>
      <c r="H1558" s="826" t="s">
        <v>5365</v>
      </c>
      <c r="I1558" s="832">
        <v>30.25</v>
      </c>
      <c r="J1558" s="832">
        <v>20</v>
      </c>
      <c r="K1558" s="833">
        <v>605</v>
      </c>
    </row>
    <row r="1559" spans="1:11" ht="14.45" customHeight="1" x14ac:dyDescent="0.2">
      <c r="A1559" s="822" t="s">
        <v>575</v>
      </c>
      <c r="B1559" s="823" t="s">
        <v>576</v>
      </c>
      <c r="C1559" s="826" t="s">
        <v>598</v>
      </c>
      <c r="D1559" s="840" t="s">
        <v>599</v>
      </c>
      <c r="E1559" s="826" t="s">
        <v>3629</v>
      </c>
      <c r="F1559" s="840" t="s">
        <v>3630</v>
      </c>
      <c r="G1559" s="826" t="s">
        <v>5347</v>
      </c>
      <c r="H1559" s="826" t="s">
        <v>5366</v>
      </c>
      <c r="I1559" s="832">
        <v>30.25</v>
      </c>
      <c r="J1559" s="832">
        <v>20</v>
      </c>
      <c r="K1559" s="833">
        <v>605</v>
      </c>
    </row>
    <row r="1560" spans="1:11" ht="14.45" customHeight="1" x14ac:dyDescent="0.2">
      <c r="A1560" s="822" t="s">
        <v>575</v>
      </c>
      <c r="B1560" s="823" t="s">
        <v>576</v>
      </c>
      <c r="C1560" s="826" t="s">
        <v>598</v>
      </c>
      <c r="D1560" s="840" t="s">
        <v>599</v>
      </c>
      <c r="E1560" s="826" t="s">
        <v>3629</v>
      </c>
      <c r="F1560" s="840" t="s">
        <v>3630</v>
      </c>
      <c r="G1560" s="826" t="s">
        <v>5367</v>
      </c>
      <c r="H1560" s="826" t="s">
        <v>5368</v>
      </c>
      <c r="I1560" s="832">
        <v>49.970001220703125</v>
      </c>
      <c r="J1560" s="832">
        <v>10</v>
      </c>
      <c r="K1560" s="833">
        <v>499.70001220703125</v>
      </c>
    </row>
    <row r="1561" spans="1:11" ht="14.45" customHeight="1" x14ac:dyDescent="0.2">
      <c r="A1561" s="822" t="s">
        <v>575</v>
      </c>
      <c r="B1561" s="823" t="s">
        <v>576</v>
      </c>
      <c r="C1561" s="826" t="s">
        <v>598</v>
      </c>
      <c r="D1561" s="840" t="s">
        <v>599</v>
      </c>
      <c r="E1561" s="826" t="s">
        <v>3629</v>
      </c>
      <c r="F1561" s="840" t="s">
        <v>3630</v>
      </c>
      <c r="G1561" s="826" t="s">
        <v>5349</v>
      </c>
      <c r="H1561" s="826" t="s">
        <v>5369</v>
      </c>
      <c r="I1561" s="832">
        <v>30.25</v>
      </c>
      <c r="J1561" s="832">
        <v>30</v>
      </c>
      <c r="K1561" s="833">
        <v>907.5</v>
      </c>
    </row>
    <row r="1562" spans="1:11" ht="14.45" customHeight="1" x14ac:dyDescent="0.2">
      <c r="A1562" s="822" t="s">
        <v>575</v>
      </c>
      <c r="B1562" s="823" t="s">
        <v>576</v>
      </c>
      <c r="C1562" s="826" t="s">
        <v>598</v>
      </c>
      <c r="D1562" s="840" t="s">
        <v>599</v>
      </c>
      <c r="E1562" s="826" t="s">
        <v>3629</v>
      </c>
      <c r="F1562" s="840" t="s">
        <v>3630</v>
      </c>
      <c r="G1562" s="826" t="s">
        <v>5370</v>
      </c>
      <c r="H1562" s="826" t="s">
        <v>5371</v>
      </c>
      <c r="I1562" s="832">
        <v>49.979999542236328</v>
      </c>
      <c r="J1562" s="832">
        <v>10</v>
      </c>
      <c r="K1562" s="833">
        <v>499.75</v>
      </c>
    </row>
    <row r="1563" spans="1:11" ht="14.45" customHeight="1" x14ac:dyDescent="0.2">
      <c r="A1563" s="822" t="s">
        <v>575</v>
      </c>
      <c r="B1563" s="823" t="s">
        <v>576</v>
      </c>
      <c r="C1563" s="826" t="s">
        <v>598</v>
      </c>
      <c r="D1563" s="840" t="s">
        <v>599</v>
      </c>
      <c r="E1563" s="826" t="s">
        <v>3629</v>
      </c>
      <c r="F1563" s="840" t="s">
        <v>3630</v>
      </c>
      <c r="G1563" s="826" t="s">
        <v>5372</v>
      </c>
      <c r="H1563" s="826" t="s">
        <v>5373</v>
      </c>
      <c r="I1563" s="832">
        <v>30.25</v>
      </c>
      <c r="J1563" s="832">
        <v>20</v>
      </c>
      <c r="K1563" s="833">
        <v>605</v>
      </c>
    </row>
    <row r="1564" spans="1:11" ht="14.45" customHeight="1" x14ac:dyDescent="0.2">
      <c r="A1564" s="822" t="s">
        <v>575</v>
      </c>
      <c r="B1564" s="823" t="s">
        <v>576</v>
      </c>
      <c r="C1564" s="826" t="s">
        <v>598</v>
      </c>
      <c r="D1564" s="840" t="s">
        <v>599</v>
      </c>
      <c r="E1564" s="826" t="s">
        <v>3629</v>
      </c>
      <c r="F1564" s="840" t="s">
        <v>3630</v>
      </c>
      <c r="G1564" s="826" t="s">
        <v>5374</v>
      </c>
      <c r="H1564" s="826" t="s">
        <v>5375</v>
      </c>
      <c r="I1564" s="832">
        <v>49.970001220703125</v>
      </c>
      <c r="J1564" s="832">
        <v>10</v>
      </c>
      <c r="K1564" s="833">
        <v>499.73001098632813</v>
      </c>
    </row>
    <row r="1565" spans="1:11" ht="14.45" customHeight="1" x14ac:dyDescent="0.2">
      <c r="A1565" s="822" t="s">
        <v>575</v>
      </c>
      <c r="B1565" s="823" t="s">
        <v>576</v>
      </c>
      <c r="C1565" s="826" t="s">
        <v>598</v>
      </c>
      <c r="D1565" s="840" t="s">
        <v>599</v>
      </c>
      <c r="E1565" s="826" t="s">
        <v>3629</v>
      </c>
      <c r="F1565" s="840" t="s">
        <v>3630</v>
      </c>
      <c r="G1565" s="826" t="s">
        <v>5376</v>
      </c>
      <c r="H1565" s="826" t="s">
        <v>5377</v>
      </c>
      <c r="I1565" s="832">
        <v>49.975000381469727</v>
      </c>
      <c r="J1565" s="832">
        <v>20</v>
      </c>
      <c r="K1565" s="833">
        <v>999.48001098632813</v>
      </c>
    </row>
    <row r="1566" spans="1:11" ht="14.45" customHeight="1" x14ac:dyDescent="0.2">
      <c r="A1566" s="822" t="s">
        <v>575</v>
      </c>
      <c r="B1566" s="823" t="s">
        <v>576</v>
      </c>
      <c r="C1566" s="826" t="s">
        <v>598</v>
      </c>
      <c r="D1566" s="840" t="s">
        <v>599</v>
      </c>
      <c r="E1566" s="826" t="s">
        <v>3629</v>
      </c>
      <c r="F1566" s="840" t="s">
        <v>3630</v>
      </c>
      <c r="G1566" s="826" t="s">
        <v>5355</v>
      </c>
      <c r="H1566" s="826" t="s">
        <v>5378</v>
      </c>
      <c r="I1566" s="832">
        <v>49.970001220703125</v>
      </c>
      <c r="J1566" s="832">
        <v>10</v>
      </c>
      <c r="K1566" s="833">
        <v>499.73001098632813</v>
      </c>
    </row>
    <row r="1567" spans="1:11" ht="14.45" customHeight="1" x14ac:dyDescent="0.2">
      <c r="A1567" s="822" t="s">
        <v>575</v>
      </c>
      <c r="B1567" s="823" t="s">
        <v>576</v>
      </c>
      <c r="C1567" s="826" t="s">
        <v>598</v>
      </c>
      <c r="D1567" s="840" t="s">
        <v>599</v>
      </c>
      <c r="E1567" s="826" t="s">
        <v>3629</v>
      </c>
      <c r="F1567" s="840" t="s">
        <v>3630</v>
      </c>
      <c r="G1567" s="826" t="s">
        <v>5379</v>
      </c>
      <c r="H1567" s="826" t="s">
        <v>5380</v>
      </c>
      <c r="I1567" s="832">
        <v>12.100000381469727</v>
      </c>
      <c r="J1567" s="832">
        <v>30</v>
      </c>
      <c r="K1567" s="833">
        <v>363</v>
      </c>
    </row>
    <row r="1568" spans="1:11" ht="14.45" customHeight="1" x14ac:dyDescent="0.2">
      <c r="A1568" s="822" t="s">
        <v>575</v>
      </c>
      <c r="B1568" s="823" t="s">
        <v>576</v>
      </c>
      <c r="C1568" s="826" t="s">
        <v>598</v>
      </c>
      <c r="D1568" s="840" t="s">
        <v>599</v>
      </c>
      <c r="E1568" s="826" t="s">
        <v>3629</v>
      </c>
      <c r="F1568" s="840" t="s">
        <v>3630</v>
      </c>
      <c r="G1568" s="826" t="s">
        <v>5337</v>
      </c>
      <c r="H1568" s="826" t="s">
        <v>5381</v>
      </c>
      <c r="I1568" s="832">
        <v>13.310000419616699</v>
      </c>
      <c r="J1568" s="832">
        <v>30</v>
      </c>
      <c r="K1568" s="833">
        <v>399.29998779296875</v>
      </c>
    </row>
    <row r="1569" spans="1:11" ht="14.45" customHeight="1" x14ac:dyDescent="0.2">
      <c r="A1569" s="822" t="s">
        <v>575</v>
      </c>
      <c r="B1569" s="823" t="s">
        <v>576</v>
      </c>
      <c r="C1569" s="826" t="s">
        <v>598</v>
      </c>
      <c r="D1569" s="840" t="s">
        <v>599</v>
      </c>
      <c r="E1569" s="826" t="s">
        <v>3629</v>
      </c>
      <c r="F1569" s="840" t="s">
        <v>3630</v>
      </c>
      <c r="G1569" s="826" t="s">
        <v>5382</v>
      </c>
      <c r="H1569" s="826" t="s">
        <v>5383</v>
      </c>
      <c r="I1569" s="832">
        <v>12.100000381469727</v>
      </c>
      <c r="J1569" s="832">
        <v>20</v>
      </c>
      <c r="K1569" s="833">
        <v>242</v>
      </c>
    </row>
    <row r="1570" spans="1:11" ht="14.45" customHeight="1" x14ac:dyDescent="0.2">
      <c r="A1570" s="822" t="s">
        <v>575</v>
      </c>
      <c r="B1570" s="823" t="s">
        <v>576</v>
      </c>
      <c r="C1570" s="826" t="s">
        <v>598</v>
      </c>
      <c r="D1570" s="840" t="s">
        <v>599</v>
      </c>
      <c r="E1570" s="826" t="s">
        <v>3629</v>
      </c>
      <c r="F1570" s="840" t="s">
        <v>3630</v>
      </c>
      <c r="G1570" s="826" t="s">
        <v>5384</v>
      </c>
      <c r="H1570" s="826" t="s">
        <v>5385</v>
      </c>
      <c r="I1570" s="832">
        <v>9.4399995803833008</v>
      </c>
      <c r="J1570" s="832">
        <v>50</v>
      </c>
      <c r="K1570" s="833">
        <v>471.89999389648438</v>
      </c>
    </row>
    <row r="1571" spans="1:11" ht="14.45" customHeight="1" x14ac:dyDescent="0.2">
      <c r="A1571" s="822" t="s">
        <v>575</v>
      </c>
      <c r="B1571" s="823" t="s">
        <v>576</v>
      </c>
      <c r="C1571" s="826" t="s">
        <v>598</v>
      </c>
      <c r="D1571" s="840" t="s">
        <v>599</v>
      </c>
      <c r="E1571" s="826" t="s">
        <v>3629</v>
      </c>
      <c r="F1571" s="840" t="s">
        <v>3630</v>
      </c>
      <c r="G1571" s="826" t="s">
        <v>5386</v>
      </c>
      <c r="H1571" s="826" t="s">
        <v>5387</v>
      </c>
      <c r="I1571" s="832">
        <v>13.310000419616699</v>
      </c>
      <c r="J1571" s="832">
        <v>50</v>
      </c>
      <c r="K1571" s="833">
        <v>665.5</v>
      </c>
    </row>
    <row r="1572" spans="1:11" ht="14.45" customHeight="1" x14ac:dyDescent="0.2">
      <c r="A1572" s="822" t="s">
        <v>575</v>
      </c>
      <c r="B1572" s="823" t="s">
        <v>576</v>
      </c>
      <c r="C1572" s="826" t="s">
        <v>598</v>
      </c>
      <c r="D1572" s="840" t="s">
        <v>599</v>
      </c>
      <c r="E1572" s="826" t="s">
        <v>3629</v>
      </c>
      <c r="F1572" s="840" t="s">
        <v>3630</v>
      </c>
      <c r="G1572" s="826" t="s">
        <v>5388</v>
      </c>
      <c r="H1572" s="826" t="s">
        <v>5389</v>
      </c>
      <c r="I1572" s="832">
        <v>13.310000419616699</v>
      </c>
      <c r="J1572" s="832">
        <v>50</v>
      </c>
      <c r="K1572" s="833">
        <v>665.5</v>
      </c>
    </row>
    <row r="1573" spans="1:11" ht="14.45" customHeight="1" x14ac:dyDescent="0.2">
      <c r="A1573" s="822" t="s">
        <v>575</v>
      </c>
      <c r="B1573" s="823" t="s">
        <v>576</v>
      </c>
      <c r="C1573" s="826" t="s">
        <v>598</v>
      </c>
      <c r="D1573" s="840" t="s">
        <v>599</v>
      </c>
      <c r="E1573" s="826" t="s">
        <v>3629</v>
      </c>
      <c r="F1573" s="840" t="s">
        <v>3630</v>
      </c>
      <c r="G1573" s="826" t="s">
        <v>5390</v>
      </c>
      <c r="H1573" s="826" t="s">
        <v>5391</v>
      </c>
      <c r="I1573" s="832">
        <v>514.25</v>
      </c>
      <c r="J1573" s="832">
        <v>1</v>
      </c>
      <c r="K1573" s="833">
        <v>514.25</v>
      </c>
    </row>
    <row r="1574" spans="1:11" ht="14.45" customHeight="1" x14ac:dyDescent="0.2">
      <c r="A1574" s="822" t="s">
        <v>575</v>
      </c>
      <c r="B1574" s="823" t="s">
        <v>576</v>
      </c>
      <c r="C1574" s="826" t="s">
        <v>598</v>
      </c>
      <c r="D1574" s="840" t="s">
        <v>599</v>
      </c>
      <c r="E1574" s="826" t="s">
        <v>3629</v>
      </c>
      <c r="F1574" s="840" t="s">
        <v>3630</v>
      </c>
      <c r="G1574" s="826" t="s">
        <v>3674</v>
      </c>
      <c r="H1574" s="826" t="s">
        <v>3675</v>
      </c>
      <c r="I1574" s="832">
        <v>0.47280701367478623</v>
      </c>
      <c r="J1574" s="832">
        <v>13600</v>
      </c>
      <c r="K1574" s="833">
        <v>6434</v>
      </c>
    </row>
    <row r="1575" spans="1:11" ht="14.45" customHeight="1" x14ac:dyDescent="0.2">
      <c r="A1575" s="822" t="s">
        <v>575</v>
      </c>
      <c r="B1575" s="823" t="s">
        <v>576</v>
      </c>
      <c r="C1575" s="826" t="s">
        <v>598</v>
      </c>
      <c r="D1575" s="840" t="s">
        <v>599</v>
      </c>
      <c r="E1575" s="826" t="s">
        <v>3629</v>
      </c>
      <c r="F1575" s="840" t="s">
        <v>3630</v>
      </c>
      <c r="G1575" s="826" t="s">
        <v>3674</v>
      </c>
      <c r="H1575" s="826" t="s">
        <v>5083</v>
      </c>
      <c r="I1575" s="832">
        <v>0.4719444413979848</v>
      </c>
      <c r="J1575" s="832">
        <v>7050</v>
      </c>
      <c r="K1575" s="833">
        <v>3330.5</v>
      </c>
    </row>
    <row r="1576" spans="1:11" ht="14.45" customHeight="1" x14ac:dyDescent="0.2">
      <c r="A1576" s="822" t="s">
        <v>575</v>
      </c>
      <c r="B1576" s="823" t="s">
        <v>576</v>
      </c>
      <c r="C1576" s="826" t="s">
        <v>598</v>
      </c>
      <c r="D1576" s="840" t="s">
        <v>599</v>
      </c>
      <c r="E1576" s="826" t="s">
        <v>3629</v>
      </c>
      <c r="F1576" s="840" t="s">
        <v>3630</v>
      </c>
      <c r="G1576" s="826" t="s">
        <v>4583</v>
      </c>
      <c r="H1576" s="826" t="s">
        <v>4584</v>
      </c>
      <c r="I1576" s="832">
        <v>51.560001373291016</v>
      </c>
      <c r="J1576" s="832">
        <v>170</v>
      </c>
      <c r="K1576" s="833">
        <v>8764.8600463867188</v>
      </c>
    </row>
    <row r="1577" spans="1:11" ht="14.45" customHeight="1" x14ac:dyDescent="0.2">
      <c r="A1577" s="822" t="s">
        <v>575</v>
      </c>
      <c r="B1577" s="823" t="s">
        <v>576</v>
      </c>
      <c r="C1577" s="826" t="s">
        <v>598</v>
      </c>
      <c r="D1577" s="840" t="s">
        <v>599</v>
      </c>
      <c r="E1577" s="826" t="s">
        <v>3629</v>
      </c>
      <c r="F1577" s="840" t="s">
        <v>3630</v>
      </c>
      <c r="G1577" s="826" t="s">
        <v>5392</v>
      </c>
      <c r="H1577" s="826" t="s">
        <v>5393</v>
      </c>
      <c r="I1577" s="832">
        <v>72.150001525878906</v>
      </c>
      <c r="J1577" s="832">
        <v>100</v>
      </c>
      <c r="K1577" s="833">
        <v>7215.230224609375</v>
      </c>
    </row>
    <row r="1578" spans="1:11" ht="14.45" customHeight="1" x14ac:dyDescent="0.2">
      <c r="A1578" s="822" t="s">
        <v>575</v>
      </c>
      <c r="B1578" s="823" t="s">
        <v>576</v>
      </c>
      <c r="C1578" s="826" t="s">
        <v>598</v>
      </c>
      <c r="D1578" s="840" t="s">
        <v>599</v>
      </c>
      <c r="E1578" s="826" t="s">
        <v>3629</v>
      </c>
      <c r="F1578" s="840" t="s">
        <v>3630</v>
      </c>
      <c r="G1578" s="826" t="s">
        <v>5394</v>
      </c>
      <c r="H1578" s="826" t="s">
        <v>5395</v>
      </c>
      <c r="I1578" s="832">
        <v>72.150001525878906</v>
      </c>
      <c r="J1578" s="832">
        <v>100</v>
      </c>
      <c r="K1578" s="833">
        <v>7215.240234375</v>
      </c>
    </row>
    <row r="1579" spans="1:11" ht="14.45" customHeight="1" x14ac:dyDescent="0.2">
      <c r="A1579" s="822" t="s">
        <v>575</v>
      </c>
      <c r="B1579" s="823" t="s">
        <v>576</v>
      </c>
      <c r="C1579" s="826" t="s">
        <v>598</v>
      </c>
      <c r="D1579" s="840" t="s">
        <v>599</v>
      </c>
      <c r="E1579" s="826" t="s">
        <v>3629</v>
      </c>
      <c r="F1579" s="840" t="s">
        <v>3630</v>
      </c>
      <c r="G1579" s="826" t="s">
        <v>4585</v>
      </c>
      <c r="H1579" s="826" t="s">
        <v>4586</v>
      </c>
      <c r="I1579" s="832">
        <v>130.67999267578125</v>
      </c>
      <c r="J1579" s="832">
        <v>50</v>
      </c>
      <c r="K1579" s="833">
        <v>6534.000244140625</v>
      </c>
    </row>
    <row r="1580" spans="1:11" ht="14.45" customHeight="1" x14ac:dyDescent="0.2">
      <c r="A1580" s="822" t="s">
        <v>575</v>
      </c>
      <c r="B1580" s="823" t="s">
        <v>576</v>
      </c>
      <c r="C1580" s="826" t="s">
        <v>598</v>
      </c>
      <c r="D1580" s="840" t="s">
        <v>599</v>
      </c>
      <c r="E1580" s="826" t="s">
        <v>3629</v>
      </c>
      <c r="F1580" s="840" t="s">
        <v>3630</v>
      </c>
      <c r="G1580" s="826" t="s">
        <v>4589</v>
      </c>
      <c r="H1580" s="826" t="s">
        <v>4590</v>
      </c>
      <c r="I1580" s="832">
        <v>542.55999755859375</v>
      </c>
      <c r="J1580" s="832">
        <v>5</v>
      </c>
      <c r="K1580" s="833">
        <v>2712.820068359375</v>
      </c>
    </row>
    <row r="1581" spans="1:11" ht="14.45" customHeight="1" x14ac:dyDescent="0.2">
      <c r="A1581" s="822" t="s">
        <v>575</v>
      </c>
      <c r="B1581" s="823" t="s">
        <v>576</v>
      </c>
      <c r="C1581" s="826" t="s">
        <v>598</v>
      </c>
      <c r="D1581" s="840" t="s">
        <v>599</v>
      </c>
      <c r="E1581" s="826" t="s">
        <v>3629</v>
      </c>
      <c r="F1581" s="840" t="s">
        <v>3630</v>
      </c>
      <c r="G1581" s="826" t="s">
        <v>5392</v>
      </c>
      <c r="H1581" s="826" t="s">
        <v>5396</v>
      </c>
      <c r="I1581" s="832">
        <v>72.150001525878906</v>
      </c>
      <c r="J1581" s="832">
        <v>75</v>
      </c>
      <c r="K1581" s="833">
        <v>5411.43017578125</v>
      </c>
    </row>
    <row r="1582" spans="1:11" ht="14.45" customHeight="1" x14ac:dyDescent="0.2">
      <c r="A1582" s="822" t="s">
        <v>575</v>
      </c>
      <c r="B1582" s="823" t="s">
        <v>576</v>
      </c>
      <c r="C1582" s="826" t="s">
        <v>598</v>
      </c>
      <c r="D1582" s="840" t="s">
        <v>599</v>
      </c>
      <c r="E1582" s="826" t="s">
        <v>3629</v>
      </c>
      <c r="F1582" s="840" t="s">
        <v>3630</v>
      </c>
      <c r="G1582" s="826" t="s">
        <v>4585</v>
      </c>
      <c r="H1582" s="826" t="s">
        <v>5397</v>
      </c>
      <c r="I1582" s="832">
        <v>130.67999267578125</v>
      </c>
      <c r="J1582" s="832">
        <v>20</v>
      </c>
      <c r="K1582" s="833">
        <v>2613.60009765625</v>
      </c>
    </row>
    <row r="1583" spans="1:11" ht="14.45" customHeight="1" x14ac:dyDescent="0.2">
      <c r="A1583" s="822" t="s">
        <v>575</v>
      </c>
      <c r="B1583" s="823" t="s">
        <v>576</v>
      </c>
      <c r="C1583" s="826" t="s">
        <v>598</v>
      </c>
      <c r="D1583" s="840" t="s">
        <v>599</v>
      </c>
      <c r="E1583" s="826" t="s">
        <v>3629</v>
      </c>
      <c r="F1583" s="840" t="s">
        <v>3630</v>
      </c>
      <c r="G1583" s="826" t="s">
        <v>4589</v>
      </c>
      <c r="H1583" s="826" t="s">
        <v>4591</v>
      </c>
      <c r="I1583" s="832">
        <v>522.44500732421875</v>
      </c>
      <c r="J1583" s="832">
        <v>10</v>
      </c>
      <c r="K1583" s="833">
        <v>5224.429931640625</v>
      </c>
    </row>
    <row r="1584" spans="1:11" ht="14.45" customHeight="1" x14ac:dyDescent="0.2">
      <c r="A1584" s="822" t="s">
        <v>575</v>
      </c>
      <c r="B1584" s="823" t="s">
        <v>576</v>
      </c>
      <c r="C1584" s="826" t="s">
        <v>598</v>
      </c>
      <c r="D1584" s="840" t="s">
        <v>599</v>
      </c>
      <c r="E1584" s="826" t="s">
        <v>3678</v>
      </c>
      <c r="F1584" s="840" t="s">
        <v>3679</v>
      </c>
      <c r="G1584" s="826" t="s">
        <v>3680</v>
      </c>
      <c r="H1584" s="826" t="s">
        <v>3681</v>
      </c>
      <c r="I1584" s="832">
        <v>10.163521054764869</v>
      </c>
      <c r="J1584" s="832">
        <v>10040</v>
      </c>
      <c r="K1584" s="833">
        <v>102034.70004272461</v>
      </c>
    </row>
    <row r="1585" spans="1:11" ht="14.45" customHeight="1" x14ac:dyDescent="0.2">
      <c r="A1585" s="822" t="s">
        <v>575</v>
      </c>
      <c r="B1585" s="823" t="s">
        <v>576</v>
      </c>
      <c r="C1585" s="826" t="s">
        <v>598</v>
      </c>
      <c r="D1585" s="840" t="s">
        <v>599</v>
      </c>
      <c r="E1585" s="826" t="s">
        <v>3678</v>
      </c>
      <c r="F1585" s="840" t="s">
        <v>3679</v>
      </c>
      <c r="G1585" s="826" t="s">
        <v>3680</v>
      </c>
      <c r="H1585" s="826" t="s">
        <v>3682</v>
      </c>
      <c r="I1585" s="832">
        <v>10.164285659790039</v>
      </c>
      <c r="J1585" s="832">
        <v>5870</v>
      </c>
      <c r="K1585" s="833">
        <v>59667.5</v>
      </c>
    </row>
    <row r="1586" spans="1:11" ht="14.45" customHeight="1" x14ac:dyDescent="0.2">
      <c r="A1586" s="822" t="s">
        <v>575</v>
      </c>
      <c r="B1586" s="823" t="s">
        <v>576</v>
      </c>
      <c r="C1586" s="826" t="s">
        <v>598</v>
      </c>
      <c r="D1586" s="840" t="s">
        <v>599</v>
      </c>
      <c r="E1586" s="826" t="s">
        <v>3678</v>
      </c>
      <c r="F1586" s="840" t="s">
        <v>3679</v>
      </c>
      <c r="G1586" s="826" t="s">
        <v>4656</v>
      </c>
      <c r="H1586" s="826" t="s">
        <v>4657</v>
      </c>
      <c r="I1586" s="832">
        <v>16.814999580383301</v>
      </c>
      <c r="J1586" s="832">
        <v>60</v>
      </c>
      <c r="K1586" s="833">
        <v>1009</v>
      </c>
    </row>
    <row r="1587" spans="1:11" ht="14.45" customHeight="1" x14ac:dyDescent="0.2">
      <c r="A1587" s="822" t="s">
        <v>575</v>
      </c>
      <c r="B1587" s="823" t="s">
        <v>576</v>
      </c>
      <c r="C1587" s="826" t="s">
        <v>598</v>
      </c>
      <c r="D1587" s="840" t="s">
        <v>599</v>
      </c>
      <c r="E1587" s="826" t="s">
        <v>3678</v>
      </c>
      <c r="F1587" s="840" t="s">
        <v>3679</v>
      </c>
      <c r="G1587" s="826" t="s">
        <v>4658</v>
      </c>
      <c r="H1587" s="826" t="s">
        <v>4659</v>
      </c>
      <c r="I1587" s="832">
        <v>16.700000762939453</v>
      </c>
      <c r="J1587" s="832">
        <v>400</v>
      </c>
      <c r="K1587" s="833">
        <v>6680</v>
      </c>
    </row>
    <row r="1588" spans="1:11" ht="14.45" customHeight="1" x14ac:dyDescent="0.2">
      <c r="A1588" s="822" t="s">
        <v>575</v>
      </c>
      <c r="B1588" s="823" t="s">
        <v>576</v>
      </c>
      <c r="C1588" s="826" t="s">
        <v>598</v>
      </c>
      <c r="D1588" s="840" t="s">
        <v>599</v>
      </c>
      <c r="E1588" s="826" t="s">
        <v>3678</v>
      </c>
      <c r="F1588" s="840" t="s">
        <v>3679</v>
      </c>
      <c r="G1588" s="826" t="s">
        <v>4656</v>
      </c>
      <c r="H1588" s="826" t="s">
        <v>4660</v>
      </c>
      <c r="I1588" s="832">
        <v>16.8191663424174</v>
      </c>
      <c r="J1588" s="832">
        <v>240</v>
      </c>
      <c r="K1588" s="833">
        <v>4036.5999755859375</v>
      </c>
    </row>
    <row r="1589" spans="1:11" ht="14.45" customHeight="1" x14ac:dyDescent="0.2">
      <c r="A1589" s="822" t="s">
        <v>575</v>
      </c>
      <c r="B1589" s="823" t="s">
        <v>576</v>
      </c>
      <c r="C1589" s="826" t="s">
        <v>598</v>
      </c>
      <c r="D1589" s="840" t="s">
        <v>599</v>
      </c>
      <c r="E1589" s="826" t="s">
        <v>3683</v>
      </c>
      <c r="F1589" s="840" t="s">
        <v>3684</v>
      </c>
      <c r="G1589" s="826" t="s">
        <v>5398</v>
      </c>
      <c r="H1589" s="826" t="s">
        <v>5399</v>
      </c>
      <c r="I1589" s="832">
        <v>180.44000244140625</v>
      </c>
      <c r="J1589" s="832">
        <v>125</v>
      </c>
      <c r="K1589" s="833">
        <v>22554.3994140625</v>
      </c>
    </row>
    <row r="1590" spans="1:11" ht="14.45" customHeight="1" x14ac:dyDescent="0.2">
      <c r="A1590" s="822" t="s">
        <v>575</v>
      </c>
      <c r="B1590" s="823" t="s">
        <v>576</v>
      </c>
      <c r="C1590" s="826" t="s">
        <v>598</v>
      </c>
      <c r="D1590" s="840" t="s">
        <v>599</v>
      </c>
      <c r="E1590" s="826" t="s">
        <v>3683</v>
      </c>
      <c r="F1590" s="840" t="s">
        <v>3684</v>
      </c>
      <c r="G1590" s="826" t="s">
        <v>5400</v>
      </c>
      <c r="H1590" s="826" t="s">
        <v>5401</v>
      </c>
      <c r="I1590" s="832">
        <v>180.44000244140625</v>
      </c>
      <c r="J1590" s="832">
        <v>25</v>
      </c>
      <c r="K1590" s="833">
        <v>4510.8798828125</v>
      </c>
    </row>
    <row r="1591" spans="1:11" ht="14.45" customHeight="1" x14ac:dyDescent="0.2">
      <c r="A1591" s="822" t="s">
        <v>575</v>
      </c>
      <c r="B1591" s="823" t="s">
        <v>576</v>
      </c>
      <c r="C1591" s="826" t="s">
        <v>598</v>
      </c>
      <c r="D1591" s="840" t="s">
        <v>599</v>
      </c>
      <c r="E1591" s="826" t="s">
        <v>3683</v>
      </c>
      <c r="F1591" s="840" t="s">
        <v>3684</v>
      </c>
      <c r="G1591" s="826" t="s">
        <v>5398</v>
      </c>
      <c r="H1591" s="826" t="s">
        <v>5402</v>
      </c>
      <c r="I1591" s="832">
        <v>180.4375</v>
      </c>
      <c r="J1591" s="832">
        <v>250</v>
      </c>
      <c r="K1591" s="833">
        <v>45108.6787109375</v>
      </c>
    </row>
    <row r="1592" spans="1:11" ht="14.45" customHeight="1" x14ac:dyDescent="0.2">
      <c r="A1592" s="822" t="s">
        <v>575</v>
      </c>
      <c r="B1592" s="823" t="s">
        <v>576</v>
      </c>
      <c r="C1592" s="826" t="s">
        <v>598</v>
      </c>
      <c r="D1592" s="840" t="s">
        <v>599</v>
      </c>
      <c r="E1592" s="826" t="s">
        <v>3683</v>
      </c>
      <c r="F1592" s="840" t="s">
        <v>3684</v>
      </c>
      <c r="G1592" s="826" t="s">
        <v>3687</v>
      </c>
      <c r="H1592" s="826" t="s">
        <v>3688</v>
      </c>
      <c r="I1592" s="832">
        <v>180.44000244140625</v>
      </c>
      <c r="J1592" s="832">
        <v>25</v>
      </c>
      <c r="K1592" s="833">
        <v>4510.8798828125</v>
      </c>
    </row>
    <row r="1593" spans="1:11" ht="14.45" customHeight="1" x14ac:dyDescent="0.2">
      <c r="A1593" s="822" t="s">
        <v>575</v>
      </c>
      <c r="B1593" s="823" t="s">
        <v>576</v>
      </c>
      <c r="C1593" s="826" t="s">
        <v>598</v>
      </c>
      <c r="D1593" s="840" t="s">
        <v>599</v>
      </c>
      <c r="E1593" s="826" t="s">
        <v>3683</v>
      </c>
      <c r="F1593" s="840" t="s">
        <v>3684</v>
      </c>
      <c r="G1593" s="826" t="s">
        <v>3689</v>
      </c>
      <c r="H1593" s="826" t="s">
        <v>3690</v>
      </c>
      <c r="I1593" s="832">
        <v>0.30384616209910464</v>
      </c>
      <c r="J1593" s="832">
        <v>1700</v>
      </c>
      <c r="K1593" s="833">
        <v>516</v>
      </c>
    </row>
    <row r="1594" spans="1:11" ht="14.45" customHeight="1" x14ac:dyDescent="0.2">
      <c r="A1594" s="822" t="s">
        <v>575</v>
      </c>
      <c r="B1594" s="823" t="s">
        <v>576</v>
      </c>
      <c r="C1594" s="826" t="s">
        <v>598</v>
      </c>
      <c r="D1594" s="840" t="s">
        <v>599</v>
      </c>
      <c r="E1594" s="826" t="s">
        <v>3683</v>
      </c>
      <c r="F1594" s="840" t="s">
        <v>3684</v>
      </c>
      <c r="G1594" s="826" t="s">
        <v>3691</v>
      </c>
      <c r="H1594" s="826" t="s">
        <v>3692</v>
      </c>
      <c r="I1594" s="832">
        <v>0.30600000619888307</v>
      </c>
      <c r="J1594" s="832">
        <v>3000</v>
      </c>
      <c r="K1594" s="833">
        <v>919</v>
      </c>
    </row>
    <row r="1595" spans="1:11" ht="14.45" customHeight="1" x14ac:dyDescent="0.2">
      <c r="A1595" s="822" t="s">
        <v>575</v>
      </c>
      <c r="B1595" s="823" t="s">
        <v>576</v>
      </c>
      <c r="C1595" s="826" t="s">
        <v>598</v>
      </c>
      <c r="D1595" s="840" t="s">
        <v>599</v>
      </c>
      <c r="E1595" s="826" t="s">
        <v>3683</v>
      </c>
      <c r="F1595" s="840" t="s">
        <v>3684</v>
      </c>
      <c r="G1595" s="826" t="s">
        <v>3693</v>
      </c>
      <c r="H1595" s="826" t="s">
        <v>3694</v>
      </c>
      <c r="I1595" s="832">
        <v>0.54353847962159374</v>
      </c>
      <c r="J1595" s="832">
        <v>17500</v>
      </c>
      <c r="K1595" s="833">
        <v>9521</v>
      </c>
    </row>
    <row r="1596" spans="1:11" ht="14.45" customHeight="1" x14ac:dyDescent="0.2">
      <c r="A1596" s="822" t="s">
        <v>575</v>
      </c>
      <c r="B1596" s="823" t="s">
        <v>576</v>
      </c>
      <c r="C1596" s="826" t="s">
        <v>598</v>
      </c>
      <c r="D1596" s="840" t="s">
        <v>599</v>
      </c>
      <c r="E1596" s="826" t="s">
        <v>3683</v>
      </c>
      <c r="F1596" s="840" t="s">
        <v>3684</v>
      </c>
      <c r="G1596" s="826" t="s">
        <v>3689</v>
      </c>
      <c r="H1596" s="826" t="s">
        <v>3697</v>
      </c>
      <c r="I1596" s="832">
        <v>0.30111112197240192</v>
      </c>
      <c r="J1596" s="832">
        <v>1300</v>
      </c>
      <c r="K1596" s="833">
        <v>392</v>
      </c>
    </row>
    <row r="1597" spans="1:11" ht="14.45" customHeight="1" x14ac:dyDescent="0.2">
      <c r="A1597" s="822" t="s">
        <v>575</v>
      </c>
      <c r="B1597" s="823" t="s">
        <v>576</v>
      </c>
      <c r="C1597" s="826" t="s">
        <v>598</v>
      </c>
      <c r="D1597" s="840" t="s">
        <v>599</v>
      </c>
      <c r="E1597" s="826" t="s">
        <v>3683</v>
      </c>
      <c r="F1597" s="840" t="s">
        <v>3684</v>
      </c>
      <c r="G1597" s="826" t="s">
        <v>3691</v>
      </c>
      <c r="H1597" s="826" t="s">
        <v>4682</v>
      </c>
      <c r="I1597" s="832">
        <v>0.30583333969116211</v>
      </c>
      <c r="J1597" s="832">
        <v>2300</v>
      </c>
      <c r="K1597" s="833">
        <v>704</v>
      </c>
    </row>
    <row r="1598" spans="1:11" ht="14.45" customHeight="1" x14ac:dyDescent="0.2">
      <c r="A1598" s="822" t="s">
        <v>575</v>
      </c>
      <c r="B1598" s="823" t="s">
        <v>576</v>
      </c>
      <c r="C1598" s="826" t="s">
        <v>598</v>
      </c>
      <c r="D1598" s="840" t="s">
        <v>599</v>
      </c>
      <c r="E1598" s="826" t="s">
        <v>3683</v>
      </c>
      <c r="F1598" s="840" t="s">
        <v>3684</v>
      </c>
      <c r="G1598" s="826" t="s">
        <v>3693</v>
      </c>
      <c r="H1598" s="826" t="s">
        <v>3700</v>
      </c>
      <c r="I1598" s="832">
        <v>0.54444446166356408</v>
      </c>
      <c r="J1598" s="832">
        <v>9400</v>
      </c>
      <c r="K1598" s="833">
        <v>5116</v>
      </c>
    </row>
    <row r="1599" spans="1:11" ht="14.45" customHeight="1" x14ac:dyDescent="0.2">
      <c r="A1599" s="822" t="s">
        <v>575</v>
      </c>
      <c r="B1599" s="823" t="s">
        <v>576</v>
      </c>
      <c r="C1599" s="826" t="s">
        <v>598</v>
      </c>
      <c r="D1599" s="840" t="s">
        <v>599</v>
      </c>
      <c r="E1599" s="826" t="s">
        <v>3683</v>
      </c>
      <c r="F1599" s="840" t="s">
        <v>3684</v>
      </c>
      <c r="G1599" s="826" t="s">
        <v>5403</v>
      </c>
      <c r="H1599" s="826" t="s">
        <v>5404</v>
      </c>
      <c r="I1599" s="832">
        <v>101.58000183105469</v>
      </c>
      <c r="J1599" s="832">
        <v>25</v>
      </c>
      <c r="K1599" s="833">
        <v>2539.489990234375</v>
      </c>
    </row>
    <row r="1600" spans="1:11" ht="14.45" customHeight="1" x14ac:dyDescent="0.2">
      <c r="A1600" s="822" t="s">
        <v>575</v>
      </c>
      <c r="B1600" s="823" t="s">
        <v>576</v>
      </c>
      <c r="C1600" s="826" t="s">
        <v>598</v>
      </c>
      <c r="D1600" s="840" t="s">
        <v>599</v>
      </c>
      <c r="E1600" s="826" t="s">
        <v>3683</v>
      </c>
      <c r="F1600" s="840" t="s">
        <v>3684</v>
      </c>
      <c r="G1600" s="826" t="s">
        <v>5405</v>
      </c>
      <c r="H1600" s="826" t="s">
        <v>5406</v>
      </c>
      <c r="I1600" s="832">
        <v>180.44000244140625</v>
      </c>
      <c r="J1600" s="832">
        <v>150</v>
      </c>
      <c r="K1600" s="833">
        <v>27065.279296875</v>
      </c>
    </row>
    <row r="1601" spans="1:11" ht="14.45" customHeight="1" x14ac:dyDescent="0.2">
      <c r="A1601" s="822" t="s">
        <v>575</v>
      </c>
      <c r="B1601" s="823" t="s">
        <v>576</v>
      </c>
      <c r="C1601" s="826" t="s">
        <v>598</v>
      </c>
      <c r="D1601" s="840" t="s">
        <v>599</v>
      </c>
      <c r="E1601" s="826" t="s">
        <v>3683</v>
      </c>
      <c r="F1601" s="840" t="s">
        <v>3684</v>
      </c>
      <c r="G1601" s="826" t="s">
        <v>5407</v>
      </c>
      <c r="H1601" s="826" t="s">
        <v>5408</v>
      </c>
      <c r="I1601" s="832">
        <v>140.11000061035156</v>
      </c>
      <c r="J1601" s="832">
        <v>100</v>
      </c>
      <c r="K1601" s="833">
        <v>14010.589599609375</v>
      </c>
    </row>
    <row r="1602" spans="1:11" ht="14.45" customHeight="1" x14ac:dyDescent="0.2">
      <c r="A1602" s="822" t="s">
        <v>575</v>
      </c>
      <c r="B1602" s="823" t="s">
        <v>576</v>
      </c>
      <c r="C1602" s="826" t="s">
        <v>598</v>
      </c>
      <c r="D1602" s="840" t="s">
        <v>599</v>
      </c>
      <c r="E1602" s="826" t="s">
        <v>3683</v>
      </c>
      <c r="F1602" s="840" t="s">
        <v>3684</v>
      </c>
      <c r="G1602" s="826" t="s">
        <v>5409</v>
      </c>
      <c r="H1602" s="826" t="s">
        <v>5410</v>
      </c>
      <c r="I1602" s="832">
        <v>48.822500228881836</v>
      </c>
      <c r="J1602" s="832">
        <v>125</v>
      </c>
      <c r="K1602" s="833">
        <v>6102.949951171875</v>
      </c>
    </row>
    <row r="1603" spans="1:11" ht="14.45" customHeight="1" x14ac:dyDescent="0.2">
      <c r="A1603" s="822" t="s">
        <v>575</v>
      </c>
      <c r="B1603" s="823" t="s">
        <v>576</v>
      </c>
      <c r="C1603" s="826" t="s">
        <v>598</v>
      </c>
      <c r="D1603" s="840" t="s">
        <v>599</v>
      </c>
      <c r="E1603" s="826" t="s">
        <v>3683</v>
      </c>
      <c r="F1603" s="840" t="s">
        <v>3684</v>
      </c>
      <c r="G1603" s="826" t="s">
        <v>5411</v>
      </c>
      <c r="H1603" s="826" t="s">
        <v>5412</v>
      </c>
      <c r="I1603" s="832">
        <v>48.819999694824219</v>
      </c>
      <c r="J1603" s="832">
        <v>125</v>
      </c>
      <c r="K1603" s="833">
        <v>6102.93994140625</v>
      </c>
    </row>
    <row r="1604" spans="1:11" ht="14.45" customHeight="1" x14ac:dyDescent="0.2">
      <c r="A1604" s="822" t="s">
        <v>575</v>
      </c>
      <c r="B1604" s="823" t="s">
        <v>576</v>
      </c>
      <c r="C1604" s="826" t="s">
        <v>598</v>
      </c>
      <c r="D1604" s="840" t="s">
        <v>599</v>
      </c>
      <c r="E1604" s="826" t="s">
        <v>3683</v>
      </c>
      <c r="F1604" s="840" t="s">
        <v>3684</v>
      </c>
      <c r="G1604" s="826" t="s">
        <v>5413</v>
      </c>
      <c r="H1604" s="826" t="s">
        <v>5414</v>
      </c>
      <c r="I1604" s="832">
        <v>48.821111043294273</v>
      </c>
      <c r="J1604" s="832">
        <v>225</v>
      </c>
      <c r="K1604" s="833">
        <v>10985.309814453125</v>
      </c>
    </row>
    <row r="1605" spans="1:11" ht="14.45" customHeight="1" x14ac:dyDescent="0.2">
      <c r="A1605" s="822" t="s">
        <v>575</v>
      </c>
      <c r="B1605" s="823" t="s">
        <v>576</v>
      </c>
      <c r="C1605" s="826" t="s">
        <v>598</v>
      </c>
      <c r="D1605" s="840" t="s">
        <v>599</v>
      </c>
      <c r="E1605" s="826" t="s">
        <v>3683</v>
      </c>
      <c r="F1605" s="840" t="s">
        <v>3684</v>
      </c>
      <c r="G1605" s="826" t="s">
        <v>5415</v>
      </c>
      <c r="H1605" s="826" t="s">
        <v>5416</v>
      </c>
      <c r="I1605" s="832">
        <v>48.819999694824219</v>
      </c>
      <c r="J1605" s="832">
        <v>125</v>
      </c>
      <c r="K1605" s="833">
        <v>6102.9498291015625</v>
      </c>
    </row>
    <row r="1606" spans="1:11" ht="14.45" customHeight="1" x14ac:dyDescent="0.2">
      <c r="A1606" s="822" t="s">
        <v>575</v>
      </c>
      <c r="B1606" s="823" t="s">
        <v>576</v>
      </c>
      <c r="C1606" s="826" t="s">
        <v>598</v>
      </c>
      <c r="D1606" s="840" t="s">
        <v>599</v>
      </c>
      <c r="E1606" s="826" t="s">
        <v>3683</v>
      </c>
      <c r="F1606" s="840" t="s">
        <v>3684</v>
      </c>
      <c r="G1606" s="826" t="s">
        <v>5417</v>
      </c>
      <c r="H1606" s="826" t="s">
        <v>5418</v>
      </c>
      <c r="I1606" s="832">
        <v>72</v>
      </c>
      <c r="J1606" s="832">
        <v>25</v>
      </c>
      <c r="K1606" s="833">
        <v>1799.8800048828125</v>
      </c>
    </row>
    <row r="1607" spans="1:11" ht="14.45" customHeight="1" x14ac:dyDescent="0.2">
      <c r="A1607" s="822" t="s">
        <v>575</v>
      </c>
      <c r="B1607" s="823" t="s">
        <v>576</v>
      </c>
      <c r="C1607" s="826" t="s">
        <v>598</v>
      </c>
      <c r="D1607" s="840" t="s">
        <v>599</v>
      </c>
      <c r="E1607" s="826" t="s">
        <v>3683</v>
      </c>
      <c r="F1607" s="840" t="s">
        <v>3684</v>
      </c>
      <c r="G1607" s="826" t="s">
        <v>5419</v>
      </c>
      <c r="H1607" s="826" t="s">
        <v>5420</v>
      </c>
      <c r="I1607" s="832">
        <v>29.399999618530273</v>
      </c>
      <c r="J1607" s="832">
        <v>25</v>
      </c>
      <c r="K1607" s="833">
        <v>735.08001708984375</v>
      </c>
    </row>
    <row r="1608" spans="1:11" ht="14.45" customHeight="1" x14ac:dyDescent="0.2">
      <c r="A1608" s="822" t="s">
        <v>575</v>
      </c>
      <c r="B1608" s="823" t="s">
        <v>576</v>
      </c>
      <c r="C1608" s="826" t="s">
        <v>598</v>
      </c>
      <c r="D1608" s="840" t="s">
        <v>599</v>
      </c>
      <c r="E1608" s="826" t="s">
        <v>3683</v>
      </c>
      <c r="F1608" s="840" t="s">
        <v>3684</v>
      </c>
      <c r="G1608" s="826" t="s">
        <v>5405</v>
      </c>
      <c r="H1608" s="826" t="s">
        <v>5421</v>
      </c>
      <c r="I1608" s="832">
        <v>180.44000244140625</v>
      </c>
      <c r="J1608" s="832">
        <v>125</v>
      </c>
      <c r="K1608" s="833">
        <v>22554.3994140625</v>
      </c>
    </row>
    <row r="1609" spans="1:11" ht="14.45" customHeight="1" x14ac:dyDescent="0.2">
      <c r="A1609" s="822" t="s">
        <v>575</v>
      </c>
      <c r="B1609" s="823" t="s">
        <v>576</v>
      </c>
      <c r="C1609" s="826" t="s">
        <v>598</v>
      </c>
      <c r="D1609" s="840" t="s">
        <v>599</v>
      </c>
      <c r="E1609" s="826" t="s">
        <v>3683</v>
      </c>
      <c r="F1609" s="840" t="s">
        <v>3684</v>
      </c>
      <c r="G1609" s="826" t="s">
        <v>5407</v>
      </c>
      <c r="H1609" s="826" t="s">
        <v>5422</v>
      </c>
      <c r="I1609" s="832">
        <v>140.11000061035156</v>
      </c>
      <c r="J1609" s="832">
        <v>50</v>
      </c>
      <c r="K1609" s="833">
        <v>7005.289794921875</v>
      </c>
    </row>
    <row r="1610" spans="1:11" ht="14.45" customHeight="1" x14ac:dyDescent="0.2">
      <c r="A1610" s="822" t="s">
        <v>575</v>
      </c>
      <c r="B1610" s="823" t="s">
        <v>576</v>
      </c>
      <c r="C1610" s="826" t="s">
        <v>598</v>
      </c>
      <c r="D1610" s="840" t="s">
        <v>599</v>
      </c>
      <c r="E1610" s="826" t="s">
        <v>3683</v>
      </c>
      <c r="F1610" s="840" t="s">
        <v>3684</v>
      </c>
      <c r="G1610" s="826" t="s">
        <v>5409</v>
      </c>
      <c r="H1610" s="826" t="s">
        <v>5423</v>
      </c>
      <c r="I1610" s="832">
        <v>48.819999694824219</v>
      </c>
      <c r="J1610" s="832">
        <v>25</v>
      </c>
      <c r="K1610" s="833">
        <v>1220.5899658203125</v>
      </c>
    </row>
    <row r="1611" spans="1:11" ht="14.45" customHeight="1" x14ac:dyDescent="0.2">
      <c r="A1611" s="822" t="s">
        <v>575</v>
      </c>
      <c r="B1611" s="823" t="s">
        <v>576</v>
      </c>
      <c r="C1611" s="826" t="s">
        <v>598</v>
      </c>
      <c r="D1611" s="840" t="s">
        <v>599</v>
      </c>
      <c r="E1611" s="826" t="s">
        <v>3683</v>
      </c>
      <c r="F1611" s="840" t="s">
        <v>3684</v>
      </c>
      <c r="G1611" s="826" t="s">
        <v>5411</v>
      </c>
      <c r="H1611" s="826" t="s">
        <v>5424</v>
      </c>
      <c r="I1611" s="832">
        <v>48.819999694824219</v>
      </c>
      <c r="J1611" s="832">
        <v>75</v>
      </c>
      <c r="K1611" s="833">
        <v>3661.7498779296875</v>
      </c>
    </row>
    <row r="1612" spans="1:11" ht="14.45" customHeight="1" x14ac:dyDescent="0.2">
      <c r="A1612" s="822" t="s">
        <v>575</v>
      </c>
      <c r="B1612" s="823" t="s">
        <v>576</v>
      </c>
      <c r="C1612" s="826" t="s">
        <v>598</v>
      </c>
      <c r="D1612" s="840" t="s">
        <v>599</v>
      </c>
      <c r="E1612" s="826" t="s">
        <v>3683</v>
      </c>
      <c r="F1612" s="840" t="s">
        <v>3684</v>
      </c>
      <c r="G1612" s="826" t="s">
        <v>5413</v>
      </c>
      <c r="H1612" s="826" t="s">
        <v>5425</v>
      </c>
      <c r="I1612" s="832">
        <v>48.819999694824219</v>
      </c>
      <c r="J1612" s="832">
        <v>100</v>
      </c>
      <c r="K1612" s="833">
        <v>4882.35986328125</v>
      </c>
    </row>
    <row r="1613" spans="1:11" ht="14.45" customHeight="1" x14ac:dyDescent="0.2">
      <c r="A1613" s="822" t="s">
        <v>575</v>
      </c>
      <c r="B1613" s="823" t="s">
        <v>576</v>
      </c>
      <c r="C1613" s="826" t="s">
        <v>598</v>
      </c>
      <c r="D1613" s="840" t="s">
        <v>599</v>
      </c>
      <c r="E1613" s="826" t="s">
        <v>3683</v>
      </c>
      <c r="F1613" s="840" t="s">
        <v>3684</v>
      </c>
      <c r="G1613" s="826" t="s">
        <v>5415</v>
      </c>
      <c r="H1613" s="826" t="s">
        <v>5426</v>
      </c>
      <c r="I1613" s="832">
        <v>48.819999694824219</v>
      </c>
      <c r="J1613" s="832">
        <v>75</v>
      </c>
      <c r="K1613" s="833">
        <v>3661.7698974609375</v>
      </c>
    </row>
    <row r="1614" spans="1:11" ht="14.45" customHeight="1" x14ac:dyDescent="0.2">
      <c r="A1614" s="822" t="s">
        <v>575</v>
      </c>
      <c r="B1614" s="823" t="s">
        <v>576</v>
      </c>
      <c r="C1614" s="826" t="s">
        <v>598</v>
      </c>
      <c r="D1614" s="840" t="s">
        <v>599</v>
      </c>
      <c r="E1614" s="826" t="s">
        <v>3683</v>
      </c>
      <c r="F1614" s="840" t="s">
        <v>3684</v>
      </c>
      <c r="G1614" s="826" t="s">
        <v>5427</v>
      </c>
      <c r="H1614" s="826" t="s">
        <v>5428</v>
      </c>
      <c r="I1614" s="832">
        <v>1.559999942779541</v>
      </c>
      <c r="J1614" s="832">
        <v>1800</v>
      </c>
      <c r="K1614" s="833">
        <v>2804.6099090576172</v>
      </c>
    </row>
    <row r="1615" spans="1:11" ht="14.45" customHeight="1" x14ac:dyDescent="0.2">
      <c r="A1615" s="822" t="s">
        <v>575</v>
      </c>
      <c r="B1615" s="823" t="s">
        <v>576</v>
      </c>
      <c r="C1615" s="826" t="s">
        <v>598</v>
      </c>
      <c r="D1615" s="840" t="s">
        <v>599</v>
      </c>
      <c r="E1615" s="826" t="s">
        <v>3683</v>
      </c>
      <c r="F1615" s="840" t="s">
        <v>3684</v>
      </c>
      <c r="G1615" s="826" t="s">
        <v>5427</v>
      </c>
      <c r="H1615" s="826" t="s">
        <v>5429</v>
      </c>
      <c r="I1615" s="832">
        <v>1.5837036856898554</v>
      </c>
      <c r="J1615" s="832">
        <v>5000</v>
      </c>
      <c r="K1615" s="833">
        <v>7931.8000640869141</v>
      </c>
    </row>
    <row r="1616" spans="1:11" ht="14.45" customHeight="1" x14ac:dyDescent="0.2">
      <c r="A1616" s="822" t="s">
        <v>575</v>
      </c>
      <c r="B1616" s="823" t="s">
        <v>576</v>
      </c>
      <c r="C1616" s="826" t="s">
        <v>598</v>
      </c>
      <c r="D1616" s="840" t="s">
        <v>599</v>
      </c>
      <c r="E1616" s="826" t="s">
        <v>3683</v>
      </c>
      <c r="F1616" s="840" t="s">
        <v>3684</v>
      </c>
      <c r="G1616" s="826" t="s">
        <v>5430</v>
      </c>
      <c r="H1616" s="826" t="s">
        <v>5431</v>
      </c>
      <c r="I1616" s="832">
        <v>180.44000244140625</v>
      </c>
      <c r="J1616" s="832">
        <v>25</v>
      </c>
      <c r="K1616" s="833">
        <v>4510.8798828125</v>
      </c>
    </row>
    <row r="1617" spans="1:11" ht="14.45" customHeight="1" x14ac:dyDescent="0.2">
      <c r="A1617" s="822" t="s">
        <v>575</v>
      </c>
      <c r="B1617" s="823" t="s">
        <v>576</v>
      </c>
      <c r="C1617" s="826" t="s">
        <v>598</v>
      </c>
      <c r="D1617" s="840" t="s">
        <v>599</v>
      </c>
      <c r="E1617" s="826" t="s">
        <v>3683</v>
      </c>
      <c r="F1617" s="840" t="s">
        <v>3684</v>
      </c>
      <c r="G1617" s="826" t="s">
        <v>5430</v>
      </c>
      <c r="H1617" s="826" t="s">
        <v>5432</v>
      </c>
      <c r="I1617" s="832">
        <v>180.44000244140625</v>
      </c>
      <c r="J1617" s="832">
        <v>125</v>
      </c>
      <c r="K1617" s="833">
        <v>22554.3994140625</v>
      </c>
    </row>
    <row r="1618" spans="1:11" ht="14.45" customHeight="1" x14ac:dyDescent="0.2">
      <c r="A1618" s="822" t="s">
        <v>575</v>
      </c>
      <c r="B1618" s="823" t="s">
        <v>576</v>
      </c>
      <c r="C1618" s="826" t="s">
        <v>598</v>
      </c>
      <c r="D1618" s="840" t="s">
        <v>599</v>
      </c>
      <c r="E1618" s="826" t="s">
        <v>3683</v>
      </c>
      <c r="F1618" s="840" t="s">
        <v>3684</v>
      </c>
      <c r="G1618" s="826" t="s">
        <v>3714</v>
      </c>
      <c r="H1618" s="826" t="s">
        <v>5433</v>
      </c>
      <c r="I1618" s="832">
        <v>180</v>
      </c>
      <c r="J1618" s="832">
        <v>25</v>
      </c>
      <c r="K1618" s="833">
        <v>4499.990234375</v>
      </c>
    </row>
    <row r="1619" spans="1:11" ht="14.45" customHeight="1" x14ac:dyDescent="0.2">
      <c r="A1619" s="822" t="s">
        <v>575</v>
      </c>
      <c r="B1619" s="823" t="s">
        <v>576</v>
      </c>
      <c r="C1619" s="826" t="s">
        <v>598</v>
      </c>
      <c r="D1619" s="840" t="s">
        <v>599</v>
      </c>
      <c r="E1619" s="826" t="s">
        <v>3683</v>
      </c>
      <c r="F1619" s="840" t="s">
        <v>3684</v>
      </c>
      <c r="G1619" s="826" t="s">
        <v>3714</v>
      </c>
      <c r="H1619" s="826" t="s">
        <v>3715</v>
      </c>
      <c r="I1619" s="832">
        <v>180</v>
      </c>
      <c r="J1619" s="832">
        <v>50</v>
      </c>
      <c r="K1619" s="833">
        <v>8999.990234375</v>
      </c>
    </row>
    <row r="1620" spans="1:11" ht="14.45" customHeight="1" x14ac:dyDescent="0.2">
      <c r="A1620" s="822" t="s">
        <v>575</v>
      </c>
      <c r="B1620" s="823" t="s">
        <v>576</v>
      </c>
      <c r="C1620" s="826" t="s">
        <v>598</v>
      </c>
      <c r="D1620" s="840" t="s">
        <v>599</v>
      </c>
      <c r="E1620" s="826" t="s">
        <v>3683</v>
      </c>
      <c r="F1620" s="840" t="s">
        <v>3684</v>
      </c>
      <c r="G1620" s="826" t="s">
        <v>3716</v>
      </c>
      <c r="H1620" s="826" t="s">
        <v>3717</v>
      </c>
      <c r="I1620" s="832">
        <v>180</v>
      </c>
      <c r="J1620" s="832">
        <v>25</v>
      </c>
      <c r="K1620" s="833">
        <v>4499.990234375</v>
      </c>
    </row>
    <row r="1621" spans="1:11" ht="14.45" customHeight="1" x14ac:dyDescent="0.2">
      <c r="A1621" s="822" t="s">
        <v>575</v>
      </c>
      <c r="B1621" s="823" t="s">
        <v>576</v>
      </c>
      <c r="C1621" s="826" t="s">
        <v>598</v>
      </c>
      <c r="D1621" s="840" t="s">
        <v>599</v>
      </c>
      <c r="E1621" s="826" t="s">
        <v>3719</v>
      </c>
      <c r="F1621" s="840" t="s">
        <v>3720</v>
      </c>
      <c r="G1621" s="826" t="s">
        <v>3729</v>
      </c>
      <c r="H1621" s="826" t="s">
        <v>3730</v>
      </c>
      <c r="I1621" s="832">
        <v>0.64958332975705468</v>
      </c>
      <c r="J1621" s="832">
        <v>25800</v>
      </c>
      <c r="K1621" s="833">
        <v>16772</v>
      </c>
    </row>
    <row r="1622" spans="1:11" ht="14.45" customHeight="1" x14ac:dyDescent="0.2">
      <c r="A1622" s="822" t="s">
        <v>575</v>
      </c>
      <c r="B1622" s="823" t="s">
        <v>576</v>
      </c>
      <c r="C1622" s="826" t="s">
        <v>598</v>
      </c>
      <c r="D1622" s="840" t="s">
        <v>599</v>
      </c>
      <c r="E1622" s="826" t="s">
        <v>3719</v>
      </c>
      <c r="F1622" s="840" t="s">
        <v>3720</v>
      </c>
      <c r="G1622" s="826" t="s">
        <v>3731</v>
      </c>
      <c r="H1622" s="826" t="s">
        <v>3732</v>
      </c>
      <c r="I1622" s="832">
        <v>0.64584615230560305</v>
      </c>
      <c r="J1622" s="832">
        <v>42400</v>
      </c>
      <c r="K1622" s="833">
        <v>27481.800003051758</v>
      </c>
    </row>
    <row r="1623" spans="1:11" ht="14.45" customHeight="1" x14ac:dyDescent="0.2">
      <c r="A1623" s="822" t="s">
        <v>575</v>
      </c>
      <c r="B1623" s="823" t="s">
        <v>576</v>
      </c>
      <c r="C1623" s="826" t="s">
        <v>598</v>
      </c>
      <c r="D1623" s="840" t="s">
        <v>599</v>
      </c>
      <c r="E1623" s="826" t="s">
        <v>3719</v>
      </c>
      <c r="F1623" s="840" t="s">
        <v>3720</v>
      </c>
      <c r="G1623" s="826" t="s">
        <v>4704</v>
      </c>
      <c r="H1623" s="826" t="s">
        <v>4705</v>
      </c>
      <c r="I1623" s="832">
        <v>0.64916665976246202</v>
      </c>
      <c r="J1623" s="832">
        <v>21400</v>
      </c>
      <c r="K1623" s="833">
        <v>14054</v>
      </c>
    </row>
    <row r="1624" spans="1:11" ht="14.45" customHeight="1" x14ac:dyDescent="0.2">
      <c r="A1624" s="822" t="s">
        <v>575</v>
      </c>
      <c r="B1624" s="823" t="s">
        <v>576</v>
      </c>
      <c r="C1624" s="826" t="s">
        <v>598</v>
      </c>
      <c r="D1624" s="840" t="s">
        <v>599</v>
      </c>
      <c r="E1624" s="826" t="s">
        <v>3719</v>
      </c>
      <c r="F1624" s="840" t="s">
        <v>3720</v>
      </c>
      <c r="G1624" s="826" t="s">
        <v>4706</v>
      </c>
      <c r="H1624" s="826" t="s">
        <v>4707</v>
      </c>
      <c r="I1624" s="832">
        <v>0.68999999761581421</v>
      </c>
      <c r="J1624" s="832">
        <v>680</v>
      </c>
      <c r="K1624" s="833">
        <v>458.99999237060547</v>
      </c>
    </row>
    <row r="1625" spans="1:11" ht="14.45" customHeight="1" x14ac:dyDescent="0.2">
      <c r="A1625" s="822" t="s">
        <v>575</v>
      </c>
      <c r="B1625" s="823" t="s">
        <v>576</v>
      </c>
      <c r="C1625" s="826" t="s">
        <v>598</v>
      </c>
      <c r="D1625" s="840" t="s">
        <v>599</v>
      </c>
      <c r="E1625" s="826" t="s">
        <v>3719</v>
      </c>
      <c r="F1625" s="840" t="s">
        <v>3720</v>
      </c>
      <c r="G1625" s="826" t="s">
        <v>3729</v>
      </c>
      <c r="H1625" s="826" t="s">
        <v>3733</v>
      </c>
      <c r="I1625" s="832">
        <v>0.62896551345956742</v>
      </c>
      <c r="J1625" s="832">
        <v>17400</v>
      </c>
      <c r="K1625" s="833">
        <v>10942</v>
      </c>
    </row>
    <row r="1626" spans="1:11" ht="14.45" customHeight="1" x14ac:dyDescent="0.2">
      <c r="A1626" s="822" t="s">
        <v>575</v>
      </c>
      <c r="B1626" s="823" t="s">
        <v>576</v>
      </c>
      <c r="C1626" s="826" t="s">
        <v>598</v>
      </c>
      <c r="D1626" s="840" t="s">
        <v>599</v>
      </c>
      <c r="E1626" s="826" t="s">
        <v>3719</v>
      </c>
      <c r="F1626" s="840" t="s">
        <v>3720</v>
      </c>
      <c r="G1626" s="826" t="s">
        <v>3731</v>
      </c>
      <c r="H1626" s="826" t="s">
        <v>3734</v>
      </c>
      <c r="I1626" s="832">
        <v>0.62903225421905518</v>
      </c>
      <c r="J1626" s="832">
        <v>21000</v>
      </c>
      <c r="K1626" s="833">
        <v>13216</v>
      </c>
    </row>
    <row r="1627" spans="1:11" ht="14.45" customHeight="1" x14ac:dyDescent="0.2">
      <c r="A1627" s="822" t="s">
        <v>575</v>
      </c>
      <c r="B1627" s="823" t="s">
        <v>576</v>
      </c>
      <c r="C1627" s="826" t="s">
        <v>598</v>
      </c>
      <c r="D1627" s="840" t="s">
        <v>599</v>
      </c>
      <c r="E1627" s="826" t="s">
        <v>3719</v>
      </c>
      <c r="F1627" s="840" t="s">
        <v>3720</v>
      </c>
      <c r="G1627" s="826" t="s">
        <v>4704</v>
      </c>
      <c r="H1627" s="826" t="s">
        <v>4708</v>
      </c>
      <c r="I1627" s="832">
        <v>0.62962962521447075</v>
      </c>
      <c r="J1627" s="832">
        <v>11800</v>
      </c>
      <c r="K1627" s="833">
        <v>7432</v>
      </c>
    </row>
    <row r="1628" spans="1:11" ht="14.45" customHeight="1" x14ac:dyDescent="0.2">
      <c r="A1628" s="822" t="s">
        <v>575</v>
      </c>
      <c r="B1628" s="823" t="s">
        <v>576</v>
      </c>
      <c r="C1628" s="826" t="s">
        <v>598</v>
      </c>
      <c r="D1628" s="840" t="s">
        <v>599</v>
      </c>
      <c r="E1628" s="826" t="s">
        <v>3719</v>
      </c>
      <c r="F1628" s="840" t="s">
        <v>3720</v>
      </c>
      <c r="G1628" s="826" t="s">
        <v>4706</v>
      </c>
      <c r="H1628" s="826" t="s">
        <v>5434</v>
      </c>
      <c r="I1628" s="832">
        <v>0.62999999523162842</v>
      </c>
      <c r="J1628" s="832">
        <v>510</v>
      </c>
      <c r="K1628" s="833">
        <v>321.29999542236328</v>
      </c>
    </row>
    <row r="1629" spans="1:11" ht="14.45" customHeight="1" x14ac:dyDescent="0.2">
      <c r="A1629" s="822" t="s">
        <v>575</v>
      </c>
      <c r="B1629" s="823" t="s">
        <v>576</v>
      </c>
      <c r="C1629" s="826" t="s">
        <v>598</v>
      </c>
      <c r="D1629" s="840" t="s">
        <v>599</v>
      </c>
      <c r="E1629" s="826" t="s">
        <v>4715</v>
      </c>
      <c r="F1629" s="840" t="s">
        <v>4716</v>
      </c>
      <c r="G1629" s="826" t="s">
        <v>4719</v>
      </c>
      <c r="H1629" s="826" t="s">
        <v>4720</v>
      </c>
      <c r="I1629" s="832">
        <v>319.91000366210938</v>
      </c>
      <c r="J1629" s="832">
        <v>20</v>
      </c>
      <c r="K1629" s="833">
        <v>6398.2001953125</v>
      </c>
    </row>
    <row r="1630" spans="1:11" ht="14.45" customHeight="1" x14ac:dyDescent="0.2">
      <c r="A1630" s="822" t="s">
        <v>575</v>
      </c>
      <c r="B1630" s="823" t="s">
        <v>576</v>
      </c>
      <c r="C1630" s="826" t="s">
        <v>598</v>
      </c>
      <c r="D1630" s="840" t="s">
        <v>599</v>
      </c>
      <c r="E1630" s="826" t="s">
        <v>4756</v>
      </c>
      <c r="F1630" s="840" t="s">
        <v>4757</v>
      </c>
      <c r="G1630" s="826" t="s">
        <v>4766</v>
      </c>
      <c r="H1630" s="826" t="s">
        <v>4768</v>
      </c>
      <c r="I1630" s="832">
        <v>15.489999771118164</v>
      </c>
      <c r="J1630" s="832">
        <v>50</v>
      </c>
      <c r="K1630" s="833">
        <v>774.5</v>
      </c>
    </row>
    <row r="1631" spans="1:11" ht="14.45" customHeight="1" x14ac:dyDescent="0.2">
      <c r="A1631" s="822" t="s">
        <v>575</v>
      </c>
      <c r="B1631" s="823" t="s">
        <v>576</v>
      </c>
      <c r="C1631" s="826" t="s">
        <v>598</v>
      </c>
      <c r="D1631" s="840" t="s">
        <v>599</v>
      </c>
      <c r="E1631" s="826" t="s">
        <v>4756</v>
      </c>
      <c r="F1631" s="840" t="s">
        <v>4757</v>
      </c>
      <c r="G1631" s="826" t="s">
        <v>4769</v>
      </c>
      <c r="H1631" s="826" t="s">
        <v>5122</v>
      </c>
      <c r="I1631" s="832">
        <v>34.099998474121094</v>
      </c>
      <c r="J1631" s="832">
        <v>2</v>
      </c>
      <c r="K1631" s="833">
        <v>68.199996948242188</v>
      </c>
    </row>
    <row r="1632" spans="1:11" ht="14.45" customHeight="1" x14ac:dyDescent="0.2">
      <c r="A1632" s="822" t="s">
        <v>575</v>
      </c>
      <c r="B1632" s="823" t="s">
        <v>576</v>
      </c>
      <c r="C1632" s="826" t="s">
        <v>598</v>
      </c>
      <c r="D1632" s="840" t="s">
        <v>599</v>
      </c>
      <c r="E1632" s="826" t="s">
        <v>4756</v>
      </c>
      <c r="F1632" s="840" t="s">
        <v>4757</v>
      </c>
      <c r="G1632" s="826" t="s">
        <v>5435</v>
      </c>
      <c r="H1632" s="826" t="s">
        <v>5436</v>
      </c>
      <c r="I1632" s="832">
        <v>36.830001831054688</v>
      </c>
      <c r="J1632" s="832">
        <v>15</v>
      </c>
      <c r="K1632" s="833">
        <v>552.48001098632813</v>
      </c>
    </row>
    <row r="1633" spans="1:11" ht="14.45" customHeight="1" x14ac:dyDescent="0.2">
      <c r="A1633" s="822" t="s">
        <v>575</v>
      </c>
      <c r="B1633" s="823" t="s">
        <v>576</v>
      </c>
      <c r="C1633" s="826" t="s">
        <v>598</v>
      </c>
      <c r="D1633" s="840" t="s">
        <v>599</v>
      </c>
      <c r="E1633" s="826" t="s">
        <v>4756</v>
      </c>
      <c r="F1633" s="840" t="s">
        <v>4757</v>
      </c>
      <c r="G1633" s="826" t="s">
        <v>5437</v>
      </c>
      <c r="H1633" s="826" t="s">
        <v>5438</v>
      </c>
      <c r="I1633" s="832">
        <v>36.833334604899086</v>
      </c>
      <c r="J1633" s="832">
        <v>25</v>
      </c>
      <c r="K1633" s="833">
        <v>920.83001708984375</v>
      </c>
    </row>
    <row r="1634" spans="1:11" ht="14.45" customHeight="1" x14ac:dyDescent="0.2">
      <c r="A1634" s="822" t="s">
        <v>575</v>
      </c>
      <c r="B1634" s="823" t="s">
        <v>576</v>
      </c>
      <c r="C1634" s="826" t="s">
        <v>598</v>
      </c>
      <c r="D1634" s="840" t="s">
        <v>599</v>
      </c>
      <c r="E1634" s="826" t="s">
        <v>4756</v>
      </c>
      <c r="F1634" s="840" t="s">
        <v>4757</v>
      </c>
      <c r="G1634" s="826" t="s">
        <v>5439</v>
      </c>
      <c r="H1634" s="826" t="s">
        <v>5440</v>
      </c>
      <c r="I1634" s="832">
        <v>36.833334604899086</v>
      </c>
      <c r="J1634" s="832">
        <v>25</v>
      </c>
      <c r="K1634" s="833">
        <v>920.83001708984375</v>
      </c>
    </row>
    <row r="1635" spans="1:11" ht="14.45" customHeight="1" x14ac:dyDescent="0.2">
      <c r="A1635" s="822" t="s">
        <v>575</v>
      </c>
      <c r="B1635" s="823" t="s">
        <v>576</v>
      </c>
      <c r="C1635" s="826" t="s">
        <v>598</v>
      </c>
      <c r="D1635" s="840" t="s">
        <v>599</v>
      </c>
      <c r="E1635" s="826" t="s">
        <v>4756</v>
      </c>
      <c r="F1635" s="840" t="s">
        <v>4757</v>
      </c>
      <c r="G1635" s="826" t="s">
        <v>4771</v>
      </c>
      <c r="H1635" s="826" t="s">
        <v>4772</v>
      </c>
      <c r="I1635" s="832">
        <v>36.83120162963867</v>
      </c>
      <c r="J1635" s="832">
        <v>415</v>
      </c>
      <c r="K1635" s="833">
        <v>15285.349945068359</v>
      </c>
    </row>
    <row r="1636" spans="1:11" ht="14.45" customHeight="1" x14ac:dyDescent="0.2">
      <c r="A1636" s="822" t="s">
        <v>575</v>
      </c>
      <c r="B1636" s="823" t="s">
        <v>576</v>
      </c>
      <c r="C1636" s="826" t="s">
        <v>598</v>
      </c>
      <c r="D1636" s="840" t="s">
        <v>599</v>
      </c>
      <c r="E1636" s="826" t="s">
        <v>4756</v>
      </c>
      <c r="F1636" s="840" t="s">
        <v>4757</v>
      </c>
      <c r="G1636" s="826" t="s">
        <v>4773</v>
      </c>
      <c r="H1636" s="826" t="s">
        <v>4774</v>
      </c>
      <c r="I1636" s="832">
        <v>36.832001495361325</v>
      </c>
      <c r="J1636" s="832">
        <v>325</v>
      </c>
      <c r="K1636" s="833">
        <v>11970.430023193359</v>
      </c>
    </row>
    <row r="1637" spans="1:11" ht="14.45" customHeight="1" x14ac:dyDescent="0.2">
      <c r="A1637" s="822" t="s">
        <v>575</v>
      </c>
      <c r="B1637" s="823" t="s">
        <v>576</v>
      </c>
      <c r="C1637" s="826" t="s">
        <v>598</v>
      </c>
      <c r="D1637" s="840" t="s">
        <v>599</v>
      </c>
      <c r="E1637" s="826" t="s">
        <v>4756</v>
      </c>
      <c r="F1637" s="840" t="s">
        <v>4757</v>
      </c>
      <c r="G1637" s="826" t="s">
        <v>4775</v>
      </c>
      <c r="H1637" s="826" t="s">
        <v>4776</v>
      </c>
      <c r="I1637" s="832">
        <v>36.830001831054688</v>
      </c>
      <c r="J1637" s="832">
        <v>5</v>
      </c>
      <c r="K1637" s="833">
        <v>184.16000366210938</v>
      </c>
    </row>
    <row r="1638" spans="1:11" ht="14.45" customHeight="1" x14ac:dyDescent="0.2">
      <c r="A1638" s="822" t="s">
        <v>575</v>
      </c>
      <c r="B1638" s="823" t="s">
        <v>576</v>
      </c>
      <c r="C1638" s="826" t="s">
        <v>598</v>
      </c>
      <c r="D1638" s="840" t="s">
        <v>599</v>
      </c>
      <c r="E1638" s="826" t="s">
        <v>4756</v>
      </c>
      <c r="F1638" s="840" t="s">
        <v>4757</v>
      </c>
      <c r="G1638" s="826" t="s">
        <v>5441</v>
      </c>
      <c r="H1638" s="826" t="s">
        <v>5442</v>
      </c>
      <c r="I1638" s="832">
        <v>36.830001831054688</v>
      </c>
      <c r="J1638" s="832">
        <v>10</v>
      </c>
      <c r="K1638" s="833">
        <v>368.32000732421875</v>
      </c>
    </row>
    <row r="1639" spans="1:11" ht="14.45" customHeight="1" x14ac:dyDescent="0.2">
      <c r="A1639" s="822" t="s">
        <v>575</v>
      </c>
      <c r="B1639" s="823" t="s">
        <v>576</v>
      </c>
      <c r="C1639" s="826" t="s">
        <v>598</v>
      </c>
      <c r="D1639" s="840" t="s">
        <v>599</v>
      </c>
      <c r="E1639" s="826" t="s">
        <v>4756</v>
      </c>
      <c r="F1639" s="840" t="s">
        <v>4757</v>
      </c>
      <c r="G1639" s="826" t="s">
        <v>5435</v>
      </c>
      <c r="H1639" s="826" t="s">
        <v>5443</v>
      </c>
      <c r="I1639" s="832">
        <v>36.830001831054688</v>
      </c>
      <c r="J1639" s="832">
        <v>5</v>
      </c>
      <c r="K1639" s="833">
        <v>184.16000366210938</v>
      </c>
    </row>
    <row r="1640" spans="1:11" ht="14.45" customHeight="1" x14ac:dyDescent="0.2">
      <c r="A1640" s="822" t="s">
        <v>575</v>
      </c>
      <c r="B1640" s="823" t="s">
        <v>576</v>
      </c>
      <c r="C1640" s="826" t="s">
        <v>598</v>
      </c>
      <c r="D1640" s="840" t="s">
        <v>599</v>
      </c>
      <c r="E1640" s="826" t="s">
        <v>4756</v>
      </c>
      <c r="F1640" s="840" t="s">
        <v>4757</v>
      </c>
      <c r="G1640" s="826" t="s">
        <v>5435</v>
      </c>
      <c r="H1640" s="826" t="s">
        <v>5444</v>
      </c>
      <c r="I1640" s="832">
        <v>30.25</v>
      </c>
      <c r="J1640" s="832">
        <v>10</v>
      </c>
      <c r="K1640" s="833">
        <v>302.5</v>
      </c>
    </row>
    <row r="1641" spans="1:11" ht="14.45" customHeight="1" x14ac:dyDescent="0.2">
      <c r="A1641" s="822" t="s">
        <v>575</v>
      </c>
      <c r="B1641" s="823" t="s">
        <v>576</v>
      </c>
      <c r="C1641" s="826" t="s">
        <v>598</v>
      </c>
      <c r="D1641" s="840" t="s">
        <v>599</v>
      </c>
      <c r="E1641" s="826" t="s">
        <v>4756</v>
      </c>
      <c r="F1641" s="840" t="s">
        <v>4757</v>
      </c>
      <c r="G1641" s="826" t="s">
        <v>5437</v>
      </c>
      <c r="H1641" s="826" t="s">
        <v>5445</v>
      </c>
      <c r="I1641" s="832">
        <v>36.830001831054688</v>
      </c>
      <c r="J1641" s="832">
        <v>5</v>
      </c>
      <c r="K1641" s="833">
        <v>184.16000366210938</v>
      </c>
    </row>
    <row r="1642" spans="1:11" ht="14.45" customHeight="1" x14ac:dyDescent="0.2">
      <c r="A1642" s="822" t="s">
        <v>575</v>
      </c>
      <c r="B1642" s="823" t="s">
        <v>576</v>
      </c>
      <c r="C1642" s="826" t="s">
        <v>598</v>
      </c>
      <c r="D1642" s="840" t="s">
        <v>599</v>
      </c>
      <c r="E1642" s="826" t="s">
        <v>4756</v>
      </c>
      <c r="F1642" s="840" t="s">
        <v>4757</v>
      </c>
      <c r="G1642" s="826" t="s">
        <v>5437</v>
      </c>
      <c r="H1642" s="826" t="s">
        <v>5446</v>
      </c>
      <c r="I1642" s="832">
        <v>30.25</v>
      </c>
      <c r="J1642" s="832">
        <v>20</v>
      </c>
      <c r="K1642" s="833">
        <v>605</v>
      </c>
    </row>
    <row r="1643" spans="1:11" ht="14.45" customHeight="1" x14ac:dyDescent="0.2">
      <c r="A1643" s="822" t="s">
        <v>575</v>
      </c>
      <c r="B1643" s="823" t="s">
        <v>576</v>
      </c>
      <c r="C1643" s="826" t="s">
        <v>598</v>
      </c>
      <c r="D1643" s="840" t="s">
        <v>599</v>
      </c>
      <c r="E1643" s="826" t="s">
        <v>4756</v>
      </c>
      <c r="F1643" s="840" t="s">
        <v>4757</v>
      </c>
      <c r="G1643" s="826" t="s">
        <v>5439</v>
      </c>
      <c r="H1643" s="826" t="s">
        <v>5447</v>
      </c>
      <c r="I1643" s="832">
        <v>35.670000712076821</v>
      </c>
      <c r="J1643" s="832">
        <v>25</v>
      </c>
      <c r="K1643" s="833">
        <v>885.95999145507813</v>
      </c>
    </row>
    <row r="1644" spans="1:11" ht="14.45" customHeight="1" x14ac:dyDescent="0.2">
      <c r="A1644" s="822" t="s">
        <v>575</v>
      </c>
      <c r="B1644" s="823" t="s">
        <v>576</v>
      </c>
      <c r="C1644" s="826" t="s">
        <v>598</v>
      </c>
      <c r="D1644" s="840" t="s">
        <v>599</v>
      </c>
      <c r="E1644" s="826" t="s">
        <v>4756</v>
      </c>
      <c r="F1644" s="840" t="s">
        <v>4757</v>
      </c>
      <c r="G1644" s="826" t="s">
        <v>4771</v>
      </c>
      <c r="H1644" s="826" t="s">
        <v>5448</v>
      </c>
      <c r="I1644" s="832">
        <v>36.830001831054688</v>
      </c>
      <c r="J1644" s="832">
        <v>75</v>
      </c>
      <c r="K1644" s="833">
        <v>2762.4299926757813</v>
      </c>
    </row>
    <row r="1645" spans="1:11" ht="14.45" customHeight="1" x14ac:dyDescent="0.2">
      <c r="A1645" s="822" t="s">
        <v>575</v>
      </c>
      <c r="B1645" s="823" t="s">
        <v>576</v>
      </c>
      <c r="C1645" s="826" t="s">
        <v>598</v>
      </c>
      <c r="D1645" s="840" t="s">
        <v>599</v>
      </c>
      <c r="E1645" s="826" t="s">
        <v>4756</v>
      </c>
      <c r="F1645" s="840" t="s">
        <v>4757</v>
      </c>
      <c r="G1645" s="826" t="s">
        <v>4771</v>
      </c>
      <c r="H1645" s="826" t="s">
        <v>4777</v>
      </c>
      <c r="I1645" s="832">
        <v>35.259756413901727</v>
      </c>
      <c r="J1645" s="832">
        <v>740</v>
      </c>
      <c r="K1645" s="833">
        <v>26123.409408569336</v>
      </c>
    </row>
    <row r="1646" spans="1:11" ht="14.45" customHeight="1" x14ac:dyDescent="0.2">
      <c r="A1646" s="822" t="s">
        <v>575</v>
      </c>
      <c r="B1646" s="823" t="s">
        <v>576</v>
      </c>
      <c r="C1646" s="826" t="s">
        <v>598</v>
      </c>
      <c r="D1646" s="840" t="s">
        <v>599</v>
      </c>
      <c r="E1646" s="826" t="s">
        <v>4756</v>
      </c>
      <c r="F1646" s="840" t="s">
        <v>4757</v>
      </c>
      <c r="G1646" s="826" t="s">
        <v>4773</v>
      </c>
      <c r="H1646" s="826" t="s">
        <v>4778</v>
      </c>
      <c r="I1646" s="832">
        <v>35.52500057220459</v>
      </c>
      <c r="J1646" s="832">
        <v>135</v>
      </c>
      <c r="K1646" s="833">
        <v>4824.2899017333984</v>
      </c>
    </row>
    <row r="1647" spans="1:11" ht="14.45" customHeight="1" x14ac:dyDescent="0.2">
      <c r="A1647" s="822" t="s">
        <v>575</v>
      </c>
      <c r="B1647" s="823" t="s">
        <v>576</v>
      </c>
      <c r="C1647" s="826" t="s">
        <v>598</v>
      </c>
      <c r="D1647" s="840" t="s">
        <v>599</v>
      </c>
      <c r="E1647" s="826" t="s">
        <v>4756</v>
      </c>
      <c r="F1647" s="840" t="s">
        <v>4757</v>
      </c>
      <c r="G1647" s="826" t="s">
        <v>4773</v>
      </c>
      <c r="H1647" s="826" t="s">
        <v>4779</v>
      </c>
      <c r="I1647" s="832">
        <v>35.289143153599333</v>
      </c>
      <c r="J1647" s="832">
        <v>595</v>
      </c>
      <c r="K1647" s="833">
        <v>21000.489410400391</v>
      </c>
    </row>
    <row r="1648" spans="1:11" ht="14.45" customHeight="1" x14ac:dyDescent="0.2">
      <c r="A1648" s="822" t="s">
        <v>575</v>
      </c>
      <c r="B1648" s="823" t="s">
        <v>576</v>
      </c>
      <c r="C1648" s="826" t="s">
        <v>598</v>
      </c>
      <c r="D1648" s="840" t="s">
        <v>599</v>
      </c>
      <c r="E1648" s="826" t="s">
        <v>4756</v>
      </c>
      <c r="F1648" s="840" t="s">
        <v>4757</v>
      </c>
      <c r="G1648" s="826" t="s">
        <v>4775</v>
      </c>
      <c r="H1648" s="826" t="s">
        <v>4780</v>
      </c>
      <c r="I1648" s="832">
        <v>35.960000991821289</v>
      </c>
      <c r="J1648" s="832">
        <v>45</v>
      </c>
      <c r="K1648" s="833">
        <v>1631.3200225830078</v>
      </c>
    </row>
    <row r="1649" spans="1:11" ht="14.45" customHeight="1" x14ac:dyDescent="0.2">
      <c r="A1649" s="822" t="s">
        <v>575</v>
      </c>
      <c r="B1649" s="823" t="s">
        <v>576</v>
      </c>
      <c r="C1649" s="826" t="s">
        <v>598</v>
      </c>
      <c r="D1649" s="840" t="s">
        <v>599</v>
      </c>
      <c r="E1649" s="826" t="s">
        <v>4756</v>
      </c>
      <c r="F1649" s="840" t="s">
        <v>4757</v>
      </c>
      <c r="G1649" s="826" t="s">
        <v>5441</v>
      </c>
      <c r="H1649" s="826" t="s">
        <v>5449</v>
      </c>
      <c r="I1649" s="832">
        <v>35.090000152587891</v>
      </c>
      <c r="J1649" s="832">
        <v>10</v>
      </c>
      <c r="K1649" s="833">
        <v>350.89999389648438</v>
      </c>
    </row>
    <row r="1650" spans="1:11" ht="14.45" customHeight="1" x14ac:dyDescent="0.2">
      <c r="A1650" s="822" t="s">
        <v>575</v>
      </c>
      <c r="B1650" s="823" t="s">
        <v>576</v>
      </c>
      <c r="C1650" s="826" t="s">
        <v>598</v>
      </c>
      <c r="D1650" s="840" t="s">
        <v>599</v>
      </c>
      <c r="E1650" s="826" t="s">
        <v>4756</v>
      </c>
      <c r="F1650" s="840" t="s">
        <v>4757</v>
      </c>
      <c r="G1650" s="826" t="s">
        <v>5450</v>
      </c>
      <c r="H1650" s="826" t="s">
        <v>5451</v>
      </c>
      <c r="I1650" s="832">
        <v>6.0500001907348633</v>
      </c>
      <c r="J1650" s="832">
        <v>50</v>
      </c>
      <c r="K1650" s="833">
        <v>302.5</v>
      </c>
    </row>
    <row r="1651" spans="1:11" ht="14.45" customHeight="1" x14ac:dyDescent="0.2">
      <c r="A1651" s="822" t="s">
        <v>575</v>
      </c>
      <c r="B1651" s="823" t="s">
        <v>576</v>
      </c>
      <c r="C1651" s="826" t="s">
        <v>598</v>
      </c>
      <c r="D1651" s="840" t="s">
        <v>599</v>
      </c>
      <c r="E1651" s="826" t="s">
        <v>4756</v>
      </c>
      <c r="F1651" s="840" t="s">
        <v>4757</v>
      </c>
      <c r="G1651" s="826" t="s">
        <v>5452</v>
      </c>
      <c r="H1651" s="826" t="s">
        <v>5453</v>
      </c>
      <c r="I1651" s="832">
        <v>378.19000244140625</v>
      </c>
      <c r="J1651" s="832">
        <v>3</v>
      </c>
      <c r="K1651" s="833">
        <v>1134.5699462890625</v>
      </c>
    </row>
    <row r="1652" spans="1:11" ht="14.45" customHeight="1" x14ac:dyDescent="0.2">
      <c r="A1652" s="822" t="s">
        <v>575</v>
      </c>
      <c r="B1652" s="823" t="s">
        <v>576</v>
      </c>
      <c r="C1652" s="826" t="s">
        <v>598</v>
      </c>
      <c r="D1652" s="840" t="s">
        <v>599</v>
      </c>
      <c r="E1652" s="826" t="s">
        <v>4756</v>
      </c>
      <c r="F1652" s="840" t="s">
        <v>4757</v>
      </c>
      <c r="G1652" s="826" t="s">
        <v>5454</v>
      </c>
      <c r="H1652" s="826" t="s">
        <v>5455</v>
      </c>
      <c r="I1652" s="832">
        <v>379.125</v>
      </c>
      <c r="J1652" s="832">
        <v>20</v>
      </c>
      <c r="K1652" s="833">
        <v>7582.52978515625</v>
      </c>
    </row>
    <row r="1653" spans="1:11" ht="14.45" customHeight="1" x14ac:dyDescent="0.2">
      <c r="A1653" s="822" t="s">
        <v>575</v>
      </c>
      <c r="B1653" s="823" t="s">
        <v>576</v>
      </c>
      <c r="C1653" s="826" t="s">
        <v>598</v>
      </c>
      <c r="D1653" s="840" t="s">
        <v>599</v>
      </c>
      <c r="E1653" s="826" t="s">
        <v>4756</v>
      </c>
      <c r="F1653" s="840" t="s">
        <v>4757</v>
      </c>
      <c r="G1653" s="826" t="s">
        <v>5456</v>
      </c>
      <c r="H1653" s="826" t="s">
        <v>5457</v>
      </c>
      <c r="I1653" s="832">
        <v>379.125</v>
      </c>
      <c r="J1653" s="832">
        <v>15</v>
      </c>
      <c r="K1653" s="833">
        <v>5691.58984375</v>
      </c>
    </row>
    <row r="1654" spans="1:11" ht="14.45" customHeight="1" x14ac:dyDescent="0.2">
      <c r="A1654" s="822" t="s">
        <v>575</v>
      </c>
      <c r="B1654" s="823" t="s">
        <v>576</v>
      </c>
      <c r="C1654" s="826" t="s">
        <v>598</v>
      </c>
      <c r="D1654" s="840" t="s">
        <v>599</v>
      </c>
      <c r="E1654" s="826" t="s">
        <v>4756</v>
      </c>
      <c r="F1654" s="840" t="s">
        <v>4757</v>
      </c>
      <c r="G1654" s="826" t="s">
        <v>5452</v>
      </c>
      <c r="H1654" s="826" t="s">
        <v>5458</v>
      </c>
      <c r="I1654" s="832">
        <v>379.74000549316406</v>
      </c>
      <c r="J1654" s="832">
        <v>4</v>
      </c>
      <c r="K1654" s="833">
        <v>1518.9500122070313</v>
      </c>
    </row>
    <row r="1655" spans="1:11" ht="14.45" customHeight="1" x14ac:dyDescent="0.2">
      <c r="A1655" s="822" t="s">
        <v>575</v>
      </c>
      <c r="B1655" s="823" t="s">
        <v>576</v>
      </c>
      <c r="C1655" s="826" t="s">
        <v>598</v>
      </c>
      <c r="D1655" s="840" t="s">
        <v>599</v>
      </c>
      <c r="E1655" s="826" t="s">
        <v>4756</v>
      </c>
      <c r="F1655" s="840" t="s">
        <v>4757</v>
      </c>
      <c r="G1655" s="826" t="s">
        <v>5454</v>
      </c>
      <c r="H1655" s="826" t="s">
        <v>5459</v>
      </c>
      <c r="I1655" s="832">
        <v>384.375</v>
      </c>
      <c r="J1655" s="832">
        <v>6</v>
      </c>
      <c r="K1655" s="833">
        <v>2306.260009765625</v>
      </c>
    </row>
    <row r="1656" spans="1:11" ht="14.45" customHeight="1" x14ac:dyDescent="0.2">
      <c r="A1656" s="822" t="s">
        <v>575</v>
      </c>
      <c r="B1656" s="823" t="s">
        <v>576</v>
      </c>
      <c r="C1656" s="826" t="s">
        <v>598</v>
      </c>
      <c r="D1656" s="840" t="s">
        <v>599</v>
      </c>
      <c r="E1656" s="826" t="s">
        <v>4756</v>
      </c>
      <c r="F1656" s="840" t="s">
        <v>4757</v>
      </c>
      <c r="G1656" s="826" t="s">
        <v>5456</v>
      </c>
      <c r="H1656" s="826" t="s">
        <v>5460</v>
      </c>
      <c r="I1656" s="832">
        <v>391.86400146484374</v>
      </c>
      <c r="J1656" s="832">
        <v>17</v>
      </c>
      <c r="K1656" s="833">
        <v>6626.7699890136719</v>
      </c>
    </row>
    <row r="1657" spans="1:11" ht="14.45" customHeight="1" x14ac:dyDescent="0.2">
      <c r="A1657" s="822" t="s">
        <v>575</v>
      </c>
      <c r="B1657" s="823" t="s">
        <v>576</v>
      </c>
      <c r="C1657" s="826" t="s">
        <v>598</v>
      </c>
      <c r="D1657" s="840" t="s">
        <v>599</v>
      </c>
      <c r="E1657" s="826" t="s">
        <v>4756</v>
      </c>
      <c r="F1657" s="840" t="s">
        <v>4757</v>
      </c>
      <c r="G1657" s="826" t="s">
        <v>5461</v>
      </c>
      <c r="H1657" s="826" t="s">
        <v>5462</v>
      </c>
      <c r="I1657" s="832">
        <v>15.608571188790458</v>
      </c>
      <c r="J1657" s="832">
        <v>334</v>
      </c>
      <c r="K1657" s="833">
        <v>5213.0900268554688</v>
      </c>
    </row>
    <row r="1658" spans="1:11" ht="14.45" customHeight="1" x14ac:dyDescent="0.2">
      <c r="A1658" s="822" t="s">
        <v>575</v>
      </c>
      <c r="B1658" s="823" t="s">
        <v>576</v>
      </c>
      <c r="C1658" s="826" t="s">
        <v>598</v>
      </c>
      <c r="D1658" s="840" t="s">
        <v>599</v>
      </c>
      <c r="E1658" s="826" t="s">
        <v>4756</v>
      </c>
      <c r="F1658" s="840" t="s">
        <v>4757</v>
      </c>
      <c r="G1658" s="826" t="s">
        <v>5461</v>
      </c>
      <c r="H1658" s="826" t="s">
        <v>5463</v>
      </c>
      <c r="I1658" s="832">
        <v>15.901111072964138</v>
      </c>
      <c r="J1658" s="832">
        <v>130</v>
      </c>
      <c r="K1658" s="833">
        <v>2072.6000366210938</v>
      </c>
    </row>
    <row r="1659" spans="1:11" ht="14.45" customHeight="1" x14ac:dyDescent="0.2">
      <c r="A1659" s="822" t="s">
        <v>575</v>
      </c>
      <c r="B1659" s="823" t="s">
        <v>576</v>
      </c>
      <c r="C1659" s="826" t="s">
        <v>598</v>
      </c>
      <c r="D1659" s="840" t="s">
        <v>599</v>
      </c>
      <c r="E1659" s="826" t="s">
        <v>4756</v>
      </c>
      <c r="F1659" s="840" t="s">
        <v>4757</v>
      </c>
      <c r="G1659" s="826" t="s">
        <v>5464</v>
      </c>
      <c r="H1659" s="826" t="s">
        <v>5465</v>
      </c>
      <c r="I1659" s="832">
        <v>104.05999755859375</v>
      </c>
      <c r="J1659" s="832">
        <v>40</v>
      </c>
      <c r="K1659" s="833">
        <v>4162.39990234375</v>
      </c>
    </row>
    <row r="1660" spans="1:11" ht="14.45" customHeight="1" x14ac:dyDescent="0.2">
      <c r="A1660" s="822" t="s">
        <v>575</v>
      </c>
      <c r="B1660" s="823" t="s">
        <v>576</v>
      </c>
      <c r="C1660" s="826" t="s">
        <v>598</v>
      </c>
      <c r="D1660" s="840" t="s">
        <v>599</v>
      </c>
      <c r="E1660" s="826" t="s">
        <v>4756</v>
      </c>
      <c r="F1660" s="840" t="s">
        <v>4757</v>
      </c>
      <c r="G1660" s="826" t="s">
        <v>5466</v>
      </c>
      <c r="H1660" s="826" t="s">
        <v>5467</v>
      </c>
      <c r="I1660" s="832">
        <v>104.05999755859375</v>
      </c>
      <c r="J1660" s="832">
        <v>760</v>
      </c>
      <c r="K1660" s="833">
        <v>79085.599731445313</v>
      </c>
    </row>
    <row r="1661" spans="1:11" ht="14.45" customHeight="1" x14ac:dyDescent="0.2">
      <c r="A1661" s="822" t="s">
        <v>575</v>
      </c>
      <c r="B1661" s="823" t="s">
        <v>576</v>
      </c>
      <c r="C1661" s="826" t="s">
        <v>598</v>
      </c>
      <c r="D1661" s="840" t="s">
        <v>599</v>
      </c>
      <c r="E1661" s="826" t="s">
        <v>4756</v>
      </c>
      <c r="F1661" s="840" t="s">
        <v>4757</v>
      </c>
      <c r="G1661" s="826" t="s">
        <v>5468</v>
      </c>
      <c r="H1661" s="826" t="s">
        <v>5469</v>
      </c>
      <c r="I1661" s="832">
        <v>104.05999755859375</v>
      </c>
      <c r="J1661" s="832">
        <v>630</v>
      </c>
      <c r="K1661" s="833">
        <v>65557.80029296875</v>
      </c>
    </row>
    <row r="1662" spans="1:11" ht="14.45" customHeight="1" x14ac:dyDescent="0.2">
      <c r="A1662" s="822" t="s">
        <v>575</v>
      </c>
      <c r="B1662" s="823" t="s">
        <v>576</v>
      </c>
      <c r="C1662" s="826" t="s">
        <v>598</v>
      </c>
      <c r="D1662" s="840" t="s">
        <v>599</v>
      </c>
      <c r="E1662" s="826" t="s">
        <v>4756</v>
      </c>
      <c r="F1662" s="840" t="s">
        <v>4757</v>
      </c>
      <c r="G1662" s="826" t="s">
        <v>5470</v>
      </c>
      <c r="H1662" s="826" t="s">
        <v>5471</v>
      </c>
      <c r="I1662" s="832">
        <v>104.05999755859375</v>
      </c>
      <c r="J1662" s="832">
        <v>40</v>
      </c>
      <c r="K1662" s="833">
        <v>4162.4000244140625</v>
      </c>
    </row>
    <row r="1663" spans="1:11" ht="14.45" customHeight="1" x14ac:dyDescent="0.2">
      <c r="A1663" s="822" t="s">
        <v>575</v>
      </c>
      <c r="B1663" s="823" t="s">
        <v>576</v>
      </c>
      <c r="C1663" s="826" t="s">
        <v>598</v>
      </c>
      <c r="D1663" s="840" t="s">
        <v>599</v>
      </c>
      <c r="E1663" s="826" t="s">
        <v>4756</v>
      </c>
      <c r="F1663" s="840" t="s">
        <v>4757</v>
      </c>
      <c r="G1663" s="826" t="s">
        <v>5472</v>
      </c>
      <c r="H1663" s="826" t="s">
        <v>5473</v>
      </c>
      <c r="I1663" s="832">
        <v>199</v>
      </c>
      <c r="J1663" s="832">
        <v>10</v>
      </c>
      <c r="K1663" s="833">
        <v>1989.969970703125</v>
      </c>
    </row>
    <row r="1664" spans="1:11" ht="14.45" customHeight="1" x14ac:dyDescent="0.2">
      <c r="A1664" s="822" t="s">
        <v>575</v>
      </c>
      <c r="B1664" s="823" t="s">
        <v>576</v>
      </c>
      <c r="C1664" s="826" t="s">
        <v>598</v>
      </c>
      <c r="D1664" s="840" t="s">
        <v>599</v>
      </c>
      <c r="E1664" s="826" t="s">
        <v>4756</v>
      </c>
      <c r="F1664" s="840" t="s">
        <v>4757</v>
      </c>
      <c r="G1664" s="826" t="s">
        <v>5474</v>
      </c>
      <c r="H1664" s="826" t="s">
        <v>5475</v>
      </c>
      <c r="I1664" s="832">
        <v>121</v>
      </c>
      <c r="J1664" s="832">
        <v>10</v>
      </c>
      <c r="K1664" s="833">
        <v>1210</v>
      </c>
    </row>
    <row r="1665" spans="1:11" ht="14.45" customHeight="1" x14ac:dyDescent="0.2">
      <c r="A1665" s="822" t="s">
        <v>575</v>
      </c>
      <c r="B1665" s="823" t="s">
        <v>576</v>
      </c>
      <c r="C1665" s="826" t="s">
        <v>598</v>
      </c>
      <c r="D1665" s="840" t="s">
        <v>599</v>
      </c>
      <c r="E1665" s="826" t="s">
        <v>4756</v>
      </c>
      <c r="F1665" s="840" t="s">
        <v>4757</v>
      </c>
      <c r="G1665" s="826" t="s">
        <v>5464</v>
      </c>
      <c r="H1665" s="826" t="s">
        <v>5476</v>
      </c>
      <c r="I1665" s="832">
        <v>104.05999755859375</v>
      </c>
      <c r="J1665" s="832">
        <v>10</v>
      </c>
      <c r="K1665" s="833">
        <v>1040.5999755859375</v>
      </c>
    </row>
    <row r="1666" spans="1:11" ht="14.45" customHeight="1" x14ac:dyDescent="0.2">
      <c r="A1666" s="822" t="s">
        <v>575</v>
      </c>
      <c r="B1666" s="823" t="s">
        <v>576</v>
      </c>
      <c r="C1666" s="826" t="s">
        <v>598</v>
      </c>
      <c r="D1666" s="840" t="s">
        <v>599</v>
      </c>
      <c r="E1666" s="826" t="s">
        <v>4756</v>
      </c>
      <c r="F1666" s="840" t="s">
        <v>4757</v>
      </c>
      <c r="G1666" s="826" t="s">
        <v>5466</v>
      </c>
      <c r="H1666" s="826" t="s">
        <v>5477</v>
      </c>
      <c r="I1666" s="832">
        <v>104.05999755859375</v>
      </c>
      <c r="J1666" s="832">
        <v>330</v>
      </c>
      <c r="K1666" s="833">
        <v>34339.799560546875</v>
      </c>
    </row>
    <row r="1667" spans="1:11" ht="14.45" customHeight="1" x14ac:dyDescent="0.2">
      <c r="A1667" s="822" t="s">
        <v>575</v>
      </c>
      <c r="B1667" s="823" t="s">
        <v>576</v>
      </c>
      <c r="C1667" s="826" t="s">
        <v>598</v>
      </c>
      <c r="D1667" s="840" t="s">
        <v>599</v>
      </c>
      <c r="E1667" s="826" t="s">
        <v>4756</v>
      </c>
      <c r="F1667" s="840" t="s">
        <v>4757</v>
      </c>
      <c r="G1667" s="826" t="s">
        <v>5468</v>
      </c>
      <c r="H1667" s="826" t="s">
        <v>5478</v>
      </c>
      <c r="I1667" s="832">
        <v>104.05999755859375</v>
      </c>
      <c r="J1667" s="832">
        <v>350</v>
      </c>
      <c r="K1667" s="833">
        <v>36420.999389648438</v>
      </c>
    </row>
    <row r="1668" spans="1:11" ht="14.45" customHeight="1" x14ac:dyDescent="0.2">
      <c r="A1668" s="822" t="s">
        <v>575</v>
      </c>
      <c r="B1668" s="823" t="s">
        <v>576</v>
      </c>
      <c r="C1668" s="826" t="s">
        <v>598</v>
      </c>
      <c r="D1668" s="840" t="s">
        <v>599</v>
      </c>
      <c r="E1668" s="826" t="s">
        <v>4756</v>
      </c>
      <c r="F1668" s="840" t="s">
        <v>4757</v>
      </c>
      <c r="G1668" s="826" t="s">
        <v>5470</v>
      </c>
      <c r="H1668" s="826" t="s">
        <v>5479</v>
      </c>
      <c r="I1668" s="832">
        <v>104.05999755859375</v>
      </c>
      <c r="J1668" s="832">
        <v>10</v>
      </c>
      <c r="K1668" s="833">
        <v>1040.5999755859375</v>
      </c>
    </row>
    <row r="1669" spans="1:11" ht="14.45" customHeight="1" x14ac:dyDescent="0.2">
      <c r="A1669" s="822" t="s">
        <v>575</v>
      </c>
      <c r="B1669" s="823" t="s">
        <v>576</v>
      </c>
      <c r="C1669" s="826" t="s">
        <v>598</v>
      </c>
      <c r="D1669" s="840" t="s">
        <v>599</v>
      </c>
      <c r="E1669" s="826" t="s">
        <v>4756</v>
      </c>
      <c r="F1669" s="840" t="s">
        <v>4757</v>
      </c>
      <c r="G1669" s="826" t="s">
        <v>5480</v>
      </c>
      <c r="H1669" s="826" t="s">
        <v>5481</v>
      </c>
      <c r="I1669" s="832">
        <v>91.040000915527344</v>
      </c>
      <c r="J1669" s="832">
        <v>20</v>
      </c>
      <c r="K1669" s="833">
        <v>1820.81005859375</v>
      </c>
    </row>
    <row r="1670" spans="1:11" ht="14.45" customHeight="1" x14ac:dyDescent="0.2">
      <c r="A1670" s="822" t="s">
        <v>575</v>
      </c>
      <c r="B1670" s="823" t="s">
        <v>576</v>
      </c>
      <c r="C1670" s="826" t="s">
        <v>598</v>
      </c>
      <c r="D1670" s="840" t="s">
        <v>599</v>
      </c>
      <c r="E1670" s="826" t="s">
        <v>4756</v>
      </c>
      <c r="F1670" s="840" t="s">
        <v>4757</v>
      </c>
      <c r="G1670" s="826" t="s">
        <v>5482</v>
      </c>
      <c r="H1670" s="826" t="s">
        <v>5483</v>
      </c>
      <c r="I1670" s="832">
        <v>240.94000244140625</v>
      </c>
      <c r="J1670" s="832">
        <v>5</v>
      </c>
      <c r="K1670" s="833">
        <v>1204.6800537109375</v>
      </c>
    </row>
    <row r="1671" spans="1:11" ht="14.45" customHeight="1" x14ac:dyDescent="0.2">
      <c r="A1671" s="822" t="s">
        <v>575</v>
      </c>
      <c r="B1671" s="823" t="s">
        <v>576</v>
      </c>
      <c r="C1671" s="826" t="s">
        <v>598</v>
      </c>
      <c r="D1671" s="840" t="s">
        <v>599</v>
      </c>
      <c r="E1671" s="826" t="s">
        <v>4756</v>
      </c>
      <c r="F1671" s="840" t="s">
        <v>4757</v>
      </c>
      <c r="G1671" s="826" t="s">
        <v>5484</v>
      </c>
      <c r="H1671" s="826" t="s">
        <v>5485</v>
      </c>
      <c r="I1671" s="832">
        <v>240.94000244140625</v>
      </c>
      <c r="J1671" s="832">
        <v>5</v>
      </c>
      <c r="K1671" s="833">
        <v>1204.6800537109375</v>
      </c>
    </row>
    <row r="1672" spans="1:11" ht="14.45" customHeight="1" x14ac:dyDescent="0.2">
      <c r="A1672" s="822" t="s">
        <v>575</v>
      </c>
      <c r="B1672" s="823" t="s">
        <v>576</v>
      </c>
      <c r="C1672" s="826" t="s">
        <v>598</v>
      </c>
      <c r="D1672" s="840" t="s">
        <v>599</v>
      </c>
      <c r="E1672" s="826" t="s">
        <v>4756</v>
      </c>
      <c r="F1672" s="840" t="s">
        <v>4757</v>
      </c>
      <c r="G1672" s="826" t="s">
        <v>5486</v>
      </c>
      <c r="H1672" s="826" t="s">
        <v>5487</v>
      </c>
      <c r="I1672" s="832">
        <v>209.3699951171875</v>
      </c>
      <c r="J1672" s="832">
        <v>5</v>
      </c>
      <c r="K1672" s="833">
        <v>1046.8299560546875</v>
      </c>
    </row>
    <row r="1673" spans="1:11" ht="14.45" customHeight="1" x14ac:dyDescent="0.2">
      <c r="A1673" s="822" t="s">
        <v>575</v>
      </c>
      <c r="B1673" s="823" t="s">
        <v>576</v>
      </c>
      <c r="C1673" s="826" t="s">
        <v>598</v>
      </c>
      <c r="D1673" s="840" t="s">
        <v>599</v>
      </c>
      <c r="E1673" s="826" t="s">
        <v>4756</v>
      </c>
      <c r="F1673" s="840" t="s">
        <v>4757</v>
      </c>
      <c r="G1673" s="826" t="s">
        <v>5488</v>
      </c>
      <c r="H1673" s="826" t="s">
        <v>5489</v>
      </c>
      <c r="I1673" s="832">
        <v>209.3699951171875</v>
      </c>
      <c r="J1673" s="832">
        <v>30</v>
      </c>
      <c r="K1673" s="833">
        <v>6280.979736328125</v>
      </c>
    </row>
    <row r="1674" spans="1:11" ht="14.45" customHeight="1" x14ac:dyDescent="0.2">
      <c r="A1674" s="822" t="s">
        <v>575</v>
      </c>
      <c r="B1674" s="823" t="s">
        <v>576</v>
      </c>
      <c r="C1674" s="826" t="s">
        <v>598</v>
      </c>
      <c r="D1674" s="840" t="s">
        <v>599</v>
      </c>
      <c r="E1674" s="826" t="s">
        <v>4756</v>
      </c>
      <c r="F1674" s="840" t="s">
        <v>4757</v>
      </c>
      <c r="G1674" s="826" t="s">
        <v>5490</v>
      </c>
      <c r="H1674" s="826" t="s">
        <v>5491</v>
      </c>
      <c r="I1674" s="832">
        <v>209.3699951171875</v>
      </c>
      <c r="J1674" s="832">
        <v>20</v>
      </c>
      <c r="K1674" s="833">
        <v>4187.31982421875</v>
      </c>
    </row>
    <row r="1675" spans="1:11" ht="14.45" customHeight="1" x14ac:dyDescent="0.2">
      <c r="A1675" s="822" t="s">
        <v>575</v>
      </c>
      <c r="B1675" s="823" t="s">
        <v>576</v>
      </c>
      <c r="C1675" s="826" t="s">
        <v>598</v>
      </c>
      <c r="D1675" s="840" t="s">
        <v>599</v>
      </c>
      <c r="E1675" s="826" t="s">
        <v>4756</v>
      </c>
      <c r="F1675" s="840" t="s">
        <v>4757</v>
      </c>
      <c r="G1675" s="826" t="s">
        <v>5492</v>
      </c>
      <c r="H1675" s="826" t="s">
        <v>5493</v>
      </c>
      <c r="I1675" s="832">
        <v>240.94000244140625</v>
      </c>
      <c r="J1675" s="832">
        <v>2</v>
      </c>
      <c r="K1675" s="833">
        <v>481.8699951171875</v>
      </c>
    </row>
    <row r="1676" spans="1:11" ht="14.45" customHeight="1" x14ac:dyDescent="0.2">
      <c r="A1676" s="822" t="s">
        <v>575</v>
      </c>
      <c r="B1676" s="823" t="s">
        <v>576</v>
      </c>
      <c r="C1676" s="826" t="s">
        <v>598</v>
      </c>
      <c r="D1676" s="840" t="s">
        <v>599</v>
      </c>
      <c r="E1676" s="826" t="s">
        <v>4756</v>
      </c>
      <c r="F1676" s="840" t="s">
        <v>4757</v>
      </c>
      <c r="G1676" s="826" t="s">
        <v>5486</v>
      </c>
      <c r="H1676" s="826" t="s">
        <v>5494</v>
      </c>
      <c r="I1676" s="832">
        <v>209.3699951171875</v>
      </c>
      <c r="J1676" s="832">
        <v>12</v>
      </c>
      <c r="K1676" s="833">
        <v>2512.3899230957031</v>
      </c>
    </row>
    <row r="1677" spans="1:11" ht="14.45" customHeight="1" x14ac:dyDescent="0.2">
      <c r="A1677" s="822" t="s">
        <v>575</v>
      </c>
      <c r="B1677" s="823" t="s">
        <v>576</v>
      </c>
      <c r="C1677" s="826" t="s">
        <v>598</v>
      </c>
      <c r="D1677" s="840" t="s">
        <v>599</v>
      </c>
      <c r="E1677" s="826" t="s">
        <v>4756</v>
      </c>
      <c r="F1677" s="840" t="s">
        <v>4757</v>
      </c>
      <c r="G1677" s="826" t="s">
        <v>5488</v>
      </c>
      <c r="H1677" s="826" t="s">
        <v>5495</v>
      </c>
      <c r="I1677" s="832">
        <v>209.3699951171875</v>
      </c>
      <c r="J1677" s="832">
        <v>15</v>
      </c>
      <c r="K1677" s="833">
        <v>3140.4898681640625</v>
      </c>
    </row>
    <row r="1678" spans="1:11" ht="14.45" customHeight="1" x14ac:dyDescent="0.2">
      <c r="A1678" s="822" t="s">
        <v>575</v>
      </c>
      <c r="B1678" s="823" t="s">
        <v>576</v>
      </c>
      <c r="C1678" s="826" t="s">
        <v>598</v>
      </c>
      <c r="D1678" s="840" t="s">
        <v>599</v>
      </c>
      <c r="E1678" s="826" t="s">
        <v>4756</v>
      </c>
      <c r="F1678" s="840" t="s">
        <v>4757</v>
      </c>
      <c r="G1678" s="826" t="s">
        <v>5490</v>
      </c>
      <c r="H1678" s="826" t="s">
        <v>5496</v>
      </c>
      <c r="I1678" s="832">
        <v>209.3699951171875</v>
      </c>
      <c r="J1678" s="832">
        <v>5</v>
      </c>
      <c r="K1678" s="833">
        <v>1046.8299560546875</v>
      </c>
    </row>
    <row r="1679" spans="1:11" ht="14.45" customHeight="1" x14ac:dyDescent="0.2">
      <c r="A1679" s="822" t="s">
        <v>575</v>
      </c>
      <c r="B1679" s="823" t="s">
        <v>576</v>
      </c>
      <c r="C1679" s="826" t="s">
        <v>598</v>
      </c>
      <c r="D1679" s="840" t="s">
        <v>599</v>
      </c>
      <c r="E1679" s="826" t="s">
        <v>4756</v>
      </c>
      <c r="F1679" s="840" t="s">
        <v>4757</v>
      </c>
      <c r="G1679" s="826" t="s">
        <v>5482</v>
      </c>
      <c r="H1679" s="826" t="s">
        <v>5497</v>
      </c>
      <c r="I1679" s="832">
        <v>240.94000244140625</v>
      </c>
      <c r="J1679" s="832">
        <v>2</v>
      </c>
      <c r="K1679" s="833">
        <v>481.8699951171875</v>
      </c>
    </row>
    <row r="1680" spans="1:11" ht="14.45" customHeight="1" x14ac:dyDescent="0.2">
      <c r="A1680" s="822" t="s">
        <v>575</v>
      </c>
      <c r="B1680" s="823" t="s">
        <v>576</v>
      </c>
      <c r="C1680" s="826" t="s">
        <v>598</v>
      </c>
      <c r="D1680" s="840" t="s">
        <v>599</v>
      </c>
      <c r="E1680" s="826" t="s">
        <v>4756</v>
      </c>
      <c r="F1680" s="840" t="s">
        <v>4757</v>
      </c>
      <c r="G1680" s="826" t="s">
        <v>5484</v>
      </c>
      <c r="H1680" s="826" t="s">
        <v>5498</v>
      </c>
      <c r="I1680" s="832">
        <v>240.94000244140625</v>
      </c>
      <c r="J1680" s="832">
        <v>3</v>
      </c>
      <c r="K1680" s="833">
        <v>722.80999755859375</v>
      </c>
    </row>
    <row r="1681" spans="1:11" ht="14.45" customHeight="1" x14ac:dyDescent="0.2">
      <c r="A1681" s="822" t="s">
        <v>575</v>
      </c>
      <c r="B1681" s="823" t="s">
        <v>576</v>
      </c>
      <c r="C1681" s="826" t="s">
        <v>598</v>
      </c>
      <c r="D1681" s="840" t="s">
        <v>599</v>
      </c>
      <c r="E1681" s="826" t="s">
        <v>4756</v>
      </c>
      <c r="F1681" s="840" t="s">
        <v>4757</v>
      </c>
      <c r="G1681" s="826" t="s">
        <v>5492</v>
      </c>
      <c r="H1681" s="826" t="s">
        <v>5499</v>
      </c>
      <c r="I1681" s="832">
        <v>240.94000244140625</v>
      </c>
      <c r="J1681" s="832">
        <v>4</v>
      </c>
      <c r="K1681" s="833">
        <v>963.75</v>
      </c>
    </row>
    <row r="1682" spans="1:11" ht="14.45" customHeight="1" x14ac:dyDescent="0.2">
      <c r="A1682" s="822" t="s">
        <v>575</v>
      </c>
      <c r="B1682" s="823" t="s">
        <v>576</v>
      </c>
      <c r="C1682" s="826" t="s">
        <v>598</v>
      </c>
      <c r="D1682" s="840" t="s">
        <v>599</v>
      </c>
      <c r="E1682" s="826" t="s">
        <v>4756</v>
      </c>
      <c r="F1682" s="840" t="s">
        <v>4757</v>
      </c>
      <c r="G1682" s="826" t="s">
        <v>5500</v>
      </c>
      <c r="H1682" s="826" t="s">
        <v>5501</v>
      </c>
      <c r="I1682" s="832">
        <v>240.94000244140625</v>
      </c>
      <c r="J1682" s="832">
        <v>4</v>
      </c>
      <c r="K1682" s="833">
        <v>963.739990234375</v>
      </c>
    </row>
    <row r="1683" spans="1:11" ht="14.45" customHeight="1" x14ac:dyDescent="0.2">
      <c r="A1683" s="822" t="s">
        <v>575</v>
      </c>
      <c r="B1683" s="823" t="s">
        <v>576</v>
      </c>
      <c r="C1683" s="826" t="s">
        <v>598</v>
      </c>
      <c r="D1683" s="840" t="s">
        <v>599</v>
      </c>
      <c r="E1683" s="826" t="s">
        <v>4756</v>
      </c>
      <c r="F1683" s="840" t="s">
        <v>4757</v>
      </c>
      <c r="G1683" s="826" t="s">
        <v>5486</v>
      </c>
      <c r="H1683" s="826" t="s">
        <v>5502</v>
      </c>
      <c r="I1683" s="832">
        <v>209.3699951171875</v>
      </c>
      <c r="J1683" s="832">
        <v>14</v>
      </c>
      <c r="K1683" s="833">
        <v>2931.1299133300781</v>
      </c>
    </row>
    <row r="1684" spans="1:11" ht="14.45" customHeight="1" x14ac:dyDescent="0.2">
      <c r="A1684" s="822" t="s">
        <v>575</v>
      </c>
      <c r="B1684" s="823" t="s">
        <v>576</v>
      </c>
      <c r="C1684" s="826" t="s">
        <v>598</v>
      </c>
      <c r="D1684" s="840" t="s">
        <v>599</v>
      </c>
      <c r="E1684" s="826" t="s">
        <v>4756</v>
      </c>
      <c r="F1684" s="840" t="s">
        <v>4757</v>
      </c>
      <c r="G1684" s="826" t="s">
        <v>5488</v>
      </c>
      <c r="H1684" s="826" t="s">
        <v>5503</v>
      </c>
      <c r="I1684" s="832">
        <v>209.3699951171875</v>
      </c>
      <c r="J1684" s="832">
        <v>35</v>
      </c>
      <c r="K1684" s="833">
        <v>7327.8297424316406</v>
      </c>
    </row>
    <row r="1685" spans="1:11" ht="14.45" customHeight="1" x14ac:dyDescent="0.2">
      <c r="A1685" s="822" t="s">
        <v>575</v>
      </c>
      <c r="B1685" s="823" t="s">
        <v>576</v>
      </c>
      <c r="C1685" s="826" t="s">
        <v>598</v>
      </c>
      <c r="D1685" s="840" t="s">
        <v>599</v>
      </c>
      <c r="E1685" s="826" t="s">
        <v>4756</v>
      </c>
      <c r="F1685" s="840" t="s">
        <v>4757</v>
      </c>
      <c r="G1685" s="826" t="s">
        <v>5490</v>
      </c>
      <c r="H1685" s="826" t="s">
        <v>5504</v>
      </c>
      <c r="I1685" s="832">
        <v>209.3699951171875</v>
      </c>
      <c r="J1685" s="832">
        <v>24</v>
      </c>
      <c r="K1685" s="833">
        <v>5024.7898559570313</v>
      </c>
    </row>
    <row r="1686" spans="1:11" ht="14.45" customHeight="1" x14ac:dyDescent="0.2">
      <c r="A1686" s="822" t="s">
        <v>575</v>
      </c>
      <c r="B1686" s="823" t="s">
        <v>576</v>
      </c>
      <c r="C1686" s="826" t="s">
        <v>598</v>
      </c>
      <c r="D1686" s="840" t="s">
        <v>599</v>
      </c>
      <c r="E1686" s="826" t="s">
        <v>4756</v>
      </c>
      <c r="F1686" s="840" t="s">
        <v>4757</v>
      </c>
      <c r="G1686" s="826" t="s">
        <v>5505</v>
      </c>
      <c r="H1686" s="826" t="s">
        <v>5506</v>
      </c>
      <c r="I1686" s="832">
        <v>130.99000549316406</v>
      </c>
      <c r="J1686" s="832">
        <v>30</v>
      </c>
      <c r="K1686" s="833">
        <v>3929.64990234375</v>
      </c>
    </row>
    <row r="1687" spans="1:11" ht="14.45" customHeight="1" x14ac:dyDescent="0.2">
      <c r="A1687" s="822" t="s">
        <v>575</v>
      </c>
      <c r="B1687" s="823" t="s">
        <v>576</v>
      </c>
      <c r="C1687" s="826" t="s">
        <v>598</v>
      </c>
      <c r="D1687" s="840" t="s">
        <v>599</v>
      </c>
      <c r="E1687" s="826" t="s">
        <v>4756</v>
      </c>
      <c r="F1687" s="840" t="s">
        <v>4757</v>
      </c>
      <c r="G1687" s="826" t="s">
        <v>5507</v>
      </c>
      <c r="H1687" s="826" t="s">
        <v>5508</v>
      </c>
      <c r="I1687" s="832">
        <v>119.99666608843887</v>
      </c>
      <c r="J1687" s="832">
        <v>1460</v>
      </c>
      <c r="K1687" s="833">
        <v>175194.16058349609</v>
      </c>
    </row>
    <row r="1688" spans="1:11" ht="14.45" customHeight="1" x14ac:dyDescent="0.2">
      <c r="A1688" s="822" t="s">
        <v>575</v>
      </c>
      <c r="B1688" s="823" t="s">
        <v>576</v>
      </c>
      <c r="C1688" s="826" t="s">
        <v>598</v>
      </c>
      <c r="D1688" s="840" t="s">
        <v>599</v>
      </c>
      <c r="E1688" s="826" t="s">
        <v>4756</v>
      </c>
      <c r="F1688" s="840" t="s">
        <v>4757</v>
      </c>
      <c r="G1688" s="826" t="s">
        <v>5509</v>
      </c>
      <c r="H1688" s="826" t="s">
        <v>5510</v>
      </c>
      <c r="I1688" s="832">
        <v>199</v>
      </c>
      <c r="J1688" s="832">
        <v>10</v>
      </c>
      <c r="K1688" s="833">
        <v>1989.969970703125</v>
      </c>
    </row>
    <row r="1689" spans="1:11" ht="14.45" customHeight="1" x14ac:dyDescent="0.2">
      <c r="A1689" s="822" t="s">
        <v>575</v>
      </c>
      <c r="B1689" s="823" t="s">
        <v>576</v>
      </c>
      <c r="C1689" s="826" t="s">
        <v>598</v>
      </c>
      <c r="D1689" s="840" t="s">
        <v>599</v>
      </c>
      <c r="E1689" s="826" t="s">
        <v>4756</v>
      </c>
      <c r="F1689" s="840" t="s">
        <v>4757</v>
      </c>
      <c r="G1689" s="826" t="s">
        <v>5511</v>
      </c>
      <c r="H1689" s="826" t="s">
        <v>5512</v>
      </c>
      <c r="I1689" s="832">
        <v>146.41000366210938</v>
      </c>
      <c r="J1689" s="832">
        <v>50</v>
      </c>
      <c r="K1689" s="833">
        <v>7320.5</v>
      </c>
    </row>
    <row r="1690" spans="1:11" ht="14.45" customHeight="1" x14ac:dyDescent="0.2">
      <c r="A1690" s="822" t="s">
        <v>575</v>
      </c>
      <c r="B1690" s="823" t="s">
        <v>576</v>
      </c>
      <c r="C1690" s="826" t="s">
        <v>598</v>
      </c>
      <c r="D1690" s="840" t="s">
        <v>599</v>
      </c>
      <c r="E1690" s="826" t="s">
        <v>4756</v>
      </c>
      <c r="F1690" s="840" t="s">
        <v>4757</v>
      </c>
      <c r="G1690" s="826" t="s">
        <v>5507</v>
      </c>
      <c r="H1690" s="826" t="s">
        <v>5513</v>
      </c>
      <c r="I1690" s="832">
        <v>119.996999613444</v>
      </c>
      <c r="J1690" s="832">
        <v>755</v>
      </c>
      <c r="K1690" s="833">
        <v>90597.060791015625</v>
      </c>
    </row>
    <row r="1691" spans="1:11" ht="14.45" customHeight="1" x14ac:dyDescent="0.2">
      <c r="A1691" s="822" t="s">
        <v>575</v>
      </c>
      <c r="B1691" s="823" t="s">
        <v>576</v>
      </c>
      <c r="C1691" s="826" t="s">
        <v>598</v>
      </c>
      <c r="D1691" s="840" t="s">
        <v>599</v>
      </c>
      <c r="E1691" s="826" t="s">
        <v>4756</v>
      </c>
      <c r="F1691" s="840" t="s">
        <v>4757</v>
      </c>
      <c r="G1691" s="826" t="s">
        <v>5514</v>
      </c>
      <c r="H1691" s="826" t="s">
        <v>5515</v>
      </c>
      <c r="I1691" s="832">
        <v>188.32000732421875</v>
      </c>
      <c r="J1691" s="832">
        <v>5</v>
      </c>
      <c r="K1691" s="833">
        <v>941.6199951171875</v>
      </c>
    </row>
    <row r="1692" spans="1:11" ht="14.45" customHeight="1" x14ac:dyDescent="0.2">
      <c r="A1692" s="822" t="s">
        <v>575</v>
      </c>
      <c r="B1692" s="823" t="s">
        <v>576</v>
      </c>
      <c r="C1692" s="826" t="s">
        <v>598</v>
      </c>
      <c r="D1692" s="840" t="s">
        <v>599</v>
      </c>
      <c r="E1692" s="826" t="s">
        <v>4756</v>
      </c>
      <c r="F1692" s="840" t="s">
        <v>4757</v>
      </c>
      <c r="G1692" s="826" t="s">
        <v>5509</v>
      </c>
      <c r="H1692" s="826" t="s">
        <v>5516</v>
      </c>
      <c r="I1692" s="832">
        <v>199</v>
      </c>
      <c r="J1692" s="832">
        <v>25</v>
      </c>
      <c r="K1692" s="833">
        <v>4974.909912109375</v>
      </c>
    </row>
    <row r="1693" spans="1:11" ht="14.45" customHeight="1" x14ac:dyDescent="0.2">
      <c r="A1693" s="822" t="s">
        <v>575</v>
      </c>
      <c r="B1693" s="823" t="s">
        <v>576</v>
      </c>
      <c r="C1693" s="826" t="s">
        <v>601</v>
      </c>
      <c r="D1693" s="840" t="s">
        <v>602</v>
      </c>
      <c r="E1693" s="826" t="s">
        <v>3735</v>
      </c>
      <c r="F1693" s="840" t="s">
        <v>3736</v>
      </c>
      <c r="G1693" s="826" t="s">
        <v>3753</v>
      </c>
      <c r="H1693" s="826" t="s">
        <v>3754</v>
      </c>
      <c r="I1693" s="832">
        <v>141.58000183105469</v>
      </c>
      <c r="J1693" s="832">
        <v>15</v>
      </c>
      <c r="K1693" s="833">
        <v>2123.7000122070313</v>
      </c>
    </row>
    <row r="1694" spans="1:11" ht="14.45" customHeight="1" x14ac:dyDescent="0.2">
      <c r="A1694" s="822" t="s">
        <v>575</v>
      </c>
      <c r="B1694" s="823" t="s">
        <v>576</v>
      </c>
      <c r="C1694" s="826" t="s">
        <v>601</v>
      </c>
      <c r="D1694" s="840" t="s">
        <v>602</v>
      </c>
      <c r="E1694" s="826" t="s">
        <v>3735</v>
      </c>
      <c r="F1694" s="840" t="s">
        <v>3736</v>
      </c>
      <c r="G1694" s="826" t="s">
        <v>3753</v>
      </c>
      <c r="H1694" s="826" t="s">
        <v>3755</v>
      </c>
      <c r="I1694" s="832">
        <v>156.20090970126066</v>
      </c>
      <c r="J1694" s="832">
        <v>37</v>
      </c>
      <c r="K1694" s="833">
        <v>5766.8799743652344</v>
      </c>
    </row>
    <row r="1695" spans="1:11" ht="14.45" customHeight="1" x14ac:dyDescent="0.2">
      <c r="A1695" s="822" t="s">
        <v>575</v>
      </c>
      <c r="B1695" s="823" t="s">
        <v>576</v>
      </c>
      <c r="C1695" s="826" t="s">
        <v>601</v>
      </c>
      <c r="D1695" s="840" t="s">
        <v>602</v>
      </c>
      <c r="E1695" s="826" t="s">
        <v>3598</v>
      </c>
      <c r="F1695" s="840" t="s">
        <v>3599</v>
      </c>
      <c r="G1695" s="826" t="s">
        <v>5517</v>
      </c>
      <c r="H1695" s="826" t="s">
        <v>5518</v>
      </c>
      <c r="I1695" s="832">
        <v>9.7799997329711914</v>
      </c>
      <c r="J1695" s="832">
        <v>200</v>
      </c>
      <c r="K1695" s="833">
        <v>1955</v>
      </c>
    </row>
    <row r="1696" spans="1:11" ht="14.45" customHeight="1" x14ac:dyDescent="0.2">
      <c r="A1696" s="822" t="s">
        <v>575</v>
      </c>
      <c r="B1696" s="823" t="s">
        <v>576</v>
      </c>
      <c r="C1696" s="826" t="s">
        <v>601</v>
      </c>
      <c r="D1696" s="840" t="s">
        <v>602</v>
      </c>
      <c r="E1696" s="826" t="s">
        <v>3598</v>
      </c>
      <c r="F1696" s="840" t="s">
        <v>3599</v>
      </c>
      <c r="G1696" s="826" t="s">
        <v>5519</v>
      </c>
      <c r="H1696" s="826" t="s">
        <v>5520</v>
      </c>
      <c r="I1696" s="832">
        <v>6.440000057220459</v>
      </c>
      <c r="J1696" s="832">
        <v>200</v>
      </c>
      <c r="K1696" s="833">
        <v>1288</v>
      </c>
    </row>
    <row r="1697" spans="1:11" ht="14.45" customHeight="1" x14ac:dyDescent="0.2">
      <c r="A1697" s="822" t="s">
        <v>575</v>
      </c>
      <c r="B1697" s="823" t="s">
        <v>576</v>
      </c>
      <c r="C1697" s="826" t="s">
        <v>601</v>
      </c>
      <c r="D1697" s="840" t="s">
        <v>602</v>
      </c>
      <c r="E1697" s="826" t="s">
        <v>3598</v>
      </c>
      <c r="F1697" s="840" t="s">
        <v>3599</v>
      </c>
      <c r="G1697" s="826" t="s">
        <v>5521</v>
      </c>
      <c r="H1697" s="826" t="s">
        <v>5522</v>
      </c>
      <c r="I1697" s="832">
        <v>3.5099999904632568</v>
      </c>
      <c r="J1697" s="832">
        <v>100</v>
      </c>
      <c r="K1697" s="833">
        <v>350.75</v>
      </c>
    </row>
    <row r="1698" spans="1:11" ht="14.45" customHeight="1" x14ac:dyDescent="0.2">
      <c r="A1698" s="822" t="s">
        <v>575</v>
      </c>
      <c r="B1698" s="823" t="s">
        <v>576</v>
      </c>
      <c r="C1698" s="826" t="s">
        <v>601</v>
      </c>
      <c r="D1698" s="840" t="s">
        <v>602</v>
      </c>
      <c r="E1698" s="826" t="s">
        <v>3598</v>
      </c>
      <c r="F1698" s="840" t="s">
        <v>3599</v>
      </c>
      <c r="G1698" s="826" t="s">
        <v>3834</v>
      </c>
      <c r="H1698" s="826" t="s">
        <v>3835</v>
      </c>
      <c r="I1698" s="832">
        <v>0.97000002861022949</v>
      </c>
      <c r="J1698" s="832">
        <v>50</v>
      </c>
      <c r="K1698" s="833">
        <v>48.5</v>
      </c>
    </row>
    <row r="1699" spans="1:11" ht="14.45" customHeight="1" x14ac:dyDescent="0.2">
      <c r="A1699" s="822" t="s">
        <v>575</v>
      </c>
      <c r="B1699" s="823" t="s">
        <v>576</v>
      </c>
      <c r="C1699" s="826" t="s">
        <v>601</v>
      </c>
      <c r="D1699" s="840" t="s">
        <v>602</v>
      </c>
      <c r="E1699" s="826" t="s">
        <v>3598</v>
      </c>
      <c r="F1699" s="840" t="s">
        <v>3599</v>
      </c>
      <c r="G1699" s="826" t="s">
        <v>5141</v>
      </c>
      <c r="H1699" s="826" t="s">
        <v>5142</v>
      </c>
      <c r="I1699" s="832">
        <v>0.59333332379659021</v>
      </c>
      <c r="J1699" s="832">
        <v>1500</v>
      </c>
      <c r="K1699" s="833">
        <v>890</v>
      </c>
    </row>
    <row r="1700" spans="1:11" ht="14.45" customHeight="1" x14ac:dyDescent="0.2">
      <c r="A1700" s="822" t="s">
        <v>575</v>
      </c>
      <c r="B1700" s="823" t="s">
        <v>576</v>
      </c>
      <c r="C1700" s="826" t="s">
        <v>601</v>
      </c>
      <c r="D1700" s="840" t="s">
        <v>602</v>
      </c>
      <c r="E1700" s="826" t="s">
        <v>3598</v>
      </c>
      <c r="F1700" s="840" t="s">
        <v>3599</v>
      </c>
      <c r="G1700" s="826" t="s">
        <v>5141</v>
      </c>
      <c r="H1700" s="826" t="s">
        <v>5143</v>
      </c>
      <c r="I1700" s="832">
        <v>0.5899999737739563</v>
      </c>
      <c r="J1700" s="832">
        <v>250</v>
      </c>
      <c r="K1700" s="833">
        <v>147.5</v>
      </c>
    </row>
    <row r="1701" spans="1:11" ht="14.45" customHeight="1" x14ac:dyDescent="0.2">
      <c r="A1701" s="822" t="s">
        <v>575</v>
      </c>
      <c r="B1701" s="823" t="s">
        <v>576</v>
      </c>
      <c r="C1701" s="826" t="s">
        <v>601</v>
      </c>
      <c r="D1701" s="840" t="s">
        <v>602</v>
      </c>
      <c r="E1701" s="826" t="s">
        <v>3598</v>
      </c>
      <c r="F1701" s="840" t="s">
        <v>3599</v>
      </c>
      <c r="G1701" s="826" t="s">
        <v>3612</v>
      </c>
      <c r="H1701" s="826" t="s">
        <v>3958</v>
      </c>
      <c r="I1701" s="832">
        <v>1.3799999952316284</v>
      </c>
      <c r="J1701" s="832">
        <v>4700</v>
      </c>
      <c r="K1701" s="833">
        <v>6486</v>
      </c>
    </row>
    <row r="1702" spans="1:11" ht="14.45" customHeight="1" x14ac:dyDescent="0.2">
      <c r="A1702" s="822" t="s">
        <v>575</v>
      </c>
      <c r="B1702" s="823" t="s">
        <v>576</v>
      </c>
      <c r="C1702" s="826" t="s">
        <v>601</v>
      </c>
      <c r="D1702" s="840" t="s">
        <v>602</v>
      </c>
      <c r="E1702" s="826" t="s">
        <v>3598</v>
      </c>
      <c r="F1702" s="840" t="s">
        <v>3599</v>
      </c>
      <c r="G1702" s="826" t="s">
        <v>3602</v>
      </c>
      <c r="H1702" s="826" t="s">
        <v>3603</v>
      </c>
      <c r="I1702" s="832">
        <v>0.85555557409922278</v>
      </c>
      <c r="J1702" s="832">
        <v>1000</v>
      </c>
      <c r="K1702" s="833">
        <v>856</v>
      </c>
    </row>
    <row r="1703" spans="1:11" ht="14.45" customHeight="1" x14ac:dyDescent="0.2">
      <c r="A1703" s="822" t="s">
        <v>575</v>
      </c>
      <c r="B1703" s="823" t="s">
        <v>576</v>
      </c>
      <c r="C1703" s="826" t="s">
        <v>601</v>
      </c>
      <c r="D1703" s="840" t="s">
        <v>602</v>
      </c>
      <c r="E1703" s="826" t="s">
        <v>3598</v>
      </c>
      <c r="F1703" s="840" t="s">
        <v>3599</v>
      </c>
      <c r="G1703" s="826" t="s">
        <v>3604</v>
      </c>
      <c r="H1703" s="826" t="s">
        <v>3605</v>
      </c>
      <c r="I1703" s="832">
        <v>1.5174999833106995</v>
      </c>
      <c r="J1703" s="832">
        <v>750</v>
      </c>
      <c r="K1703" s="833">
        <v>1138.5</v>
      </c>
    </row>
    <row r="1704" spans="1:11" ht="14.45" customHeight="1" x14ac:dyDescent="0.2">
      <c r="A1704" s="822" t="s">
        <v>575</v>
      </c>
      <c r="B1704" s="823" t="s">
        <v>576</v>
      </c>
      <c r="C1704" s="826" t="s">
        <v>601</v>
      </c>
      <c r="D1704" s="840" t="s">
        <v>602</v>
      </c>
      <c r="E1704" s="826" t="s">
        <v>3598</v>
      </c>
      <c r="F1704" s="840" t="s">
        <v>3599</v>
      </c>
      <c r="G1704" s="826" t="s">
        <v>3606</v>
      </c>
      <c r="H1704" s="826" t="s">
        <v>3607</v>
      </c>
      <c r="I1704" s="832">
        <v>24.984999656677246</v>
      </c>
      <c r="J1704" s="832">
        <v>60</v>
      </c>
      <c r="K1704" s="833">
        <v>1500.6699829101563</v>
      </c>
    </row>
    <row r="1705" spans="1:11" ht="14.45" customHeight="1" x14ac:dyDescent="0.2">
      <c r="A1705" s="822" t="s">
        <v>575</v>
      </c>
      <c r="B1705" s="823" t="s">
        <v>576</v>
      </c>
      <c r="C1705" s="826" t="s">
        <v>601</v>
      </c>
      <c r="D1705" s="840" t="s">
        <v>602</v>
      </c>
      <c r="E1705" s="826" t="s">
        <v>3598</v>
      </c>
      <c r="F1705" s="840" t="s">
        <v>3599</v>
      </c>
      <c r="G1705" s="826" t="s">
        <v>5145</v>
      </c>
      <c r="H1705" s="826" t="s">
        <v>5146</v>
      </c>
      <c r="I1705" s="832">
        <v>7.1566667556762695</v>
      </c>
      <c r="J1705" s="832">
        <v>84</v>
      </c>
      <c r="K1705" s="833">
        <v>603.95999813079834</v>
      </c>
    </row>
    <row r="1706" spans="1:11" ht="14.45" customHeight="1" x14ac:dyDescent="0.2">
      <c r="A1706" s="822" t="s">
        <v>575</v>
      </c>
      <c r="B1706" s="823" t="s">
        <v>576</v>
      </c>
      <c r="C1706" s="826" t="s">
        <v>601</v>
      </c>
      <c r="D1706" s="840" t="s">
        <v>602</v>
      </c>
      <c r="E1706" s="826" t="s">
        <v>3598</v>
      </c>
      <c r="F1706" s="840" t="s">
        <v>3599</v>
      </c>
      <c r="G1706" s="826" t="s">
        <v>3969</v>
      </c>
      <c r="H1706" s="826" t="s">
        <v>3970</v>
      </c>
      <c r="I1706" s="832">
        <v>11.307999897003175</v>
      </c>
      <c r="J1706" s="832">
        <v>110</v>
      </c>
      <c r="K1706" s="833">
        <v>1211.9999847412109</v>
      </c>
    </row>
    <row r="1707" spans="1:11" ht="14.45" customHeight="1" x14ac:dyDescent="0.2">
      <c r="A1707" s="822" t="s">
        <v>575</v>
      </c>
      <c r="B1707" s="823" t="s">
        <v>576</v>
      </c>
      <c r="C1707" s="826" t="s">
        <v>601</v>
      </c>
      <c r="D1707" s="840" t="s">
        <v>602</v>
      </c>
      <c r="E1707" s="826" t="s">
        <v>3598</v>
      </c>
      <c r="F1707" s="840" t="s">
        <v>3599</v>
      </c>
      <c r="G1707" s="826" t="s">
        <v>3617</v>
      </c>
      <c r="H1707" s="826" t="s">
        <v>4898</v>
      </c>
      <c r="I1707" s="832">
        <v>26.166666666666668</v>
      </c>
      <c r="J1707" s="832">
        <v>31</v>
      </c>
      <c r="K1707" s="833">
        <v>811.18000984191895</v>
      </c>
    </row>
    <row r="1708" spans="1:11" ht="14.45" customHeight="1" x14ac:dyDescent="0.2">
      <c r="A1708" s="822" t="s">
        <v>575</v>
      </c>
      <c r="B1708" s="823" t="s">
        <v>576</v>
      </c>
      <c r="C1708" s="826" t="s">
        <v>601</v>
      </c>
      <c r="D1708" s="840" t="s">
        <v>602</v>
      </c>
      <c r="E1708" s="826" t="s">
        <v>3598</v>
      </c>
      <c r="F1708" s="840" t="s">
        <v>3599</v>
      </c>
      <c r="G1708" s="826" t="s">
        <v>4899</v>
      </c>
      <c r="H1708" s="826" t="s">
        <v>5147</v>
      </c>
      <c r="I1708" s="832">
        <v>15.025714329310826</v>
      </c>
      <c r="J1708" s="832">
        <v>90</v>
      </c>
      <c r="K1708" s="833">
        <v>1352.4000091552734</v>
      </c>
    </row>
    <row r="1709" spans="1:11" ht="14.45" customHeight="1" x14ac:dyDescent="0.2">
      <c r="A1709" s="822" t="s">
        <v>575</v>
      </c>
      <c r="B1709" s="823" t="s">
        <v>576</v>
      </c>
      <c r="C1709" s="826" t="s">
        <v>601</v>
      </c>
      <c r="D1709" s="840" t="s">
        <v>602</v>
      </c>
      <c r="E1709" s="826" t="s">
        <v>3598</v>
      </c>
      <c r="F1709" s="840" t="s">
        <v>3599</v>
      </c>
      <c r="G1709" s="826" t="s">
        <v>4907</v>
      </c>
      <c r="H1709" s="826" t="s">
        <v>5148</v>
      </c>
      <c r="I1709" s="832">
        <v>23.919285774230957</v>
      </c>
      <c r="J1709" s="832">
        <v>160</v>
      </c>
      <c r="K1709" s="833">
        <v>3826.9999542236328</v>
      </c>
    </row>
    <row r="1710" spans="1:11" ht="14.45" customHeight="1" x14ac:dyDescent="0.2">
      <c r="A1710" s="822" t="s">
        <v>575</v>
      </c>
      <c r="B1710" s="823" t="s">
        <v>576</v>
      </c>
      <c r="C1710" s="826" t="s">
        <v>601</v>
      </c>
      <c r="D1710" s="840" t="s">
        <v>602</v>
      </c>
      <c r="E1710" s="826" t="s">
        <v>3598</v>
      </c>
      <c r="F1710" s="840" t="s">
        <v>3599</v>
      </c>
      <c r="G1710" s="826" t="s">
        <v>3608</v>
      </c>
      <c r="H1710" s="826" t="s">
        <v>3609</v>
      </c>
      <c r="I1710" s="832">
        <v>11.609999656677246</v>
      </c>
      <c r="J1710" s="832">
        <v>24</v>
      </c>
      <c r="K1710" s="833">
        <v>278.6400146484375</v>
      </c>
    </row>
    <row r="1711" spans="1:11" ht="14.45" customHeight="1" x14ac:dyDescent="0.2">
      <c r="A1711" s="822" t="s">
        <v>575</v>
      </c>
      <c r="B1711" s="823" t="s">
        <v>576</v>
      </c>
      <c r="C1711" s="826" t="s">
        <v>601</v>
      </c>
      <c r="D1711" s="840" t="s">
        <v>602</v>
      </c>
      <c r="E1711" s="826" t="s">
        <v>3598</v>
      </c>
      <c r="F1711" s="840" t="s">
        <v>3599</v>
      </c>
      <c r="G1711" s="826" t="s">
        <v>3610</v>
      </c>
      <c r="H1711" s="826" t="s">
        <v>3611</v>
      </c>
      <c r="I1711" s="832">
        <v>19.089999516805012</v>
      </c>
      <c r="J1711" s="832">
        <v>36</v>
      </c>
      <c r="K1711" s="833">
        <v>687.22999572753906</v>
      </c>
    </row>
    <row r="1712" spans="1:11" ht="14.45" customHeight="1" x14ac:dyDescent="0.2">
      <c r="A1712" s="822" t="s">
        <v>575</v>
      </c>
      <c r="B1712" s="823" t="s">
        <v>576</v>
      </c>
      <c r="C1712" s="826" t="s">
        <v>601</v>
      </c>
      <c r="D1712" s="840" t="s">
        <v>602</v>
      </c>
      <c r="E1712" s="826" t="s">
        <v>3598</v>
      </c>
      <c r="F1712" s="840" t="s">
        <v>3599</v>
      </c>
      <c r="G1712" s="826" t="s">
        <v>3983</v>
      </c>
      <c r="H1712" s="826" t="s">
        <v>3984</v>
      </c>
      <c r="I1712" s="832">
        <v>26.185713631766184</v>
      </c>
      <c r="J1712" s="832">
        <v>168</v>
      </c>
      <c r="K1712" s="833">
        <v>4399.1100463867188</v>
      </c>
    </row>
    <row r="1713" spans="1:11" ht="14.45" customHeight="1" x14ac:dyDescent="0.2">
      <c r="A1713" s="822" t="s">
        <v>575</v>
      </c>
      <c r="B1713" s="823" t="s">
        <v>576</v>
      </c>
      <c r="C1713" s="826" t="s">
        <v>601</v>
      </c>
      <c r="D1713" s="840" t="s">
        <v>602</v>
      </c>
      <c r="E1713" s="826" t="s">
        <v>3598</v>
      </c>
      <c r="F1713" s="840" t="s">
        <v>3599</v>
      </c>
      <c r="G1713" s="826" t="s">
        <v>3612</v>
      </c>
      <c r="H1713" s="826" t="s">
        <v>3613</v>
      </c>
      <c r="I1713" s="832">
        <v>1.3799999952316284</v>
      </c>
      <c r="J1713" s="832">
        <v>2600</v>
      </c>
      <c r="K1713" s="833">
        <v>3588</v>
      </c>
    </row>
    <row r="1714" spans="1:11" ht="14.45" customHeight="1" x14ac:dyDescent="0.2">
      <c r="A1714" s="822" t="s">
        <v>575</v>
      </c>
      <c r="B1714" s="823" t="s">
        <v>576</v>
      </c>
      <c r="C1714" s="826" t="s">
        <v>601</v>
      </c>
      <c r="D1714" s="840" t="s">
        <v>602</v>
      </c>
      <c r="E1714" s="826" t="s">
        <v>3598</v>
      </c>
      <c r="F1714" s="840" t="s">
        <v>3599</v>
      </c>
      <c r="G1714" s="826" t="s">
        <v>3602</v>
      </c>
      <c r="H1714" s="826" t="s">
        <v>3615</v>
      </c>
      <c r="I1714" s="832">
        <v>0.85750001668930054</v>
      </c>
      <c r="J1714" s="832">
        <v>800</v>
      </c>
      <c r="K1714" s="833">
        <v>686</v>
      </c>
    </row>
    <row r="1715" spans="1:11" ht="14.45" customHeight="1" x14ac:dyDescent="0.2">
      <c r="A1715" s="822" t="s">
        <v>575</v>
      </c>
      <c r="B1715" s="823" t="s">
        <v>576</v>
      </c>
      <c r="C1715" s="826" t="s">
        <v>601</v>
      </c>
      <c r="D1715" s="840" t="s">
        <v>602</v>
      </c>
      <c r="E1715" s="826" t="s">
        <v>3598</v>
      </c>
      <c r="F1715" s="840" t="s">
        <v>3599</v>
      </c>
      <c r="G1715" s="826" t="s">
        <v>3604</v>
      </c>
      <c r="H1715" s="826" t="s">
        <v>3616</v>
      </c>
      <c r="I1715" s="832">
        <v>1.5162499845027924</v>
      </c>
      <c r="J1715" s="832">
        <v>750</v>
      </c>
      <c r="K1715" s="833">
        <v>1138</v>
      </c>
    </row>
    <row r="1716" spans="1:11" ht="14.45" customHeight="1" x14ac:dyDescent="0.2">
      <c r="A1716" s="822" t="s">
        <v>575</v>
      </c>
      <c r="B1716" s="823" t="s">
        <v>576</v>
      </c>
      <c r="C1716" s="826" t="s">
        <v>601</v>
      </c>
      <c r="D1716" s="840" t="s">
        <v>602</v>
      </c>
      <c r="E1716" s="826" t="s">
        <v>3598</v>
      </c>
      <c r="F1716" s="840" t="s">
        <v>3599</v>
      </c>
      <c r="G1716" s="826" t="s">
        <v>3606</v>
      </c>
      <c r="H1716" s="826" t="s">
        <v>5153</v>
      </c>
      <c r="I1716" s="832">
        <v>25.125</v>
      </c>
      <c r="J1716" s="832">
        <v>24</v>
      </c>
      <c r="K1716" s="833">
        <v>602.95001220703125</v>
      </c>
    </row>
    <row r="1717" spans="1:11" ht="14.45" customHeight="1" x14ac:dyDescent="0.2">
      <c r="A1717" s="822" t="s">
        <v>575</v>
      </c>
      <c r="B1717" s="823" t="s">
        <v>576</v>
      </c>
      <c r="C1717" s="826" t="s">
        <v>601</v>
      </c>
      <c r="D1717" s="840" t="s">
        <v>602</v>
      </c>
      <c r="E1717" s="826" t="s">
        <v>3598</v>
      </c>
      <c r="F1717" s="840" t="s">
        <v>3599</v>
      </c>
      <c r="G1717" s="826" t="s">
        <v>3969</v>
      </c>
      <c r="H1717" s="826" t="s">
        <v>3989</v>
      </c>
      <c r="I1717" s="832">
        <v>8.1216665903727208</v>
      </c>
      <c r="J1717" s="832">
        <v>60</v>
      </c>
      <c r="K1717" s="833">
        <v>487.29998779296875</v>
      </c>
    </row>
    <row r="1718" spans="1:11" ht="14.45" customHeight="1" x14ac:dyDescent="0.2">
      <c r="A1718" s="822" t="s">
        <v>575</v>
      </c>
      <c r="B1718" s="823" t="s">
        <v>576</v>
      </c>
      <c r="C1718" s="826" t="s">
        <v>601</v>
      </c>
      <c r="D1718" s="840" t="s">
        <v>602</v>
      </c>
      <c r="E1718" s="826" t="s">
        <v>3598</v>
      </c>
      <c r="F1718" s="840" t="s">
        <v>3599</v>
      </c>
      <c r="G1718" s="826" t="s">
        <v>3617</v>
      </c>
      <c r="H1718" s="826" t="s">
        <v>3618</v>
      </c>
      <c r="I1718" s="832">
        <v>26.165714263916016</v>
      </c>
      <c r="J1718" s="832">
        <v>15</v>
      </c>
      <c r="K1718" s="833">
        <v>392.49000549316406</v>
      </c>
    </row>
    <row r="1719" spans="1:11" ht="14.45" customHeight="1" x14ac:dyDescent="0.2">
      <c r="A1719" s="822" t="s">
        <v>575</v>
      </c>
      <c r="B1719" s="823" t="s">
        <v>576</v>
      </c>
      <c r="C1719" s="826" t="s">
        <v>601</v>
      </c>
      <c r="D1719" s="840" t="s">
        <v>602</v>
      </c>
      <c r="E1719" s="826" t="s">
        <v>3598</v>
      </c>
      <c r="F1719" s="840" t="s">
        <v>3599</v>
      </c>
      <c r="G1719" s="826" t="s">
        <v>4899</v>
      </c>
      <c r="H1719" s="826" t="s">
        <v>4906</v>
      </c>
      <c r="I1719" s="832">
        <v>15.025833368301392</v>
      </c>
      <c r="J1719" s="832">
        <v>174</v>
      </c>
      <c r="K1719" s="833">
        <v>2614.3300170898438</v>
      </c>
    </row>
    <row r="1720" spans="1:11" ht="14.45" customHeight="1" x14ac:dyDescent="0.2">
      <c r="A1720" s="822" t="s">
        <v>575</v>
      </c>
      <c r="B1720" s="823" t="s">
        <v>576</v>
      </c>
      <c r="C1720" s="826" t="s">
        <v>601</v>
      </c>
      <c r="D1720" s="840" t="s">
        <v>602</v>
      </c>
      <c r="E1720" s="826" t="s">
        <v>3598</v>
      </c>
      <c r="F1720" s="840" t="s">
        <v>3599</v>
      </c>
      <c r="G1720" s="826" t="s">
        <v>4907</v>
      </c>
      <c r="H1720" s="826" t="s">
        <v>4908</v>
      </c>
      <c r="I1720" s="832">
        <v>23.920000076293945</v>
      </c>
      <c r="J1720" s="832">
        <v>52</v>
      </c>
      <c r="K1720" s="833">
        <v>1243.8399963378906</v>
      </c>
    </row>
    <row r="1721" spans="1:11" ht="14.45" customHeight="1" x14ac:dyDescent="0.2">
      <c r="A1721" s="822" t="s">
        <v>575</v>
      </c>
      <c r="B1721" s="823" t="s">
        <v>576</v>
      </c>
      <c r="C1721" s="826" t="s">
        <v>601</v>
      </c>
      <c r="D1721" s="840" t="s">
        <v>602</v>
      </c>
      <c r="E1721" s="826" t="s">
        <v>3598</v>
      </c>
      <c r="F1721" s="840" t="s">
        <v>3599</v>
      </c>
      <c r="G1721" s="826" t="s">
        <v>3608</v>
      </c>
      <c r="H1721" s="826" t="s">
        <v>3995</v>
      </c>
      <c r="I1721" s="832">
        <v>9.4899997711181641</v>
      </c>
      <c r="J1721" s="832">
        <v>72</v>
      </c>
      <c r="K1721" s="833">
        <v>683.15998840332031</v>
      </c>
    </row>
    <row r="1722" spans="1:11" ht="14.45" customHeight="1" x14ac:dyDescent="0.2">
      <c r="A1722" s="822" t="s">
        <v>575</v>
      </c>
      <c r="B1722" s="823" t="s">
        <v>576</v>
      </c>
      <c r="C1722" s="826" t="s">
        <v>601</v>
      </c>
      <c r="D1722" s="840" t="s">
        <v>602</v>
      </c>
      <c r="E1722" s="826" t="s">
        <v>3598</v>
      </c>
      <c r="F1722" s="840" t="s">
        <v>3599</v>
      </c>
      <c r="G1722" s="826" t="s">
        <v>3610</v>
      </c>
      <c r="H1722" s="826" t="s">
        <v>3996</v>
      </c>
      <c r="I1722" s="832">
        <v>18.936665852864582</v>
      </c>
      <c r="J1722" s="832">
        <v>36</v>
      </c>
      <c r="K1722" s="833">
        <v>681.760009765625</v>
      </c>
    </row>
    <row r="1723" spans="1:11" ht="14.45" customHeight="1" x14ac:dyDescent="0.2">
      <c r="A1723" s="822" t="s">
        <v>575</v>
      </c>
      <c r="B1723" s="823" t="s">
        <v>576</v>
      </c>
      <c r="C1723" s="826" t="s">
        <v>601</v>
      </c>
      <c r="D1723" s="840" t="s">
        <v>602</v>
      </c>
      <c r="E1723" s="826" t="s">
        <v>3598</v>
      </c>
      <c r="F1723" s="840" t="s">
        <v>3599</v>
      </c>
      <c r="G1723" s="826" t="s">
        <v>3619</v>
      </c>
      <c r="H1723" s="826" t="s">
        <v>3620</v>
      </c>
      <c r="I1723" s="832">
        <v>79.860000610351563</v>
      </c>
      <c r="J1723" s="832">
        <v>210</v>
      </c>
      <c r="K1723" s="833">
        <v>16770.600219726563</v>
      </c>
    </row>
    <row r="1724" spans="1:11" ht="14.45" customHeight="1" x14ac:dyDescent="0.2">
      <c r="A1724" s="822" t="s">
        <v>575</v>
      </c>
      <c r="B1724" s="823" t="s">
        <v>576</v>
      </c>
      <c r="C1724" s="826" t="s">
        <v>601</v>
      </c>
      <c r="D1724" s="840" t="s">
        <v>602</v>
      </c>
      <c r="E1724" s="826" t="s">
        <v>3598</v>
      </c>
      <c r="F1724" s="840" t="s">
        <v>3599</v>
      </c>
      <c r="G1724" s="826" t="s">
        <v>4050</v>
      </c>
      <c r="H1724" s="826" t="s">
        <v>4052</v>
      </c>
      <c r="I1724" s="832">
        <v>12.020000457763672</v>
      </c>
      <c r="J1724" s="832">
        <v>75</v>
      </c>
      <c r="K1724" s="833">
        <v>901.780029296875</v>
      </c>
    </row>
    <row r="1725" spans="1:11" ht="14.45" customHeight="1" x14ac:dyDescent="0.2">
      <c r="A1725" s="822" t="s">
        <v>575</v>
      </c>
      <c r="B1725" s="823" t="s">
        <v>576</v>
      </c>
      <c r="C1725" s="826" t="s">
        <v>601</v>
      </c>
      <c r="D1725" s="840" t="s">
        <v>602</v>
      </c>
      <c r="E1725" s="826" t="s">
        <v>3598</v>
      </c>
      <c r="F1725" s="840" t="s">
        <v>3599</v>
      </c>
      <c r="G1725" s="826" t="s">
        <v>3621</v>
      </c>
      <c r="H1725" s="826" t="s">
        <v>3622</v>
      </c>
      <c r="I1725" s="832">
        <v>41.5390007019043</v>
      </c>
      <c r="J1725" s="832">
        <v>560</v>
      </c>
      <c r="K1725" s="833">
        <v>23261.580322265625</v>
      </c>
    </row>
    <row r="1726" spans="1:11" ht="14.45" customHeight="1" x14ac:dyDescent="0.2">
      <c r="A1726" s="822" t="s">
        <v>575</v>
      </c>
      <c r="B1726" s="823" t="s">
        <v>576</v>
      </c>
      <c r="C1726" s="826" t="s">
        <v>601</v>
      </c>
      <c r="D1726" s="840" t="s">
        <v>602</v>
      </c>
      <c r="E1726" s="826" t="s">
        <v>3598</v>
      </c>
      <c r="F1726" s="840" t="s">
        <v>3599</v>
      </c>
      <c r="G1726" s="826" t="s">
        <v>3621</v>
      </c>
      <c r="H1726" s="826" t="s">
        <v>3623</v>
      </c>
      <c r="I1726" s="832">
        <v>41.540000915527344</v>
      </c>
      <c r="J1726" s="832">
        <v>56</v>
      </c>
      <c r="K1726" s="833">
        <v>2326.239990234375</v>
      </c>
    </row>
    <row r="1727" spans="1:11" ht="14.45" customHeight="1" x14ac:dyDescent="0.2">
      <c r="A1727" s="822" t="s">
        <v>575</v>
      </c>
      <c r="B1727" s="823" t="s">
        <v>576</v>
      </c>
      <c r="C1727" s="826" t="s">
        <v>601</v>
      </c>
      <c r="D1727" s="840" t="s">
        <v>602</v>
      </c>
      <c r="E1727" s="826" t="s">
        <v>3598</v>
      </c>
      <c r="F1727" s="840" t="s">
        <v>3599</v>
      </c>
      <c r="G1727" s="826" t="s">
        <v>3621</v>
      </c>
      <c r="H1727" s="826" t="s">
        <v>3624</v>
      </c>
      <c r="I1727" s="832">
        <v>41.536666870117188</v>
      </c>
      <c r="J1727" s="832">
        <v>224</v>
      </c>
      <c r="K1727" s="833">
        <v>9303.93017578125</v>
      </c>
    </row>
    <row r="1728" spans="1:11" ht="14.45" customHeight="1" x14ac:dyDescent="0.2">
      <c r="A1728" s="822" t="s">
        <v>575</v>
      </c>
      <c r="B1728" s="823" t="s">
        <v>576</v>
      </c>
      <c r="C1728" s="826" t="s">
        <v>601</v>
      </c>
      <c r="D1728" s="840" t="s">
        <v>602</v>
      </c>
      <c r="E1728" s="826" t="s">
        <v>3598</v>
      </c>
      <c r="F1728" s="840" t="s">
        <v>3599</v>
      </c>
      <c r="G1728" s="826" t="s">
        <v>3619</v>
      </c>
      <c r="H1728" s="826" t="s">
        <v>5523</v>
      </c>
      <c r="I1728" s="832">
        <v>79.860000610351563</v>
      </c>
      <c r="J1728" s="832">
        <v>75</v>
      </c>
      <c r="K1728" s="833">
        <v>5989.5001220703125</v>
      </c>
    </row>
    <row r="1729" spans="1:11" ht="14.45" customHeight="1" x14ac:dyDescent="0.2">
      <c r="A1729" s="822" t="s">
        <v>575</v>
      </c>
      <c r="B1729" s="823" t="s">
        <v>576</v>
      </c>
      <c r="C1729" s="826" t="s">
        <v>601</v>
      </c>
      <c r="D1729" s="840" t="s">
        <v>602</v>
      </c>
      <c r="E1729" s="826" t="s">
        <v>3598</v>
      </c>
      <c r="F1729" s="840" t="s">
        <v>3599</v>
      </c>
      <c r="G1729" s="826" t="s">
        <v>4055</v>
      </c>
      <c r="H1729" s="826" t="s">
        <v>4056</v>
      </c>
      <c r="I1729" s="832">
        <v>68.533844581017121</v>
      </c>
      <c r="J1729" s="832">
        <v>435</v>
      </c>
      <c r="K1729" s="833">
        <v>29708.639526367188</v>
      </c>
    </row>
    <row r="1730" spans="1:11" ht="14.45" customHeight="1" x14ac:dyDescent="0.2">
      <c r="A1730" s="822" t="s">
        <v>575</v>
      </c>
      <c r="B1730" s="823" t="s">
        <v>576</v>
      </c>
      <c r="C1730" s="826" t="s">
        <v>601</v>
      </c>
      <c r="D1730" s="840" t="s">
        <v>602</v>
      </c>
      <c r="E1730" s="826" t="s">
        <v>3598</v>
      </c>
      <c r="F1730" s="840" t="s">
        <v>3599</v>
      </c>
      <c r="G1730" s="826" t="s">
        <v>3621</v>
      </c>
      <c r="H1730" s="826" t="s">
        <v>3625</v>
      </c>
      <c r="I1730" s="832">
        <v>41.536363775079899</v>
      </c>
      <c r="J1730" s="832">
        <v>532</v>
      </c>
      <c r="K1730" s="833">
        <v>22097.279907226563</v>
      </c>
    </row>
    <row r="1731" spans="1:11" ht="14.45" customHeight="1" x14ac:dyDescent="0.2">
      <c r="A1731" s="822" t="s">
        <v>575</v>
      </c>
      <c r="B1731" s="823" t="s">
        <v>576</v>
      </c>
      <c r="C1731" s="826" t="s">
        <v>601</v>
      </c>
      <c r="D1731" s="840" t="s">
        <v>602</v>
      </c>
      <c r="E1731" s="826" t="s">
        <v>3598</v>
      </c>
      <c r="F1731" s="840" t="s">
        <v>3599</v>
      </c>
      <c r="G1731" s="826" t="s">
        <v>4050</v>
      </c>
      <c r="H1731" s="826" t="s">
        <v>4058</v>
      </c>
      <c r="I1731" s="832">
        <v>12.020000457763672</v>
      </c>
      <c r="J1731" s="832">
        <v>75</v>
      </c>
      <c r="K1731" s="833">
        <v>901.5</v>
      </c>
    </row>
    <row r="1732" spans="1:11" ht="14.45" customHeight="1" x14ac:dyDescent="0.2">
      <c r="A1732" s="822" t="s">
        <v>575</v>
      </c>
      <c r="B1732" s="823" t="s">
        <v>576</v>
      </c>
      <c r="C1732" s="826" t="s">
        <v>601</v>
      </c>
      <c r="D1732" s="840" t="s">
        <v>602</v>
      </c>
      <c r="E1732" s="826" t="s">
        <v>3598</v>
      </c>
      <c r="F1732" s="840" t="s">
        <v>3599</v>
      </c>
      <c r="G1732" s="826" t="s">
        <v>3619</v>
      </c>
      <c r="H1732" s="826" t="s">
        <v>5524</v>
      </c>
      <c r="I1732" s="832">
        <v>79.861429486955913</v>
      </c>
      <c r="J1732" s="832">
        <v>195</v>
      </c>
      <c r="K1732" s="833">
        <v>15572.900146484375</v>
      </c>
    </row>
    <row r="1733" spans="1:11" ht="14.45" customHeight="1" x14ac:dyDescent="0.2">
      <c r="A1733" s="822" t="s">
        <v>575</v>
      </c>
      <c r="B1733" s="823" t="s">
        <v>576</v>
      </c>
      <c r="C1733" s="826" t="s">
        <v>601</v>
      </c>
      <c r="D1733" s="840" t="s">
        <v>602</v>
      </c>
      <c r="E1733" s="826" t="s">
        <v>3598</v>
      </c>
      <c r="F1733" s="840" t="s">
        <v>3599</v>
      </c>
      <c r="G1733" s="826" t="s">
        <v>4055</v>
      </c>
      <c r="H1733" s="826" t="s">
        <v>4059</v>
      </c>
      <c r="I1733" s="832">
        <v>66.239997863769531</v>
      </c>
      <c r="J1733" s="832">
        <v>390</v>
      </c>
      <c r="K1733" s="833">
        <v>25833.599365234375</v>
      </c>
    </row>
    <row r="1734" spans="1:11" ht="14.45" customHeight="1" x14ac:dyDescent="0.2">
      <c r="A1734" s="822" t="s">
        <v>575</v>
      </c>
      <c r="B1734" s="823" t="s">
        <v>576</v>
      </c>
      <c r="C1734" s="826" t="s">
        <v>601</v>
      </c>
      <c r="D1734" s="840" t="s">
        <v>602</v>
      </c>
      <c r="E1734" s="826" t="s">
        <v>3598</v>
      </c>
      <c r="F1734" s="840" t="s">
        <v>3599</v>
      </c>
      <c r="G1734" s="826" t="s">
        <v>3626</v>
      </c>
      <c r="H1734" s="826" t="s">
        <v>3627</v>
      </c>
      <c r="I1734" s="832">
        <v>0.67166668838924837</v>
      </c>
      <c r="J1734" s="832">
        <v>7850</v>
      </c>
      <c r="K1734" s="833">
        <v>5266</v>
      </c>
    </row>
    <row r="1735" spans="1:11" ht="14.45" customHeight="1" x14ac:dyDescent="0.2">
      <c r="A1735" s="822" t="s">
        <v>575</v>
      </c>
      <c r="B1735" s="823" t="s">
        <v>576</v>
      </c>
      <c r="C1735" s="826" t="s">
        <v>601</v>
      </c>
      <c r="D1735" s="840" t="s">
        <v>602</v>
      </c>
      <c r="E1735" s="826" t="s">
        <v>3598</v>
      </c>
      <c r="F1735" s="840" t="s">
        <v>3599</v>
      </c>
      <c r="G1735" s="826" t="s">
        <v>3626</v>
      </c>
      <c r="H1735" s="826" t="s">
        <v>3628</v>
      </c>
      <c r="I1735" s="832">
        <v>0.66700001955032351</v>
      </c>
      <c r="J1735" s="832">
        <v>3850</v>
      </c>
      <c r="K1735" s="833">
        <v>2567</v>
      </c>
    </row>
    <row r="1736" spans="1:11" ht="14.45" customHeight="1" x14ac:dyDescent="0.2">
      <c r="A1736" s="822" t="s">
        <v>575</v>
      </c>
      <c r="B1736" s="823" t="s">
        <v>576</v>
      </c>
      <c r="C1736" s="826" t="s">
        <v>601</v>
      </c>
      <c r="D1736" s="840" t="s">
        <v>602</v>
      </c>
      <c r="E1736" s="826" t="s">
        <v>3629</v>
      </c>
      <c r="F1736" s="840" t="s">
        <v>3630</v>
      </c>
      <c r="G1736" s="826" t="s">
        <v>5155</v>
      </c>
      <c r="H1736" s="826" t="s">
        <v>5156</v>
      </c>
      <c r="I1736" s="832">
        <v>355.5</v>
      </c>
      <c r="J1736" s="832">
        <v>10</v>
      </c>
      <c r="K1736" s="833">
        <v>3554.97998046875</v>
      </c>
    </row>
    <row r="1737" spans="1:11" ht="14.45" customHeight="1" x14ac:dyDescent="0.2">
      <c r="A1737" s="822" t="s">
        <v>575</v>
      </c>
      <c r="B1737" s="823" t="s">
        <v>576</v>
      </c>
      <c r="C1737" s="826" t="s">
        <v>601</v>
      </c>
      <c r="D1737" s="840" t="s">
        <v>602</v>
      </c>
      <c r="E1737" s="826" t="s">
        <v>3629</v>
      </c>
      <c r="F1737" s="840" t="s">
        <v>3630</v>
      </c>
      <c r="G1737" s="826" t="s">
        <v>4926</v>
      </c>
      <c r="H1737" s="826" t="s">
        <v>5157</v>
      </c>
      <c r="I1737" s="832">
        <v>650.33001708984375</v>
      </c>
      <c r="J1737" s="832">
        <v>2</v>
      </c>
      <c r="K1737" s="833">
        <v>1300.6600341796875</v>
      </c>
    </row>
    <row r="1738" spans="1:11" ht="14.45" customHeight="1" x14ac:dyDescent="0.2">
      <c r="A1738" s="822" t="s">
        <v>575</v>
      </c>
      <c r="B1738" s="823" t="s">
        <v>576</v>
      </c>
      <c r="C1738" s="826" t="s">
        <v>601</v>
      </c>
      <c r="D1738" s="840" t="s">
        <v>602</v>
      </c>
      <c r="E1738" s="826" t="s">
        <v>3629</v>
      </c>
      <c r="F1738" s="840" t="s">
        <v>3630</v>
      </c>
      <c r="G1738" s="826" t="s">
        <v>5525</v>
      </c>
      <c r="H1738" s="826" t="s">
        <v>5526</v>
      </c>
      <c r="I1738" s="832">
        <v>6655</v>
      </c>
      <c r="J1738" s="832">
        <v>1</v>
      </c>
      <c r="K1738" s="833">
        <v>6655</v>
      </c>
    </row>
    <row r="1739" spans="1:11" ht="14.45" customHeight="1" x14ac:dyDescent="0.2">
      <c r="A1739" s="822" t="s">
        <v>575</v>
      </c>
      <c r="B1739" s="823" t="s">
        <v>576</v>
      </c>
      <c r="C1739" s="826" t="s">
        <v>601</v>
      </c>
      <c r="D1739" s="840" t="s">
        <v>602</v>
      </c>
      <c r="E1739" s="826" t="s">
        <v>3629</v>
      </c>
      <c r="F1739" s="840" t="s">
        <v>3630</v>
      </c>
      <c r="G1739" s="826" t="s">
        <v>4930</v>
      </c>
      <c r="H1739" s="826" t="s">
        <v>5158</v>
      </c>
      <c r="I1739" s="832">
        <v>13.810000419616699</v>
      </c>
      <c r="J1739" s="832">
        <v>10</v>
      </c>
      <c r="K1739" s="833">
        <v>138.05999755859375</v>
      </c>
    </row>
    <row r="1740" spans="1:11" ht="14.45" customHeight="1" x14ac:dyDescent="0.2">
      <c r="A1740" s="822" t="s">
        <v>575</v>
      </c>
      <c r="B1740" s="823" t="s">
        <v>576</v>
      </c>
      <c r="C1740" s="826" t="s">
        <v>601</v>
      </c>
      <c r="D1740" s="840" t="s">
        <v>602</v>
      </c>
      <c r="E1740" s="826" t="s">
        <v>3629</v>
      </c>
      <c r="F1740" s="840" t="s">
        <v>3630</v>
      </c>
      <c r="G1740" s="826" t="s">
        <v>4930</v>
      </c>
      <c r="H1740" s="826" t="s">
        <v>4931</v>
      </c>
      <c r="I1740" s="832">
        <v>13.810000419616699</v>
      </c>
      <c r="J1740" s="832">
        <v>10</v>
      </c>
      <c r="K1740" s="833">
        <v>138.05999755859375</v>
      </c>
    </row>
    <row r="1741" spans="1:11" ht="14.45" customHeight="1" x14ac:dyDescent="0.2">
      <c r="A1741" s="822" t="s">
        <v>575</v>
      </c>
      <c r="B1741" s="823" t="s">
        <v>576</v>
      </c>
      <c r="C1741" s="826" t="s">
        <v>601</v>
      </c>
      <c r="D1741" s="840" t="s">
        <v>602</v>
      </c>
      <c r="E1741" s="826" t="s">
        <v>3629</v>
      </c>
      <c r="F1741" s="840" t="s">
        <v>3630</v>
      </c>
      <c r="G1741" s="826" t="s">
        <v>4104</v>
      </c>
      <c r="H1741" s="826" t="s">
        <v>4105</v>
      </c>
      <c r="I1741" s="832">
        <v>2.3599998950958252</v>
      </c>
      <c r="J1741" s="832">
        <v>250</v>
      </c>
      <c r="K1741" s="833">
        <v>590</v>
      </c>
    </row>
    <row r="1742" spans="1:11" ht="14.45" customHeight="1" x14ac:dyDescent="0.2">
      <c r="A1742" s="822" t="s">
        <v>575</v>
      </c>
      <c r="B1742" s="823" t="s">
        <v>576</v>
      </c>
      <c r="C1742" s="826" t="s">
        <v>601</v>
      </c>
      <c r="D1742" s="840" t="s">
        <v>602</v>
      </c>
      <c r="E1742" s="826" t="s">
        <v>3629</v>
      </c>
      <c r="F1742" s="840" t="s">
        <v>3630</v>
      </c>
      <c r="G1742" s="826" t="s">
        <v>4106</v>
      </c>
      <c r="H1742" s="826" t="s">
        <v>4107</v>
      </c>
      <c r="I1742" s="832">
        <v>2.3599998950958252</v>
      </c>
      <c r="J1742" s="832">
        <v>450</v>
      </c>
      <c r="K1742" s="833">
        <v>1062</v>
      </c>
    </row>
    <row r="1743" spans="1:11" ht="14.45" customHeight="1" x14ac:dyDescent="0.2">
      <c r="A1743" s="822" t="s">
        <v>575</v>
      </c>
      <c r="B1743" s="823" t="s">
        <v>576</v>
      </c>
      <c r="C1743" s="826" t="s">
        <v>601</v>
      </c>
      <c r="D1743" s="840" t="s">
        <v>602</v>
      </c>
      <c r="E1743" s="826" t="s">
        <v>3629</v>
      </c>
      <c r="F1743" s="840" t="s">
        <v>3630</v>
      </c>
      <c r="G1743" s="826" t="s">
        <v>4108</v>
      </c>
      <c r="H1743" s="826" t="s">
        <v>4109</v>
      </c>
      <c r="I1743" s="832">
        <v>2.3592306650601902</v>
      </c>
      <c r="J1743" s="832">
        <v>850</v>
      </c>
      <c r="K1743" s="833">
        <v>2005</v>
      </c>
    </row>
    <row r="1744" spans="1:11" ht="14.45" customHeight="1" x14ac:dyDescent="0.2">
      <c r="A1744" s="822" t="s">
        <v>575</v>
      </c>
      <c r="B1744" s="823" t="s">
        <v>576</v>
      </c>
      <c r="C1744" s="826" t="s">
        <v>601</v>
      </c>
      <c r="D1744" s="840" t="s">
        <v>602</v>
      </c>
      <c r="E1744" s="826" t="s">
        <v>3629</v>
      </c>
      <c r="F1744" s="840" t="s">
        <v>3630</v>
      </c>
      <c r="G1744" s="826" t="s">
        <v>5161</v>
      </c>
      <c r="H1744" s="826" t="s">
        <v>5162</v>
      </c>
      <c r="I1744" s="832">
        <v>2.3599998950958252</v>
      </c>
      <c r="J1744" s="832">
        <v>650</v>
      </c>
      <c r="K1744" s="833">
        <v>1534</v>
      </c>
    </row>
    <row r="1745" spans="1:11" ht="14.45" customHeight="1" x14ac:dyDescent="0.2">
      <c r="A1745" s="822" t="s">
        <v>575</v>
      </c>
      <c r="B1745" s="823" t="s">
        <v>576</v>
      </c>
      <c r="C1745" s="826" t="s">
        <v>601</v>
      </c>
      <c r="D1745" s="840" t="s">
        <v>602</v>
      </c>
      <c r="E1745" s="826" t="s">
        <v>3629</v>
      </c>
      <c r="F1745" s="840" t="s">
        <v>3630</v>
      </c>
      <c r="G1745" s="826" t="s">
        <v>5159</v>
      </c>
      <c r="H1745" s="826" t="s">
        <v>5163</v>
      </c>
      <c r="I1745" s="832">
        <v>2.380000114440918</v>
      </c>
      <c r="J1745" s="832">
        <v>50</v>
      </c>
      <c r="K1745" s="833">
        <v>119</v>
      </c>
    </row>
    <row r="1746" spans="1:11" ht="14.45" customHeight="1" x14ac:dyDescent="0.2">
      <c r="A1746" s="822" t="s">
        <v>575</v>
      </c>
      <c r="B1746" s="823" t="s">
        <v>576</v>
      </c>
      <c r="C1746" s="826" t="s">
        <v>601</v>
      </c>
      <c r="D1746" s="840" t="s">
        <v>602</v>
      </c>
      <c r="E1746" s="826" t="s">
        <v>3629</v>
      </c>
      <c r="F1746" s="840" t="s">
        <v>3630</v>
      </c>
      <c r="G1746" s="826" t="s">
        <v>4104</v>
      </c>
      <c r="H1746" s="826" t="s">
        <v>5527</v>
      </c>
      <c r="I1746" s="832">
        <v>2.3499999046325684</v>
      </c>
      <c r="J1746" s="832">
        <v>50</v>
      </c>
      <c r="K1746" s="833">
        <v>117.5</v>
      </c>
    </row>
    <row r="1747" spans="1:11" ht="14.45" customHeight="1" x14ac:dyDescent="0.2">
      <c r="A1747" s="822" t="s">
        <v>575</v>
      </c>
      <c r="B1747" s="823" t="s">
        <v>576</v>
      </c>
      <c r="C1747" s="826" t="s">
        <v>601</v>
      </c>
      <c r="D1747" s="840" t="s">
        <v>602</v>
      </c>
      <c r="E1747" s="826" t="s">
        <v>3629</v>
      </c>
      <c r="F1747" s="840" t="s">
        <v>3630</v>
      </c>
      <c r="G1747" s="826" t="s">
        <v>4106</v>
      </c>
      <c r="H1747" s="826" t="s">
        <v>4110</v>
      </c>
      <c r="I1747" s="832">
        <v>2.3599998950958252</v>
      </c>
      <c r="J1747" s="832">
        <v>200</v>
      </c>
      <c r="K1747" s="833">
        <v>472</v>
      </c>
    </row>
    <row r="1748" spans="1:11" ht="14.45" customHeight="1" x14ac:dyDescent="0.2">
      <c r="A1748" s="822" t="s">
        <v>575</v>
      </c>
      <c r="B1748" s="823" t="s">
        <v>576</v>
      </c>
      <c r="C1748" s="826" t="s">
        <v>601</v>
      </c>
      <c r="D1748" s="840" t="s">
        <v>602</v>
      </c>
      <c r="E1748" s="826" t="s">
        <v>3629</v>
      </c>
      <c r="F1748" s="840" t="s">
        <v>3630</v>
      </c>
      <c r="G1748" s="826" t="s">
        <v>4108</v>
      </c>
      <c r="H1748" s="826" t="s">
        <v>4111</v>
      </c>
      <c r="I1748" s="832">
        <v>2.3599998950958252</v>
      </c>
      <c r="J1748" s="832">
        <v>460</v>
      </c>
      <c r="K1748" s="833">
        <v>1085.6000061035156</v>
      </c>
    </row>
    <row r="1749" spans="1:11" ht="14.45" customHeight="1" x14ac:dyDescent="0.2">
      <c r="A1749" s="822" t="s">
        <v>575</v>
      </c>
      <c r="B1749" s="823" t="s">
        <v>576</v>
      </c>
      <c r="C1749" s="826" t="s">
        <v>601</v>
      </c>
      <c r="D1749" s="840" t="s">
        <v>602</v>
      </c>
      <c r="E1749" s="826" t="s">
        <v>3629</v>
      </c>
      <c r="F1749" s="840" t="s">
        <v>3630</v>
      </c>
      <c r="G1749" s="826" t="s">
        <v>5161</v>
      </c>
      <c r="H1749" s="826" t="s">
        <v>5164</v>
      </c>
      <c r="I1749" s="832">
        <v>2.3599998950958252</v>
      </c>
      <c r="J1749" s="832">
        <v>300</v>
      </c>
      <c r="K1749" s="833">
        <v>708</v>
      </c>
    </row>
    <row r="1750" spans="1:11" ht="14.45" customHeight="1" x14ac:dyDescent="0.2">
      <c r="A1750" s="822" t="s">
        <v>575</v>
      </c>
      <c r="B1750" s="823" t="s">
        <v>576</v>
      </c>
      <c r="C1750" s="826" t="s">
        <v>601</v>
      </c>
      <c r="D1750" s="840" t="s">
        <v>602</v>
      </c>
      <c r="E1750" s="826" t="s">
        <v>3629</v>
      </c>
      <c r="F1750" s="840" t="s">
        <v>3630</v>
      </c>
      <c r="G1750" s="826" t="s">
        <v>4938</v>
      </c>
      <c r="H1750" s="826" t="s">
        <v>5165</v>
      </c>
      <c r="I1750" s="832">
        <v>1.690000057220459</v>
      </c>
      <c r="J1750" s="832">
        <v>100</v>
      </c>
      <c r="K1750" s="833">
        <v>169</v>
      </c>
    </row>
    <row r="1751" spans="1:11" ht="14.45" customHeight="1" x14ac:dyDescent="0.2">
      <c r="A1751" s="822" t="s">
        <v>575</v>
      </c>
      <c r="B1751" s="823" t="s">
        <v>576</v>
      </c>
      <c r="C1751" s="826" t="s">
        <v>601</v>
      </c>
      <c r="D1751" s="840" t="s">
        <v>602</v>
      </c>
      <c r="E1751" s="826" t="s">
        <v>3629</v>
      </c>
      <c r="F1751" s="840" t="s">
        <v>3630</v>
      </c>
      <c r="G1751" s="826" t="s">
        <v>4938</v>
      </c>
      <c r="H1751" s="826" t="s">
        <v>4939</v>
      </c>
      <c r="I1751" s="832">
        <v>1.6950000524520874</v>
      </c>
      <c r="J1751" s="832">
        <v>200</v>
      </c>
      <c r="K1751" s="833">
        <v>339</v>
      </c>
    </row>
    <row r="1752" spans="1:11" ht="14.45" customHeight="1" x14ac:dyDescent="0.2">
      <c r="A1752" s="822" t="s">
        <v>575</v>
      </c>
      <c r="B1752" s="823" t="s">
        <v>576</v>
      </c>
      <c r="C1752" s="826" t="s">
        <v>601</v>
      </c>
      <c r="D1752" s="840" t="s">
        <v>602</v>
      </c>
      <c r="E1752" s="826" t="s">
        <v>3629</v>
      </c>
      <c r="F1752" s="840" t="s">
        <v>3630</v>
      </c>
      <c r="G1752" s="826" t="s">
        <v>4938</v>
      </c>
      <c r="H1752" s="826" t="s">
        <v>5166</v>
      </c>
      <c r="I1752" s="832">
        <v>1.6950000524520874</v>
      </c>
      <c r="J1752" s="832">
        <v>150</v>
      </c>
      <c r="K1752" s="833">
        <v>254.5</v>
      </c>
    </row>
    <row r="1753" spans="1:11" ht="14.45" customHeight="1" x14ac:dyDescent="0.2">
      <c r="A1753" s="822" t="s">
        <v>575</v>
      </c>
      <c r="B1753" s="823" t="s">
        <v>576</v>
      </c>
      <c r="C1753" s="826" t="s">
        <v>601</v>
      </c>
      <c r="D1753" s="840" t="s">
        <v>602</v>
      </c>
      <c r="E1753" s="826" t="s">
        <v>3629</v>
      </c>
      <c r="F1753" s="840" t="s">
        <v>3630</v>
      </c>
      <c r="G1753" s="826" t="s">
        <v>4123</v>
      </c>
      <c r="H1753" s="826" t="s">
        <v>4124</v>
      </c>
      <c r="I1753" s="832">
        <v>1.6950000524520874</v>
      </c>
      <c r="J1753" s="832">
        <v>7100</v>
      </c>
      <c r="K1753" s="833">
        <v>12035</v>
      </c>
    </row>
    <row r="1754" spans="1:11" ht="14.45" customHeight="1" x14ac:dyDescent="0.2">
      <c r="A1754" s="822" t="s">
        <v>575</v>
      </c>
      <c r="B1754" s="823" t="s">
        <v>576</v>
      </c>
      <c r="C1754" s="826" t="s">
        <v>601</v>
      </c>
      <c r="D1754" s="840" t="s">
        <v>602</v>
      </c>
      <c r="E1754" s="826" t="s">
        <v>3629</v>
      </c>
      <c r="F1754" s="840" t="s">
        <v>3630</v>
      </c>
      <c r="G1754" s="826" t="s">
        <v>4123</v>
      </c>
      <c r="H1754" s="826" t="s">
        <v>4125</v>
      </c>
      <c r="I1754" s="832">
        <v>1.6973333756128948</v>
      </c>
      <c r="J1754" s="832">
        <v>15950</v>
      </c>
      <c r="K1754" s="833">
        <v>27076.5</v>
      </c>
    </row>
    <row r="1755" spans="1:11" ht="14.45" customHeight="1" x14ac:dyDescent="0.2">
      <c r="A1755" s="822" t="s">
        <v>575</v>
      </c>
      <c r="B1755" s="823" t="s">
        <v>576</v>
      </c>
      <c r="C1755" s="826" t="s">
        <v>601</v>
      </c>
      <c r="D1755" s="840" t="s">
        <v>602</v>
      </c>
      <c r="E1755" s="826" t="s">
        <v>3629</v>
      </c>
      <c r="F1755" s="840" t="s">
        <v>3630</v>
      </c>
      <c r="G1755" s="826" t="s">
        <v>4123</v>
      </c>
      <c r="H1755" s="826" t="s">
        <v>4126</v>
      </c>
      <c r="I1755" s="832">
        <v>1.6950000524520874</v>
      </c>
      <c r="J1755" s="832">
        <v>12800</v>
      </c>
      <c r="K1755" s="833">
        <v>21704</v>
      </c>
    </row>
    <row r="1756" spans="1:11" ht="14.45" customHeight="1" x14ac:dyDescent="0.2">
      <c r="A1756" s="822" t="s">
        <v>575</v>
      </c>
      <c r="B1756" s="823" t="s">
        <v>576</v>
      </c>
      <c r="C1756" s="826" t="s">
        <v>601</v>
      </c>
      <c r="D1756" s="840" t="s">
        <v>602</v>
      </c>
      <c r="E1756" s="826" t="s">
        <v>3629</v>
      </c>
      <c r="F1756" s="840" t="s">
        <v>3630</v>
      </c>
      <c r="G1756" s="826" t="s">
        <v>3637</v>
      </c>
      <c r="H1756" s="826" t="s">
        <v>3638</v>
      </c>
      <c r="I1756" s="832">
        <v>33.880001068115234</v>
      </c>
      <c r="J1756" s="832">
        <v>15</v>
      </c>
      <c r="K1756" s="833">
        <v>508.20000839233398</v>
      </c>
    </row>
    <row r="1757" spans="1:11" ht="14.45" customHeight="1" x14ac:dyDescent="0.2">
      <c r="A1757" s="822" t="s">
        <v>575</v>
      </c>
      <c r="B1757" s="823" t="s">
        <v>576</v>
      </c>
      <c r="C1757" s="826" t="s">
        <v>601</v>
      </c>
      <c r="D1757" s="840" t="s">
        <v>602</v>
      </c>
      <c r="E1757" s="826" t="s">
        <v>3629</v>
      </c>
      <c r="F1757" s="840" t="s">
        <v>3630</v>
      </c>
      <c r="G1757" s="826" t="s">
        <v>3637</v>
      </c>
      <c r="H1757" s="826" t="s">
        <v>4940</v>
      </c>
      <c r="I1757" s="832">
        <v>33.880001068115234</v>
      </c>
      <c r="J1757" s="832">
        <v>12</v>
      </c>
      <c r="K1757" s="833">
        <v>406.56000518798828</v>
      </c>
    </row>
    <row r="1758" spans="1:11" ht="14.45" customHeight="1" x14ac:dyDescent="0.2">
      <c r="A1758" s="822" t="s">
        <v>575</v>
      </c>
      <c r="B1758" s="823" t="s">
        <v>576</v>
      </c>
      <c r="C1758" s="826" t="s">
        <v>601</v>
      </c>
      <c r="D1758" s="840" t="s">
        <v>602</v>
      </c>
      <c r="E1758" s="826" t="s">
        <v>3629</v>
      </c>
      <c r="F1758" s="840" t="s">
        <v>3630</v>
      </c>
      <c r="G1758" s="826" t="s">
        <v>4127</v>
      </c>
      <c r="H1758" s="826" t="s">
        <v>4128</v>
      </c>
      <c r="I1758" s="832">
        <v>11.494545329700816</v>
      </c>
      <c r="J1758" s="832">
        <v>6650</v>
      </c>
      <c r="K1758" s="833">
        <v>76442.14013671875</v>
      </c>
    </row>
    <row r="1759" spans="1:11" ht="14.45" customHeight="1" x14ac:dyDescent="0.2">
      <c r="A1759" s="822" t="s">
        <v>575</v>
      </c>
      <c r="B1759" s="823" t="s">
        <v>576</v>
      </c>
      <c r="C1759" s="826" t="s">
        <v>601</v>
      </c>
      <c r="D1759" s="840" t="s">
        <v>602</v>
      </c>
      <c r="E1759" s="826" t="s">
        <v>3629</v>
      </c>
      <c r="F1759" s="840" t="s">
        <v>3630</v>
      </c>
      <c r="G1759" s="826" t="s">
        <v>4127</v>
      </c>
      <c r="H1759" s="826" t="s">
        <v>4941</v>
      </c>
      <c r="I1759" s="832">
        <v>11.494999885559082</v>
      </c>
      <c r="J1759" s="832">
        <v>3450</v>
      </c>
      <c r="K1759" s="833">
        <v>39660.5</v>
      </c>
    </row>
    <row r="1760" spans="1:11" ht="14.45" customHeight="1" x14ac:dyDescent="0.2">
      <c r="A1760" s="822" t="s">
        <v>575</v>
      </c>
      <c r="B1760" s="823" t="s">
        <v>576</v>
      </c>
      <c r="C1760" s="826" t="s">
        <v>601</v>
      </c>
      <c r="D1760" s="840" t="s">
        <v>602</v>
      </c>
      <c r="E1760" s="826" t="s">
        <v>3629</v>
      </c>
      <c r="F1760" s="840" t="s">
        <v>3630</v>
      </c>
      <c r="G1760" s="826" t="s">
        <v>5171</v>
      </c>
      <c r="H1760" s="826" t="s">
        <v>5173</v>
      </c>
      <c r="I1760" s="832">
        <v>11.25</v>
      </c>
      <c r="J1760" s="832">
        <v>400</v>
      </c>
      <c r="K1760" s="833">
        <v>4500</v>
      </c>
    </row>
    <row r="1761" spans="1:11" ht="14.45" customHeight="1" x14ac:dyDescent="0.2">
      <c r="A1761" s="822" t="s">
        <v>575</v>
      </c>
      <c r="B1761" s="823" t="s">
        <v>576</v>
      </c>
      <c r="C1761" s="826" t="s">
        <v>601</v>
      </c>
      <c r="D1761" s="840" t="s">
        <v>602</v>
      </c>
      <c r="E1761" s="826" t="s">
        <v>3629</v>
      </c>
      <c r="F1761" s="840" t="s">
        <v>3630</v>
      </c>
      <c r="G1761" s="826" t="s">
        <v>5174</v>
      </c>
      <c r="H1761" s="826" t="s">
        <v>5175</v>
      </c>
      <c r="I1761" s="832">
        <v>38.503332773844399</v>
      </c>
      <c r="J1761" s="832">
        <v>150</v>
      </c>
      <c r="K1761" s="833">
        <v>5775.5499267578125</v>
      </c>
    </row>
    <row r="1762" spans="1:11" ht="14.45" customHeight="1" x14ac:dyDescent="0.2">
      <c r="A1762" s="822" t="s">
        <v>575</v>
      </c>
      <c r="B1762" s="823" t="s">
        <v>576</v>
      </c>
      <c r="C1762" s="826" t="s">
        <v>601</v>
      </c>
      <c r="D1762" s="840" t="s">
        <v>602</v>
      </c>
      <c r="E1762" s="826" t="s">
        <v>3629</v>
      </c>
      <c r="F1762" s="840" t="s">
        <v>3630</v>
      </c>
      <c r="G1762" s="826" t="s">
        <v>5174</v>
      </c>
      <c r="H1762" s="826" t="s">
        <v>5176</v>
      </c>
      <c r="I1762" s="832">
        <v>38.503332773844399</v>
      </c>
      <c r="J1762" s="832">
        <v>150</v>
      </c>
      <c r="K1762" s="833">
        <v>5775.6600341796875</v>
      </c>
    </row>
    <row r="1763" spans="1:11" ht="14.45" customHeight="1" x14ac:dyDescent="0.2">
      <c r="A1763" s="822" t="s">
        <v>575</v>
      </c>
      <c r="B1763" s="823" t="s">
        <v>576</v>
      </c>
      <c r="C1763" s="826" t="s">
        <v>601</v>
      </c>
      <c r="D1763" s="840" t="s">
        <v>602</v>
      </c>
      <c r="E1763" s="826" t="s">
        <v>3629</v>
      </c>
      <c r="F1763" s="840" t="s">
        <v>3630</v>
      </c>
      <c r="G1763" s="826" t="s">
        <v>5177</v>
      </c>
      <c r="H1763" s="826" t="s">
        <v>5178</v>
      </c>
      <c r="I1763" s="832">
        <v>41</v>
      </c>
      <c r="J1763" s="832">
        <v>20</v>
      </c>
      <c r="K1763" s="833">
        <v>819.9000244140625</v>
      </c>
    </row>
    <row r="1764" spans="1:11" ht="14.45" customHeight="1" x14ac:dyDescent="0.2">
      <c r="A1764" s="822" t="s">
        <v>575</v>
      </c>
      <c r="B1764" s="823" t="s">
        <v>576</v>
      </c>
      <c r="C1764" s="826" t="s">
        <v>601</v>
      </c>
      <c r="D1764" s="840" t="s">
        <v>602</v>
      </c>
      <c r="E1764" s="826" t="s">
        <v>3629</v>
      </c>
      <c r="F1764" s="840" t="s">
        <v>3630</v>
      </c>
      <c r="G1764" s="826" t="s">
        <v>5177</v>
      </c>
      <c r="H1764" s="826" t="s">
        <v>5179</v>
      </c>
      <c r="I1764" s="832">
        <v>40.990001678466797</v>
      </c>
      <c r="J1764" s="832">
        <v>20</v>
      </c>
      <c r="K1764" s="833">
        <v>819.79998779296875</v>
      </c>
    </row>
    <row r="1765" spans="1:11" ht="14.45" customHeight="1" x14ac:dyDescent="0.2">
      <c r="A1765" s="822" t="s">
        <v>575</v>
      </c>
      <c r="B1765" s="823" t="s">
        <v>576</v>
      </c>
      <c r="C1765" s="826" t="s">
        <v>601</v>
      </c>
      <c r="D1765" s="840" t="s">
        <v>602</v>
      </c>
      <c r="E1765" s="826" t="s">
        <v>3629</v>
      </c>
      <c r="F1765" s="840" t="s">
        <v>3630</v>
      </c>
      <c r="G1765" s="826" t="s">
        <v>5180</v>
      </c>
      <c r="H1765" s="826" t="s">
        <v>5181</v>
      </c>
      <c r="I1765" s="832">
        <v>82.889999389648438</v>
      </c>
      <c r="J1765" s="832">
        <v>75</v>
      </c>
      <c r="K1765" s="833">
        <v>6216.3896484375</v>
      </c>
    </row>
    <row r="1766" spans="1:11" ht="14.45" customHeight="1" x14ac:dyDescent="0.2">
      <c r="A1766" s="822" t="s">
        <v>575</v>
      </c>
      <c r="B1766" s="823" t="s">
        <v>576</v>
      </c>
      <c r="C1766" s="826" t="s">
        <v>601</v>
      </c>
      <c r="D1766" s="840" t="s">
        <v>602</v>
      </c>
      <c r="E1766" s="826" t="s">
        <v>3629</v>
      </c>
      <c r="F1766" s="840" t="s">
        <v>3630</v>
      </c>
      <c r="G1766" s="826" t="s">
        <v>5180</v>
      </c>
      <c r="H1766" s="826" t="s">
        <v>5182</v>
      </c>
      <c r="I1766" s="832">
        <v>85.379997253417969</v>
      </c>
      <c r="J1766" s="832">
        <v>75</v>
      </c>
      <c r="K1766" s="833">
        <v>6403.31982421875</v>
      </c>
    </row>
    <row r="1767" spans="1:11" ht="14.45" customHeight="1" x14ac:dyDescent="0.2">
      <c r="A1767" s="822" t="s">
        <v>575</v>
      </c>
      <c r="B1767" s="823" t="s">
        <v>576</v>
      </c>
      <c r="C1767" s="826" t="s">
        <v>601</v>
      </c>
      <c r="D1767" s="840" t="s">
        <v>602</v>
      </c>
      <c r="E1767" s="826" t="s">
        <v>3629</v>
      </c>
      <c r="F1767" s="840" t="s">
        <v>3630</v>
      </c>
      <c r="G1767" s="826" t="s">
        <v>5183</v>
      </c>
      <c r="H1767" s="826" t="s">
        <v>5184</v>
      </c>
      <c r="I1767" s="832">
        <v>93.470001220703125</v>
      </c>
      <c r="J1767" s="832">
        <v>25</v>
      </c>
      <c r="K1767" s="833">
        <v>2336.75</v>
      </c>
    </row>
    <row r="1768" spans="1:11" ht="14.45" customHeight="1" x14ac:dyDescent="0.2">
      <c r="A1768" s="822" t="s">
        <v>575</v>
      </c>
      <c r="B1768" s="823" t="s">
        <v>576</v>
      </c>
      <c r="C1768" s="826" t="s">
        <v>601</v>
      </c>
      <c r="D1768" s="840" t="s">
        <v>602</v>
      </c>
      <c r="E1768" s="826" t="s">
        <v>3629</v>
      </c>
      <c r="F1768" s="840" t="s">
        <v>3630</v>
      </c>
      <c r="G1768" s="826" t="s">
        <v>5528</v>
      </c>
      <c r="H1768" s="826" t="s">
        <v>5529</v>
      </c>
      <c r="I1768" s="832">
        <v>140.39999389648438</v>
      </c>
      <c r="J1768" s="832">
        <v>1</v>
      </c>
      <c r="K1768" s="833">
        <v>140.39999389648438</v>
      </c>
    </row>
    <row r="1769" spans="1:11" ht="14.45" customHeight="1" x14ac:dyDescent="0.2">
      <c r="A1769" s="822" t="s">
        <v>575</v>
      </c>
      <c r="B1769" s="823" t="s">
        <v>576</v>
      </c>
      <c r="C1769" s="826" t="s">
        <v>601</v>
      </c>
      <c r="D1769" s="840" t="s">
        <v>602</v>
      </c>
      <c r="E1769" s="826" t="s">
        <v>3629</v>
      </c>
      <c r="F1769" s="840" t="s">
        <v>3630</v>
      </c>
      <c r="G1769" s="826" t="s">
        <v>4143</v>
      </c>
      <c r="H1769" s="826" t="s">
        <v>4144</v>
      </c>
      <c r="I1769" s="832">
        <v>54.450000762939453</v>
      </c>
      <c r="J1769" s="832">
        <v>3</v>
      </c>
      <c r="K1769" s="833">
        <v>163.35000610351563</v>
      </c>
    </row>
    <row r="1770" spans="1:11" ht="14.45" customHeight="1" x14ac:dyDescent="0.2">
      <c r="A1770" s="822" t="s">
        <v>575</v>
      </c>
      <c r="B1770" s="823" t="s">
        <v>576</v>
      </c>
      <c r="C1770" s="826" t="s">
        <v>601</v>
      </c>
      <c r="D1770" s="840" t="s">
        <v>602</v>
      </c>
      <c r="E1770" s="826" t="s">
        <v>3629</v>
      </c>
      <c r="F1770" s="840" t="s">
        <v>3630</v>
      </c>
      <c r="G1770" s="826" t="s">
        <v>4149</v>
      </c>
      <c r="H1770" s="826" t="s">
        <v>4150</v>
      </c>
      <c r="I1770" s="832">
        <v>5.263158045316997</v>
      </c>
      <c r="J1770" s="832">
        <v>4780</v>
      </c>
      <c r="K1770" s="833">
        <v>25155.799987792969</v>
      </c>
    </row>
    <row r="1771" spans="1:11" ht="14.45" customHeight="1" x14ac:dyDescent="0.2">
      <c r="A1771" s="822" t="s">
        <v>575</v>
      </c>
      <c r="B1771" s="823" t="s">
        <v>576</v>
      </c>
      <c r="C1771" s="826" t="s">
        <v>601</v>
      </c>
      <c r="D1771" s="840" t="s">
        <v>602</v>
      </c>
      <c r="E1771" s="826" t="s">
        <v>3629</v>
      </c>
      <c r="F1771" s="840" t="s">
        <v>3630</v>
      </c>
      <c r="G1771" s="826" t="s">
        <v>3639</v>
      </c>
      <c r="H1771" s="826" t="s">
        <v>3640</v>
      </c>
      <c r="I1771" s="832">
        <v>3.4842857292720248</v>
      </c>
      <c r="J1771" s="832">
        <v>15300</v>
      </c>
      <c r="K1771" s="833">
        <v>53318</v>
      </c>
    </row>
    <row r="1772" spans="1:11" ht="14.45" customHeight="1" x14ac:dyDescent="0.2">
      <c r="A1772" s="822" t="s">
        <v>575</v>
      </c>
      <c r="B1772" s="823" t="s">
        <v>576</v>
      </c>
      <c r="C1772" s="826" t="s">
        <v>601</v>
      </c>
      <c r="D1772" s="840" t="s">
        <v>602</v>
      </c>
      <c r="E1772" s="826" t="s">
        <v>3629</v>
      </c>
      <c r="F1772" s="840" t="s">
        <v>3630</v>
      </c>
      <c r="G1772" s="826" t="s">
        <v>5186</v>
      </c>
      <c r="H1772" s="826" t="s">
        <v>5530</v>
      </c>
      <c r="I1772" s="832">
        <v>26.020000457763672</v>
      </c>
      <c r="J1772" s="832">
        <v>50</v>
      </c>
      <c r="K1772" s="833">
        <v>1300.8800048828125</v>
      </c>
    </row>
    <row r="1773" spans="1:11" ht="14.45" customHeight="1" x14ac:dyDescent="0.2">
      <c r="A1773" s="822" t="s">
        <v>575</v>
      </c>
      <c r="B1773" s="823" t="s">
        <v>576</v>
      </c>
      <c r="C1773" s="826" t="s">
        <v>601</v>
      </c>
      <c r="D1773" s="840" t="s">
        <v>602</v>
      </c>
      <c r="E1773" s="826" t="s">
        <v>3629</v>
      </c>
      <c r="F1773" s="840" t="s">
        <v>3630</v>
      </c>
      <c r="G1773" s="826" t="s">
        <v>5186</v>
      </c>
      <c r="H1773" s="826" t="s">
        <v>5187</v>
      </c>
      <c r="I1773" s="832">
        <v>26.020000457763672</v>
      </c>
      <c r="J1773" s="832">
        <v>50</v>
      </c>
      <c r="K1773" s="833">
        <v>1300.760009765625</v>
      </c>
    </row>
    <row r="1774" spans="1:11" ht="14.45" customHeight="1" x14ac:dyDescent="0.2">
      <c r="A1774" s="822" t="s">
        <v>575</v>
      </c>
      <c r="B1774" s="823" t="s">
        <v>576</v>
      </c>
      <c r="C1774" s="826" t="s">
        <v>601</v>
      </c>
      <c r="D1774" s="840" t="s">
        <v>602</v>
      </c>
      <c r="E1774" s="826" t="s">
        <v>3629</v>
      </c>
      <c r="F1774" s="840" t="s">
        <v>3630</v>
      </c>
      <c r="G1774" s="826" t="s">
        <v>4149</v>
      </c>
      <c r="H1774" s="826" t="s">
        <v>4155</v>
      </c>
      <c r="I1774" s="832">
        <v>5.4433333079020185</v>
      </c>
      <c r="J1774" s="832">
        <v>1560</v>
      </c>
      <c r="K1774" s="833">
        <v>8491</v>
      </c>
    </row>
    <row r="1775" spans="1:11" ht="14.45" customHeight="1" x14ac:dyDescent="0.2">
      <c r="A1775" s="822" t="s">
        <v>575</v>
      </c>
      <c r="B1775" s="823" t="s">
        <v>576</v>
      </c>
      <c r="C1775" s="826" t="s">
        <v>601</v>
      </c>
      <c r="D1775" s="840" t="s">
        <v>602</v>
      </c>
      <c r="E1775" s="826" t="s">
        <v>3629</v>
      </c>
      <c r="F1775" s="840" t="s">
        <v>3630</v>
      </c>
      <c r="G1775" s="826" t="s">
        <v>3639</v>
      </c>
      <c r="H1775" s="826" t="s">
        <v>3641</v>
      </c>
      <c r="I1775" s="832">
        <v>3.4146154660444994</v>
      </c>
      <c r="J1775" s="832">
        <v>7200</v>
      </c>
      <c r="K1775" s="833">
        <v>24641</v>
      </c>
    </row>
    <row r="1776" spans="1:11" ht="14.45" customHeight="1" x14ac:dyDescent="0.2">
      <c r="A1776" s="822" t="s">
        <v>575</v>
      </c>
      <c r="B1776" s="823" t="s">
        <v>576</v>
      </c>
      <c r="C1776" s="826" t="s">
        <v>601</v>
      </c>
      <c r="D1776" s="840" t="s">
        <v>602</v>
      </c>
      <c r="E1776" s="826" t="s">
        <v>3629</v>
      </c>
      <c r="F1776" s="840" t="s">
        <v>3630</v>
      </c>
      <c r="G1776" s="826" t="s">
        <v>5531</v>
      </c>
      <c r="H1776" s="826" t="s">
        <v>5532</v>
      </c>
      <c r="I1776" s="832">
        <v>123.20999908447266</v>
      </c>
      <c r="J1776" s="832">
        <v>10</v>
      </c>
      <c r="K1776" s="833">
        <v>1232.1400146484375</v>
      </c>
    </row>
    <row r="1777" spans="1:11" ht="14.45" customHeight="1" x14ac:dyDescent="0.2">
      <c r="A1777" s="822" t="s">
        <v>575</v>
      </c>
      <c r="B1777" s="823" t="s">
        <v>576</v>
      </c>
      <c r="C1777" s="826" t="s">
        <v>601</v>
      </c>
      <c r="D1777" s="840" t="s">
        <v>602</v>
      </c>
      <c r="E1777" s="826" t="s">
        <v>3629</v>
      </c>
      <c r="F1777" s="840" t="s">
        <v>3630</v>
      </c>
      <c r="G1777" s="826" t="s">
        <v>5533</v>
      </c>
      <c r="H1777" s="826" t="s">
        <v>5534</v>
      </c>
      <c r="I1777" s="832">
        <v>123.20999908447266</v>
      </c>
      <c r="J1777" s="832">
        <v>10</v>
      </c>
      <c r="K1777" s="833">
        <v>1232.1400146484375</v>
      </c>
    </row>
    <row r="1778" spans="1:11" ht="14.45" customHeight="1" x14ac:dyDescent="0.2">
      <c r="A1778" s="822" t="s">
        <v>575</v>
      </c>
      <c r="B1778" s="823" t="s">
        <v>576</v>
      </c>
      <c r="C1778" s="826" t="s">
        <v>601</v>
      </c>
      <c r="D1778" s="840" t="s">
        <v>602</v>
      </c>
      <c r="E1778" s="826" t="s">
        <v>3629</v>
      </c>
      <c r="F1778" s="840" t="s">
        <v>3630</v>
      </c>
      <c r="G1778" s="826" t="s">
        <v>5535</v>
      </c>
      <c r="H1778" s="826" t="s">
        <v>5536</v>
      </c>
      <c r="I1778" s="832">
        <v>701.79998779296875</v>
      </c>
      <c r="J1778" s="832">
        <v>1</v>
      </c>
      <c r="K1778" s="833">
        <v>701.79998779296875</v>
      </c>
    </row>
    <row r="1779" spans="1:11" ht="14.45" customHeight="1" x14ac:dyDescent="0.2">
      <c r="A1779" s="822" t="s">
        <v>575</v>
      </c>
      <c r="B1779" s="823" t="s">
        <v>576</v>
      </c>
      <c r="C1779" s="826" t="s">
        <v>601</v>
      </c>
      <c r="D1779" s="840" t="s">
        <v>602</v>
      </c>
      <c r="E1779" s="826" t="s">
        <v>3629</v>
      </c>
      <c r="F1779" s="840" t="s">
        <v>3630</v>
      </c>
      <c r="G1779" s="826" t="s">
        <v>5189</v>
      </c>
      <c r="H1779" s="826" t="s">
        <v>5190</v>
      </c>
      <c r="I1779" s="832">
        <v>1500.4000244140625</v>
      </c>
      <c r="J1779" s="832">
        <v>6</v>
      </c>
      <c r="K1779" s="833">
        <v>9002.400146484375</v>
      </c>
    </row>
    <row r="1780" spans="1:11" ht="14.45" customHeight="1" x14ac:dyDescent="0.2">
      <c r="A1780" s="822" t="s">
        <v>575</v>
      </c>
      <c r="B1780" s="823" t="s">
        <v>576</v>
      </c>
      <c r="C1780" s="826" t="s">
        <v>601</v>
      </c>
      <c r="D1780" s="840" t="s">
        <v>602</v>
      </c>
      <c r="E1780" s="826" t="s">
        <v>3629</v>
      </c>
      <c r="F1780" s="840" t="s">
        <v>3630</v>
      </c>
      <c r="G1780" s="826" t="s">
        <v>5191</v>
      </c>
      <c r="H1780" s="826" t="s">
        <v>5192</v>
      </c>
      <c r="I1780" s="832">
        <v>1500.4000244140625</v>
      </c>
      <c r="J1780" s="832">
        <v>19</v>
      </c>
      <c r="K1780" s="833">
        <v>28507.6005859375</v>
      </c>
    </row>
    <row r="1781" spans="1:11" ht="14.45" customHeight="1" x14ac:dyDescent="0.2">
      <c r="A1781" s="822" t="s">
        <v>575</v>
      </c>
      <c r="B1781" s="823" t="s">
        <v>576</v>
      </c>
      <c r="C1781" s="826" t="s">
        <v>601</v>
      </c>
      <c r="D1781" s="840" t="s">
        <v>602</v>
      </c>
      <c r="E1781" s="826" t="s">
        <v>3629</v>
      </c>
      <c r="F1781" s="840" t="s">
        <v>3630</v>
      </c>
      <c r="G1781" s="826" t="s">
        <v>5537</v>
      </c>
      <c r="H1781" s="826" t="s">
        <v>5538</v>
      </c>
      <c r="I1781" s="832">
        <v>1500.4000244140625</v>
      </c>
      <c r="J1781" s="832">
        <v>14</v>
      </c>
      <c r="K1781" s="833">
        <v>21005.600341796875</v>
      </c>
    </row>
    <row r="1782" spans="1:11" ht="14.45" customHeight="1" x14ac:dyDescent="0.2">
      <c r="A1782" s="822" t="s">
        <v>575</v>
      </c>
      <c r="B1782" s="823" t="s">
        <v>576</v>
      </c>
      <c r="C1782" s="826" t="s">
        <v>601</v>
      </c>
      <c r="D1782" s="840" t="s">
        <v>602</v>
      </c>
      <c r="E1782" s="826" t="s">
        <v>3629</v>
      </c>
      <c r="F1782" s="840" t="s">
        <v>3630</v>
      </c>
      <c r="G1782" s="826" t="s">
        <v>5193</v>
      </c>
      <c r="H1782" s="826" t="s">
        <v>5194</v>
      </c>
      <c r="I1782" s="832">
        <v>1500.4000244140625</v>
      </c>
      <c r="J1782" s="832">
        <v>57</v>
      </c>
      <c r="K1782" s="833">
        <v>85522.801025390625</v>
      </c>
    </row>
    <row r="1783" spans="1:11" ht="14.45" customHeight="1" x14ac:dyDescent="0.2">
      <c r="A1783" s="822" t="s">
        <v>575</v>
      </c>
      <c r="B1783" s="823" t="s">
        <v>576</v>
      </c>
      <c r="C1783" s="826" t="s">
        <v>601</v>
      </c>
      <c r="D1783" s="840" t="s">
        <v>602</v>
      </c>
      <c r="E1783" s="826" t="s">
        <v>3629</v>
      </c>
      <c r="F1783" s="840" t="s">
        <v>3630</v>
      </c>
      <c r="G1783" s="826" t="s">
        <v>5195</v>
      </c>
      <c r="H1783" s="826" t="s">
        <v>5196</v>
      </c>
      <c r="I1783" s="832">
        <v>1500.4000244140625</v>
      </c>
      <c r="J1783" s="832">
        <v>22</v>
      </c>
      <c r="K1783" s="833">
        <v>33008.80078125</v>
      </c>
    </row>
    <row r="1784" spans="1:11" ht="14.45" customHeight="1" x14ac:dyDescent="0.2">
      <c r="A1784" s="822" t="s">
        <v>575</v>
      </c>
      <c r="B1784" s="823" t="s">
        <v>576</v>
      </c>
      <c r="C1784" s="826" t="s">
        <v>601</v>
      </c>
      <c r="D1784" s="840" t="s">
        <v>602</v>
      </c>
      <c r="E1784" s="826" t="s">
        <v>3629</v>
      </c>
      <c r="F1784" s="840" t="s">
        <v>3630</v>
      </c>
      <c r="G1784" s="826" t="s">
        <v>5197</v>
      </c>
      <c r="H1784" s="826" t="s">
        <v>5198</v>
      </c>
      <c r="I1784" s="832">
        <v>1500.4000244140625</v>
      </c>
      <c r="J1784" s="832">
        <v>78</v>
      </c>
      <c r="K1784" s="833">
        <v>117031.20031738281</v>
      </c>
    </row>
    <row r="1785" spans="1:11" ht="14.45" customHeight="1" x14ac:dyDescent="0.2">
      <c r="A1785" s="822" t="s">
        <v>575</v>
      </c>
      <c r="B1785" s="823" t="s">
        <v>576</v>
      </c>
      <c r="C1785" s="826" t="s">
        <v>601</v>
      </c>
      <c r="D1785" s="840" t="s">
        <v>602</v>
      </c>
      <c r="E1785" s="826" t="s">
        <v>3629</v>
      </c>
      <c r="F1785" s="840" t="s">
        <v>3630</v>
      </c>
      <c r="G1785" s="826" t="s">
        <v>5539</v>
      </c>
      <c r="H1785" s="826" t="s">
        <v>5540</v>
      </c>
      <c r="I1785" s="832">
        <v>701.79998779296875</v>
      </c>
      <c r="J1785" s="832">
        <v>1</v>
      </c>
      <c r="K1785" s="833">
        <v>701.79998779296875</v>
      </c>
    </row>
    <row r="1786" spans="1:11" ht="14.45" customHeight="1" x14ac:dyDescent="0.2">
      <c r="A1786" s="822" t="s">
        <v>575</v>
      </c>
      <c r="B1786" s="823" t="s">
        <v>576</v>
      </c>
      <c r="C1786" s="826" t="s">
        <v>601</v>
      </c>
      <c r="D1786" s="840" t="s">
        <v>602</v>
      </c>
      <c r="E1786" s="826" t="s">
        <v>3629</v>
      </c>
      <c r="F1786" s="840" t="s">
        <v>3630</v>
      </c>
      <c r="G1786" s="826" t="s">
        <v>5541</v>
      </c>
      <c r="H1786" s="826" t="s">
        <v>5542</v>
      </c>
      <c r="I1786" s="832">
        <v>847</v>
      </c>
      <c r="J1786" s="832">
        <v>4</v>
      </c>
      <c r="K1786" s="833">
        <v>3388</v>
      </c>
    </row>
    <row r="1787" spans="1:11" ht="14.45" customHeight="1" x14ac:dyDescent="0.2">
      <c r="A1787" s="822" t="s">
        <v>575</v>
      </c>
      <c r="B1787" s="823" t="s">
        <v>576</v>
      </c>
      <c r="C1787" s="826" t="s">
        <v>601</v>
      </c>
      <c r="D1787" s="840" t="s">
        <v>602</v>
      </c>
      <c r="E1787" s="826" t="s">
        <v>3629</v>
      </c>
      <c r="F1787" s="840" t="s">
        <v>3630</v>
      </c>
      <c r="G1787" s="826" t="s">
        <v>5543</v>
      </c>
      <c r="H1787" s="826" t="s">
        <v>5544</v>
      </c>
      <c r="I1787" s="832">
        <v>2568.590087890625</v>
      </c>
      <c r="J1787" s="832">
        <v>1</v>
      </c>
      <c r="K1787" s="833">
        <v>2568.590087890625</v>
      </c>
    </row>
    <row r="1788" spans="1:11" ht="14.45" customHeight="1" x14ac:dyDescent="0.2">
      <c r="A1788" s="822" t="s">
        <v>575</v>
      </c>
      <c r="B1788" s="823" t="s">
        <v>576</v>
      </c>
      <c r="C1788" s="826" t="s">
        <v>601</v>
      </c>
      <c r="D1788" s="840" t="s">
        <v>602</v>
      </c>
      <c r="E1788" s="826" t="s">
        <v>3629</v>
      </c>
      <c r="F1788" s="840" t="s">
        <v>3630</v>
      </c>
      <c r="G1788" s="826" t="s">
        <v>5545</v>
      </c>
      <c r="H1788" s="826" t="s">
        <v>5546</v>
      </c>
      <c r="I1788" s="832">
        <v>3539.25</v>
      </c>
      <c r="J1788" s="832">
        <v>1</v>
      </c>
      <c r="K1788" s="833">
        <v>3539.25</v>
      </c>
    </row>
    <row r="1789" spans="1:11" ht="14.45" customHeight="1" x14ac:dyDescent="0.2">
      <c r="A1789" s="822" t="s">
        <v>575</v>
      </c>
      <c r="B1789" s="823" t="s">
        <v>576</v>
      </c>
      <c r="C1789" s="826" t="s">
        <v>601</v>
      </c>
      <c r="D1789" s="840" t="s">
        <v>602</v>
      </c>
      <c r="E1789" s="826" t="s">
        <v>3629</v>
      </c>
      <c r="F1789" s="840" t="s">
        <v>3630</v>
      </c>
      <c r="G1789" s="826" t="s">
        <v>5547</v>
      </c>
      <c r="H1789" s="826" t="s">
        <v>5548</v>
      </c>
      <c r="I1789" s="832">
        <v>3539.25</v>
      </c>
      <c r="J1789" s="832">
        <v>2</v>
      </c>
      <c r="K1789" s="833">
        <v>7078.5</v>
      </c>
    </row>
    <row r="1790" spans="1:11" ht="14.45" customHeight="1" x14ac:dyDescent="0.2">
      <c r="A1790" s="822" t="s">
        <v>575</v>
      </c>
      <c r="B1790" s="823" t="s">
        <v>576</v>
      </c>
      <c r="C1790" s="826" t="s">
        <v>601</v>
      </c>
      <c r="D1790" s="840" t="s">
        <v>602</v>
      </c>
      <c r="E1790" s="826" t="s">
        <v>3629</v>
      </c>
      <c r="F1790" s="840" t="s">
        <v>3630</v>
      </c>
      <c r="G1790" s="826" t="s">
        <v>5549</v>
      </c>
      <c r="H1790" s="826" t="s">
        <v>5550</v>
      </c>
      <c r="I1790" s="832">
        <v>3539.25</v>
      </c>
      <c r="J1790" s="832">
        <v>3</v>
      </c>
      <c r="K1790" s="833">
        <v>10617.75</v>
      </c>
    </row>
    <row r="1791" spans="1:11" ht="14.45" customHeight="1" x14ac:dyDescent="0.2">
      <c r="A1791" s="822" t="s">
        <v>575</v>
      </c>
      <c r="B1791" s="823" t="s">
        <v>576</v>
      </c>
      <c r="C1791" s="826" t="s">
        <v>601</v>
      </c>
      <c r="D1791" s="840" t="s">
        <v>602</v>
      </c>
      <c r="E1791" s="826" t="s">
        <v>3629</v>
      </c>
      <c r="F1791" s="840" t="s">
        <v>3630</v>
      </c>
      <c r="G1791" s="826" t="s">
        <v>5189</v>
      </c>
      <c r="H1791" s="826" t="s">
        <v>5551</v>
      </c>
      <c r="I1791" s="832">
        <v>1500.4000244140625</v>
      </c>
      <c r="J1791" s="832">
        <v>4</v>
      </c>
      <c r="K1791" s="833">
        <v>6001.60009765625</v>
      </c>
    </row>
    <row r="1792" spans="1:11" ht="14.45" customHeight="1" x14ac:dyDescent="0.2">
      <c r="A1792" s="822" t="s">
        <v>575</v>
      </c>
      <c r="B1792" s="823" t="s">
        <v>576</v>
      </c>
      <c r="C1792" s="826" t="s">
        <v>601</v>
      </c>
      <c r="D1792" s="840" t="s">
        <v>602</v>
      </c>
      <c r="E1792" s="826" t="s">
        <v>3629</v>
      </c>
      <c r="F1792" s="840" t="s">
        <v>3630</v>
      </c>
      <c r="G1792" s="826" t="s">
        <v>5191</v>
      </c>
      <c r="H1792" s="826" t="s">
        <v>5552</v>
      </c>
      <c r="I1792" s="832">
        <v>1500.4000244140625</v>
      </c>
      <c r="J1792" s="832">
        <v>3</v>
      </c>
      <c r="K1792" s="833">
        <v>4501.2001953125</v>
      </c>
    </row>
    <row r="1793" spans="1:11" ht="14.45" customHeight="1" x14ac:dyDescent="0.2">
      <c r="A1793" s="822" t="s">
        <v>575</v>
      </c>
      <c r="B1793" s="823" t="s">
        <v>576</v>
      </c>
      <c r="C1793" s="826" t="s">
        <v>601</v>
      </c>
      <c r="D1793" s="840" t="s">
        <v>602</v>
      </c>
      <c r="E1793" s="826" t="s">
        <v>3629</v>
      </c>
      <c r="F1793" s="840" t="s">
        <v>3630</v>
      </c>
      <c r="G1793" s="826" t="s">
        <v>5537</v>
      </c>
      <c r="H1793" s="826" t="s">
        <v>5553</v>
      </c>
      <c r="I1793" s="832">
        <v>1500.4000244140625</v>
      </c>
      <c r="J1793" s="832">
        <v>9</v>
      </c>
      <c r="K1793" s="833">
        <v>13503.600341796875</v>
      </c>
    </row>
    <row r="1794" spans="1:11" ht="14.45" customHeight="1" x14ac:dyDescent="0.2">
      <c r="A1794" s="822" t="s">
        <v>575</v>
      </c>
      <c r="B1794" s="823" t="s">
        <v>576</v>
      </c>
      <c r="C1794" s="826" t="s">
        <v>601</v>
      </c>
      <c r="D1794" s="840" t="s">
        <v>602</v>
      </c>
      <c r="E1794" s="826" t="s">
        <v>3629</v>
      </c>
      <c r="F1794" s="840" t="s">
        <v>3630</v>
      </c>
      <c r="G1794" s="826" t="s">
        <v>5193</v>
      </c>
      <c r="H1794" s="826" t="s">
        <v>5554</v>
      </c>
      <c r="I1794" s="832">
        <v>1500.4000244140625</v>
      </c>
      <c r="J1794" s="832">
        <v>41</v>
      </c>
      <c r="K1794" s="833">
        <v>61516.40087890625</v>
      </c>
    </row>
    <row r="1795" spans="1:11" ht="14.45" customHeight="1" x14ac:dyDescent="0.2">
      <c r="A1795" s="822" t="s">
        <v>575</v>
      </c>
      <c r="B1795" s="823" t="s">
        <v>576</v>
      </c>
      <c r="C1795" s="826" t="s">
        <v>601</v>
      </c>
      <c r="D1795" s="840" t="s">
        <v>602</v>
      </c>
      <c r="E1795" s="826" t="s">
        <v>3629</v>
      </c>
      <c r="F1795" s="840" t="s">
        <v>3630</v>
      </c>
      <c r="G1795" s="826" t="s">
        <v>5195</v>
      </c>
      <c r="H1795" s="826" t="s">
        <v>5555</v>
      </c>
      <c r="I1795" s="832">
        <v>1500.4000244140625</v>
      </c>
      <c r="J1795" s="832">
        <v>7</v>
      </c>
      <c r="K1795" s="833">
        <v>10502.800048828125</v>
      </c>
    </row>
    <row r="1796" spans="1:11" ht="14.45" customHeight="1" x14ac:dyDescent="0.2">
      <c r="A1796" s="822" t="s">
        <v>575</v>
      </c>
      <c r="B1796" s="823" t="s">
        <v>576</v>
      </c>
      <c r="C1796" s="826" t="s">
        <v>601</v>
      </c>
      <c r="D1796" s="840" t="s">
        <v>602</v>
      </c>
      <c r="E1796" s="826" t="s">
        <v>3629</v>
      </c>
      <c r="F1796" s="840" t="s">
        <v>3630</v>
      </c>
      <c r="G1796" s="826" t="s">
        <v>5197</v>
      </c>
      <c r="H1796" s="826" t="s">
        <v>5556</v>
      </c>
      <c r="I1796" s="832">
        <v>1500.4000244140625</v>
      </c>
      <c r="J1796" s="832">
        <v>44</v>
      </c>
      <c r="K1796" s="833">
        <v>66017.6005859375</v>
      </c>
    </row>
    <row r="1797" spans="1:11" ht="14.45" customHeight="1" x14ac:dyDescent="0.2">
      <c r="A1797" s="822" t="s">
        <v>575</v>
      </c>
      <c r="B1797" s="823" t="s">
        <v>576</v>
      </c>
      <c r="C1797" s="826" t="s">
        <v>601</v>
      </c>
      <c r="D1797" s="840" t="s">
        <v>602</v>
      </c>
      <c r="E1797" s="826" t="s">
        <v>3629</v>
      </c>
      <c r="F1797" s="840" t="s">
        <v>3630</v>
      </c>
      <c r="G1797" s="826" t="s">
        <v>5541</v>
      </c>
      <c r="H1797" s="826" t="s">
        <v>5557</v>
      </c>
      <c r="I1797" s="832">
        <v>847</v>
      </c>
      <c r="J1797" s="832">
        <v>2</v>
      </c>
      <c r="K1797" s="833">
        <v>1694</v>
      </c>
    </row>
    <row r="1798" spans="1:11" ht="14.45" customHeight="1" x14ac:dyDescent="0.2">
      <c r="A1798" s="822" t="s">
        <v>575</v>
      </c>
      <c r="B1798" s="823" t="s">
        <v>576</v>
      </c>
      <c r="C1798" s="826" t="s">
        <v>601</v>
      </c>
      <c r="D1798" s="840" t="s">
        <v>602</v>
      </c>
      <c r="E1798" s="826" t="s">
        <v>3629</v>
      </c>
      <c r="F1798" s="840" t="s">
        <v>3630</v>
      </c>
      <c r="G1798" s="826" t="s">
        <v>5199</v>
      </c>
      <c r="H1798" s="826" t="s">
        <v>5558</v>
      </c>
      <c r="I1798" s="832">
        <v>17.909999847412109</v>
      </c>
      <c r="J1798" s="832">
        <v>10</v>
      </c>
      <c r="K1798" s="833">
        <v>179.08000183105469</v>
      </c>
    </row>
    <row r="1799" spans="1:11" ht="14.45" customHeight="1" x14ac:dyDescent="0.2">
      <c r="A1799" s="822" t="s">
        <v>575</v>
      </c>
      <c r="B1799" s="823" t="s">
        <v>576</v>
      </c>
      <c r="C1799" s="826" t="s">
        <v>601</v>
      </c>
      <c r="D1799" s="840" t="s">
        <v>602</v>
      </c>
      <c r="E1799" s="826" t="s">
        <v>3629</v>
      </c>
      <c r="F1799" s="840" t="s">
        <v>3630</v>
      </c>
      <c r="G1799" s="826" t="s">
        <v>5201</v>
      </c>
      <c r="H1799" s="826" t="s">
        <v>5559</v>
      </c>
      <c r="I1799" s="832">
        <v>77.44000244140625</v>
      </c>
      <c r="J1799" s="832">
        <v>20</v>
      </c>
      <c r="K1799" s="833">
        <v>1548.800048828125</v>
      </c>
    </row>
    <row r="1800" spans="1:11" ht="14.45" customHeight="1" x14ac:dyDescent="0.2">
      <c r="A1800" s="822" t="s">
        <v>575</v>
      </c>
      <c r="B1800" s="823" t="s">
        <v>576</v>
      </c>
      <c r="C1800" s="826" t="s">
        <v>601</v>
      </c>
      <c r="D1800" s="840" t="s">
        <v>602</v>
      </c>
      <c r="E1800" s="826" t="s">
        <v>3629</v>
      </c>
      <c r="F1800" s="840" t="s">
        <v>3630</v>
      </c>
      <c r="G1800" s="826" t="s">
        <v>5201</v>
      </c>
      <c r="H1800" s="826" t="s">
        <v>5202</v>
      </c>
      <c r="I1800" s="832">
        <v>77.44000244140625</v>
      </c>
      <c r="J1800" s="832">
        <v>10</v>
      </c>
      <c r="K1800" s="833">
        <v>774.4000244140625</v>
      </c>
    </row>
    <row r="1801" spans="1:11" ht="14.45" customHeight="1" x14ac:dyDescent="0.2">
      <c r="A1801" s="822" t="s">
        <v>575</v>
      </c>
      <c r="B1801" s="823" t="s">
        <v>576</v>
      </c>
      <c r="C1801" s="826" t="s">
        <v>601</v>
      </c>
      <c r="D1801" s="840" t="s">
        <v>602</v>
      </c>
      <c r="E1801" s="826" t="s">
        <v>3629</v>
      </c>
      <c r="F1801" s="840" t="s">
        <v>3630</v>
      </c>
      <c r="G1801" s="826" t="s">
        <v>5203</v>
      </c>
      <c r="H1801" s="826" t="s">
        <v>5204</v>
      </c>
      <c r="I1801" s="832">
        <v>17.899999618530273</v>
      </c>
      <c r="J1801" s="832">
        <v>10</v>
      </c>
      <c r="K1801" s="833">
        <v>179</v>
      </c>
    </row>
    <row r="1802" spans="1:11" ht="14.45" customHeight="1" x14ac:dyDescent="0.2">
      <c r="A1802" s="822" t="s">
        <v>575</v>
      </c>
      <c r="B1802" s="823" t="s">
        <v>576</v>
      </c>
      <c r="C1802" s="826" t="s">
        <v>601</v>
      </c>
      <c r="D1802" s="840" t="s">
        <v>602</v>
      </c>
      <c r="E1802" s="826" t="s">
        <v>3629</v>
      </c>
      <c r="F1802" s="840" t="s">
        <v>3630</v>
      </c>
      <c r="G1802" s="826" t="s">
        <v>5205</v>
      </c>
      <c r="H1802" s="826" t="s">
        <v>5206</v>
      </c>
      <c r="I1802" s="832">
        <v>47.189998626708984</v>
      </c>
      <c r="J1802" s="832">
        <v>10</v>
      </c>
      <c r="K1802" s="833">
        <v>471.89999389648438</v>
      </c>
    </row>
    <row r="1803" spans="1:11" ht="14.45" customHeight="1" x14ac:dyDescent="0.2">
      <c r="A1803" s="822" t="s">
        <v>575</v>
      </c>
      <c r="B1803" s="823" t="s">
        <v>576</v>
      </c>
      <c r="C1803" s="826" t="s">
        <v>601</v>
      </c>
      <c r="D1803" s="840" t="s">
        <v>602</v>
      </c>
      <c r="E1803" s="826" t="s">
        <v>3629</v>
      </c>
      <c r="F1803" s="840" t="s">
        <v>3630</v>
      </c>
      <c r="G1803" s="826" t="s">
        <v>5207</v>
      </c>
      <c r="H1803" s="826" t="s">
        <v>5208</v>
      </c>
      <c r="I1803" s="832">
        <v>53.290000915527344</v>
      </c>
      <c r="J1803" s="832">
        <v>30</v>
      </c>
      <c r="K1803" s="833">
        <v>1598.6500244140625</v>
      </c>
    </row>
    <row r="1804" spans="1:11" ht="14.45" customHeight="1" x14ac:dyDescent="0.2">
      <c r="A1804" s="822" t="s">
        <v>575</v>
      </c>
      <c r="B1804" s="823" t="s">
        <v>576</v>
      </c>
      <c r="C1804" s="826" t="s">
        <v>601</v>
      </c>
      <c r="D1804" s="840" t="s">
        <v>602</v>
      </c>
      <c r="E1804" s="826" t="s">
        <v>3629</v>
      </c>
      <c r="F1804" s="840" t="s">
        <v>3630</v>
      </c>
      <c r="G1804" s="826" t="s">
        <v>5205</v>
      </c>
      <c r="H1804" s="826" t="s">
        <v>5560</v>
      </c>
      <c r="I1804" s="832">
        <v>47.189998626708984</v>
      </c>
      <c r="J1804" s="832">
        <v>10</v>
      </c>
      <c r="K1804" s="833">
        <v>471.89999389648438</v>
      </c>
    </row>
    <row r="1805" spans="1:11" ht="14.45" customHeight="1" x14ac:dyDescent="0.2">
      <c r="A1805" s="822" t="s">
        <v>575</v>
      </c>
      <c r="B1805" s="823" t="s">
        <v>576</v>
      </c>
      <c r="C1805" s="826" t="s">
        <v>601</v>
      </c>
      <c r="D1805" s="840" t="s">
        <v>602</v>
      </c>
      <c r="E1805" s="826" t="s">
        <v>3629</v>
      </c>
      <c r="F1805" s="840" t="s">
        <v>3630</v>
      </c>
      <c r="G1805" s="826" t="s">
        <v>5210</v>
      </c>
      <c r="H1805" s="826" t="s">
        <v>5211</v>
      </c>
      <c r="I1805" s="832">
        <v>17.899999618530273</v>
      </c>
      <c r="J1805" s="832">
        <v>10</v>
      </c>
      <c r="K1805" s="833">
        <v>179</v>
      </c>
    </row>
    <row r="1806" spans="1:11" ht="14.45" customHeight="1" x14ac:dyDescent="0.2">
      <c r="A1806" s="822" t="s">
        <v>575</v>
      </c>
      <c r="B1806" s="823" t="s">
        <v>576</v>
      </c>
      <c r="C1806" s="826" t="s">
        <v>601</v>
      </c>
      <c r="D1806" s="840" t="s">
        <v>602</v>
      </c>
      <c r="E1806" s="826" t="s">
        <v>3629</v>
      </c>
      <c r="F1806" s="840" t="s">
        <v>3630</v>
      </c>
      <c r="G1806" s="826" t="s">
        <v>5210</v>
      </c>
      <c r="H1806" s="826" t="s">
        <v>5212</v>
      </c>
      <c r="I1806" s="832">
        <v>17.909999847412109</v>
      </c>
      <c r="J1806" s="832">
        <v>10</v>
      </c>
      <c r="K1806" s="833">
        <v>179.10000610351563</v>
      </c>
    </row>
    <row r="1807" spans="1:11" ht="14.45" customHeight="1" x14ac:dyDescent="0.2">
      <c r="A1807" s="822" t="s">
        <v>575</v>
      </c>
      <c r="B1807" s="823" t="s">
        <v>576</v>
      </c>
      <c r="C1807" s="826" t="s">
        <v>601</v>
      </c>
      <c r="D1807" s="840" t="s">
        <v>602</v>
      </c>
      <c r="E1807" s="826" t="s">
        <v>3629</v>
      </c>
      <c r="F1807" s="840" t="s">
        <v>3630</v>
      </c>
      <c r="G1807" s="826" t="s">
        <v>5213</v>
      </c>
      <c r="H1807" s="826" t="s">
        <v>5214</v>
      </c>
      <c r="I1807" s="832">
        <v>17.909999847412109</v>
      </c>
      <c r="J1807" s="832">
        <v>20</v>
      </c>
      <c r="K1807" s="833">
        <v>358.20001220703125</v>
      </c>
    </row>
    <row r="1808" spans="1:11" ht="14.45" customHeight="1" x14ac:dyDescent="0.2">
      <c r="A1808" s="822" t="s">
        <v>575</v>
      </c>
      <c r="B1808" s="823" t="s">
        <v>576</v>
      </c>
      <c r="C1808" s="826" t="s">
        <v>601</v>
      </c>
      <c r="D1808" s="840" t="s">
        <v>602</v>
      </c>
      <c r="E1808" s="826" t="s">
        <v>3629</v>
      </c>
      <c r="F1808" s="840" t="s">
        <v>3630</v>
      </c>
      <c r="G1808" s="826" t="s">
        <v>5213</v>
      </c>
      <c r="H1808" s="826" t="s">
        <v>5215</v>
      </c>
      <c r="I1808" s="832">
        <v>17.909999847412109</v>
      </c>
      <c r="J1808" s="832">
        <v>10</v>
      </c>
      <c r="K1808" s="833">
        <v>179.10000610351563</v>
      </c>
    </row>
    <row r="1809" spans="1:11" ht="14.45" customHeight="1" x14ac:dyDescent="0.2">
      <c r="A1809" s="822" t="s">
        <v>575</v>
      </c>
      <c r="B1809" s="823" t="s">
        <v>576</v>
      </c>
      <c r="C1809" s="826" t="s">
        <v>601</v>
      </c>
      <c r="D1809" s="840" t="s">
        <v>602</v>
      </c>
      <c r="E1809" s="826" t="s">
        <v>3629</v>
      </c>
      <c r="F1809" s="840" t="s">
        <v>3630</v>
      </c>
      <c r="G1809" s="826" t="s">
        <v>5216</v>
      </c>
      <c r="H1809" s="826" t="s">
        <v>5217</v>
      </c>
      <c r="I1809" s="832">
        <v>17.90749979019165</v>
      </c>
      <c r="J1809" s="832">
        <v>48</v>
      </c>
      <c r="K1809" s="833">
        <v>859.58001708984375</v>
      </c>
    </row>
    <row r="1810" spans="1:11" ht="14.45" customHeight="1" x14ac:dyDescent="0.2">
      <c r="A1810" s="822" t="s">
        <v>575</v>
      </c>
      <c r="B1810" s="823" t="s">
        <v>576</v>
      </c>
      <c r="C1810" s="826" t="s">
        <v>601</v>
      </c>
      <c r="D1810" s="840" t="s">
        <v>602</v>
      </c>
      <c r="E1810" s="826" t="s">
        <v>3629</v>
      </c>
      <c r="F1810" s="840" t="s">
        <v>3630</v>
      </c>
      <c r="G1810" s="826" t="s">
        <v>5216</v>
      </c>
      <c r="H1810" s="826" t="s">
        <v>5218</v>
      </c>
      <c r="I1810" s="832">
        <v>17.904999732971191</v>
      </c>
      <c r="J1810" s="832">
        <v>40</v>
      </c>
      <c r="K1810" s="833">
        <v>716.29998779296875</v>
      </c>
    </row>
    <row r="1811" spans="1:11" ht="14.45" customHeight="1" x14ac:dyDescent="0.2">
      <c r="A1811" s="822" t="s">
        <v>575</v>
      </c>
      <c r="B1811" s="823" t="s">
        <v>576</v>
      </c>
      <c r="C1811" s="826" t="s">
        <v>601</v>
      </c>
      <c r="D1811" s="840" t="s">
        <v>602</v>
      </c>
      <c r="E1811" s="826" t="s">
        <v>3629</v>
      </c>
      <c r="F1811" s="840" t="s">
        <v>3630</v>
      </c>
      <c r="G1811" s="826" t="s">
        <v>4161</v>
      </c>
      <c r="H1811" s="826" t="s">
        <v>5219</v>
      </c>
      <c r="I1811" s="832">
        <v>17.908571243286133</v>
      </c>
      <c r="J1811" s="832">
        <v>130</v>
      </c>
      <c r="K1811" s="833">
        <v>2328.1000366210938</v>
      </c>
    </row>
    <row r="1812" spans="1:11" ht="14.45" customHeight="1" x14ac:dyDescent="0.2">
      <c r="A1812" s="822" t="s">
        <v>575</v>
      </c>
      <c r="B1812" s="823" t="s">
        <v>576</v>
      </c>
      <c r="C1812" s="826" t="s">
        <v>601</v>
      </c>
      <c r="D1812" s="840" t="s">
        <v>602</v>
      </c>
      <c r="E1812" s="826" t="s">
        <v>3629</v>
      </c>
      <c r="F1812" s="840" t="s">
        <v>3630</v>
      </c>
      <c r="G1812" s="826" t="s">
        <v>4161</v>
      </c>
      <c r="H1812" s="826" t="s">
        <v>4162</v>
      </c>
      <c r="I1812" s="832">
        <v>17.909999847412109</v>
      </c>
      <c r="J1812" s="832">
        <v>50</v>
      </c>
      <c r="K1812" s="833">
        <v>895.50003051757813</v>
      </c>
    </row>
    <row r="1813" spans="1:11" ht="14.45" customHeight="1" x14ac:dyDescent="0.2">
      <c r="A1813" s="822" t="s">
        <v>575</v>
      </c>
      <c r="B1813" s="823" t="s">
        <v>576</v>
      </c>
      <c r="C1813" s="826" t="s">
        <v>601</v>
      </c>
      <c r="D1813" s="840" t="s">
        <v>602</v>
      </c>
      <c r="E1813" s="826" t="s">
        <v>3629</v>
      </c>
      <c r="F1813" s="840" t="s">
        <v>3630</v>
      </c>
      <c r="G1813" s="826" t="s">
        <v>4163</v>
      </c>
      <c r="H1813" s="826" t="s">
        <v>5220</v>
      </c>
      <c r="I1813" s="832">
        <v>17.908823349896601</v>
      </c>
      <c r="J1813" s="832">
        <v>1260</v>
      </c>
      <c r="K1813" s="833">
        <v>22564.200073242188</v>
      </c>
    </row>
    <row r="1814" spans="1:11" ht="14.45" customHeight="1" x14ac:dyDescent="0.2">
      <c r="A1814" s="822" t="s">
        <v>575</v>
      </c>
      <c r="B1814" s="823" t="s">
        <v>576</v>
      </c>
      <c r="C1814" s="826" t="s">
        <v>601</v>
      </c>
      <c r="D1814" s="840" t="s">
        <v>602</v>
      </c>
      <c r="E1814" s="826" t="s">
        <v>3629</v>
      </c>
      <c r="F1814" s="840" t="s">
        <v>3630</v>
      </c>
      <c r="G1814" s="826" t="s">
        <v>4163</v>
      </c>
      <c r="H1814" s="826" t="s">
        <v>4164</v>
      </c>
      <c r="I1814" s="832">
        <v>18.875384550828201</v>
      </c>
      <c r="J1814" s="832">
        <v>849</v>
      </c>
      <c r="K1814" s="833">
        <v>15959.2900390625</v>
      </c>
    </row>
    <row r="1815" spans="1:11" ht="14.45" customHeight="1" x14ac:dyDescent="0.2">
      <c r="A1815" s="822" t="s">
        <v>575</v>
      </c>
      <c r="B1815" s="823" t="s">
        <v>576</v>
      </c>
      <c r="C1815" s="826" t="s">
        <v>601</v>
      </c>
      <c r="D1815" s="840" t="s">
        <v>602</v>
      </c>
      <c r="E1815" s="826" t="s">
        <v>3629</v>
      </c>
      <c r="F1815" s="840" t="s">
        <v>3630</v>
      </c>
      <c r="G1815" s="826" t="s">
        <v>4165</v>
      </c>
      <c r="H1815" s="826" t="s">
        <v>4166</v>
      </c>
      <c r="I1815" s="832">
        <v>17.909333165486654</v>
      </c>
      <c r="J1815" s="832">
        <v>700</v>
      </c>
      <c r="K1815" s="833">
        <v>12536.500183105469</v>
      </c>
    </row>
    <row r="1816" spans="1:11" ht="14.45" customHeight="1" x14ac:dyDescent="0.2">
      <c r="A1816" s="822" t="s">
        <v>575</v>
      </c>
      <c r="B1816" s="823" t="s">
        <v>576</v>
      </c>
      <c r="C1816" s="826" t="s">
        <v>601</v>
      </c>
      <c r="D1816" s="840" t="s">
        <v>602</v>
      </c>
      <c r="E1816" s="826" t="s">
        <v>3629</v>
      </c>
      <c r="F1816" s="840" t="s">
        <v>3630</v>
      </c>
      <c r="G1816" s="826" t="s">
        <v>4165</v>
      </c>
      <c r="H1816" s="826" t="s">
        <v>5221</v>
      </c>
      <c r="I1816" s="832">
        <v>17.906363400545988</v>
      </c>
      <c r="J1816" s="832">
        <v>540</v>
      </c>
      <c r="K1816" s="833">
        <v>9670.0000610351563</v>
      </c>
    </row>
    <row r="1817" spans="1:11" ht="14.45" customHeight="1" x14ac:dyDescent="0.2">
      <c r="A1817" s="822" t="s">
        <v>575</v>
      </c>
      <c r="B1817" s="823" t="s">
        <v>576</v>
      </c>
      <c r="C1817" s="826" t="s">
        <v>601</v>
      </c>
      <c r="D1817" s="840" t="s">
        <v>602</v>
      </c>
      <c r="E1817" s="826" t="s">
        <v>3629</v>
      </c>
      <c r="F1817" s="840" t="s">
        <v>3630</v>
      </c>
      <c r="G1817" s="826" t="s">
        <v>4170</v>
      </c>
      <c r="H1817" s="826" t="s">
        <v>4171</v>
      </c>
      <c r="I1817" s="832">
        <v>17.909565054852031</v>
      </c>
      <c r="J1817" s="832">
        <v>1350</v>
      </c>
      <c r="K1817" s="833">
        <v>24177.900215148926</v>
      </c>
    </row>
    <row r="1818" spans="1:11" ht="14.45" customHeight="1" x14ac:dyDescent="0.2">
      <c r="A1818" s="822" t="s">
        <v>575</v>
      </c>
      <c r="B1818" s="823" t="s">
        <v>576</v>
      </c>
      <c r="C1818" s="826" t="s">
        <v>601</v>
      </c>
      <c r="D1818" s="840" t="s">
        <v>602</v>
      </c>
      <c r="E1818" s="826" t="s">
        <v>3629</v>
      </c>
      <c r="F1818" s="840" t="s">
        <v>3630</v>
      </c>
      <c r="G1818" s="826" t="s">
        <v>4170</v>
      </c>
      <c r="H1818" s="826" t="s">
        <v>5222</v>
      </c>
      <c r="I1818" s="832">
        <v>17.908181623979047</v>
      </c>
      <c r="J1818" s="832">
        <v>720</v>
      </c>
      <c r="K1818" s="833">
        <v>12893.800109863281</v>
      </c>
    </row>
    <row r="1819" spans="1:11" ht="14.45" customHeight="1" x14ac:dyDescent="0.2">
      <c r="A1819" s="822" t="s">
        <v>575</v>
      </c>
      <c r="B1819" s="823" t="s">
        <v>576</v>
      </c>
      <c r="C1819" s="826" t="s">
        <v>601</v>
      </c>
      <c r="D1819" s="840" t="s">
        <v>602</v>
      </c>
      <c r="E1819" s="826" t="s">
        <v>3629</v>
      </c>
      <c r="F1819" s="840" t="s">
        <v>3630</v>
      </c>
      <c r="G1819" s="826" t="s">
        <v>4175</v>
      </c>
      <c r="H1819" s="826" t="s">
        <v>4176</v>
      </c>
      <c r="I1819" s="832">
        <v>17.908823349896601</v>
      </c>
      <c r="J1819" s="832">
        <v>780</v>
      </c>
      <c r="K1819" s="833">
        <v>13968.399963378906</v>
      </c>
    </row>
    <row r="1820" spans="1:11" ht="14.45" customHeight="1" x14ac:dyDescent="0.2">
      <c r="A1820" s="822" t="s">
        <v>575</v>
      </c>
      <c r="B1820" s="823" t="s">
        <v>576</v>
      </c>
      <c r="C1820" s="826" t="s">
        <v>601</v>
      </c>
      <c r="D1820" s="840" t="s">
        <v>602</v>
      </c>
      <c r="E1820" s="826" t="s">
        <v>3629</v>
      </c>
      <c r="F1820" s="840" t="s">
        <v>3630</v>
      </c>
      <c r="G1820" s="826" t="s">
        <v>4175</v>
      </c>
      <c r="H1820" s="826" t="s">
        <v>5223</v>
      </c>
      <c r="I1820" s="832">
        <v>17.907999801635743</v>
      </c>
      <c r="J1820" s="832">
        <v>420</v>
      </c>
      <c r="K1820" s="833">
        <v>7521.300048828125</v>
      </c>
    </row>
    <row r="1821" spans="1:11" ht="14.45" customHeight="1" x14ac:dyDescent="0.2">
      <c r="A1821" s="822" t="s">
        <v>575</v>
      </c>
      <c r="B1821" s="823" t="s">
        <v>576</v>
      </c>
      <c r="C1821" s="826" t="s">
        <v>601</v>
      </c>
      <c r="D1821" s="840" t="s">
        <v>602</v>
      </c>
      <c r="E1821" s="826" t="s">
        <v>3629</v>
      </c>
      <c r="F1821" s="840" t="s">
        <v>3630</v>
      </c>
      <c r="G1821" s="826" t="s">
        <v>4179</v>
      </c>
      <c r="H1821" s="826" t="s">
        <v>5224</v>
      </c>
      <c r="I1821" s="832">
        <v>17.909999847412109</v>
      </c>
      <c r="J1821" s="832">
        <v>120</v>
      </c>
      <c r="K1821" s="833">
        <v>2148.9600524902344</v>
      </c>
    </row>
    <row r="1822" spans="1:11" ht="14.45" customHeight="1" x14ac:dyDescent="0.2">
      <c r="A1822" s="822" t="s">
        <v>575</v>
      </c>
      <c r="B1822" s="823" t="s">
        <v>576</v>
      </c>
      <c r="C1822" s="826" t="s">
        <v>601</v>
      </c>
      <c r="D1822" s="840" t="s">
        <v>602</v>
      </c>
      <c r="E1822" s="826" t="s">
        <v>3629</v>
      </c>
      <c r="F1822" s="840" t="s">
        <v>3630</v>
      </c>
      <c r="G1822" s="826" t="s">
        <v>5231</v>
      </c>
      <c r="H1822" s="826" t="s">
        <v>5232</v>
      </c>
      <c r="I1822" s="832">
        <v>30.25</v>
      </c>
      <c r="J1822" s="832">
        <v>50</v>
      </c>
      <c r="K1822" s="833">
        <v>1512.5</v>
      </c>
    </row>
    <row r="1823" spans="1:11" ht="14.45" customHeight="1" x14ac:dyDescent="0.2">
      <c r="A1823" s="822" t="s">
        <v>575</v>
      </c>
      <c r="B1823" s="823" t="s">
        <v>576</v>
      </c>
      <c r="C1823" s="826" t="s">
        <v>601</v>
      </c>
      <c r="D1823" s="840" t="s">
        <v>602</v>
      </c>
      <c r="E1823" s="826" t="s">
        <v>3629</v>
      </c>
      <c r="F1823" s="840" t="s">
        <v>3630</v>
      </c>
      <c r="G1823" s="826" t="s">
        <v>5545</v>
      </c>
      <c r="H1823" s="826" t="s">
        <v>5561</v>
      </c>
      <c r="I1823" s="832">
        <v>3539.25</v>
      </c>
      <c r="J1823" s="832">
        <v>1</v>
      </c>
      <c r="K1823" s="833">
        <v>3539.25</v>
      </c>
    </row>
    <row r="1824" spans="1:11" ht="14.45" customHeight="1" x14ac:dyDescent="0.2">
      <c r="A1824" s="822" t="s">
        <v>575</v>
      </c>
      <c r="B1824" s="823" t="s">
        <v>576</v>
      </c>
      <c r="C1824" s="826" t="s">
        <v>601</v>
      </c>
      <c r="D1824" s="840" t="s">
        <v>602</v>
      </c>
      <c r="E1824" s="826" t="s">
        <v>3629</v>
      </c>
      <c r="F1824" s="840" t="s">
        <v>3630</v>
      </c>
      <c r="G1824" s="826" t="s">
        <v>5547</v>
      </c>
      <c r="H1824" s="826" t="s">
        <v>5562</v>
      </c>
      <c r="I1824" s="832">
        <v>3539.25</v>
      </c>
      <c r="J1824" s="832">
        <v>6</v>
      </c>
      <c r="K1824" s="833">
        <v>21235.5</v>
      </c>
    </row>
    <row r="1825" spans="1:11" ht="14.45" customHeight="1" x14ac:dyDescent="0.2">
      <c r="A1825" s="822" t="s">
        <v>575</v>
      </c>
      <c r="B1825" s="823" t="s">
        <v>576</v>
      </c>
      <c r="C1825" s="826" t="s">
        <v>601</v>
      </c>
      <c r="D1825" s="840" t="s">
        <v>602</v>
      </c>
      <c r="E1825" s="826" t="s">
        <v>3629</v>
      </c>
      <c r="F1825" s="840" t="s">
        <v>3630</v>
      </c>
      <c r="G1825" s="826" t="s">
        <v>5549</v>
      </c>
      <c r="H1825" s="826" t="s">
        <v>5563</v>
      </c>
      <c r="I1825" s="832">
        <v>3539.25</v>
      </c>
      <c r="J1825" s="832">
        <v>2</v>
      </c>
      <c r="K1825" s="833">
        <v>7078.5</v>
      </c>
    </row>
    <row r="1826" spans="1:11" ht="14.45" customHeight="1" x14ac:dyDescent="0.2">
      <c r="A1826" s="822" t="s">
        <v>575</v>
      </c>
      <c r="B1826" s="823" t="s">
        <v>576</v>
      </c>
      <c r="C1826" s="826" t="s">
        <v>601</v>
      </c>
      <c r="D1826" s="840" t="s">
        <v>602</v>
      </c>
      <c r="E1826" s="826" t="s">
        <v>3629</v>
      </c>
      <c r="F1826" s="840" t="s">
        <v>3630</v>
      </c>
      <c r="G1826" s="826" t="s">
        <v>5564</v>
      </c>
      <c r="H1826" s="826" t="s">
        <v>5565</v>
      </c>
      <c r="I1826" s="832">
        <v>17.979999542236328</v>
      </c>
      <c r="J1826" s="832">
        <v>50</v>
      </c>
      <c r="K1826" s="833">
        <v>899.030029296875</v>
      </c>
    </row>
    <row r="1827" spans="1:11" ht="14.45" customHeight="1" x14ac:dyDescent="0.2">
      <c r="A1827" s="822" t="s">
        <v>575</v>
      </c>
      <c r="B1827" s="823" t="s">
        <v>576</v>
      </c>
      <c r="C1827" s="826" t="s">
        <v>601</v>
      </c>
      <c r="D1827" s="840" t="s">
        <v>602</v>
      </c>
      <c r="E1827" s="826" t="s">
        <v>3629</v>
      </c>
      <c r="F1827" s="840" t="s">
        <v>3630</v>
      </c>
      <c r="G1827" s="826" t="s">
        <v>4210</v>
      </c>
      <c r="H1827" s="826" t="s">
        <v>4211</v>
      </c>
      <c r="I1827" s="832">
        <v>17.979999542236328</v>
      </c>
      <c r="J1827" s="832">
        <v>300</v>
      </c>
      <c r="K1827" s="833">
        <v>5394.1500854492188</v>
      </c>
    </row>
    <row r="1828" spans="1:11" ht="14.45" customHeight="1" x14ac:dyDescent="0.2">
      <c r="A1828" s="822" t="s">
        <v>575</v>
      </c>
      <c r="B1828" s="823" t="s">
        <v>576</v>
      </c>
      <c r="C1828" s="826" t="s">
        <v>601</v>
      </c>
      <c r="D1828" s="840" t="s">
        <v>602</v>
      </c>
      <c r="E1828" s="826" t="s">
        <v>3629</v>
      </c>
      <c r="F1828" s="840" t="s">
        <v>3630</v>
      </c>
      <c r="G1828" s="826" t="s">
        <v>4210</v>
      </c>
      <c r="H1828" s="826" t="s">
        <v>5234</v>
      </c>
      <c r="I1828" s="832">
        <v>17.979999542236328</v>
      </c>
      <c r="J1828" s="832">
        <v>100</v>
      </c>
      <c r="K1828" s="833">
        <v>1798.06005859375</v>
      </c>
    </row>
    <row r="1829" spans="1:11" ht="14.45" customHeight="1" x14ac:dyDescent="0.2">
      <c r="A1829" s="822" t="s">
        <v>575</v>
      </c>
      <c r="B1829" s="823" t="s">
        <v>576</v>
      </c>
      <c r="C1829" s="826" t="s">
        <v>601</v>
      </c>
      <c r="D1829" s="840" t="s">
        <v>602</v>
      </c>
      <c r="E1829" s="826" t="s">
        <v>3629</v>
      </c>
      <c r="F1829" s="840" t="s">
        <v>3630</v>
      </c>
      <c r="G1829" s="826" t="s">
        <v>5235</v>
      </c>
      <c r="H1829" s="826" t="s">
        <v>5236</v>
      </c>
      <c r="I1829" s="832">
        <v>17.979999542236328</v>
      </c>
      <c r="J1829" s="832">
        <v>800</v>
      </c>
      <c r="K1829" s="833">
        <v>14384.480285644531</v>
      </c>
    </row>
    <row r="1830" spans="1:11" ht="14.45" customHeight="1" x14ac:dyDescent="0.2">
      <c r="A1830" s="822" t="s">
        <v>575</v>
      </c>
      <c r="B1830" s="823" t="s">
        <v>576</v>
      </c>
      <c r="C1830" s="826" t="s">
        <v>601</v>
      </c>
      <c r="D1830" s="840" t="s">
        <v>602</v>
      </c>
      <c r="E1830" s="826" t="s">
        <v>3629</v>
      </c>
      <c r="F1830" s="840" t="s">
        <v>3630</v>
      </c>
      <c r="G1830" s="826" t="s">
        <v>5235</v>
      </c>
      <c r="H1830" s="826" t="s">
        <v>5237</v>
      </c>
      <c r="I1830" s="832">
        <v>17.979999542236328</v>
      </c>
      <c r="J1830" s="832">
        <v>350</v>
      </c>
      <c r="K1830" s="833">
        <v>6293.2100830078125</v>
      </c>
    </row>
    <row r="1831" spans="1:11" ht="14.45" customHeight="1" x14ac:dyDescent="0.2">
      <c r="A1831" s="822" t="s">
        <v>575</v>
      </c>
      <c r="B1831" s="823" t="s">
        <v>576</v>
      </c>
      <c r="C1831" s="826" t="s">
        <v>601</v>
      </c>
      <c r="D1831" s="840" t="s">
        <v>602</v>
      </c>
      <c r="E1831" s="826" t="s">
        <v>3629</v>
      </c>
      <c r="F1831" s="840" t="s">
        <v>3630</v>
      </c>
      <c r="G1831" s="826" t="s">
        <v>4212</v>
      </c>
      <c r="H1831" s="826" t="s">
        <v>4970</v>
      </c>
      <c r="I1831" s="832">
        <v>17.980999565124513</v>
      </c>
      <c r="J1831" s="832">
        <v>650</v>
      </c>
      <c r="K1831" s="833">
        <v>11687.5</v>
      </c>
    </row>
    <row r="1832" spans="1:11" ht="14.45" customHeight="1" x14ac:dyDescent="0.2">
      <c r="A1832" s="822" t="s">
        <v>575</v>
      </c>
      <c r="B1832" s="823" t="s">
        <v>576</v>
      </c>
      <c r="C1832" s="826" t="s">
        <v>601</v>
      </c>
      <c r="D1832" s="840" t="s">
        <v>602</v>
      </c>
      <c r="E1832" s="826" t="s">
        <v>3629</v>
      </c>
      <c r="F1832" s="840" t="s">
        <v>3630</v>
      </c>
      <c r="G1832" s="826" t="s">
        <v>4212</v>
      </c>
      <c r="H1832" s="826" t="s">
        <v>4213</v>
      </c>
      <c r="I1832" s="832">
        <v>17.980454098094594</v>
      </c>
      <c r="J1832" s="832">
        <v>1455</v>
      </c>
      <c r="K1832" s="833">
        <v>26161.400024414063</v>
      </c>
    </row>
    <row r="1833" spans="1:11" ht="14.45" customHeight="1" x14ac:dyDescent="0.2">
      <c r="A1833" s="822" t="s">
        <v>575</v>
      </c>
      <c r="B1833" s="823" t="s">
        <v>576</v>
      </c>
      <c r="C1833" s="826" t="s">
        <v>601</v>
      </c>
      <c r="D1833" s="840" t="s">
        <v>602</v>
      </c>
      <c r="E1833" s="826" t="s">
        <v>3629</v>
      </c>
      <c r="F1833" s="840" t="s">
        <v>3630</v>
      </c>
      <c r="G1833" s="826" t="s">
        <v>3642</v>
      </c>
      <c r="H1833" s="826" t="s">
        <v>5238</v>
      </c>
      <c r="I1833" s="832">
        <v>17.979999542236328</v>
      </c>
      <c r="J1833" s="832">
        <v>1550</v>
      </c>
      <c r="K1833" s="833">
        <v>27869</v>
      </c>
    </row>
    <row r="1834" spans="1:11" ht="14.45" customHeight="1" x14ac:dyDescent="0.2">
      <c r="A1834" s="822" t="s">
        <v>575</v>
      </c>
      <c r="B1834" s="823" t="s">
        <v>576</v>
      </c>
      <c r="C1834" s="826" t="s">
        <v>601</v>
      </c>
      <c r="D1834" s="840" t="s">
        <v>602</v>
      </c>
      <c r="E1834" s="826" t="s">
        <v>3629</v>
      </c>
      <c r="F1834" s="840" t="s">
        <v>3630</v>
      </c>
      <c r="G1834" s="826" t="s">
        <v>3642</v>
      </c>
      <c r="H1834" s="826" t="s">
        <v>3643</v>
      </c>
      <c r="I1834" s="832">
        <v>17.979999542236328</v>
      </c>
      <c r="J1834" s="832">
        <v>700</v>
      </c>
      <c r="K1834" s="833">
        <v>12586</v>
      </c>
    </row>
    <row r="1835" spans="1:11" ht="14.45" customHeight="1" x14ac:dyDescent="0.2">
      <c r="A1835" s="822" t="s">
        <v>575</v>
      </c>
      <c r="B1835" s="823" t="s">
        <v>576</v>
      </c>
      <c r="C1835" s="826" t="s">
        <v>601</v>
      </c>
      <c r="D1835" s="840" t="s">
        <v>602</v>
      </c>
      <c r="E1835" s="826" t="s">
        <v>3629</v>
      </c>
      <c r="F1835" s="840" t="s">
        <v>3630</v>
      </c>
      <c r="G1835" s="826" t="s">
        <v>3644</v>
      </c>
      <c r="H1835" s="826" t="s">
        <v>3645</v>
      </c>
      <c r="I1835" s="832">
        <v>17.979999542236328</v>
      </c>
      <c r="J1835" s="832">
        <v>150</v>
      </c>
      <c r="K1835" s="833">
        <v>2697</v>
      </c>
    </row>
    <row r="1836" spans="1:11" ht="14.45" customHeight="1" x14ac:dyDescent="0.2">
      <c r="A1836" s="822" t="s">
        <v>575</v>
      </c>
      <c r="B1836" s="823" t="s">
        <v>576</v>
      </c>
      <c r="C1836" s="826" t="s">
        <v>601</v>
      </c>
      <c r="D1836" s="840" t="s">
        <v>602</v>
      </c>
      <c r="E1836" s="826" t="s">
        <v>3629</v>
      </c>
      <c r="F1836" s="840" t="s">
        <v>3630</v>
      </c>
      <c r="G1836" s="826" t="s">
        <v>3644</v>
      </c>
      <c r="H1836" s="826" t="s">
        <v>5239</v>
      </c>
      <c r="I1836" s="832">
        <v>17.979999542236328</v>
      </c>
      <c r="J1836" s="832">
        <v>350</v>
      </c>
      <c r="K1836" s="833">
        <v>6293</v>
      </c>
    </row>
    <row r="1837" spans="1:11" ht="14.45" customHeight="1" x14ac:dyDescent="0.2">
      <c r="A1837" s="822" t="s">
        <v>575</v>
      </c>
      <c r="B1837" s="823" t="s">
        <v>576</v>
      </c>
      <c r="C1837" s="826" t="s">
        <v>601</v>
      </c>
      <c r="D1837" s="840" t="s">
        <v>602</v>
      </c>
      <c r="E1837" s="826" t="s">
        <v>3629</v>
      </c>
      <c r="F1837" s="840" t="s">
        <v>3630</v>
      </c>
      <c r="G1837" s="826" t="s">
        <v>4235</v>
      </c>
      <c r="H1837" s="826" t="s">
        <v>4236</v>
      </c>
      <c r="I1837" s="832">
        <v>4.0295654172482696</v>
      </c>
      <c r="J1837" s="832">
        <v>10150</v>
      </c>
      <c r="K1837" s="833">
        <v>40903</v>
      </c>
    </row>
    <row r="1838" spans="1:11" ht="14.45" customHeight="1" x14ac:dyDescent="0.2">
      <c r="A1838" s="822" t="s">
        <v>575</v>
      </c>
      <c r="B1838" s="823" t="s">
        <v>576</v>
      </c>
      <c r="C1838" s="826" t="s">
        <v>601</v>
      </c>
      <c r="D1838" s="840" t="s">
        <v>602</v>
      </c>
      <c r="E1838" s="826" t="s">
        <v>3629</v>
      </c>
      <c r="F1838" s="840" t="s">
        <v>3630</v>
      </c>
      <c r="G1838" s="826" t="s">
        <v>4235</v>
      </c>
      <c r="H1838" s="826" t="s">
        <v>4989</v>
      </c>
      <c r="I1838" s="832">
        <v>4.0293335278828941</v>
      </c>
      <c r="J1838" s="832">
        <v>6200</v>
      </c>
      <c r="K1838" s="833">
        <v>24980</v>
      </c>
    </row>
    <row r="1839" spans="1:11" ht="14.45" customHeight="1" x14ac:dyDescent="0.2">
      <c r="A1839" s="822" t="s">
        <v>575</v>
      </c>
      <c r="B1839" s="823" t="s">
        <v>576</v>
      </c>
      <c r="C1839" s="826" t="s">
        <v>601</v>
      </c>
      <c r="D1839" s="840" t="s">
        <v>602</v>
      </c>
      <c r="E1839" s="826" t="s">
        <v>3629</v>
      </c>
      <c r="F1839" s="840" t="s">
        <v>3630</v>
      </c>
      <c r="G1839" s="826" t="s">
        <v>5566</v>
      </c>
      <c r="H1839" s="826" t="s">
        <v>5567</v>
      </c>
      <c r="I1839" s="832">
        <v>9.9200000762939453</v>
      </c>
      <c r="J1839" s="832">
        <v>20</v>
      </c>
      <c r="K1839" s="833">
        <v>198.44000244140625</v>
      </c>
    </row>
    <row r="1840" spans="1:11" ht="14.45" customHeight="1" x14ac:dyDescent="0.2">
      <c r="A1840" s="822" t="s">
        <v>575</v>
      </c>
      <c r="B1840" s="823" t="s">
        <v>576</v>
      </c>
      <c r="C1840" s="826" t="s">
        <v>601</v>
      </c>
      <c r="D1840" s="840" t="s">
        <v>602</v>
      </c>
      <c r="E1840" s="826" t="s">
        <v>3629</v>
      </c>
      <c r="F1840" s="840" t="s">
        <v>3630</v>
      </c>
      <c r="G1840" s="826" t="s">
        <v>3637</v>
      </c>
      <c r="H1840" s="826" t="s">
        <v>4255</v>
      </c>
      <c r="I1840" s="832">
        <v>34.368572235107422</v>
      </c>
      <c r="J1840" s="832">
        <v>17</v>
      </c>
      <c r="K1840" s="833">
        <v>582.43000793457031</v>
      </c>
    </row>
    <row r="1841" spans="1:11" ht="14.45" customHeight="1" x14ac:dyDescent="0.2">
      <c r="A1841" s="822" t="s">
        <v>575</v>
      </c>
      <c r="B1841" s="823" t="s">
        <v>576</v>
      </c>
      <c r="C1841" s="826" t="s">
        <v>601</v>
      </c>
      <c r="D1841" s="840" t="s">
        <v>602</v>
      </c>
      <c r="E1841" s="826" t="s">
        <v>3629</v>
      </c>
      <c r="F1841" s="840" t="s">
        <v>3630</v>
      </c>
      <c r="G1841" s="826" t="s">
        <v>5242</v>
      </c>
      <c r="H1841" s="826" t="s">
        <v>5243</v>
      </c>
      <c r="I1841" s="832">
        <v>81.739997863769531</v>
      </c>
      <c r="J1841" s="832">
        <v>45</v>
      </c>
      <c r="K1841" s="833">
        <v>3678.300048828125</v>
      </c>
    </row>
    <row r="1842" spans="1:11" ht="14.45" customHeight="1" x14ac:dyDescent="0.2">
      <c r="A1842" s="822" t="s">
        <v>575</v>
      </c>
      <c r="B1842" s="823" t="s">
        <v>576</v>
      </c>
      <c r="C1842" s="826" t="s">
        <v>601</v>
      </c>
      <c r="D1842" s="840" t="s">
        <v>602</v>
      </c>
      <c r="E1842" s="826" t="s">
        <v>3629</v>
      </c>
      <c r="F1842" s="840" t="s">
        <v>3630</v>
      </c>
      <c r="G1842" s="826" t="s">
        <v>4268</v>
      </c>
      <c r="H1842" s="826" t="s">
        <v>4269</v>
      </c>
      <c r="I1842" s="832">
        <v>105.02999877929688</v>
      </c>
      <c r="J1842" s="832">
        <v>10</v>
      </c>
      <c r="K1842" s="833">
        <v>1050.280029296875</v>
      </c>
    </row>
    <row r="1843" spans="1:11" ht="14.45" customHeight="1" x14ac:dyDescent="0.2">
      <c r="A1843" s="822" t="s">
        <v>575</v>
      </c>
      <c r="B1843" s="823" t="s">
        <v>576</v>
      </c>
      <c r="C1843" s="826" t="s">
        <v>601</v>
      </c>
      <c r="D1843" s="840" t="s">
        <v>602</v>
      </c>
      <c r="E1843" s="826" t="s">
        <v>3629</v>
      </c>
      <c r="F1843" s="840" t="s">
        <v>3630</v>
      </c>
      <c r="G1843" s="826" t="s">
        <v>4272</v>
      </c>
      <c r="H1843" s="826" t="s">
        <v>4273</v>
      </c>
      <c r="I1843" s="832">
        <v>105.02999877929688</v>
      </c>
      <c r="J1843" s="832">
        <v>10</v>
      </c>
      <c r="K1843" s="833">
        <v>1050.260009765625</v>
      </c>
    </row>
    <row r="1844" spans="1:11" ht="14.45" customHeight="1" x14ac:dyDescent="0.2">
      <c r="A1844" s="822" t="s">
        <v>575</v>
      </c>
      <c r="B1844" s="823" t="s">
        <v>576</v>
      </c>
      <c r="C1844" s="826" t="s">
        <v>601</v>
      </c>
      <c r="D1844" s="840" t="s">
        <v>602</v>
      </c>
      <c r="E1844" s="826" t="s">
        <v>3629</v>
      </c>
      <c r="F1844" s="840" t="s">
        <v>3630</v>
      </c>
      <c r="G1844" s="826" t="s">
        <v>4281</v>
      </c>
      <c r="H1844" s="826" t="s">
        <v>4282</v>
      </c>
      <c r="I1844" s="832">
        <v>517.8800048828125</v>
      </c>
      <c r="J1844" s="832">
        <v>6</v>
      </c>
      <c r="K1844" s="833">
        <v>3107.280029296875</v>
      </c>
    </row>
    <row r="1845" spans="1:11" ht="14.45" customHeight="1" x14ac:dyDescent="0.2">
      <c r="A1845" s="822" t="s">
        <v>575</v>
      </c>
      <c r="B1845" s="823" t="s">
        <v>576</v>
      </c>
      <c r="C1845" s="826" t="s">
        <v>601</v>
      </c>
      <c r="D1845" s="840" t="s">
        <v>602</v>
      </c>
      <c r="E1845" s="826" t="s">
        <v>3629</v>
      </c>
      <c r="F1845" s="840" t="s">
        <v>3630</v>
      </c>
      <c r="G1845" s="826" t="s">
        <v>4283</v>
      </c>
      <c r="H1845" s="826" t="s">
        <v>4284</v>
      </c>
      <c r="I1845" s="832">
        <v>517.8800048828125</v>
      </c>
      <c r="J1845" s="832">
        <v>8</v>
      </c>
      <c r="K1845" s="833">
        <v>4143.0400390625</v>
      </c>
    </row>
    <row r="1846" spans="1:11" ht="14.45" customHeight="1" x14ac:dyDescent="0.2">
      <c r="A1846" s="822" t="s">
        <v>575</v>
      </c>
      <c r="B1846" s="823" t="s">
        <v>576</v>
      </c>
      <c r="C1846" s="826" t="s">
        <v>601</v>
      </c>
      <c r="D1846" s="840" t="s">
        <v>602</v>
      </c>
      <c r="E1846" s="826" t="s">
        <v>3629</v>
      </c>
      <c r="F1846" s="840" t="s">
        <v>3630</v>
      </c>
      <c r="G1846" s="826" t="s">
        <v>5266</v>
      </c>
      <c r="H1846" s="826" t="s">
        <v>5267</v>
      </c>
      <c r="I1846" s="832">
        <v>302.60000610351563</v>
      </c>
      <c r="J1846" s="832">
        <v>5</v>
      </c>
      <c r="K1846" s="833">
        <v>1513</v>
      </c>
    </row>
    <row r="1847" spans="1:11" ht="14.45" customHeight="1" x14ac:dyDescent="0.2">
      <c r="A1847" s="822" t="s">
        <v>575</v>
      </c>
      <c r="B1847" s="823" t="s">
        <v>576</v>
      </c>
      <c r="C1847" s="826" t="s">
        <v>601</v>
      </c>
      <c r="D1847" s="840" t="s">
        <v>602</v>
      </c>
      <c r="E1847" s="826" t="s">
        <v>3629</v>
      </c>
      <c r="F1847" s="840" t="s">
        <v>3630</v>
      </c>
      <c r="G1847" s="826" t="s">
        <v>4289</v>
      </c>
      <c r="H1847" s="826" t="s">
        <v>5568</v>
      </c>
      <c r="I1847" s="832">
        <v>381.14999389648438</v>
      </c>
      <c r="J1847" s="832">
        <v>5</v>
      </c>
      <c r="K1847" s="833">
        <v>1905.75</v>
      </c>
    </row>
    <row r="1848" spans="1:11" ht="14.45" customHeight="1" x14ac:dyDescent="0.2">
      <c r="A1848" s="822" t="s">
        <v>575</v>
      </c>
      <c r="B1848" s="823" t="s">
        <v>576</v>
      </c>
      <c r="C1848" s="826" t="s">
        <v>601</v>
      </c>
      <c r="D1848" s="840" t="s">
        <v>602</v>
      </c>
      <c r="E1848" s="826" t="s">
        <v>3629</v>
      </c>
      <c r="F1848" s="840" t="s">
        <v>3630</v>
      </c>
      <c r="G1848" s="826" t="s">
        <v>5569</v>
      </c>
      <c r="H1848" s="826" t="s">
        <v>5570</v>
      </c>
      <c r="I1848" s="832">
        <v>1023.6699829101563</v>
      </c>
      <c r="J1848" s="832">
        <v>1</v>
      </c>
      <c r="K1848" s="833">
        <v>1023.6699829101563</v>
      </c>
    </row>
    <row r="1849" spans="1:11" ht="14.45" customHeight="1" x14ac:dyDescent="0.2">
      <c r="A1849" s="822" t="s">
        <v>575</v>
      </c>
      <c r="B1849" s="823" t="s">
        <v>576</v>
      </c>
      <c r="C1849" s="826" t="s">
        <v>601</v>
      </c>
      <c r="D1849" s="840" t="s">
        <v>602</v>
      </c>
      <c r="E1849" s="826" t="s">
        <v>3629</v>
      </c>
      <c r="F1849" s="840" t="s">
        <v>3630</v>
      </c>
      <c r="G1849" s="826" t="s">
        <v>5571</v>
      </c>
      <c r="H1849" s="826" t="s">
        <v>5572</v>
      </c>
      <c r="I1849" s="832">
        <v>1161.5999755859375</v>
      </c>
      <c r="J1849" s="832">
        <v>1</v>
      </c>
      <c r="K1849" s="833">
        <v>1161.5999755859375</v>
      </c>
    </row>
    <row r="1850" spans="1:11" ht="14.45" customHeight="1" x14ac:dyDescent="0.2">
      <c r="A1850" s="822" t="s">
        <v>575</v>
      </c>
      <c r="B1850" s="823" t="s">
        <v>576</v>
      </c>
      <c r="C1850" s="826" t="s">
        <v>601</v>
      </c>
      <c r="D1850" s="840" t="s">
        <v>602</v>
      </c>
      <c r="E1850" s="826" t="s">
        <v>3629</v>
      </c>
      <c r="F1850" s="840" t="s">
        <v>3630</v>
      </c>
      <c r="G1850" s="826" t="s">
        <v>4281</v>
      </c>
      <c r="H1850" s="826" t="s">
        <v>4285</v>
      </c>
      <c r="I1850" s="832">
        <v>517.875</v>
      </c>
      <c r="J1850" s="832">
        <v>5</v>
      </c>
      <c r="K1850" s="833">
        <v>2589.3800048828125</v>
      </c>
    </row>
    <row r="1851" spans="1:11" ht="14.45" customHeight="1" x14ac:dyDescent="0.2">
      <c r="A1851" s="822" t="s">
        <v>575</v>
      </c>
      <c r="B1851" s="823" t="s">
        <v>576</v>
      </c>
      <c r="C1851" s="826" t="s">
        <v>601</v>
      </c>
      <c r="D1851" s="840" t="s">
        <v>602</v>
      </c>
      <c r="E1851" s="826" t="s">
        <v>3629</v>
      </c>
      <c r="F1851" s="840" t="s">
        <v>3630</v>
      </c>
      <c r="G1851" s="826" t="s">
        <v>5573</v>
      </c>
      <c r="H1851" s="826" t="s">
        <v>5574</v>
      </c>
      <c r="I1851" s="832">
        <v>1161.5999755859375</v>
      </c>
      <c r="J1851" s="832">
        <v>1</v>
      </c>
      <c r="K1851" s="833">
        <v>1161.5999755859375</v>
      </c>
    </row>
    <row r="1852" spans="1:11" ht="14.45" customHeight="1" x14ac:dyDescent="0.2">
      <c r="A1852" s="822" t="s">
        <v>575</v>
      </c>
      <c r="B1852" s="823" t="s">
        <v>576</v>
      </c>
      <c r="C1852" s="826" t="s">
        <v>601</v>
      </c>
      <c r="D1852" s="840" t="s">
        <v>602</v>
      </c>
      <c r="E1852" s="826" t="s">
        <v>3629</v>
      </c>
      <c r="F1852" s="840" t="s">
        <v>3630</v>
      </c>
      <c r="G1852" s="826" t="s">
        <v>4283</v>
      </c>
      <c r="H1852" s="826" t="s">
        <v>4286</v>
      </c>
      <c r="I1852" s="832">
        <v>517.87333170572913</v>
      </c>
      <c r="J1852" s="832">
        <v>7</v>
      </c>
      <c r="K1852" s="833">
        <v>3625.0999755859375</v>
      </c>
    </row>
    <row r="1853" spans="1:11" ht="14.45" customHeight="1" x14ac:dyDescent="0.2">
      <c r="A1853" s="822" t="s">
        <v>575</v>
      </c>
      <c r="B1853" s="823" t="s">
        <v>576</v>
      </c>
      <c r="C1853" s="826" t="s">
        <v>601</v>
      </c>
      <c r="D1853" s="840" t="s">
        <v>602</v>
      </c>
      <c r="E1853" s="826" t="s">
        <v>3629</v>
      </c>
      <c r="F1853" s="840" t="s">
        <v>3630</v>
      </c>
      <c r="G1853" s="826" t="s">
        <v>5276</v>
      </c>
      <c r="H1853" s="826" t="s">
        <v>5277</v>
      </c>
      <c r="I1853" s="832">
        <v>955.40997314453125</v>
      </c>
      <c r="J1853" s="832">
        <v>4</v>
      </c>
      <c r="K1853" s="833">
        <v>3821.6201171875</v>
      </c>
    </row>
    <row r="1854" spans="1:11" ht="14.45" customHeight="1" x14ac:dyDescent="0.2">
      <c r="A1854" s="822" t="s">
        <v>575</v>
      </c>
      <c r="B1854" s="823" t="s">
        <v>576</v>
      </c>
      <c r="C1854" s="826" t="s">
        <v>601</v>
      </c>
      <c r="D1854" s="840" t="s">
        <v>602</v>
      </c>
      <c r="E1854" s="826" t="s">
        <v>3629</v>
      </c>
      <c r="F1854" s="840" t="s">
        <v>3630</v>
      </c>
      <c r="G1854" s="826" t="s">
        <v>3648</v>
      </c>
      <c r="H1854" s="826" t="s">
        <v>3649</v>
      </c>
      <c r="I1854" s="832">
        <v>11.73555522494846</v>
      </c>
      <c r="J1854" s="832">
        <v>250</v>
      </c>
      <c r="K1854" s="833">
        <v>2933.5000152587891</v>
      </c>
    </row>
    <row r="1855" spans="1:11" ht="14.45" customHeight="1" x14ac:dyDescent="0.2">
      <c r="A1855" s="822" t="s">
        <v>575</v>
      </c>
      <c r="B1855" s="823" t="s">
        <v>576</v>
      </c>
      <c r="C1855" s="826" t="s">
        <v>601</v>
      </c>
      <c r="D1855" s="840" t="s">
        <v>602</v>
      </c>
      <c r="E1855" s="826" t="s">
        <v>3629</v>
      </c>
      <c r="F1855" s="840" t="s">
        <v>3630</v>
      </c>
      <c r="G1855" s="826" t="s">
        <v>3650</v>
      </c>
      <c r="H1855" s="826" t="s">
        <v>3651</v>
      </c>
      <c r="I1855" s="832">
        <v>13.310000419616699</v>
      </c>
      <c r="J1855" s="832">
        <v>590</v>
      </c>
      <c r="K1855" s="833">
        <v>7852.8999633789063</v>
      </c>
    </row>
    <row r="1856" spans="1:11" ht="14.45" customHeight="1" x14ac:dyDescent="0.2">
      <c r="A1856" s="822" t="s">
        <v>575</v>
      </c>
      <c r="B1856" s="823" t="s">
        <v>576</v>
      </c>
      <c r="C1856" s="826" t="s">
        <v>601</v>
      </c>
      <c r="D1856" s="840" t="s">
        <v>602</v>
      </c>
      <c r="E1856" s="826" t="s">
        <v>3629</v>
      </c>
      <c r="F1856" s="840" t="s">
        <v>3630</v>
      </c>
      <c r="G1856" s="826" t="s">
        <v>3648</v>
      </c>
      <c r="H1856" s="826" t="s">
        <v>3652</v>
      </c>
      <c r="I1856" s="832">
        <v>11.737142562866211</v>
      </c>
      <c r="J1856" s="832">
        <v>250</v>
      </c>
      <c r="K1856" s="833">
        <v>2933.7000045776367</v>
      </c>
    </row>
    <row r="1857" spans="1:11" ht="14.45" customHeight="1" x14ac:dyDescent="0.2">
      <c r="A1857" s="822" t="s">
        <v>575</v>
      </c>
      <c r="B1857" s="823" t="s">
        <v>576</v>
      </c>
      <c r="C1857" s="826" t="s">
        <v>601</v>
      </c>
      <c r="D1857" s="840" t="s">
        <v>602</v>
      </c>
      <c r="E1857" s="826" t="s">
        <v>3629</v>
      </c>
      <c r="F1857" s="840" t="s">
        <v>3630</v>
      </c>
      <c r="G1857" s="826" t="s">
        <v>3650</v>
      </c>
      <c r="H1857" s="826" t="s">
        <v>3653</v>
      </c>
      <c r="I1857" s="832">
        <v>13.310000419616699</v>
      </c>
      <c r="J1857" s="832">
        <v>270</v>
      </c>
      <c r="K1857" s="833">
        <v>3593.7000427246094</v>
      </c>
    </row>
    <row r="1858" spans="1:11" ht="14.45" customHeight="1" x14ac:dyDescent="0.2">
      <c r="A1858" s="822" t="s">
        <v>575</v>
      </c>
      <c r="B1858" s="823" t="s">
        <v>576</v>
      </c>
      <c r="C1858" s="826" t="s">
        <v>601</v>
      </c>
      <c r="D1858" s="840" t="s">
        <v>602</v>
      </c>
      <c r="E1858" s="826" t="s">
        <v>3629</v>
      </c>
      <c r="F1858" s="840" t="s">
        <v>3630</v>
      </c>
      <c r="G1858" s="826" t="s">
        <v>5301</v>
      </c>
      <c r="H1858" s="826" t="s">
        <v>5302</v>
      </c>
      <c r="I1858" s="832">
        <v>1539.1199951171875</v>
      </c>
      <c r="J1858" s="832">
        <v>1</v>
      </c>
      <c r="K1858" s="833">
        <v>1539.1199951171875</v>
      </c>
    </row>
    <row r="1859" spans="1:11" ht="14.45" customHeight="1" x14ac:dyDescent="0.2">
      <c r="A1859" s="822" t="s">
        <v>575</v>
      </c>
      <c r="B1859" s="823" t="s">
        <v>576</v>
      </c>
      <c r="C1859" s="826" t="s">
        <v>601</v>
      </c>
      <c r="D1859" s="840" t="s">
        <v>602</v>
      </c>
      <c r="E1859" s="826" t="s">
        <v>3629</v>
      </c>
      <c r="F1859" s="840" t="s">
        <v>3630</v>
      </c>
      <c r="G1859" s="826" t="s">
        <v>5575</v>
      </c>
      <c r="H1859" s="826" t="s">
        <v>5576</v>
      </c>
      <c r="I1859" s="832">
        <v>236.19000244140625</v>
      </c>
      <c r="J1859" s="832">
        <v>25</v>
      </c>
      <c r="K1859" s="833">
        <v>5904.7998046875</v>
      </c>
    </row>
    <row r="1860" spans="1:11" ht="14.45" customHeight="1" x14ac:dyDescent="0.2">
      <c r="A1860" s="822" t="s">
        <v>575</v>
      </c>
      <c r="B1860" s="823" t="s">
        <v>576</v>
      </c>
      <c r="C1860" s="826" t="s">
        <v>601</v>
      </c>
      <c r="D1860" s="840" t="s">
        <v>602</v>
      </c>
      <c r="E1860" s="826" t="s">
        <v>3629</v>
      </c>
      <c r="F1860" s="840" t="s">
        <v>3630</v>
      </c>
      <c r="G1860" s="826" t="s">
        <v>5575</v>
      </c>
      <c r="H1860" s="826" t="s">
        <v>5577</v>
      </c>
      <c r="I1860" s="832">
        <v>236.19000244140625</v>
      </c>
      <c r="J1860" s="832">
        <v>25</v>
      </c>
      <c r="K1860" s="833">
        <v>5904.7998046875</v>
      </c>
    </row>
    <row r="1861" spans="1:11" ht="14.45" customHeight="1" x14ac:dyDescent="0.2">
      <c r="A1861" s="822" t="s">
        <v>575</v>
      </c>
      <c r="B1861" s="823" t="s">
        <v>576</v>
      </c>
      <c r="C1861" s="826" t="s">
        <v>601</v>
      </c>
      <c r="D1861" s="840" t="s">
        <v>602</v>
      </c>
      <c r="E1861" s="826" t="s">
        <v>3629</v>
      </c>
      <c r="F1861" s="840" t="s">
        <v>3630</v>
      </c>
      <c r="G1861" s="826" t="s">
        <v>5578</v>
      </c>
      <c r="H1861" s="826" t="s">
        <v>5579</v>
      </c>
      <c r="I1861" s="832">
        <v>1234.199951171875</v>
      </c>
      <c r="J1861" s="832">
        <v>5</v>
      </c>
      <c r="K1861" s="833">
        <v>6171</v>
      </c>
    </row>
    <row r="1862" spans="1:11" ht="14.45" customHeight="1" x14ac:dyDescent="0.2">
      <c r="A1862" s="822" t="s">
        <v>575</v>
      </c>
      <c r="B1862" s="823" t="s">
        <v>576</v>
      </c>
      <c r="C1862" s="826" t="s">
        <v>601</v>
      </c>
      <c r="D1862" s="840" t="s">
        <v>602</v>
      </c>
      <c r="E1862" s="826" t="s">
        <v>3629</v>
      </c>
      <c r="F1862" s="840" t="s">
        <v>3630</v>
      </c>
      <c r="G1862" s="826" t="s">
        <v>4432</v>
      </c>
      <c r="H1862" s="826" t="s">
        <v>4433</v>
      </c>
      <c r="I1862" s="832">
        <v>403.04000854492188</v>
      </c>
      <c r="J1862" s="832">
        <v>130</v>
      </c>
      <c r="K1862" s="833">
        <v>52395.06884765625</v>
      </c>
    </row>
    <row r="1863" spans="1:11" ht="14.45" customHeight="1" x14ac:dyDescent="0.2">
      <c r="A1863" s="822" t="s">
        <v>575</v>
      </c>
      <c r="B1863" s="823" t="s">
        <v>576</v>
      </c>
      <c r="C1863" s="826" t="s">
        <v>601</v>
      </c>
      <c r="D1863" s="840" t="s">
        <v>602</v>
      </c>
      <c r="E1863" s="826" t="s">
        <v>3629</v>
      </c>
      <c r="F1863" s="840" t="s">
        <v>3630</v>
      </c>
      <c r="G1863" s="826" t="s">
        <v>4432</v>
      </c>
      <c r="H1863" s="826" t="s">
        <v>5305</v>
      </c>
      <c r="I1863" s="832">
        <v>403.04000854492188</v>
      </c>
      <c r="J1863" s="832">
        <v>160</v>
      </c>
      <c r="K1863" s="833">
        <v>64486.22900390625</v>
      </c>
    </row>
    <row r="1864" spans="1:11" ht="14.45" customHeight="1" x14ac:dyDescent="0.2">
      <c r="A1864" s="822" t="s">
        <v>575</v>
      </c>
      <c r="B1864" s="823" t="s">
        <v>576</v>
      </c>
      <c r="C1864" s="826" t="s">
        <v>601</v>
      </c>
      <c r="D1864" s="840" t="s">
        <v>602</v>
      </c>
      <c r="E1864" s="826" t="s">
        <v>3629</v>
      </c>
      <c r="F1864" s="840" t="s">
        <v>3630</v>
      </c>
      <c r="G1864" s="826" t="s">
        <v>5580</v>
      </c>
      <c r="H1864" s="826" t="s">
        <v>5581</v>
      </c>
      <c r="I1864" s="832">
        <v>400</v>
      </c>
      <c r="J1864" s="832">
        <v>20</v>
      </c>
      <c r="K1864" s="833">
        <v>8000.0400390625</v>
      </c>
    </row>
    <row r="1865" spans="1:11" ht="14.45" customHeight="1" x14ac:dyDescent="0.2">
      <c r="A1865" s="822" t="s">
        <v>575</v>
      </c>
      <c r="B1865" s="823" t="s">
        <v>576</v>
      </c>
      <c r="C1865" s="826" t="s">
        <v>601</v>
      </c>
      <c r="D1865" s="840" t="s">
        <v>602</v>
      </c>
      <c r="E1865" s="826" t="s">
        <v>3629</v>
      </c>
      <c r="F1865" s="840" t="s">
        <v>3630</v>
      </c>
      <c r="G1865" s="826" t="s">
        <v>5308</v>
      </c>
      <c r="H1865" s="826" t="s">
        <v>5309</v>
      </c>
      <c r="I1865" s="832">
        <v>439.95874404907227</v>
      </c>
      <c r="J1865" s="832">
        <v>200</v>
      </c>
      <c r="K1865" s="833">
        <v>87991.12060546875</v>
      </c>
    </row>
    <row r="1866" spans="1:11" ht="14.45" customHeight="1" x14ac:dyDescent="0.2">
      <c r="A1866" s="822" t="s">
        <v>575</v>
      </c>
      <c r="B1866" s="823" t="s">
        <v>576</v>
      </c>
      <c r="C1866" s="826" t="s">
        <v>601</v>
      </c>
      <c r="D1866" s="840" t="s">
        <v>602</v>
      </c>
      <c r="E1866" s="826" t="s">
        <v>3629</v>
      </c>
      <c r="F1866" s="840" t="s">
        <v>3630</v>
      </c>
      <c r="G1866" s="826" t="s">
        <v>5310</v>
      </c>
      <c r="H1866" s="826" t="s">
        <v>5311</v>
      </c>
      <c r="I1866" s="832">
        <v>439.95874404907227</v>
      </c>
      <c r="J1866" s="832">
        <v>220</v>
      </c>
      <c r="K1866" s="833">
        <v>96790.2392578125</v>
      </c>
    </row>
    <row r="1867" spans="1:11" ht="14.45" customHeight="1" x14ac:dyDescent="0.2">
      <c r="A1867" s="822" t="s">
        <v>575</v>
      </c>
      <c r="B1867" s="823" t="s">
        <v>576</v>
      </c>
      <c r="C1867" s="826" t="s">
        <v>601</v>
      </c>
      <c r="D1867" s="840" t="s">
        <v>602</v>
      </c>
      <c r="E1867" s="826" t="s">
        <v>3629</v>
      </c>
      <c r="F1867" s="840" t="s">
        <v>3630</v>
      </c>
      <c r="G1867" s="826" t="s">
        <v>5308</v>
      </c>
      <c r="H1867" s="826" t="s">
        <v>5312</v>
      </c>
      <c r="I1867" s="832">
        <v>439.95999145507813</v>
      </c>
      <c r="J1867" s="832">
        <v>100</v>
      </c>
      <c r="K1867" s="833">
        <v>43995.599609375</v>
      </c>
    </row>
    <row r="1868" spans="1:11" ht="14.45" customHeight="1" x14ac:dyDescent="0.2">
      <c r="A1868" s="822" t="s">
        <v>575</v>
      </c>
      <c r="B1868" s="823" t="s">
        <v>576</v>
      </c>
      <c r="C1868" s="826" t="s">
        <v>601</v>
      </c>
      <c r="D1868" s="840" t="s">
        <v>602</v>
      </c>
      <c r="E1868" s="826" t="s">
        <v>3629</v>
      </c>
      <c r="F1868" s="840" t="s">
        <v>3630</v>
      </c>
      <c r="G1868" s="826" t="s">
        <v>5310</v>
      </c>
      <c r="H1868" s="826" t="s">
        <v>5313</v>
      </c>
      <c r="I1868" s="832">
        <v>439.95999145507813</v>
      </c>
      <c r="J1868" s="832">
        <v>100</v>
      </c>
      <c r="K1868" s="833">
        <v>43995.599609375</v>
      </c>
    </row>
    <row r="1869" spans="1:11" ht="14.45" customHeight="1" x14ac:dyDescent="0.2">
      <c r="A1869" s="822" t="s">
        <v>575</v>
      </c>
      <c r="B1869" s="823" t="s">
        <v>576</v>
      </c>
      <c r="C1869" s="826" t="s">
        <v>601</v>
      </c>
      <c r="D1869" s="840" t="s">
        <v>602</v>
      </c>
      <c r="E1869" s="826" t="s">
        <v>3629</v>
      </c>
      <c r="F1869" s="840" t="s">
        <v>3630</v>
      </c>
      <c r="G1869" s="826" t="s">
        <v>5582</v>
      </c>
      <c r="H1869" s="826" t="s">
        <v>5583</v>
      </c>
      <c r="I1869" s="832">
        <v>34.171998596191408</v>
      </c>
      <c r="J1869" s="832">
        <v>125</v>
      </c>
      <c r="K1869" s="833">
        <v>4271.3799438476563</v>
      </c>
    </row>
    <row r="1870" spans="1:11" ht="14.45" customHeight="1" x14ac:dyDescent="0.2">
      <c r="A1870" s="822" t="s">
        <v>575</v>
      </c>
      <c r="B1870" s="823" t="s">
        <v>576</v>
      </c>
      <c r="C1870" s="826" t="s">
        <v>601</v>
      </c>
      <c r="D1870" s="840" t="s">
        <v>602</v>
      </c>
      <c r="E1870" s="826" t="s">
        <v>3629</v>
      </c>
      <c r="F1870" s="840" t="s">
        <v>3630</v>
      </c>
      <c r="G1870" s="826" t="s">
        <v>5584</v>
      </c>
      <c r="H1870" s="826" t="s">
        <v>5585</v>
      </c>
      <c r="I1870" s="832">
        <v>96.680000305175781</v>
      </c>
      <c r="J1870" s="832">
        <v>40</v>
      </c>
      <c r="K1870" s="833">
        <v>3867.159912109375</v>
      </c>
    </row>
    <row r="1871" spans="1:11" ht="14.45" customHeight="1" x14ac:dyDescent="0.2">
      <c r="A1871" s="822" t="s">
        <v>575</v>
      </c>
      <c r="B1871" s="823" t="s">
        <v>576</v>
      </c>
      <c r="C1871" s="826" t="s">
        <v>601</v>
      </c>
      <c r="D1871" s="840" t="s">
        <v>602</v>
      </c>
      <c r="E1871" s="826" t="s">
        <v>3629</v>
      </c>
      <c r="F1871" s="840" t="s">
        <v>3630</v>
      </c>
      <c r="G1871" s="826" t="s">
        <v>5582</v>
      </c>
      <c r="H1871" s="826" t="s">
        <v>5586</v>
      </c>
      <c r="I1871" s="832">
        <v>33.759998321533203</v>
      </c>
      <c r="J1871" s="832">
        <v>25</v>
      </c>
      <c r="K1871" s="833">
        <v>844.05999755859375</v>
      </c>
    </row>
    <row r="1872" spans="1:11" ht="14.45" customHeight="1" x14ac:dyDescent="0.2">
      <c r="A1872" s="822" t="s">
        <v>575</v>
      </c>
      <c r="B1872" s="823" t="s">
        <v>576</v>
      </c>
      <c r="C1872" s="826" t="s">
        <v>601</v>
      </c>
      <c r="D1872" s="840" t="s">
        <v>602</v>
      </c>
      <c r="E1872" s="826" t="s">
        <v>3629</v>
      </c>
      <c r="F1872" s="840" t="s">
        <v>3630</v>
      </c>
      <c r="G1872" s="826" t="s">
        <v>5584</v>
      </c>
      <c r="H1872" s="826" t="s">
        <v>5587</v>
      </c>
      <c r="I1872" s="832">
        <v>96.680000305175781</v>
      </c>
      <c r="J1872" s="832">
        <v>40</v>
      </c>
      <c r="K1872" s="833">
        <v>3867.159912109375</v>
      </c>
    </row>
    <row r="1873" spans="1:11" ht="14.45" customHeight="1" x14ac:dyDescent="0.2">
      <c r="A1873" s="822" t="s">
        <v>575</v>
      </c>
      <c r="B1873" s="823" t="s">
        <v>576</v>
      </c>
      <c r="C1873" s="826" t="s">
        <v>601</v>
      </c>
      <c r="D1873" s="840" t="s">
        <v>602</v>
      </c>
      <c r="E1873" s="826" t="s">
        <v>3629</v>
      </c>
      <c r="F1873" s="840" t="s">
        <v>3630</v>
      </c>
      <c r="G1873" s="826" t="s">
        <v>5054</v>
      </c>
      <c r="H1873" s="826" t="s">
        <v>5588</v>
      </c>
      <c r="I1873" s="832">
        <v>72.599998474121094</v>
      </c>
      <c r="J1873" s="832">
        <v>5</v>
      </c>
      <c r="K1873" s="833">
        <v>363</v>
      </c>
    </row>
    <row r="1874" spans="1:11" ht="14.45" customHeight="1" x14ac:dyDescent="0.2">
      <c r="A1874" s="822" t="s">
        <v>575</v>
      </c>
      <c r="B1874" s="823" t="s">
        <v>576</v>
      </c>
      <c r="C1874" s="826" t="s">
        <v>601</v>
      </c>
      <c r="D1874" s="840" t="s">
        <v>602</v>
      </c>
      <c r="E1874" s="826" t="s">
        <v>3629</v>
      </c>
      <c r="F1874" s="840" t="s">
        <v>3630</v>
      </c>
      <c r="G1874" s="826" t="s">
        <v>5318</v>
      </c>
      <c r="H1874" s="826" t="s">
        <v>5319</v>
      </c>
      <c r="I1874" s="832">
        <v>46.979999542236328</v>
      </c>
      <c r="J1874" s="832">
        <v>25</v>
      </c>
      <c r="K1874" s="833">
        <v>1174.6099853515625</v>
      </c>
    </row>
    <row r="1875" spans="1:11" ht="14.45" customHeight="1" x14ac:dyDescent="0.2">
      <c r="A1875" s="822" t="s">
        <v>575</v>
      </c>
      <c r="B1875" s="823" t="s">
        <v>576</v>
      </c>
      <c r="C1875" s="826" t="s">
        <v>601</v>
      </c>
      <c r="D1875" s="840" t="s">
        <v>602</v>
      </c>
      <c r="E1875" s="826" t="s">
        <v>3629</v>
      </c>
      <c r="F1875" s="840" t="s">
        <v>3630</v>
      </c>
      <c r="G1875" s="826" t="s">
        <v>5056</v>
      </c>
      <c r="H1875" s="826" t="s">
        <v>5057</v>
      </c>
      <c r="I1875" s="832">
        <v>23.350000381469727</v>
      </c>
      <c r="J1875" s="832">
        <v>20</v>
      </c>
      <c r="K1875" s="833">
        <v>467.05999755859375</v>
      </c>
    </row>
    <row r="1876" spans="1:11" ht="14.45" customHeight="1" x14ac:dyDescent="0.2">
      <c r="A1876" s="822" t="s">
        <v>575</v>
      </c>
      <c r="B1876" s="823" t="s">
        <v>576</v>
      </c>
      <c r="C1876" s="826" t="s">
        <v>601</v>
      </c>
      <c r="D1876" s="840" t="s">
        <v>602</v>
      </c>
      <c r="E1876" s="826" t="s">
        <v>3629</v>
      </c>
      <c r="F1876" s="840" t="s">
        <v>3630</v>
      </c>
      <c r="G1876" s="826" t="s">
        <v>3654</v>
      </c>
      <c r="H1876" s="826" t="s">
        <v>3655</v>
      </c>
      <c r="I1876" s="832">
        <v>0.82466665506362913</v>
      </c>
      <c r="J1876" s="832">
        <v>13100</v>
      </c>
      <c r="K1876" s="833">
        <v>10803</v>
      </c>
    </row>
    <row r="1877" spans="1:11" ht="14.45" customHeight="1" x14ac:dyDescent="0.2">
      <c r="A1877" s="822" t="s">
        <v>575</v>
      </c>
      <c r="B1877" s="823" t="s">
        <v>576</v>
      </c>
      <c r="C1877" s="826" t="s">
        <v>601</v>
      </c>
      <c r="D1877" s="840" t="s">
        <v>602</v>
      </c>
      <c r="E1877" s="826" t="s">
        <v>3629</v>
      </c>
      <c r="F1877" s="840" t="s">
        <v>3630</v>
      </c>
      <c r="G1877" s="826" t="s">
        <v>3656</v>
      </c>
      <c r="H1877" s="826" t="s">
        <v>3657</v>
      </c>
      <c r="I1877" s="832">
        <v>1.0875000357627869</v>
      </c>
      <c r="J1877" s="832">
        <v>2100</v>
      </c>
      <c r="K1877" s="833">
        <v>2279</v>
      </c>
    </row>
    <row r="1878" spans="1:11" ht="14.45" customHeight="1" x14ac:dyDescent="0.2">
      <c r="A1878" s="822" t="s">
        <v>575</v>
      </c>
      <c r="B1878" s="823" t="s">
        <v>576</v>
      </c>
      <c r="C1878" s="826" t="s">
        <v>601</v>
      </c>
      <c r="D1878" s="840" t="s">
        <v>602</v>
      </c>
      <c r="E1878" s="826" t="s">
        <v>3629</v>
      </c>
      <c r="F1878" s="840" t="s">
        <v>3630</v>
      </c>
      <c r="G1878" s="826" t="s">
        <v>3656</v>
      </c>
      <c r="H1878" s="826" t="s">
        <v>4497</v>
      </c>
      <c r="I1878" s="832">
        <v>1.0900000333786011</v>
      </c>
      <c r="J1878" s="832">
        <v>1700</v>
      </c>
      <c r="K1878" s="833">
        <v>1853</v>
      </c>
    </row>
    <row r="1879" spans="1:11" ht="14.45" customHeight="1" x14ac:dyDescent="0.2">
      <c r="A1879" s="822" t="s">
        <v>575</v>
      </c>
      <c r="B1879" s="823" t="s">
        <v>576</v>
      </c>
      <c r="C1879" s="826" t="s">
        <v>601</v>
      </c>
      <c r="D1879" s="840" t="s">
        <v>602</v>
      </c>
      <c r="E1879" s="826" t="s">
        <v>3629</v>
      </c>
      <c r="F1879" s="840" t="s">
        <v>3630</v>
      </c>
      <c r="G1879" s="826" t="s">
        <v>3658</v>
      </c>
      <c r="H1879" s="826" t="s">
        <v>3659</v>
      </c>
      <c r="I1879" s="832">
        <v>0.43600000143051149</v>
      </c>
      <c r="J1879" s="832">
        <v>5000</v>
      </c>
      <c r="K1879" s="833">
        <v>2187</v>
      </c>
    </row>
    <row r="1880" spans="1:11" ht="14.45" customHeight="1" x14ac:dyDescent="0.2">
      <c r="A1880" s="822" t="s">
        <v>575</v>
      </c>
      <c r="B1880" s="823" t="s">
        <v>576</v>
      </c>
      <c r="C1880" s="826" t="s">
        <v>601</v>
      </c>
      <c r="D1880" s="840" t="s">
        <v>602</v>
      </c>
      <c r="E1880" s="826" t="s">
        <v>3629</v>
      </c>
      <c r="F1880" s="840" t="s">
        <v>3630</v>
      </c>
      <c r="G1880" s="826" t="s">
        <v>3660</v>
      </c>
      <c r="H1880" s="826" t="s">
        <v>3661</v>
      </c>
      <c r="I1880" s="832">
        <v>0.47499999403953552</v>
      </c>
      <c r="J1880" s="832">
        <v>500</v>
      </c>
      <c r="K1880" s="833">
        <v>237</v>
      </c>
    </row>
    <row r="1881" spans="1:11" ht="14.45" customHeight="1" x14ac:dyDescent="0.2">
      <c r="A1881" s="822" t="s">
        <v>575</v>
      </c>
      <c r="B1881" s="823" t="s">
        <v>576</v>
      </c>
      <c r="C1881" s="826" t="s">
        <v>601</v>
      </c>
      <c r="D1881" s="840" t="s">
        <v>602</v>
      </c>
      <c r="E1881" s="826" t="s">
        <v>3629</v>
      </c>
      <c r="F1881" s="840" t="s">
        <v>3630</v>
      </c>
      <c r="G1881" s="826" t="s">
        <v>3660</v>
      </c>
      <c r="H1881" s="826" t="s">
        <v>5058</v>
      </c>
      <c r="I1881" s="832">
        <v>0.47499999403953552</v>
      </c>
      <c r="J1881" s="832">
        <v>700</v>
      </c>
      <c r="K1881" s="833">
        <v>333</v>
      </c>
    </row>
    <row r="1882" spans="1:11" ht="14.45" customHeight="1" x14ac:dyDescent="0.2">
      <c r="A1882" s="822" t="s">
        <v>575</v>
      </c>
      <c r="B1882" s="823" t="s">
        <v>576</v>
      </c>
      <c r="C1882" s="826" t="s">
        <v>601</v>
      </c>
      <c r="D1882" s="840" t="s">
        <v>602</v>
      </c>
      <c r="E1882" s="826" t="s">
        <v>3629</v>
      </c>
      <c r="F1882" s="840" t="s">
        <v>3630</v>
      </c>
      <c r="G1882" s="826" t="s">
        <v>3660</v>
      </c>
      <c r="H1882" s="826" t="s">
        <v>5060</v>
      </c>
      <c r="I1882" s="832">
        <v>0.4699999988079071</v>
      </c>
      <c r="J1882" s="832">
        <v>800</v>
      </c>
      <c r="K1882" s="833">
        <v>376</v>
      </c>
    </row>
    <row r="1883" spans="1:11" ht="14.45" customHeight="1" x14ac:dyDescent="0.2">
      <c r="A1883" s="822" t="s">
        <v>575</v>
      </c>
      <c r="B1883" s="823" t="s">
        <v>576</v>
      </c>
      <c r="C1883" s="826" t="s">
        <v>601</v>
      </c>
      <c r="D1883" s="840" t="s">
        <v>602</v>
      </c>
      <c r="E1883" s="826" t="s">
        <v>3629</v>
      </c>
      <c r="F1883" s="840" t="s">
        <v>3630</v>
      </c>
      <c r="G1883" s="826" t="s">
        <v>3662</v>
      </c>
      <c r="H1883" s="826" t="s">
        <v>3663</v>
      </c>
      <c r="I1883" s="832">
        <v>1.1361111005147297</v>
      </c>
      <c r="J1883" s="832">
        <v>14000</v>
      </c>
      <c r="K1883" s="833">
        <v>15899.200164794922</v>
      </c>
    </row>
    <row r="1884" spans="1:11" ht="14.45" customHeight="1" x14ac:dyDescent="0.2">
      <c r="A1884" s="822" t="s">
        <v>575</v>
      </c>
      <c r="B1884" s="823" t="s">
        <v>576</v>
      </c>
      <c r="C1884" s="826" t="s">
        <v>601</v>
      </c>
      <c r="D1884" s="840" t="s">
        <v>602</v>
      </c>
      <c r="E1884" s="826" t="s">
        <v>3629</v>
      </c>
      <c r="F1884" s="840" t="s">
        <v>3630</v>
      </c>
      <c r="G1884" s="826" t="s">
        <v>3664</v>
      </c>
      <c r="H1884" s="826" t="s">
        <v>3665</v>
      </c>
      <c r="I1884" s="832">
        <v>1.6749999523162842</v>
      </c>
      <c r="J1884" s="832">
        <v>1300</v>
      </c>
      <c r="K1884" s="833">
        <v>2181</v>
      </c>
    </row>
    <row r="1885" spans="1:11" ht="14.45" customHeight="1" x14ac:dyDescent="0.2">
      <c r="A1885" s="822" t="s">
        <v>575</v>
      </c>
      <c r="B1885" s="823" t="s">
        <v>576</v>
      </c>
      <c r="C1885" s="826" t="s">
        <v>601</v>
      </c>
      <c r="D1885" s="840" t="s">
        <v>602</v>
      </c>
      <c r="E1885" s="826" t="s">
        <v>3629</v>
      </c>
      <c r="F1885" s="840" t="s">
        <v>3630</v>
      </c>
      <c r="G1885" s="826" t="s">
        <v>3664</v>
      </c>
      <c r="H1885" s="826" t="s">
        <v>4499</v>
      </c>
      <c r="I1885" s="832">
        <v>1.6699999570846558</v>
      </c>
      <c r="J1885" s="832">
        <v>1700</v>
      </c>
      <c r="K1885" s="833">
        <v>2839</v>
      </c>
    </row>
    <row r="1886" spans="1:11" ht="14.45" customHeight="1" x14ac:dyDescent="0.2">
      <c r="A1886" s="822" t="s">
        <v>575</v>
      </c>
      <c r="B1886" s="823" t="s">
        <v>576</v>
      </c>
      <c r="C1886" s="826" t="s">
        <v>601</v>
      </c>
      <c r="D1886" s="840" t="s">
        <v>602</v>
      </c>
      <c r="E1886" s="826" t="s">
        <v>3629</v>
      </c>
      <c r="F1886" s="840" t="s">
        <v>3630</v>
      </c>
      <c r="G1886" s="826" t="s">
        <v>3666</v>
      </c>
      <c r="H1886" s="826" t="s">
        <v>3667</v>
      </c>
      <c r="I1886" s="832">
        <v>0.58062498271465302</v>
      </c>
      <c r="J1886" s="832">
        <v>11000</v>
      </c>
      <c r="K1886" s="833">
        <v>6388</v>
      </c>
    </row>
    <row r="1887" spans="1:11" ht="14.45" customHeight="1" x14ac:dyDescent="0.2">
      <c r="A1887" s="822" t="s">
        <v>575</v>
      </c>
      <c r="B1887" s="823" t="s">
        <v>576</v>
      </c>
      <c r="C1887" s="826" t="s">
        <v>601</v>
      </c>
      <c r="D1887" s="840" t="s">
        <v>602</v>
      </c>
      <c r="E1887" s="826" t="s">
        <v>3629</v>
      </c>
      <c r="F1887" s="840" t="s">
        <v>3630</v>
      </c>
      <c r="G1887" s="826" t="s">
        <v>3668</v>
      </c>
      <c r="H1887" s="826" t="s">
        <v>3669</v>
      </c>
      <c r="I1887" s="832">
        <v>0.67000001668930054</v>
      </c>
      <c r="J1887" s="832">
        <v>500</v>
      </c>
      <c r="K1887" s="833">
        <v>335</v>
      </c>
    </row>
    <row r="1888" spans="1:11" ht="14.45" customHeight="1" x14ac:dyDescent="0.2">
      <c r="A1888" s="822" t="s">
        <v>575</v>
      </c>
      <c r="B1888" s="823" t="s">
        <v>576</v>
      </c>
      <c r="C1888" s="826" t="s">
        <v>601</v>
      </c>
      <c r="D1888" s="840" t="s">
        <v>602</v>
      </c>
      <c r="E1888" s="826" t="s">
        <v>3629</v>
      </c>
      <c r="F1888" s="840" t="s">
        <v>3630</v>
      </c>
      <c r="G1888" s="826" t="s">
        <v>3668</v>
      </c>
      <c r="H1888" s="826" t="s">
        <v>4500</v>
      </c>
      <c r="I1888" s="832">
        <v>0.67000001668930054</v>
      </c>
      <c r="J1888" s="832">
        <v>2200</v>
      </c>
      <c r="K1888" s="833">
        <v>1474</v>
      </c>
    </row>
    <row r="1889" spans="1:11" ht="14.45" customHeight="1" x14ac:dyDescent="0.2">
      <c r="A1889" s="822" t="s">
        <v>575</v>
      </c>
      <c r="B1889" s="823" t="s">
        <v>576</v>
      </c>
      <c r="C1889" s="826" t="s">
        <v>601</v>
      </c>
      <c r="D1889" s="840" t="s">
        <v>602</v>
      </c>
      <c r="E1889" s="826" t="s">
        <v>3629</v>
      </c>
      <c r="F1889" s="840" t="s">
        <v>3630</v>
      </c>
      <c r="G1889" s="826" t="s">
        <v>4503</v>
      </c>
      <c r="H1889" s="826" t="s">
        <v>4504</v>
      </c>
      <c r="I1889" s="832">
        <v>6.309999942779541</v>
      </c>
      <c r="J1889" s="832">
        <v>1900</v>
      </c>
      <c r="K1889" s="833">
        <v>11991.579956054688</v>
      </c>
    </row>
    <row r="1890" spans="1:11" ht="14.45" customHeight="1" x14ac:dyDescent="0.2">
      <c r="A1890" s="822" t="s">
        <v>575</v>
      </c>
      <c r="B1890" s="823" t="s">
        <v>576</v>
      </c>
      <c r="C1890" s="826" t="s">
        <v>601</v>
      </c>
      <c r="D1890" s="840" t="s">
        <v>602</v>
      </c>
      <c r="E1890" s="826" t="s">
        <v>3629</v>
      </c>
      <c r="F1890" s="840" t="s">
        <v>3630</v>
      </c>
      <c r="G1890" s="826" t="s">
        <v>4505</v>
      </c>
      <c r="H1890" s="826" t="s">
        <v>4506</v>
      </c>
      <c r="I1890" s="832">
        <v>9.1474997997283936</v>
      </c>
      <c r="J1890" s="832">
        <v>1300</v>
      </c>
      <c r="K1890" s="833">
        <v>11889.529663085938</v>
      </c>
    </row>
    <row r="1891" spans="1:11" ht="14.45" customHeight="1" x14ac:dyDescent="0.2">
      <c r="A1891" s="822" t="s">
        <v>575</v>
      </c>
      <c r="B1891" s="823" t="s">
        <v>576</v>
      </c>
      <c r="C1891" s="826" t="s">
        <v>601</v>
      </c>
      <c r="D1891" s="840" t="s">
        <v>602</v>
      </c>
      <c r="E1891" s="826" t="s">
        <v>3629</v>
      </c>
      <c r="F1891" s="840" t="s">
        <v>3630</v>
      </c>
      <c r="G1891" s="826" t="s">
        <v>5062</v>
      </c>
      <c r="H1891" s="826" t="s">
        <v>5063</v>
      </c>
      <c r="I1891" s="832">
        <v>5.1999998092651367</v>
      </c>
      <c r="J1891" s="832">
        <v>20</v>
      </c>
      <c r="K1891" s="833">
        <v>104</v>
      </c>
    </row>
    <row r="1892" spans="1:11" ht="14.45" customHeight="1" x14ac:dyDescent="0.2">
      <c r="A1892" s="822" t="s">
        <v>575</v>
      </c>
      <c r="B1892" s="823" t="s">
        <v>576</v>
      </c>
      <c r="C1892" s="826" t="s">
        <v>601</v>
      </c>
      <c r="D1892" s="840" t="s">
        <v>602</v>
      </c>
      <c r="E1892" s="826" t="s">
        <v>3629</v>
      </c>
      <c r="F1892" s="840" t="s">
        <v>3630</v>
      </c>
      <c r="G1892" s="826" t="s">
        <v>4507</v>
      </c>
      <c r="H1892" s="826" t="s">
        <v>4508</v>
      </c>
      <c r="I1892" s="832">
        <v>7.429999828338623</v>
      </c>
      <c r="J1892" s="832">
        <v>100</v>
      </c>
      <c r="K1892" s="833">
        <v>743</v>
      </c>
    </row>
    <row r="1893" spans="1:11" ht="14.45" customHeight="1" x14ac:dyDescent="0.2">
      <c r="A1893" s="822" t="s">
        <v>575</v>
      </c>
      <c r="B1893" s="823" t="s">
        <v>576</v>
      </c>
      <c r="C1893" s="826" t="s">
        <v>601</v>
      </c>
      <c r="D1893" s="840" t="s">
        <v>602</v>
      </c>
      <c r="E1893" s="826" t="s">
        <v>3629</v>
      </c>
      <c r="F1893" s="840" t="s">
        <v>3630</v>
      </c>
      <c r="G1893" s="826" t="s">
        <v>4515</v>
      </c>
      <c r="H1893" s="826" t="s">
        <v>4516</v>
      </c>
      <c r="I1893" s="832">
        <v>6.2333332697550459</v>
      </c>
      <c r="J1893" s="832">
        <v>90</v>
      </c>
      <c r="K1893" s="833">
        <v>560.99998474121094</v>
      </c>
    </row>
    <row r="1894" spans="1:11" ht="14.45" customHeight="1" x14ac:dyDescent="0.2">
      <c r="A1894" s="822" t="s">
        <v>575</v>
      </c>
      <c r="B1894" s="823" t="s">
        <v>576</v>
      </c>
      <c r="C1894" s="826" t="s">
        <v>601</v>
      </c>
      <c r="D1894" s="840" t="s">
        <v>602</v>
      </c>
      <c r="E1894" s="826" t="s">
        <v>3629</v>
      </c>
      <c r="F1894" s="840" t="s">
        <v>3630</v>
      </c>
      <c r="G1894" s="826" t="s">
        <v>5326</v>
      </c>
      <c r="H1894" s="826" t="s">
        <v>5327</v>
      </c>
      <c r="I1894" s="832">
        <v>74.260002136230469</v>
      </c>
      <c r="J1894" s="832">
        <v>25</v>
      </c>
      <c r="K1894" s="833">
        <v>1856.43994140625</v>
      </c>
    </row>
    <row r="1895" spans="1:11" ht="14.45" customHeight="1" x14ac:dyDescent="0.2">
      <c r="A1895" s="822" t="s">
        <v>575</v>
      </c>
      <c r="B1895" s="823" t="s">
        <v>576</v>
      </c>
      <c r="C1895" s="826" t="s">
        <v>601</v>
      </c>
      <c r="D1895" s="840" t="s">
        <v>602</v>
      </c>
      <c r="E1895" s="826" t="s">
        <v>3629</v>
      </c>
      <c r="F1895" s="840" t="s">
        <v>3630</v>
      </c>
      <c r="G1895" s="826" t="s">
        <v>3656</v>
      </c>
      <c r="H1895" s="826" t="s">
        <v>3670</v>
      </c>
      <c r="I1895" s="832">
        <v>1.0900000333786011</v>
      </c>
      <c r="J1895" s="832">
        <v>9600</v>
      </c>
      <c r="K1895" s="833">
        <v>10464</v>
      </c>
    </row>
    <row r="1896" spans="1:11" ht="14.45" customHeight="1" x14ac:dyDescent="0.2">
      <c r="A1896" s="822" t="s">
        <v>575</v>
      </c>
      <c r="B1896" s="823" t="s">
        <v>576</v>
      </c>
      <c r="C1896" s="826" t="s">
        <v>601</v>
      </c>
      <c r="D1896" s="840" t="s">
        <v>602</v>
      </c>
      <c r="E1896" s="826" t="s">
        <v>3629</v>
      </c>
      <c r="F1896" s="840" t="s">
        <v>3630</v>
      </c>
      <c r="G1896" s="826" t="s">
        <v>3660</v>
      </c>
      <c r="H1896" s="826" t="s">
        <v>3671</v>
      </c>
      <c r="I1896" s="832">
        <v>0.47699999213218691</v>
      </c>
      <c r="J1896" s="832">
        <v>4500</v>
      </c>
      <c r="K1896" s="833">
        <v>2143</v>
      </c>
    </row>
    <row r="1897" spans="1:11" ht="14.45" customHeight="1" x14ac:dyDescent="0.2">
      <c r="A1897" s="822" t="s">
        <v>575</v>
      </c>
      <c r="B1897" s="823" t="s">
        <v>576</v>
      </c>
      <c r="C1897" s="826" t="s">
        <v>601</v>
      </c>
      <c r="D1897" s="840" t="s">
        <v>602</v>
      </c>
      <c r="E1897" s="826" t="s">
        <v>3629</v>
      </c>
      <c r="F1897" s="840" t="s">
        <v>3630</v>
      </c>
      <c r="G1897" s="826" t="s">
        <v>3664</v>
      </c>
      <c r="H1897" s="826" t="s">
        <v>3672</v>
      </c>
      <c r="I1897" s="832">
        <v>1.6741666197776794</v>
      </c>
      <c r="J1897" s="832">
        <v>10000</v>
      </c>
      <c r="K1897" s="833">
        <v>16747</v>
      </c>
    </row>
    <row r="1898" spans="1:11" ht="14.45" customHeight="1" x14ac:dyDescent="0.2">
      <c r="A1898" s="822" t="s">
        <v>575</v>
      </c>
      <c r="B1898" s="823" t="s">
        <v>576</v>
      </c>
      <c r="C1898" s="826" t="s">
        <v>601</v>
      </c>
      <c r="D1898" s="840" t="s">
        <v>602</v>
      </c>
      <c r="E1898" s="826" t="s">
        <v>3629</v>
      </c>
      <c r="F1898" s="840" t="s">
        <v>3630</v>
      </c>
      <c r="G1898" s="826" t="s">
        <v>3668</v>
      </c>
      <c r="H1898" s="826" t="s">
        <v>3673</v>
      </c>
      <c r="I1898" s="832">
        <v>0.67090910673141479</v>
      </c>
      <c r="J1898" s="832">
        <v>7400</v>
      </c>
      <c r="K1898" s="833">
        <v>4960</v>
      </c>
    </row>
    <row r="1899" spans="1:11" ht="14.45" customHeight="1" x14ac:dyDescent="0.2">
      <c r="A1899" s="822" t="s">
        <v>575</v>
      </c>
      <c r="B1899" s="823" t="s">
        <v>576</v>
      </c>
      <c r="C1899" s="826" t="s">
        <v>601</v>
      </c>
      <c r="D1899" s="840" t="s">
        <v>602</v>
      </c>
      <c r="E1899" s="826" t="s">
        <v>3629</v>
      </c>
      <c r="F1899" s="840" t="s">
        <v>3630</v>
      </c>
      <c r="G1899" s="826" t="s">
        <v>4515</v>
      </c>
      <c r="H1899" s="826" t="s">
        <v>4523</v>
      </c>
      <c r="I1899" s="832">
        <v>6.2300000190734863</v>
      </c>
      <c r="J1899" s="832">
        <v>30</v>
      </c>
      <c r="K1899" s="833">
        <v>186.89999389648438</v>
      </c>
    </row>
    <row r="1900" spans="1:11" ht="14.45" customHeight="1" x14ac:dyDescent="0.2">
      <c r="A1900" s="822" t="s">
        <v>575</v>
      </c>
      <c r="B1900" s="823" t="s">
        <v>576</v>
      </c>
      <c r="C1900" s="826" t="s">
        <v>601</v>
      </c>
      <c r="D1900" s="840" t="s">
        <v>602</v>
      </c>
      <c r="E1900" s="826" t="s">
        <v>3629</v>
      </c>
      <c r="F1900" s="840" t="s">
        <v>3630</v>
      </c>
      <c r="G1900" s="826" t="s">
        <v>5589</v>
      </c>
      <c r="H1900" s="826" t="s">
        <v>5590</v>
      </c>
      <c r="I1900" s="832">
        <v>148.83000183105469</v>
      </c>
      <c r="J1900" s="832">
        <v>1</v>
      </c>
      <c r="K1900" s="833">
        <v>148.83000183105469</v>
      </c>
    </row>
    <row r="1901" spans="1:11" ht="14.45" customHeight="1" x14ac:dyDescent="0.2">
      <c r="A1901" s="822" t="s">
        <v>575</v>
      </c>
      <c r="B1901" s="823" t="s">
        <v>576</v>
      </c>
      <c r="C1901" s="826" t="s">
        <v>601</v>
      </c>
      <c r="D1901" s="840" t="s">
        <v>602</v>
      </c>
      <c r="E1901" s="826" t="s">
        <v>3629</v>
      </c>
      <c r="F1901" s="840" t="s">
        <v>3630</v>
      </c>
      <c r="G1901" s="826" t="s">
        <v>3674</v>
      </c>
      <c r="H1901" s="826" t="s">
        <v>3675</v>
      </c>
      <c r="I1901" s="832">
        <v>0.4709999978542328</v>
      </c>
      <c r="J1901" s="832">
        <v>12500</v>
      </c>
      <c r="K1901" s="833">
        <v>5884</v>
      </c>
    </row>
    <row r="1902" spans="1:11" ht="14.45" customHeight="1" x14ac:dyDescent="0.2">
      <c r="A1902" s="822" t="s">
        <v>575</v>
      </c>
      <c r="B1902" s="823" t="s">
        <v>576</v>
      </c>
      <c r="C1902" s="826" t="s">
        <v>601</v>
      </c>
      <c r="D1902" s="840" t="s">
        <v>602</v>
      </c>
      <c r="E1902" s="826" t="s">
        <v>3629</v>
      </c>
      <c r="F1902" s="840" t="s">
        <v>3630</v>
      </c>
      <c r="G1902" s="826" t="s">
        <v>3674</v>
      </c>
      <c r="H1902" s="826" t="s">
        <v>5083</v>
      </c>
      <c r="I1902" s="832">
        <v>0.47090908885002136</v>
      </c>
      <c r="J1902" s="832">
        <v>6300</v>
      </c>
      <c r="K1902" s="833">
        <v>2966</v>
      </c>
    </row>
    <row r="1903" spans="1:11" ht="14.45" customHeight="1" x14ac:dyDescent="0.2">
      <c r="A1903" s="822" t="s">
        <v>575</v>
      </c>
      <c r="B1903" s="823" t="s">
        <v>576</v>
      </c>
      <c r="C1903" s="826" t="s">
        <v>601</v>
      </c>
      <c r="D1903" s="840" t="s">
        <v>602</v>
      </c>
      <c r="E1903" s="826" t="s">
        <v>3629</v>
      </c>
      <c r="F1903" s="840" t="s">
        <v>3630</v>
      </c>
      <c r="G1903" s="826" t="s">
        <v>4583</v>
      </c>
      <c r="H1903" s="826" t="s">
        <v>4584</v>
      </c>
      <c r="I1903" s="832">
        <v>51.560001373291016</v>
      </c>
      <c r="J1903" s="832">
        <v>50</v>
      </c>
      <c r="K1903" s="833">
        <v>2577.9000244140625</v>
      </c>
    </row>
    <row r="1904" spans="1:11" ht="14.45" customHeight="1" x14ac:dyDescent="0.2">
      <c r="A1904" s="822" t="s">
        <v>575</v>
      </c>
      <c r="B1904" s="823" t="s">
        <v>576</v>
      </c>
      <c r="C1904" s="826" t="s">
        <v>601</v>
      </c>
      <c r="D1904" s="840" t="s">
        <v>602</v>
      </c>
      <c r="E1904" s="826" t="s">
        <v>3629</v>
      </c>
      <c r="F1904" s="840" t="s">
        <v>3630</v>
      </c>
      <c r="G1904" s="826" t="s">
        <v>5392</v>
      </c>
      <c r="H1904" s="826" t="s">
        <v>5393</v>
      </c>
      <c r="I1904" s="832">
        <v>72.150001525878906</v>
      </c>
      <c r="J1904" s="832">
        <v>75</v>
      </c>
      <c r="K1904" s="833">
        <v>5411.43017578125</v>
      </c>
    </row>
    <row r="1905" spans="1:11" ht="14.45" customHeight="1" x14ac:dyDescent="0.2">
      <c r="A1905" s="822" t="s">
        <v>575</v>
      </c>
      <c r="B1905" s="823" t="s">
        <v>576</v>
      </c>
      <c r="C1905" s="826" t="s">
        <v>601</v>
      </c>
      <c r="D1905" s="840" t="s">
        <v>602</v>
      </c>
      <c r="E1905" s="826" t="s">
        <v>3629</v>
      </c>
      <c r="F1905" s="840" t="s">
        <v>3630</v>
      </c>
      <c r="G1905" s="826" t="s">
        <v>4587</v>
      </c>
      <c r="H1905" s="826" t="s">
        <v>4588</v>
      </c>
      <c r="I1905" s="832">
        <v>89.300003051757813</v>
      </c>
      <c r="J1905" s="832">
        <v>60</v>
      </c>
      <c r="K1905" s="833">
        <v>5357.8798828125</v>
      </c>
    </row>
    <row r="1906" spans="1:11" ht="14.45" customHeight="1" x14ac:dyDescent="0.2">
      <c r="A1906" s="822" t="s">
        <v>575</v>
      </c>
      <c r="B1906" s="823" t="s">
        <v>576</v>
      </c>
      <c r="C1906" s="826" t="s">
        <v>601</v>
      </c>
      <c r="D1906" s="840" t="s">
        <v>602</v>
      </c>
      <c r="E1906" s="826" t="s">
        <v>3629</v>
      </c>
      <c r="F1906" s="840" t="s">
        <v>3630</v>
      </c>
      <c r="G1906" s="826" t="s">
        <v>4589</v>
      </c>
      <c r="H1906" s="826" t="s">
        <v>4590</v>
      </c>
      <c r="I1906" s="832">
        <v>542.239990234375</v>
      </c>
      <c r="J1906" s="832">
        <v>15</v>
      </c>
      <c r="K1906" s="833">
        <v>8133.6201171875</v>
      </c>
    </row>
    <row r="1907" spans="1:11" ht="14.45" customHeight="1" x14ac:dyDescent="0.2">
      <c r="A1907" s="822" t="s">
        <v>575</v>
      </c>
      <c r="B1907" s="823" t="s">
        <v>576</v>
      </c>
      <c r="C1907" s="826" t="s">
        <v>601</v>
      </c>
      <c r="D1907" s="840" t="s">
        <v>602</v>
      </c>
      <c r="E1907" s="826" t="s">
        <v>3629</v>
      </c>
      <c r="F1907" s="840" t="s">
        <v>3630</v>
      </c>
      <c r="G1907" s="826" t="s">
        <v>5392</v>
      </c>
      <c r="H1907" s="826" t="s">
        <v>5396</v>
      </c>
      <c r="I1907" s="832">
        <v>72.150001525878906</v>
      </c>
      <c r="J1907" s="832">
        <v>150</v>
      </c>
      <c r="K1907" s="833">
        <v>10822.850219726563</v>
      </c>
    </row>
    <row r="1908" spans="1:11" ht="14.45" customHeight="1" x14ac:dyDescent="0.2">
      <c r="A1908" s="822" t="s">
        <v>575</v>
      </c>
      <c r="B1908" s="823" t="s">
        <v>576</v>
      </c>
      <c r="C1908" s="826" t="s">
        <v>601</v>
      </c>
      <c r="D1908" s="840" t="s">
        <v>602</v>
      </c>
      <c r="E1908" s="826" t="s">
        <v>3629</v>
      </c>
      <c r="F1908" s="840" t="s">
        <v>3630</v>
      </c>
      <c r="G1908" s="826" t="s">
        <v>4589</v>
      </c>
      <c r="H1908" s="826" t="s">
        <v>4591</v>
      </c>
      <c r="I1908" s="832">
        <v>535.20001220703125</v>
      </c>
      <c r="J1908" s="832">
        <v>5</v>
      </c>
      <c r="K1908" s="833">
        <v>2675.97998046875</v>
      </c>
    </row>
    <row r="1909" spans="1:11" ht="14.45" customHeight="1" x14ac:dyDescent="0.2">
      <c r="A1909" s="822" t="s">
        <v>575</v>
      </c>
      <c r="B1909" s="823" t="s">
        <v>576</v>
      </c>
      <c r="C1909" s="826" t="s">
        <v>601</v>
      </c>
      <c r="D1909" s="840" t="s">
        <v>602</v>
      </c>
      <c r="E1909" s="826" t="s">
        <v>3678</v>
      </c>
      <c r="F1909" s="840" t="s">
        <v>3679</v>
      </c>
      <c r="G1909" s="826" t="s">
        <v>3680</v>
      </c>
      <c r="H1909" s="826" t="s">
        <v>3681</v>
      </c>
      <c r="I1909" s="832">
        <v>10.164782565572988</v>
      </c>
      <c r="J1909" s="832">
        <v>9600</v>
      </c>
      <c r="K1909" s="833">
        <v>97570</v>
      </c>
    </row>
    <row r="1910" spans="1:11" ht="14.45" customHeight="1" x14ac:dyDescent="0.2">
      <c r="A1910" s="822" t="s">
        <v>575</v>
      </c>
      <c r="B1910" s="823" t="s">
        <v>576</v>
      </c>
      <c r="C1910" s="826" t="s">
        <v>601</v>
      </c>
      <c r="D1910" s="840" t="s">
        <v>602</v>
      </c>
      <c r="E1910" s="826" t="s">
        <v>3678</v>
      </c>
      <c r="F1910" s="840" t="s">
        <v>3679</v>
      </c>
      <c r="G1910" s="826" t="s">
        <v>3680</v>
      </c>
      <c r="H1910" s="826" t="s">
        <v>3682</v>
      </c>
      <c r="I1910" s="832">
        <v>10.164615337665264</v>
      </c>
      <c r="J1910" s="832">
        <v>5500</v>
      </c>
      <c r="K1910" s="833">
        <v>55908</v>
      </c>
    </row>
    <row r="1911" spans="1:11" ht="14.45" customHeight="1" x14ac:dyDescent="0.2">
      <c r="A1911" s="822" t="s">
        <v>575</v>
      </c>
      <c r="B1911" s="823" t="s">
        <v>576</v>
      </c>
      <c r="C1911" s="826" t="s">
        <v>601</v>
      </c>
      <c r="D1911" s="840" t="s">
        <v>602</v>
      </c>
      <c r="E1911" s="826" t="s">
        <v>3678</v>
      </c>
      <c r="F1911" s="840" t="s">
        <v>3679</v>
      </c>
      <c r="G1911" s="826" t="s">
        <v>4645</v>
      </c>
      <c r="H1911" s="826" t="s">
        <v>4646</v>
      </c>
      <c r="I1911" s="832">
        <v>1374.199951171875</v>
      </c>
      <c r="J1911" s="832">
        <v>2</v>
      </c>
      <c r="K1911" s="833">
        <v>2748.389892578125</v>
      </c>
    </row>
    <row r="1912" spans="1:11" ht="14.45" customHeight="1" x14ac:dyDescent="0.2">
      <c r="A1912" s="822" t="s">
        <v>575</v>
      </c>
      <c r="B1912" s="823" t="s">
        <v>576</v>
      </c>
      <c r="C1912" s="826" t="s">
        <v>601</v>
      </c>
      <c r="D1912" s="840" t="s">
        <v>602</v>
      </c>
      <c r="E1912" s="826" t="s">
        <v>3678</v>
      </c>
      <c r="F1912" s="840" t="s">
        <v>3679</v>
      </c>
      <c r="G1912" s="826" t="s">
        <v>4653</v>
      </c>
      <c r="H1912" s="826" t="s">
        <v>4655</v>
      </c>
      <c r="I1912" s="832">
        <v>62.659999847412109</v>
      </c>
      <c r="J1912" s="832">
        <v>33</v>
      </c>
      <c r="K1912" s="833">
        <v>2067.659912109375</v>
      </c>
    </row>
    <row r="1913" spans="1:11" ht="14.45" customHeight="1" x14ac:dyDescent="0.2">
      <c r="A1913" s="822" t="s">
        <v>575</v>
      </c>
      <c r="B1913" s="823" t="s">
        <v>576</v>
      </c>
      <c r="C1913" s="826" t="s">
        <v>601</v>
      </c>
      <c r="D1913" s="840" t="s">
        <v>602</v>
      </c>
      <c r="E1913" s="826" t="s">
        <v>3678</v>
      </c>
      <c r="F1913" s="840" t="s">
        <v>3679</v>
      </c>
      <c r="G1913" s="826" t="s">
        <v>4656</v>
      </c>
      <c r="H1913" s="826" t="s">
        <v>4657</v>
      </c>
      <c r="I1913" s="832">
        <v>16.816666285196941</v>
      </c>
      <c r="J1913" s="832">
        <v>150</v>
      </c>
      <c r="K1913" s="833">
        <v>2522.5</v>
      </c>
    </row>
    <row r="1914" spans="1:11" ht="14.45" customHeight="1" x14ac:dyDescent="0.2">
      <c r="A1914" s="822" t="s">
        <v>575</v>
      </c>
      <c r="B1914" s="823" t="s">
        <v>576</v>
      </c>
      <c r="C1914" s="826" t="s">
        <v>601</v>
      </c>
      <c r="D1914" s="840" t="s">
        <v>602</v>
      </c>
      <c r="E1914" s="826" t="s">
        <v>3678</v>
      </c>
      <c r="F1914" s="840" t="s">
        <v>3679</v>
      </c>
      <c r="G1914" s="826" t="s">
        <v>4658</v>
      </c>
      <c r="H1914" s="826" t="s">
        <v>4659</v>
      </c>
      <c r="I1914" s="832">
        <v>16.697693017812874</v>
      </c>
      <c r="J1914" s="832">
        <v>1080</v>
      </c>
      <c r="K1914" s="833">
        <v>18034.700012207031</v>
      </c>
    </row>
    <row r="1915" spans="1:11" ht="14.45" customHeight="1" x14ac:dyDescent="0.2">
      <c r="A1915" s="822" t="s">
        <v>575</v>
      </c>
      <c r="B1915" s="823" t="s">
        <v>576</v>
      </c>
      <c r="C1915" s="826" t="s">
        <v>601</v>
      </c>
      <c r="D1915" s="840" t="s">
        <v>602</v>
      </c>
      <c r="E1915" s="826" t="s">
        <v>3678</v>
      </c>
      <c r="F1915" s="840" t="s">
        <v>3679</v>
      </c>
      <c r="G1915" s="826" t="s">
        <v>4656</v>
      </c>
      <c r="H1915" s="826" t="s">
        <v>4660</v>
      </c>
      <c r="I1915" s="832">
        <v>16.819999694824219</v>
      </c>
      <c r="J1915" s="832">
        <v>500</v>
      </c>
      <c r="K1915" s="833">
        <v>8410</v>
      </c>
    </row>
    <row r="1916" spans="1:11" ht="14.45" customHeight="1" x14ac:dyDescent="0.2">
      <c r="A1916" s="822" t="s">
        <v>575</v>
      </c>
      <c r="B1916" s="823" t="s">
        <v>576</v>
      </c>
      <c r="C1916" s="826" t="s">
        <v>601</v>
      </c>
      <c r="D1916" s="840" t="s">
        <v>602</v>
      </c>
      <c r="E1916" s="826" t="s">
        <v>4664</v>
      </c>
      <c r="F1916" s="840" t="s">
        <v>4665</v>
      </c>
      <c r="G1916" s="826" t="s">
        <v>5591</v>
      </c>
      <c r="H1916" s="826" t="s">
        <v>5592</v>
      </c>
      <c r="I1916" s="832">
        <v>27.252666727701822</v>
      </c>
      <c r="J1916" s="832">
        <v>756</v>
      </c>
      <c r="K1916" s="833">
        <v>20601.539978027344</v>
      </c>
    </row>
    <row r="1917" spans="1:11" ht="14.45" customHeight="1" x14ac:dyDescent="0.2">
      <c r="A1917" s="822" t="s">
        <v>575</v>
      </c>
      <c r="B1917" s="823" t="s">
        <v>576</v>
      </c>
      <c r="C1917" s="826" t="s">
        <v>601</v>
      </c>
      <c r="D1917" s="840" t="s">
        <v>602</v>
      </c>
      <c r="E1917" s="826" t="s">
        <v>4664</v>
      </c>
      <c r="F1917" s="840" t="s">
        <v>4665</v>
      </c>
      <c r="G1917" s="826" t="s">
        <v>5591</v>
      </c>
      <c r="H1917" s="826" t="s">
        <v>5593</v>
      </c>
      <c r="I1917" s="832">
        <v>27.25</v>
      </c>
      <c r="J1917" s="832">
        <v>396</v>
      </c>
      <c r="K1917" s="833">
        <v>10789.910034179688</v>
      </c>
    </row>
    <row r="1918" spans="1:11" ht="14.45" customHeight="1" x14ac:dyDescent="0.2">
      <c r="A1918" s="822" t="s">
        <v>575</v>
      </c>
      <c r="B1918" s="823" t="s">
        <v>576</v>
      </c>
      <c r="C1918" s="826" t="s">
        <v>601</v>
      </c>
      <c r="D1918" s="840" t="s">
        <v>602</v>
      </c>
      <c r="E1918" s="826" t="s">
        <v>3683</v>
      </c>
      <c r="F1918" s="840" t="s">
        <v>3684</v>
      </c>
      <c r="G1918" s="826" t="s">
        <v>5398</v>
      </c>
      <c r="H1918" s="826" t="s">
        <v>5402</v>
      </c>
      <c r="I1918" s="832">
        <v>180.44000244140625</v>
      </c>
      <c r="J1918" s="832">
        <v>50</v>
      </c>
      <c r="K1918" s="833">
        <v>9021.759765625</v>
      </c>
    </row>
    <row r="1919" spans="1:11" ht="14.45" customHeight="1" x14ac:dyDescent="0.2">
      <c r="A1919" s="822" t="s">
        <v>575</v>
      </c>
      <c r="B1919" s="823" t="s">
        <v>576</v>
      </c>
      <c r="C1919" s="826" t="s">
        <v>601</v>
      </c>
      <c r="D1919" s="840" t="s">
        <v>602</v>
      </c>
      <c r="E1919" s="826" t="s">
        <v>3683</v>
      </c>
      <c r="F1919" s="840" t="s">
        <v>3684</v>
      </c>
      <c r="G1919" s="826" t="s">
        <v>3689</v>
      </c>
      <c r="H1919" s="826" t="s">
        <v>3690</v>
      </c>
      <c r="I1919" s="832">
        <v>0.3033333420753479</v>
      </c>
      <c r="J1919" s="832">
        <v>1600</v>
      </c>
      <c r="K1919" s="833">
        <v>484</v>
      </c>
    </row>
    <row r="1920" spans="1:11" ht="14.45" customHeight="1" x14ac:dyDescent="0.2">
      <c r="A1920" s="822" t="s">
        <v>575</v>
      </c>
      <c r="B1920" s="823" t="s">
        <v>576</v>
      </c>
      <c r="C1920" s="826" t="s">
        <v>601</v>
      </c>
      <c r="D1920" s="840" t="s">
        <v>602</v>
      </c>
      <c r="E1920" s="826" t="s">
        <v>3683</v>
      </c>
      <c r="F1920" s="840" t="s">
        <v>3684</v>
      </c>
      <c r="G1920" s="826" t="s">
        <v>3691</v>
      </c>
      <c r="H1920" s="826" t="s">
        <v>3692</v>
      </c>
      <c r="I1920" s="832">
        <v>0.30500000715255737</v>
      </c>
      <c r="J1920" s="832">
        <v>4200</v>
      </c>
      <c r="K1920" s="833">
        <v>1284</v>
      </c>
    </row>
    <row r="1921" spans="1:11" ht="14.45" customHeight="1" x14ac:dyDescent="0.2">
      <c r="A1921" s="822" t="s">
        <v>575</v>
      </c>
      <c r="B1921" s="823" t="s">
        <v>576</v>
      </c>
      <c r="C1921" s="826" t="s">
        <v>601</v>
      </c>
      <c r="D1921" s="840" t="s">
        <v>602</v>
      </c>
      <c r="E1921" s="826" t="s">
        <v>3683</v>
      </c>
      <c r="F1921" s="840" t="s">
        <v>3684</v>
      </c>
      <c r="G1921" s="826" t="s">
        <v>3693</v>
      </c>
      <c r="H1921" s="826" t="s">
        <v>3694</v>
      </c>
      <c r="I1921" s="832">
        <v>0.54454547166824341</v>
      </c>
      <c r="J1921" s="832">
        <v>19400</v>
      </c>
      <c r="K1921" s="833">
        <v>10564</v>
      </c>
    </row>
    <row r="1922" spans="1:11" ht="14.45" customHeight="1" x14ac:dyDescent="0.2">
      <c r="A1922" s="822" t="s">
        <v>575</v>
      </c>
      <c r="B1922" s="823" t="s">
        <v>576</v>
      </c>
      <c r="C1922" s="826" t="s">
        <v>601</v>
      </c>
      <c r="D1922" s="840" t="s">
        <v>602</v>
      </c>
      <c r="E1922" s="826" t="s">
        <v>3683</v>
      </c>
      <c r="F1922" s="840" t="s">
        <v>3684</v>
      </c>
      <c r="G1922" s="826" t="s">
        <v>3689</v>
      </c>
      <c r="H1922" s="826" t="s">
        <v>3697</v>
      </c>
      <c r="I1922" s="832">
        <v>0.30250000953674316</v>
      </c>
      <c r="J1922" s="832">
        <v>2100</v>
      </c>
      <c r="K1922" s="833">
        <v>635</v>
      </c>
    </row>
    <row r="1923" spans="1:11" ht="14.45" customHeight="1" x14ac:dyDescent="0.2">
      <c r="A1923" s="822" t="s">
        <v>575</v>
      </c>
      <c r="B1923" s="823" t="s">
        <v>576</v>
      </c>
      <c r="C1923" s="826" t="s">
        <v>601</v>
      </c>
      <c r="D1923" s="840" t="s">
        <v>602</v>
      </c>
      <c r="E1923" s="826" t="s">
        <v>3683</v>
      </c>
      <c r="F1923" s="840" t="s">
        <v>3684</v>
      </c>
      <c r="G1923" s="826" t="s">
        <v>3691</v>
      </c>
      <c r="H1923" s="826" t="s">
        <v>4682</v>
      </c>
      <c r="I1923" s="832">
        <v>0.3033333420753479</v>
      </c>
      <c r="J1923" s="832">
        <v>2500</v>
      </c>
      <c r="K1923" s="833">
        <v>758.30000305175781</v>
      </c>
    </row>
    <row r="1924" spans="1:11" ht="14.45" customHeight="1" x14ac:dyDescent="0.2">
      <c r="A1924" s="822" t="s">
        <v>575</v>
      </c>
      <c r="B1924" s="823" t="s">
        <v>576</v>
      </c>
      <c r="C1924" s="826" t="s">
        <v>601</v>
      </c>
      <c r="D1924" s="840" t="s">
        <v>602</v>
      </c>
      <c r="E1924" s="826" t="s">
        <v>3683</v>
      </c>
      <c r="F1924" s="840" t="s">
        <v>3684</v>
      </c>
      <c r="G1924" s="826" t="s">
        <v>3693</v>
      </c>
      <c r="H1924" s="826" t="s">
        <v>3700</v>
      </c>
      <c r="I1924" s="832">
        <v>0.54545456171035767</v>
      </c>
      <c r="J1924" s="832">
        <v>9700</v>
      </c>
      <c r="K1924" s="833">
        <v>5295</v>
      </c>
    </row>
    <row r="1925" spans="1:11" ht="14.45" customHeight="1" x14ac:dyDescent="0.2">
      <c r="A1925" s="822" t="s">
        <v>575</v>
      </c>
      <c r="B1925" s="823" t="s">
        <v>576</v>
      </c>
      <c r="C1925" s="826" t="s">
        <v>601</v>
      </c>
      <c r="D1925" s="840" t="s">
        <v>602</v>
      </c>
      <c r="E1925" s="826" t="s">
        <v>3683</v>
      </c>
      <c r="F1925" s="840" t="s">
        <v>3684</v>
      </c>
      <c r="G1925" s="826" t="s">
        <v>5403</v>
      </c>
      <c r="H1925" s="826" t="s">
        <v>5404</v>
      </c>
      <c r="I1925" s="832">
        <v>101.58000183105469</v>
      </c>
      <c r="J1925" s="832">
        <v>25</v>
      </c>
      <c r="K1925" s="833">
        <v>2539.489990234375</v>
      </c>
    </row>
    <row r="1926" spans="1:11" ht="14.45" customHeight="1" x14ac:dyDescent="0.2">
      <c r="A1926" s="822" t="s">
        <v>575</v>
      </c>
      <c r="B1926" s="823" t="s">
        <v>576</v>
      </c>
      <c r="C1926" s="826" t="s">
        <v>601</v>
      </c>
      <c r="D1926" s="840" t="s">
        <v>602</v>
      </c>
      <c r="E1926" s="826" t="s">
        <v>3683</v>
      </c>
      <c r="F1926" s="840" t="s">
        <v>3684</v>
      </c>
      <c r="G1926" s="826" t="s">
        <v>5405</v>
      </c>
      <c r="H1926" s="826" t="s">
        <v>5406</v>
      </c>
      <c r="I1926" s="832">
        <v>180.44000244140625</v>
      </c>
      <c r="J1926" s="832">
        <v>75</v>
      </c>
      <c r="K1926" s="833">
        <v>13532.6396484375</v>
      </c>
    </row>
    <row r="1927" spans="1:11" ht="14.45" customHeight="1" x14ac:dyDescent="0.2">
      <c r="A1927" s="822" t="s">
        <v>575</v>
      </c>
      <c r="B1927" s="823" t="s">
        <v>576</v>
      </c>
      <c r="C1927" s="826" t="s">
        <v>601</v>
      </c>
      <c r="D1927" s="840" t="s">
        <v>602</v>
      </c>
      <c r="E1927" s="826" t="s">
        <v>3683</v>
      </c>
      <c r="F1927" s="840" t="s">
        <v>3684</v>
      </c>
      <c r="G1927" s="826" t="s">
        <v>5409</v>
      </c>
      <c r="H1927" s="826" t="s">
        <v>5410</v>
      </c>
      <c r="I1927" s="832">
        <v>48.825000762939453</v>
      </c>
      <c r="J1927" s="832">
        <v>50</v>
      </c>
      <c r="K1927" s="833">
        <v>2441.1800537109375</v>
      </c>
    </row>
    <row r="1928" spans="1:11" ht="14.45" customHeight="1" x14ac:dyDescent="0.2">
      <c r="A1928" s="822" t="s">
        <v>575</v>
      </c>
      <c r="B1928" s="823" t="s">
        <v>576</v>
      </c>
      <c r="C1928" s="826" t="s">
        <v>601</v>
      </c>
      <c r="D1928" s="840" t="s">
        <v>602</v>
      </c>
      <c r="E1928" s="826" t="s">
        <v>3683</v>
      </c>
      <c r="F1928" s="840" t="s">
        <v>3684</v>
      </c>
      <c r="G1928" s="826" t="s">
        <v>5411</v>
      </c>
      <c r="H1928" s="826" t="s">
        <v>5412</v>
      </c>
      <c r="I1928" s="832">
        <v>48.819999694824219</v>
      </c>
      <c r="J1928" s="832">
        <v>50</v>
      </c>
      <c r="K1928" s="833">
        <v>2441.0899658203125</v>
      </c>
    </row>
    <row r="1929" spans="1:11" ht="14.45" customHeight="1" x14ac:dyDescent="0.2">
      <c r="A1929" s="822" t="s">
        <v>575</v>
      </c>
      <c r="B1929" s="823" t="s">
        <v>576</v>
      </c>
      <c r="C1929" s="826" t="s">
        <v>601</v>
      </c>
      <c r="D1929" s="840" t="s">
        <v>602</v>
      </c>
      <c r="E1929" s="826" t="s">
        <v>3683</v>
      </c>
      <c r="F1929" s="840" t="s">
        <v>3684</v>
      </c>
      <c r="G1929" s="826" t="s">
        <v>5413</v>
      </c>
      <c r="H1929" s="826" t="s">
        <v>5414</v>
      </c>
      <c r="I1929" s="832">
        <v>48.822500228881836</v>
      </c>
      <c r="J1929" s="832">
        <v>200</v>
      </c>
      <c r="K1929" s="833">
        <v>9764.719970703125</v>
      </c>
    </row>
    <row r="1930" spans="1:11" ht="14.45" customHeight="1" x14ac:dyDescent="0.2">
      <c r="A1930" s="822" t="s">
        <v>575</v>
      </c>
      <c r="B1930" s="823" t="s">
        <v>576</v>
      </c>
      <c r="C1930" s="826" t="s">
        <v>601</v>
      </c>
      <c r="D1930" s="840" t="s">
        <v>602</v>
      </c>
      <c r="E1930" s="826" t="s">
        <v>3683</v>
      </c>
      <c r="F1930" s="840" t="s">
        <v>3684</v>
      </c>
      <c r="G1930" s="826" t="s">
        <v>5415</v>
      </c>
      <c r="H1930" s="826" t="s">
        <v>5416</v>
      </c>
      <c r="I1930" s="832">
        <v>48.819999694824219</v>
      </c>
      <c r="J1930" s="832">
        <v>125</v>
      </c>
      <c r="K1930" s="833">
        <v>6102.9498291015625</v>
      </c>
    </row>
    <row r="1931" spans="1:11" ht="14.45" customHeight="1" x14ac:dyDescent="0.2">
      <c r="A1931" s="822" t="s">
        <v>575</v>
      </c>
      <c r="B1931" s="823" t="s">
        <v>576</v>
      </c>
      <c r="C1931" s="826" t="s">
        <v>601</v>
      </c>
      <c r="D1931" s="840" t="s">
        <v>602</v>
      </c>
      <c r="E1931" s="826" t="s">
        <v>3683</v>
      </c>
      <c r="F1931" s="840" t="s">
        <v>3684</v>
      </c>
      <c r="G1931" s="826" t="s">
        <v>5419</v>
      </c>
      <c r="H1931" s="826" t="s">
        <v>5420</v>
      </c>
      <c r="I1931" s="832">
        <v>29.399999618530273</v>
      </c>
      <c r="J1931" s="832">
        <v>75</v>
      </c>
      <c r="K1931" s="833">
        <v>2205.22998046875</v>
      </c>
    </row>
    <row r="1932" spans="1:11" ht="14.45" customHeight="1" x14ac:dyDescent="0.2">
      <c r="A1932" s="822" t="s">
        <v>575</v>
      </c>
      <c r="B1932" s="823" t="s">
        <v>576</v>
      </c>
      <c r="C1932" s="826" t="s">
        <v>601</v>
      </c>
      <c r="D1932" s="840" t="s">
        <v>602</v>
      </c>
      <c r="E1932" s="826" t="s">
        <v>3683</v>
      </c>
      <c r="F1932" s="840" t="s">
        <v>3684</v>
      </c>
      <c r="G1932" s="826" t="s">
        <v>5405</v>
      </c>
      <c r="H1932" s="826" t="s">
        <v>5421</v>
      </c>
      <c r="I1932" s="832">
        <v>180.44000244140625</v>
      </c>
      <c r="J1932" s="832">
        <v>25</v>
      </c>
      <c r="K1932" s="833">
        <v>4510.8798828125</v>
      </c>
    </row>
    <row r="1933" spans="1:11" ht="14.45" customHeight="1" x14ac:dyDescent="0.2">
      <c r="A1933" s="822" t="s">
        <v>575</v>
      </c>
      <c r="B1933" s="823" t="s">
        <v>576</v>
      </c>
      <c r="C1933" s="826" t="s">
        <v>601</v>
      </c>
      <c r="D1933" s="840" t="s">
        <v>602</v>
      </c>
      <c r="E1933" s="826" t="s">
        <v>3683</v>
      </c>
      <c r="F1933" s="840" t="s">
        <v>3684</v>
      </c>
      <c r="G1933" s="826" t="s">
        <v>5409</v>
      </c>
      <c r="H1933" s="826" t="s">
        <v>5423</v>
      </c>
      <c r="I1933" s="832">
        <v>48.819999694824219</v>
      </c>
      <c r="J1933" s="832">
        <v>75</v>
      </c>
      <c r="K1933" s="833">
        <v>3661.7698974609375</v>
      </c>
    </row>
    <row r="1934" spans="1:11" ht="14.45" customHeight="1" x14ac:dyDescent="0.2">
      <c r="A1934" s="822" t="s">
        <v>575</v>
      </c>
      <c r="B1934" s="823" t="s">
        <v>576</v>
      </c>
      <c r="C1934" s="826" t="s">
        <v>601</v>
      </c>
      <c r="D1934" s="840" t="s">
        <v>602</v>
      </c>
      <c r="E1934" s="826" t="s">
        <v>3683</v>
      </c>
      <c r="F1934" s="840" t="s">
        <v>3684</v>
      </c>
      <c r="G1934" s="826" t="s">
        <v>5411</v>
      </c>
      <c r="H1934" s="826" t="s">
        <v>5424</v>
      </c>
      <c r="I1934" s="832">
        <v>48.819999694824219</v>
      </c>
      <c r="J1934" s="832">
        <v>50</v>
      </c>
      <c r="K1934" s="833">
        <v>2441.179931640625</v>
      </c>
    </row>
    <row r="1935" spans="1:11" ht="14.45" customHeight="1" x14ac:dyDescent="0.2">
      <c r="A1935" s="822" t="s">
        <v>575</v>
      </c>
      <c r="B1935" s="823" t="s">
        <v>576</v>
      </c>
      <c r="C1935" s="826" t="s">
        <v>601</v>
      </c>
      <c r="D1935" s="840" t="s">
        <v>602</v>
      </c>
      <c r="E1935" s="826" t="s">
        <v>3683</v>
      </c>
      <c r="F1935" s="840" t="s">
        <v>3684</v>
      </c>
      <c r="G1935" s="826" t="s">
        <v>5413</v>
      </c>
      <c r="H1935" s="826" t="s">
        <v>5425</v>
      </c>
      <c r="I1935" s="832">
        <v>48.822000122070314</v>
      </c>
      <c r="J1935" s="832">
        <v>125</v>
      </c>
      <c r="K1935" s="833">
        <v>6102.93994140625</v>
      </c>
    </row>
    <row r="1936" spans="1:11" ht="14.45" customHeight="1" x14ac:dyDescent="0.2">
      <c r="A1936" s="822" t="s">
        <v>575</v>
      </c>
      <c r="B1936" s="823" t="s">
        <v>576</v>
      </c>
      <c r="C1936" s="826" t="s">
        <v>601</v>
      </c>
      <c r="D1936" s="840" t="s">
        <v>602</v>
      </c>
      <c r="E1936" s="826" t="s">
        <v>3683</v>
      </c>
      <c r="F1936" s="840" t="s">
        <v>3684</v>
      </c>
      <c r="G1936" s="826" t="s">
        <v>5415</v>
      </c>
      <c r="H1936" s="826" t="s">
        <v>5426</v>
      </c>
      <c r="I1936" s="832">
        <v>48.823333740234375</v>
      </c>
      <c r="J1936" s="832">
        <v>75</v>
      </c>
      <c r="K1936" s="833">
        <v>3661.77001953125</v>
      </c>
    </row>
    <row r="1937" spans="1:11" ht="14.45" customHeight="1" x14ac:dyDescent="0.2">
      <c r="A1937" s="822" t="s">
        <v>575</v>
      </c>
      <c r="B1937" s="823" t="s">
        <v>576</v>
      </c>
      <c r="C1937" s="826" t="s">
        <v>601</v>
      </c>
      <c r="D1937" s="840" t="s">
        <v>602</v>
      </c>
      <c r="E1937" s="826" t="s">
        <v>3683</v>
      </c>
      <c r="F1937" s="840" t="s">
        <v>3684</v>
      </c>
      <c r="G1937" s="826" t="s">
        <v>5427</v>
      </c>
      <c r="H1937" s="826" t="s">
        <v>5428</v>
      </c>
      <c r="I1937" s="832">
        <v>1.5579999446868897</v>
      </c>
      <c r="J1937" s="832">
        <v>1200</v>
      </c>
      <c r="K1937" s="833">
        <v>1869.4399719238281</v>
      </c>
    </row>
    <row r="1938" spans="1:11" ht="14.45" customHeight="1" x14ac:dyDescent="0.2">
      <c r="A1938" s="822" t="s">
        <v>575</v>
      </c>
      <c r="B1938" s="823" t="s">
        <v>576</v>
      </c>
      <c r="C1938" s="826" t="s">
        <v>601</v>
      </c>
      <c r="D1938" s="840" t="s">
        <v>602</v>
      </c>
      <c r="E1938" s="826" t="s">
        <v>3683</v>
      </c>
      <c r="F1938" s="840" t="s">
        <v>3684</v>
      </c>
      <c r="G1938" s="826" t="s">
        <v>5427</v>
      </c>
      <c r="H1938" s="826" t="s">
        <v>5429</v>
      </c>
      <c r="I1938" s="832">
        <v>1.5792856897626604</v>
      </c>
      <c r="J1938" s="832">
        <v>5600</v>
      </c>
      <c r="K1938" s="833">
        <v>8852.7500152587891</v>
      </c>
    </row>
    <row r="1939" spans="1:11" ht="14.45" customHeight="1" x14ac:dyDescent="0.2">
      <c r="A1939" s="822" t="s">
        <v>575</v>
      </c>
      <c r="B1939" s="823" t="s">
        <v>576</v>
      </c>
      <c r="C1939" s="826" t="s">
        <v>601</v>
      </c>
      <c r="D1939" s="840" t="s">
        <v>602</v>
      </c>
      <c r="E1939" s="826" t="s">
        <v>3683</v>
      </c>
      <c r="F1939" s="840" t="s">
        <v>3684</v>
      </c>
      <c r="G1939" s="826" t="s">
        <v>3712</v>
      </c>
      <c r="H1939" s="826" t="s">
        <v>5594</v>
      </c>
      <c r="I1939" s="832">
        <v>180.44000244140625</v>
      </c>
      <c r="J1939" s="832">
        <v>25</v>
      </c>
      <c r="K1939" s="833">
        <v>4510.8798828125</v>
      </c>
    </row>
    <row r="1940" spans="1:11" ht="14.45" customHeight="1" x14ac:dyDescent="0.2">
      <c r="A1940" s="822" t="s">
        <v>575</v>
      </c>
      <c r="B1940" s="823" t="s">
        <v>576</v>
      </c>
      <c r="C1940" s="826" t="s">
        <v>601</v>
      </c>
      <c r="D1940" s="840" t="s">
        <v>602</v>
      </c>
      <c r="E1940" s="826" t="s">
        <v>3683</v>
      </c>
      <c r="F1940" s="840" t="s">
        <v>3684</v>
      </c>
      <c r="G1940" s="826" t="s">
        <v>5430</v>
      </c>
      <c r="H1940" s="826" t="s">
        <v>5431</v>
      </c>
      <c r="I1940" s="832">
        <v>180.44000244140625</v>
      </c>
      <c r="J1940" s="832">
        <v>50</v>
      </c>
      <c r="K1940" s="833">
        <v>9021.759765625</v>
      </c>
    </row>
    <row r="1941" spans="1:11" ht="14.45" customHeight="1" x14ac:dyDescent="0.2">
      <c r="A1941" s="822" t="s">
        <v>575</v>
      </c>
      <c r="B1941" s="823" t="s">
        <v>576</v>
      </c>
      <c r="C1941" s="826" t="s">
        <v>601</v>
      </c>
      <c r="D1941" s="840" t="s">
        <v>602</v>
      </c>
      <c r="E1941" s="826" t="s">
        <v>3683</v>
      </c>
      <c r="F1941" s="840" t="s">
        <v>3684</v>
      </c>
      <c r="G1941" s="826" t="s">
        <v>5430</v>
      </c>
      <c r="H1941" s="826" t="s">
        <v>5432</v>
      </c>
      <c r="I1941" s="832">
        <v>180.44000244140625</v>
      </c>
      <c r="J1941" s="832">
        <v>50</v>
      </c>
      <c r="K1941" s="833">
        <v>9021.759765625</v>
      </c>
    </row>
    <row r="1942" spans="1:11" ht="14.45" customHeight="1" x14ac:dyDescent="0.2">
      <c r="A1942" s="822" t="s">
        <v>575</v>
      </c>
      <c r="B1942" s="823" t="s">
        <v>576</v>
      </c>
      <c r="C1942" s="826" t="s">
        <v>601</v>
      </c>
      <c r="D1942" s="840" t="s">
        <v>602</v>
      </c>
      <c r="E1942" s="826" t="s">
        <v>3683</v>
      </c>
      <c r="F1942" s="840" t="s">
        <v>3684</v>
      </c>
      <c r="G1942" s="826" t="s">
        <v>3714</v>
      </c>
      <c r="H1942" s="826" t="s">
        <v>5433</v>
      </c>
      <c r="I1942" s="832">
        <v>180</v>
      </c>
      <c r="J1942" s="832">
        <v>100</v>
      </c>
      <c r="K1942" s="833">
        <v>17999.96044921875</v>
      </c>
    </row>
    <row r="1943" spans="1:11" ht="14.45" customHeight="1" x14ac:dyDescent="0.2">
      <c r="A1943" s="822" t="s">
        <v>575</v>
      </c>
      <c r="B1943" s="823" t="s">
        <v>576</v>
      </c>
      <c r="C1943" s="826" t="s">
        <v>601</v>
      </c>
      <c r="D1943" s="840" t="s">
        <v>602</v>
      </c>
      <c r="E1943" s="826" t="s">
        <v>3683</v>
      </c>
      <c r="F1943" s="840" t="s">
        <v>3684</v>
      </c>
      <c r="G1943" s="826" t="s">
        <v>3714</v>
      </c>
      <c r="H1943" s="826" t="s">
        <v>3715</v>
      </c>
      <c r="I1943" s="832">
        <v>180</v>
      </c>
      <c r="J1943" s="832">
        <v>125</v>
      </c>
      <c r="K1943" s="833">
        <v>22499.9306640625</v>
      </c>
    </row>
    <row r="1944" spans="1:11" ht="14.45" customHeight="1" x14ac:dyDescent="0.2">
      <c r="A1944" s="822" t="s">
        <v>575</v>
      </c>
      <c r="B1944" s="823" t="s">
        <v>576</v>
      </c>
      <c r="C1944" s="826" t="s">
        <v>601</v>
      </c>
      <c r="D1944" s="840" t="s">
        <v>602</v>
      </c>
      <c r="E1944" s="826" t="s">
        <v>3683</v>
      </c>
      <c r="F1944" s="840" t="s">
        <v>3684</v>
      </c>
      <c r="G1944" s="826" t="s">
        <v>3716</v>
      </c>
      <c r="H1944" s="826" t="s">
        <v>3717</v>
      </c>
      <c r="I1944" s="832">
        <v>180</v>
      </c>
      <c r="J1944" s="832">
        <v>25</v>
      </c>
      <c r="K1944" s="833">
        <v>4499.990234375</v>
      </c>
    </row>
    <row r="1945" spans="1:11" ht="14.45" customHeight="1" x14ac:dyDescent="0.2">
      <c r="A1945" s="822" t="s">
        <v>575</v>
      </c>
      <c r="B1945" s="823" t="s">
        <v>576</v>
      </c>
      <c r="C1945" s="826" t="s">
        <v>601</v>
      </c>
      <c r="D1945" s="840" t="s">
        <v>602</v>
      </c>
      <c r="E1945" s="826" t="s">
        <v>3683</v>
      </c>
      <c r="F1945" s="840" t="s">
        <v>3684</v>
      </c>
      <c r="G1945" s="826" t="s">
        <v>3716</v>
      </c>
      <c r="H1945" s="826" t="s">
        <v>3718</v>
      </c>
      <c r="I1945" s="832">
        <v>180</v>
      </c>
      <c r="J1945" s="832">
        <v>50</v>
      </c>
      <c r="K1945" s="833">
        <v>8999.98046875</v>
      </c>
    </row>
    <row r="1946" spans="1:11" ht="14.45" customHeight="1" x14ac:dyDescent="0.2">
      <c r="A1946" s="822" t="s">
        <v>575</v>
      </c>
      <c r="B1946" s="823" t="s">
        <v>576</v>
      </c>
      <c r="C1946" s="826" t="s">
        <v>601</v>
      </c>
      <c r="D1946" s="840" t="s">
        <v>602</v>
      </c>
      <c r="E1946" s="826" t="s">
        <v>3719</v>
      </c>
      <c r="F1946" s="840" t="s">
        <v>3720</v>
      </c>
      <c r="G1946" s="826" t="s">
        <v>3729</v>
      </c>
      <c r="H1946" s="826" t="s">
        <v>3730</v>
      </c>
      <c r="I1946" s="832">
        <v>0.6439999997615814</v>
      </c>
      <c r="J1946" s="832">
        <v>27000</v>
      </c>
      <c r="K1946" s="833">
        <v>17486</v>
      </c>
    </row>
    <row r="1947" spans="1:11" ht="14.45" customHeight="1" x14ac:dyDescent="0.2">
      <c r="A1947" s="822" t="s">
        <v>575</v>
      </c>
      <c r="B1947" s="823" t="s">
        <v>576</v>
      </c>
      <c r="C1947" s="826" t="s">
        <v>601</v>
      </c>
      <c r="D1947" s="840" t="s">
        <v>602</v>
      </c>
      <c r="E1947" s="826" t="s">
        <v>3719</v>
      </c>
      <c r="F1947" s="840" t="s">
        <v>3720</v>
      </c>
      <c r="G1947" s="826" t="s">
        <v>3731</v>
      </c>
      <c r="H1947" s="826" t="s">
        <v>3732</v>
      </c>
      <c r="I1947" s="832">
        <v>0.65149999856948848</v>
      </c>
      <c r="J1947" s="832">
        <v>47000</v>
      </c>
      <c r="K1947" s="833">
        <v>30890</v>
      </c>
    </row>
    <row r="1948" spans="1:11" ht="14.45" customHeight="1" x14ac:dyDescent="0.2">
      <c r="A1948" s="822" t="s">
        <v>575</v>
      </c>
      <c r="B1948" s="823" t="s">
        <v>576</v>
      </c>
      <c r="C1948" s="826" t="s">
        <v>601</v>
      </c>
      <c r="D1948" s="840" t="s">
        <v>602</v>
      </c>
      <c r="E1948" s="826" t="s">
        <v>3719</v>
      </c>
      <c r="F1948" s="840" t="s">
        <v>3720</v>
      </c>
      <c r="G1948" s="826" t="s">
        <v>4704</v>
      </c>
      <c r="H1948" s="826" t="s">
        <v>4705</v>
      </c>
      <c r="I1948" s="832">
        <v>0.64235293514588299</v>
      </c>
      <c r="J1948" s="832">
        <v>22200</v>
      </c>
      <c r="K1948" s="833">
        <v>14266</v>
      </c>
    </row>
    <row r="1949" spans="1:11" ht="14.45" customHeight="1" x14ac:dyDescent="0.2">
      <c r="A1949" s="822" t="s">
        <v>575</v>
      </c>
      <c r="B1949" s="823" t="s">
        <v>576</v>
      </c>
      <c r="C1949" s="826" t="s">
        <v>601</v>
      </c>
      <c r="D1949" s="840" t="s">
        <v>602</v>
      </c>
      <c r="E1949" s="826" t="s">
        <v>3719</v>
      </c>
      <c r="F1949" s="840" t="s">
        <v>3720</v>
      </c>
      <c r="G1949" s="826" t="s">
        <v>3729</v>
      </c>
      <c r="H1949" s="826" t="s">
        <v>3733</v>
      </c>
      <c r="I1949" s="832">
        <v>0.6288888851801554</v>
      </c>
      <c r="J1949" s="832">
        <v>13000</v>
      </c>
      <c r="K1949" s="833">
        <v>8170</v>
      </c>
    </row>
    <row r="1950" spans="1:11" ht="14.45" customHeight="1" x14ac:dyDescent="0.2">
      <c r="A1950" s="822" t="s">
        <v>575</v>
      </c>
      <c r="B1950" s="823" t="s">
        <v>576</v>
      </c>
      <c r="C1950" s="826" t="s">
        <v>601</v>
      </c>
      <c r="D1950" s="840" t="s">
        <v>602</v>
      </c>
      <c r="E1950" s="826" t="s">
        <v>3719</v>
      </c>
      <c r="F1950" s="840" t="s">
        <v>3720</v>
      </c>
      <c r="G1950" s="826" t="s">
        <v>3731</v>
      </c>
      <c r="H1950" s="826" t="s">
        <v>3734</v>
      </c>
      <c r="I1950" s="832">
        <v>0.62909090518951416</v>
      </c>
      <c r="J1950" s="832">
        <v>23400</v>
      </c>
      <c r="K1950" s="833">
        <v>14702</v>
      </c>
    </row>
    <row r="1951" spans="1:11" ht="14.45" customHeight="1" x14ac:dyDescent="0.2">
      <c r="A1951" s="822" t="s">
        <v>575</v>
      </c>
      <c r="B1951" s="823" t="s">
        <v>576</v>
      </c>
      <c r="C1951" s="826" t="s">
        <v>601</v>
      </c>
      <c r="D1951" s="840" t="s">
        <v>602</v>
      </c>
      <c r="E1951" s="826" t="s">
        <v>3719</v>
      </c>
      <c r="F1951" s="840" t="s">
        <v>3720</v>
      </c>
      <c r="G1951" s="826" t="s">
        <v>4704</v>
      </c>
      <c r="H1951" s="826" t="s">
        <v>4708</v>
      </c>
      <c r="I1951" s="832">
        <v>0.62999999523162842</v>
      </c>
      <c r="J1951" s="832">
        <v>10600</v>
      </c>
      <c r="K1951" s="833">
        <v>6678</v>
      </c>
    </row>
    <row r="1952" spans="1:11" ht="14.45" customHeight="1" x14ac:dyDescent="0.2">
      <c r="A1952" s="822" t="s">
        <v>575</v>
      </c>
      <c r="B1952" s="823" t="s">
        <v>576</v>
      </c>
      <c r="C1952" s="826" t="s">
        <v>601</v>
      </c>
      <c r="D1952" s="840" t="s">
        <v>602</v>
      </c>
      <c r="E1952" s="826" t="s">
        <v>4715</v>
      </c>
      <c r="F1952" s="840" t="s">
        <v>4716</v>
      </c>
      <c r="G1952" s="826" t="s">
        <v>4719</v>
      </c>
      <c r="H1952" s="826" t="s">
        <v>4720</v>
      </c>
      <c r="I1952" s="832">
        <v>319.9115436260517</v>
      </c>
      <c r="J1952" s="832">
        <v>280</v>
      </c>
      <c r="K1952" s="833">
        <v>89575.391479492188</v>
      </c>
    </row>
    <row r="1953" spans="1:11" ht="14.45" customHeight="1" x14ac:dyDescent="0.2">
      <c r="A1953" s="822" t="s">
        <v>575</v>
      </c>
      <c r="B1953" s="823" t="s">
        <v>576</v>
      </c>
      <c r="C1953" s="826" t="s">
        <v>601</v>
      </c>
      <c r="D1953" s="840" t="s">
        <v>602</v>
      </c>
      <c r="E1953" s="826" t="s">
        <v>4715</v>
      </c>
      <c r="F1953" s="840" t="s">
        <v>4716</v>
      </c>
      <c r="G1953" s="826" t="s">
        <v>4719</v>
      </c>
      <c r="H1953" s="826" t="s">
        <v>4725</v>
      </c>
      <c r="I1953" s="832">
        <v>319.91000366210938</v>
      </c>
      <c r="J1953" s="832">
        <v>137</v>
      </c>
      <c r="K1953" s="833">
        <v>43827.91162109375</v>
      </c>
    </row>
    <row r="1954" spans="1:11" ht="14.45" customHeight="1" x14ac:dyDescent="0.2">
      <c r="A1954" s="822" t="s">
        <v>575</v>
      </c>
      <c r="B1954" s="823" t="s">
        <v>576</v>
      </c>
      <c r="C1954" s="826" t="s">
        <v>601</v>
      </c>
      <c r="D1954" s="840" t="s">
        <v>602</v>
      </c>
      <c r="E1954" s="826" t="s">
        <v>4756</v>
      </c>
      <c r="F1954" s="840" t="s">
        <v>4757</v>
      </c>
      <c r="G1954" s="826" t="s">
        <v>4771</v>
      </c>
      <c r="H1954" s="826" t="s">
        <v>4772</v>
      </c>
      <c r="I1954" s="832">
        <v>36.832501411437988</v>
      </c>
      <c r="J1954" s="832">
        <v>320</v>
      </c>
      <c r="K1954" s="833">
        <v>11786.369842529297</v>
      </c>
    </row>
    <row r="1955" spans="1:11" ht="14.45" customHeight="1" x14ac:dyDescent="0.2">
      <c r="A1955" s="822" t="s">
        <v>575</v>
      </c>
      <c r="B1955" s="823" t="s">
        <v>576</v>
      </c>
      <c r="C1955" s="826" t="s">
        <v>601</v>
      </c>
      <c r="D1955" s="840" t="s">
        <v>602</v>
      </c>
      <c r="E1955" s="826" t="s">
        <v>4756</v>
      </c>
      <c r="F1955" s="840" t="s">
        <v>4757</v>
      </c>
      <c r="G1955" s="826" t="s">
        <v>4773</v>
      </c>
      <c r="H1955" s="826" t="s">
        <v>4774</v>
      </c>
      <c r="I1955" s="832">
        <v>36.831001663208006</v>
      </c>
      <c r="J1955" s="832">
        <v>290</v>
      </c>
      <c r="K1955" s="833">
        <v>10681.099884033203</v>
      </c>
    </row>
    <row r="1956" spans="1:11" ht="14.45" customHeight="1" x14ac:dyDescent="0.2">
      <c r="A1956" s="822" t="s">
        <v>575</v>
      </c>
      <c r="B1956" s="823" t="s">
        <v>576</v>
      </c>
      <c r="C1956" s="826" t="s">
        <v>601</v>
      </c>
      <c r="D1956" s="840" t="s">
        <v>602</v>
      </c>
      <c r="E1956" s="826" t="s">
        <v>4756</v>
      </c>
      <c r="F1956" s="840" t="s">
        <v>4757</v>
      </c>
      <c r="G1956" s="826" t="s">
        <v>4775</v>
      </c>
      <c r="H1956" s="826" t="s">
        <v>4776</v>
      </c>
      <c r="I1956" s="832">
        <v>36.830001831054688</v>
      </c>
      <c r="J1956" s="832">
        <v>20</v>
      </c>
      <c r="K1956" s="833">
        <v>736.6500244140625</v>
      </c>
    </row>
    <row r="1957" spans="1:11" ht="14.45" customHeight="1" x14ac:dyDescent="0.2">
      <c r="A1957" s="822" t="s">
        <v>575</v>
      </c>
      <c r="B1957" s="823" t="s">
        <v>576</v>
      </c>
      <c r="C1957" s="826" t="s">
        <v>601</v>
      </c>
      <c r="D1957" s="840" t="s">
        <v>602</v>
      </c>
      <c r="E1957" s="826" t="s">
        <v>4756</v>
      </c>
      <c r="F1957" s="840" t="s">
        <v>4757</v>
      </c>
      <c r="G1957" s="826" t="s">
        <v>5441</v>
      </c>
      <c r="H1957" s="826" t="s">
        <v>5442</v>
      </c>
      <c r="I1957" s="832">
        <v>36.830001831054688</v>
      </c>
      <c r="J1957" s="832">
        <v>20</v>
      </c>
      <c r="K1957" s="833">
        <v>736.6500244140625</v>
      </c>
    </row>
    <row r="1958" spans="1:11" ht="14.45" customHeight="1" x14ac:dyDescent="0.2">
      <c r="A1958" s="822" t="s">
        <v>575</v>
      </c>
      <c r="B1958" s="823" t="s">
        <v>576</v>
      </c>
      <c r="C1958" s="826" t="s">
        <v>601</v>
      </c>
      <c r="D1958" s="840" t="s">
        <v>602</v>
      </c>
      <c r="E1958" s="826" t="s">
        <v>4756</v>
      </c>
      <c r="F1958" s="840" t="s">
        <v>4757</v>
      </c>
      <c r="G1958" s="826" t="s">
        <v>5595</v>
      </c>
      <c r="H1958" s="826" t="s">
        <v>5596</v>
      </c>
      <c r="I1958" s="832">
        <v>53.909999847412109</v>
      </c>
      <c r="J1958" s="832">
        <v>10</v>
      </c>
      <c r="K1958" s="833">
        <v>539.05999755859375</v>
      </c>
    </row>
    <row r="1959" spans="1:11" ht="14.45" customHeight="1" x14ac:dyDescent="0.2">
      <c r="A1959" s="822" t="s">
        <v>575</v>
      </c>
      <c r="B1959" s="823" t="s">
        <v>576</v>
      </c>
      <c r="C1959" s="826" t="s">
        <v>601</v>
      </c>
      <c r="D1959" s="840" t="s">
        <v>602</v>
      </c>
      <c r="E1959" s="826" t="s">
        <v>4756</v>
      </c>
      <c r="F1959" s="840" t="s">
        <v>4757</v>
      </c>
      <c r="G1959" s="826" t="s">
        <v>5597</v>
      </c>
      <c r="H1959" s="826" t="s">
        <v>5598</v>
      </c>
      <c r="I1959" s="832">
        <v>53.900001525878906</v>
      </c>
      <c r="J1959" s="832">
        <v>10</v>
      </c>
      <c r="K1959" s="833">
        <v>539.03997802734375</v>
      </c>
    </row>
    <row r="1960" spans="1:11" ht="14.45" customHeight="1" x14ac:dyDescent="0.2">
      <c r="A1960" s="822" t="s">
        <v>575</v>
      </c>
      <c r="B1960" s="823" t="s">
        <v>576</v>
      </c>
      <c r="C1960" s="826" t="s">
        <v>601</v>
      </c>
      <c r="D1960" s="840" t="s">
        <v>602</v>
      </c>
      <c r="E1960" s="826" t="s">
        <v>4756</v>
      </c>
      <c r="F1960" s="840" t="s">
        <v>4757</v>
      </c>
      <c r="G1960" s="826" t="s">
        <v>4771</v>
      </c>
      <c r="H1960" s="826" t="s">
        <v>5448</v>
      </c>
      <c r="I1960" s="832">
        <v>36.835000991821289</v>
      </c>
      <c r="J1960" s="832">
        <v>50</v>
      </c>
      <c r="K1960" s="833">
        <v>1841.6199951171875</v>
      </c>
    </row>
    <row r="1961" spans="1:11" ht="14.45" customHeight="1" x14ac:dyDescent="0.2">
      <c r="A1961" s="822" t="s">
        <v>575</v>
      </c>
      <c r="B1961" s="823" t="s">
        <v>576</v>
      </c>
      <c r="C1961" s="826" t="s">
        <v>601</v>
      </c>
      <c r="D1961" s="840" t="s">
        <v>602</v>
      </c>
      <c r="E1961" s="826" t="s">
        <v>4756</v>
      </c>
      <c r="F1961" s="840" t="s">
        <v>4757</v>
      </c>
      <c r="G1961" s="826" t="s">
        <v>4771</v>
      </c>
      <c r="H1961" s="826" t="s">
        <v>4777</v>
      </c>
      <c r="I1961" s="832">
        <v>35.364737259714225</v>
      </c>
      <c r="J1961" s="832">
        <v>510</v>
      </c>
      <c r="K1961" s="833">
        <v>18035.289672851563</v>
      </c>
    </row>
    <row r="1962" spans="1:11" ht="14.45" customHeight="1" x14ac:dyDescent="0.2">
      <c r="A1962" s="822" t="s">
        <v>575</v>
      </c>
      <c r="B1962" s="823" t="s">
        <v>576</v>
      </c>
      <c r="C1962" s="826" t="s">
        <v>601</v>
      </c>
      <c r="D1962" s="840" t="s">
        <v>602</v>
      </c>
      <c r="E1962" s="826" t="s">
        <v>4756</v>
      </c>
      <c r="F1962" s="840" t="s">
        <v>4757</v>
      </c>
      <c r="G1962" s="826" t="s">
        <v>4773</v>
      </c>
      <c r="H1962" s="826" t="s">
        <v>4778</v>
      </c>
      <c r="I1962" s="832">
        <v>35.786000823974611</v>
      </c>
      <c r="J1962" s="832">
        <v>140</v>
      </c>
      <c r="K1962" s="833">
        <v>4964.8499145507813</v>
      </c>
    </row>
    <row r="1963" spans="1:11" ht="14.45" customHeight="1" x14ac:dyDescent="0.2">
      <c r="A1963" s="822" t="s">
        <v>575</v>
      </c>
      <c r="B1963" s="823" t="s">
        <v>576</v>
      </c>
      <c r="C1963" s="826" t="s">
        <v>601</v>
      </c>
      <c r="D1963" s="840" t="s">
        <v>602</v>
      </c>
      <c r="E1963" s="826" t="s">
        <v>4756</v>
      </c>
      <c r="F1963" s="840" t="s">
        <v>4757</v>
      </c>
      <c r="G1963" s="826" t="s">
        <v>4773</v>
      </c>
      <c r="H1963" s="826" t="s">
        <v>4779</v>
      </c>
      <c r="I1963" s="832">
        <v>35.198750257492065</v>
      </c>
      <c r="J1963" s="832">
        <v>480</v>
      </c>
      <c r="K1963" s="833">
        <v>16895.469635009766</v>
      </c>
    </row>
    <row r="1964" spans="1:11" ht="14.45" customHeight="1" x14ac:dyDescent="0.2">
      <c r="A1964" s="822" t="s">
        <v>575</v>
      </c>
      <c r="B1964" s="823" t="s">
        <v>576</v>
      </c>
      <c r="C1964" s="826" t="s">
        <v>601</v>
      </c>
      <c r="D1964" s="840" t="s">
        <v>602</v>
      </c>
      <c r="E1964" s="826" t="s">
        <v>4756</v>
      </c>
      <c r="F1964" s="840" t="s">
        <v>4757</v>
      </c>
      <c r="G1964" s="826" t="s">
        <v>4775</v>
      </c>
      <c r="H1964" s="826" t="s">
        <v>4780</v>
      </c>
      <c r="I1964" s="832">
        <v>35.380000432332359</v>
      </c>
      <c r="J1964" s="832">
        <v>60</v>
      </c>
      <c r="K1964" s="833">
        <v>2122.8199768066406</v>
      </c>
    </row>
    <row r="1965" spans="1:11" ht="14.45" customHeight="1" x14ac:dyDescent="0.2">
      <c r="A1965" s="822" t="s">
        <v>575</v>
      </c>
      <c r="B1965" s="823" t="s">
        <v>576</v>
      </c>
      <c r="C1965" s="826" t="s">
        <v>601</v>
      </c>
      <c r="D1965" s="840" t="s">
        <v>602</v>
      </c>
      <c r="E1965" s="826" t="s">
        <v>4756</v>
      </c>
      <c r="F1965" s="840" t="s">
        <v>4757</v>
      </c>
      <c r="G1965" s="826" t="s">
        <v>5441</v>
      </c>
      <c r="H1965" s="826" t="s">
        <v>5449</v>
      </c>
      <c r="I1965" s="832">
        <v>35.090000152587891</v>
      </c>
      <c r="J1965" s="832">
        <v>20</v>
      </c>
      <c r="K1965" s="833">
        <v>701.79998779296875</v>
      </c>
    </row>
    <row r="1966" spans="1:11" ht="14.45" customHeight="1" x14ac:dyDescent="0.2">
      <c r="A1966" s="822" t="s">
        <v>575</v>
      </c>
      <c r="B1966" s="823" t="s">
        <v>576</v>
      </c>
      <c r="C1966" s="826" t="s">
        <v>601</v>
      </c>
      <c r="D1966" s="840" t="s">
        <v>602</v>
      </c>
      <c r="E1966" s="826" t="s">
        <v>4756</v>
      </c>
      <c r="F1966" s="840" t="s">
        <v>4757</v>
      </c>
      <c r="G1966" s="826" t="s">
        <v>5461</v>
      </c>
      <c r="H1966" s="826" t="s">
        <v>5462</v>
      </c>
      <c r="I1966" s="832">
        <v>15.609999656677246</v>
      </c>
      <c r="J1966" s="832">
        <v>285</v>
      </c>
      <c r="K1966" s="833">
        <v>4448.8500213623047</v>
      </c>
    </row>
    <row r="1967" spans="1:11" ht="14.45" customHeight="1" x14ac:dyDescent="0.2">
      <c r="A1967" s="822" t="s">
        <v>575</v>
      </c>
      <c r="B1967" s="823" t="s">
        <v>576</v>
      </c>
      <c r="C1967" s="826" t="s">
        <v>601</v>
      </c>
      <c r="D1967" s="840" t="s">
        <v>602</v>
      </c>
      <c r="E1967" s="826" t="s">
        <v>4756</v>
      </c>
      <c r="F1967" s="840" t="s">
        <v>4757</v>
      </c>
      <c r="G1967" s="826" t="s">
        <v>5461</v>
      </c>
      <c r="H1967" s="826" t="s">
        <v>5463</v>
      </c>
      <c r="I1967" s="832">
        <v>15.757499814033508</v>
      </c>
      <c r="J1967" s="832">
        <v>200</v>
      </c>
      <c r="K1967" s="833">
        <v>3145.5999450683594</v>
      </c>
    </row>
    <row r="1968" spans="1:11" ht="14.45" customHeight="1" x14ac:dyDescent="0.2">
      <c r="A1968" s="822" t="s">
        <v>575</v>
      </c>
      <c r="B1968" s="823" t="s">
        <v>576</v>
      </c>
      <c r="C1968" s="826" t="s">
        <v>601</v>
      </c>
      <c r="D1968" s="840" t="s">
        <v>602</v>
      </c>
      <c r="E1968" s="826" t="s">
        <v>4756</v>
      </c>
      <c r="F1968" s="840" t="s">
        <v>4757</v>
      </c>
      <c r="G1968" s="826" t="s">
        <v>5464</v>
      </c>
      <c r="H1968" s="826" t="s">
        <v>5465</v>
      </c>
      <c r="I1968" s="832">
        <v>104.05999755859375</v>
      </c>
      <c r="J1968" s="832">
        <v>100</v>
      </c>
      <c r="K1968" s="833">
        <v>10405.999755859375</v>
      </c>
    </row>
    <row r="1969" spans="1:11" ht="14.45" customHeight="1" x14ac:dyDescent="0.2">
      <c r="A1969" s="822" t="s">
        <v>575</v>
      </c>
      <c r="B1969" s="823" t="s">
        <v>576</v>
      </c>
      <c r="C1969" s="826" t="s">
        <v>601</v>
      </c>
      <c r="D1969" s="840" t="s">
        <v>602</v>
      </c>
      <c r="E1969" s="826" t="s">
        <v>4756</v>
      </c>
      <c r="F1969" s="840" t="s">
        <v>4757</v>
      </c>
      <c r="G1969" s="826" t="s">
        <v>5466</v>
      </c>
      <c r="H1969" s="826" t="s">
        <v>5467</v>
      </c>
      <c r="I1969" s="832">
        <v>104.05999755859375</v>
      </c>
      <c r="J1969" s="832">
        <v>910</v>
      </c>
      <c r="K1969" s="833">
        <v>94694.600341796875</v>
      </c>
    </row>
    <row r="1970" spans="1:11" ht="14.45" customHeight="1" x14ac:dyDescent="0.2">
      <c r="A1970" s="822" t="s">
        <v>575</v>
      </c>
      <c r="B1970" s="823" t="s">
        <v>576</v>
      </c>
      <c r="C1970" s="826" t="s">
        <v>601</v>
      </c>
      <c r="D1970" s="840" t="s">
        <v>602</v>
      </c>
      <c r="E1970" s="826" t="s">
        <v>4756</v>
      </c>
      <c r="F1970" s="840" t="s">
        <v>4757</v>
      </c>
      <c r="G1970" s="826" t="s">
        <v>5468</v>
      </c>
      <c r="H1970" s="826" t="s">
        <v>5469</v>
      </c>
      <c r="I1970" s="832">
        <v>104.05999755859375</v>
      </c>
      <c r="J1970" s="832">
        <v>1050</v>
      </c>
      <c r="K1970" s="833">
        <v>109262.99987792969</v>
      </c>
    </row>
    <row r="1971" spans="1:11" ht="14.45" customHeight="1" x14ac:dyDescent="0.2">
      <c r="A1971" s="822" t="s">
        <v>575</v>
      </c>
      <c r="B1971" s="823" t="s">
        <v>576</v>
      </c>
      <c r="C1971" s="826" t="s">
        <v>601</v>
      </c>
      <c r="D1971" s="840" t="s">
        <v>602</v>
      </c>
      <c r="E1971" s="826" t="s">
        <v>4756</v>
      </c>
      <c r="F1971" s="840" t="s">
        <v>4757</v>
      </c>
      <c r="G1971" s="826" t="s">
        <v>5470</v>
      </c>
      <c r="H1971" s="826" t="s">
        <v>5471</v>
      </c>
      <c r="I1971" s="832">
        <v>104.05999755859375</v>
      </c>
      <c r="J1971" s="832">
        <v>110</v>
      </c>
      <c r="K1971" s="833">
        <v>11446.599731445313</v>
      </c>
    </row>
    <row r="1972" spans="1:11" ht="14.45" customHeight="1" x14ac:dyDescent="0.2">
      <c r="A1972" s="822" t="s">
        <v>575</v>
      </c>
      <c r="B1972" s="823" t="s">
        <v>576</v>
      </c>
      <c r="C1972" s="826" t="s">
        <v>601</v>
      </c>
      <c r="D1972" s="840" t="s">
        <v>602</v>
      </c>
      <c r="E1972" s="826" t="s">
        <v>4756</v>
      </c>
      <c r="F1972" s="840" t="s">
        <v>4757</v>
      </c>
      <c r="G1972" s="826" t="s">
        <v>5464</v>
      </c>
      <c r="H1972" s="826" t="s">
        <v>5476</v>
      </c>
      <c r="I1972" s="832">
        <v>104.05999755859375</v>
      </c>
      <c r="J1972" s="832">
        <v>20</v>
      </c>
      <c r="K1972" s="833">
        <v>2081.199951171875</v>
      </c>
    </row>
    <row r="1973" spans="1:11" ht="14.45" customHeight="1" x14ac:dyDescent="0.2">
      <c r="A1973" s="822" t="s">
        <v>575</v>
      </c>
      <c r="B1973" s="823" t="s">
        <v>576</v>
      </c>
      <c r="C1973" s="826" t="s">
        <v>601</v>
      </c>
      <c r="D1973" s="840" t="s">
        <v>602</v>
      </c>
      <c r="E1973" s="826" t="s">
        <v>4756</v>
      </c>
      <c r="F1973" s="840" t="s">
        <v>4757</v>
      </c>
      <c r="G1973" s="826" t="s">
        <v>5466</v>
      </c>
      <c r="H1973" s="826" t="s">
        <v>5477</v>
      </c>
      <c r="I1973" s="832">
        <v>104.05999755859375</v>
      </c>
      <c r="J1973" s="832">
        <v>660</v>
      </c>
      <c r="K1973" s="833">
        <v>68679.60009765625</v>
      </c>
    </row>
    <row r="1974" spans="1:11" ht="14.45" customHeight="1" x14ac:dyDescent="0.2">
      <c r="A1974" s="822" t="s">
        <v>575</v>
      </c>
      <c r="B1974" s="823" t="s">
        <v>576</v>
      </c>
      <c r="C1974" s="826" t="s">
        <v>601</v>
      </c>
      <c r="D1974" s="840" t="s">
        <v>602</v>
      </c>
      <c r="E1974" s="826" t="s">
        <v>4756</v>
      </c>
      <c r="F1974" s="840" t="s">
        <v>4757</v>
      </c>
      <c r="G1974" s="826" t="s">
        <v>5468</v>
      </c>
      <c r="H1974" s="826" t="s">
        <v>5478</v>
      </c>
      <c r="I1974" s="832">
        <v>104.05999755859375</v>
      </c>
      <c r="J1974" s="832">
        <v>610</v>
      </c>
      <c r="K1974" s="833">
        <v>63476.599609375</v>
      </c>
    </row>
    <row r="1975" spans="1:11" ht="14.45" customHeight="1" x14ac:dyDescent="0.2">
      <c r="A1975" s="822" t="s">
        <v>575</v>
      </c>
      <c r="B1975" s="823" t="s">
        <v>576</v>
      </c>
      <c r="C1975" s="826" t="s">
        <v>601</v>
      </c>
      <c r="D1975" s="840" t="s">
        <v>602</v>
      </c>
      <c r="E1975" s="826" t="s">
        <v>4756</v>
      </c>
      <c r="F1975" s="840" t="s">
        <v>4757</v>
      </c>
      <c r="G1975" s="826" t="s">
        <v>5470</v>
      </c>
      <c r="H1975" s="826" t="s">
        <v>5479</v>
      </c>
      <c r="I1975" s="832">
        <v>104.05999755859375</v>
      </c>
      <c r="J1975" s="832">
        <v>30</v>
      </c>
      <c r="K1975" s="833">
        <v>3121.8099365234375</v>
      </c>
    </row>
    <row r="1976" spans="1:11" ht="14.45" customHeight="1" x14ac:dyDescent="0.2">
      <c r="A1976" s="822" t="s">
        <v>575</v>
      </c>
      <c r="B1976" s="823" t="s">
        <v>576</v>
      </c>
      <c r="C1976" s="826" t="s">
        <v>601</v>
      </c>
      <c r="D1976" s="840" t="s">
        <v>602</v>
      </c>
      <c r="E1976" s="826" t="s">
        <v>4756</v>
      </c>
      <c r="F1976" s="840" t="s">
        <v>4757</v>
      </c>
      <c r="G1976" s="826" t="s">
        <v>5599</v>
      </c>
      <c r="H1976" s="826" t="s">
        <v>5600</v>
      </c>
      <c r="I1976" s="832">
        <v>121</v>
      </c>
      <c r="J1976" s="832">
        <v>10</v>
      </c>
      <c r="K1976" s="833">
        <v>1210</v>
      </c>
    </row>
    <row r="1977" spans="1:11" ht="14.45" customHeight="1" x14ac:dyDescent="0.2">
      <c r="A1977" s="822" t="s">
        <v>575</v>
      </c>
      <c r="B1977" s="823" t="s">
        <v>576</v>
      </c>
      <c r="C1977" s="826" t="s">
        <v>601</v>
      </c>
      <c r="D1977" s="840" t="s">
        <v>602</v>
      </c>
      <c r="E1977" s="826" t="s">
        <v>4756</v>
      </c>
      <c r="F1977" s="840" t="s">
        <v>4757</v>
      </c>
      <c r="G1977" s="826" t="s">
        <v>5488</v>
      </c>
      <c r="H1977" s="826" t="s">
        <v>5489</v>
      </c>
      <c r="I1977" s="832">
        <v>209.3699951171875</v>
      </c>
      <c r="J1977" s="832">
        <v>25</v>
      </c>
      <c r="K1977" s="833">
        <v>5234.1497802734375</v>
      </c>
    </row>
    <row r="1978" spans="1:11" ht="14.45" customHeight="1" x14ac:dyDescent="0.2">
      <c r="A1978" s="822" t="s">
        <v>575</v>
      </c>
      <c r="B1978" s="823" t="s">
        <v>576</v>
      </c>
      <c r="C1978" s="826" t="s">
        <v>601</v>
      </c>
      <c r="D1978" s="840" t="s">
        <v>602</v>
      </c>
      <c r="E1978" s="826" t="s">
        <v>4756</v>
      </c>
      <c r="F1978" s="840" t="s">
        <v>4757</v>
      </c>
      <c r="G1978" s="826" t="s">
        <v>5490</v>
      </c>
      <c r="H1978" s="826" t="s">
        <v>5491</v>
      </c>
      <c r="I1978" s="832">
        <v>209.36749649047852</v>
      </c>
      <c r="J1978" s="832">
        <v>20</v>
      </c>
      <c r="K1978" s="833">
        <v>4187.3199462890625</v>
      </c>
    </row>
    <row r="1979" spans="1:11" ht="14.45" customHeight="1" x14ac:dyDescent="0.2">
      <c r="A1979" s="822" t="s">
        <v>575</v>
      </c>
      <c r="B1979" s="823" t="s">
        <v>576</v>
      </c>
      <c r="C1979" s="826" t="s">
        <v>601</v>
      </c>
      <c r="D1979" s="840" t="s">
        <v>602</v>
      </c>
      <c r="E1979" s="826" t="s">
        <v>4756</v>
      </c>
      <c r="F1979" s="840" t="s">
        <v>4757</v>
      </c>
      <c r="G1979" s="826" t="s">
        <v>5486</v>
      </c>
      <c r="H1979" s="826" t="s">
        <v>5494</v>
      </c>
      <c r="I1979" s="832">
        <v>209.3699951171875</v>
      </c>
      <c r="J1979" s="832">
        <v>10</v>
      </c>
      <c r="K1979" s="833">
        <v>2093.659912109375</v>
      </c>
    </row>
    <row r="1980" spans="1:11" ht="14.45" customHeight="1" x14ac:dyDescent="0.2">
      <c r="A1980" s="822" t="s">
        <v>575</v>
      </c>
      <c r="B1980" s="823" t="s">
        <v>576</v>
      </c>
      <c r="C1980" s="826" t="s">
        <v>601</v>
      </c>
      <c r="D1980" s="840" t="s">
        <v>602</v>
      </c>
      <c r="E1980" s="826" t="s">
        <v>4756</v>
      </c>
      <c r="F1980" s="840" t="s">
        <v>4757</v>
      </c>
      <c r="G1980" s="826" t="s">
        <v>5488</v>
      </c>
      <c r="H1980" s="826" t="s">
        <v>5495</v>
      </c>
      <c r="I1980" s="832">
        <v>209.36713954380579</v>
      </c>
      <c r="J1980" s="832">
        <v>36</v>
      </c>
      <c r="K1980" s="833">
        <v>7537.179931640625</v>
      </c>
    </row>
    <row r="1981" spans="1:11" ht="14.45" customHeight="1" x14ac:dyDescent="0.2">
      <c r="A1981" s="822" t="s">
        <v>575</v>
      </c>
      <c r="B1981" s="823" t="s">
        <v>576</v>
      </c>
      <c r="C1981" s="826" t="s">
        <v>601</v>
      </c>
      <c r="D1981" s="840" t="s">
        <v>602</v>
      </c>
      <c r="E1981" s="826" t="s">
        <v>4756</v>
      </c>
      <c r="F1981" s="840" t="s">
        <v>4757</v>
      </c>
      <c r="G1981" s="826" t="s">
        <v>5490</v>
      </c>
      <c r="H1981" s="826" t="s">
        <v>5496</v>
      </c>
      <c r="I1981" s="832">
        <v>209.36799621582031</v>
      </c>
      <c r="J1981" s="832">
        <v>30</v>
      </c>
      <c r="K1981" s="833">
        <v>6280.9798583984375</v>
      </c>
    </row>
    <row r="1982" spans="1:11" ht="14.45" customHeight="1" x14ac:dyDescent="0.2">
      <c r="A1982" s="822" t="s">
        <v>575</v>
      </c>
      <c r="B1982" s="823" t="s">
        <v>576</v>
      </c>
      <c r="C1982" s="826" t="s">
        <v>601</v>
      </c>
      <c r="D1982" s="840" t="s">
        <v>602</v>
      </c>
      <c r="E1982" s="826" t="s">
        <v>4756</v>
      </c>
      <c r="F1982" s="840" t="s">
        <v>4757</v>
      </c>
      <c r="G1982" s="826" t="s">
        <v>5486</v>
      </c>
      <c r="H1982" s="826" t="s">
        <v>5502</v>
      </c>
      <c r="I1982" s="832">
        <v>209.3699951171875</v>
      </c>
      <c r="J1982" s="832">
        <v>8</v>
      </c>
      <c r="K1982" s="833">
        <v>1674.929931640625</v>
      </c>
    </row>
    <row r="1983" spans="1:11" ht="14.45" customHeight="1" x14ac:dyDescent="0.2">
      <c r="A1983" s="822" t="s">
        <v>575</v>
      </c>
      <c r="B1983" s="823" t="s">
        <v>576</v>
      </c>
      <c r="C1983" s="826" t="s">
        <v>601</v>
      </c>
      <c r="D1983" s="840" t="s">
        <v>602</v>
      </c>
      <c r="E1983" s="826" t="s">
        <v>4756</v>
      </c>
      <c r="F1983" s="840" t="s">
        <v>4757</v>
      </c>
      <c r="G1983" s="826" t="s">
        <v>5488</v>
      </c>
      <c r="H1983" s="826" t="s">
        <v>5503</v>
      </c>
      <c r="I1983" s="832">
        <v>209.36799621582031</v>
      </c>
      <c r="J1983" s="832">
        <v>28</v>
      </c>
      <c r="K1983" s="833">
        <v>5862.23974609375</v>
      </c>
    </row>
    <row r="1984" spans="1:11" ht="14.45" customHeight="1" x14ac:dyDescent="0.2">
      <c r="A1984" s="822" t="s">
        <v>575</v>
      </c>
      <c r="B1984" s="823" t="s">
        <v>576</v>
      </c>
      <c r="C1984" s="826" t="s">
        <v>601</v>
      </c>
      <c r="D1984" s="840" t="s">
        <v>602</v>
      </c>
      <c r="E1984" s="826" t="s">
        <v>4756</v>
      </c>
      <c r="F1984" s="840" t="s">
        <v>4757</v>
      </c>
      <c r="G1984" s="826" t="s">
        <v>5490</v>
      </c>
      <c r="H1984" s="826" t="s">
        <v>5504</v>
      </c>
      <c r="I1984" s="832">
        <v>209.3699951171875</v>
      </c>
      <c r="J1984" s="832">
        <v>22</v>
      </c>
      <c r="K1984" s="833">
        <v>4606.0498352050781</v>
      </c>
    </row>
    <row r="1985" spans="1:11" ht="14.45" customHeight="1" x14ac:dyDescent="0.2">
      <c r="A1985" s="822" t="s">
        <v>575</v>
      </c>
      <c r="B1985" s="823" t="s">
        <v>576</v>
      </c>
      <c r="C1985" s="826" t="s">
        <v>601</v>
      </c>
      <c r="D1985" s="840" t="s">
        <v>602</v>
      </c>
      <c r="E1985" s="826" t="s">
        <v>4756</v>
      </c>
      <c r="F1985" s="840" t="s">
        <v>4757</v>
      </c>
      <c r="G1985" s="826" t="s">
        <v>5505</v>
      </c>
      <c r="H1985" s="826" t="s">
        <v>5506</v>
      </c>
      <c r="I1985" s="832">
        <v>128.83000183105469</v>
      </c>
      <c r="J1985" s="832">
        <v>100</v>
      </c>
      <c r="K1985" s="833">
        <v>12882.8701171875</v>
      </c>
    </row>
    <row r="1986" spans="1:11" ht="14.45" customHeight="1" x14ac:dyDescent="0.2">
      <c r="A1986" s="822" t="s">
        <v>575</v>
      </c>
      <c r="B1986" s="823" t="s">
        <v>576</v>
      </c>
      <c r="C1986" s="826" t="s">
        <v>601</v>
      </c>
      <c r="D1986" s="840" t="s">
        <v>602</v>
      </c>
      <c r="E1986" s="826" t="s">
        <v>4756</v>
      </c>
      <c r="F1986" s="840" t="s">
        <v>4757</v>
      </c>
      <c r="G1986" s="826" t="s">
        <v>5507</v>
      </c>
      <c r="H1986" s="826" t="s">
        <v>5508</v>
      </c>
      <c r="I1986" s="832">
        <v>119.99629578766999</v>
      </c>
      <c r="J1986" s="832">
        <v>1140</v>
      </c>
      <c r="K1986" s="833">
        <v>136794.91015625</v>
      </c>
    </row>
    <row r="1987" spans="1:11" ht="14.45" customHeight="1" x14ac:dyDescent="0.2">
      <c r="A1987" s="822" t="s">
        <v>575</v>
      </c>
      <c r="B1987" s="823" t="s">
        <v>576</v>
      </c>
      <c r="C1987" s="826" t="s">
        <v>601</v>
      </c>
      <c r="D1987" s="840" t="s">
        <v>602</v>
      </c>
      <c r="E1987" s="826" t="s">
        <v>4756</v>
      </c>
      <c r="F1987" s="840" t="s">
        <v>4757</v>
      </c>
      <c r="G1987" s="826" t="s">
        <v>5514</v>
      </c>
      <c r="H1987" s="826" t="s">
        <v>5601</v>
      </c>
      <c r="I1987" s="832">
        <v>188.32000732421875</v>
      </c>
      <c r="J1987" s="832">
        <v>20</v>
      </c>
      <c r="K1987" s="833">
        <v>3766.47998046875</v>
      </c>
    </row>
    <row r="1988" spans="1:11" ht="14.45" customHeight="1" x14ac:dyDescent="0.2">
      <c r="A1988" s="822" t="s">
        <v>575</v>
      </c>
      <c r="B1988" s="823" t="s">
        <v>576</v>
      </c>
      <c r="C1988" s="826" t="s">
        <v>601</v>
      </c>
      <c r="D1988" s="840" t="s">
        <v>602</v>
      </c>
      <c r="E1988" s="826" t="s">
        <v>4756</v>
      </c>
      <c r="F1988" s="840" t="s">
        <v>4757</v>
      </c>
      <c r="G1988" s="826" t="s">
        <v>5509</v>
      </c>
      <c r="H1988" s="826" t="s">
        <v>5510</v>
      </c>
      <c r="I1988" s="832">
        <v>209.3699951171875</v>
      </c>
      <c r="J1988" s="832">
        <v>10</v>
      </c>
      <c r="K1988" s="833">
        <v>2093.659912109375</v>
      </c>
    </row>
    <row r="1989" spans="1:11" ht="14.45" customHeight="1" x14ac:dyDescent="0.2">
      <c r="A1989" s="822" t="s">
        <v>575</v>
      </c>
      <c r="B1989" s="823" t="s">
        <v>576</v>
      </c>
      <c r="C1989" s="826" t="s">
        <v>601</v>
      </c>
      <c r="D1989" s="840" t="s">
        <v>602</v>
      </c>
      <c r="E1989" s="826" t="s">
        <v>4756</v>
      </c>
      <c r="F1989" s="840" t="s">
        <v>4757</v>
      </c>
      <c r="G1989" s="826" t="s">
        <v>5511</v>
      </c>
      <c r="H1989" s="826" t="s">
        <v>5512</v>
      </c>
      <c r="I1989" s="832">
        <v>146.41000366210938</v>
      </c>
      <c r="J1989" s="832">
        <v>50</v>
      </c>
      <c r="K1989" s="833">
        <v>7320.5</v>
      </c>
    </row>
    <row r="1990" spans="1:11" ht="14.45" customHeight="1" x14ac:dyDescent="0.2">
      <c r="A1990" s="822" t="s">
        <v>575</v>
      </c>
      <c r="B1990" s="823" t="s">
        <v>576</v>
      </c>
      <c r="C1990" s="826" t="s">
        <v>601</v>
      </c>
      <c r="D1990" s="840" t="s">
        <v>602</v>
      </c>
      <c r="E1990" s="826" t="s">
        <v>4756</v>
      </c>
      <c r="F1990" s="840" t="s">
        <v>4757</v>
      </c>
      <c r="G1990" s="826" t="s">
        <v>5507</v>
      </c>
      <c r="H1990" s="826" t="s">
        <v>5513</v>
      </c>
      <c r="I1990" s="832">
        <v>119.99642780848912</v>
      </c>
      <c r="J1990" s="832">
        <v>610</v>
      </c>
      <c r="K1990" s="833">
        <v>73196.810180664063</v>
      </c>
    </row>
    <row r="1991" spans="1:11" ht="14.45" customHeight="1" x14ac:dyDescent="0.2">
      <c r="A1991" s="822" t="s">
        <v>575</v>
      </c>
      <c r="B1991" s="823" t="s">
        <v>576</v>
      </c>
      <c r="C1991" s="826" t="s">
        <v>601</v>
      </c>
      <c r="D1991" s="840" t="s">
        <v>602</v>
      </c>
      <c r="E1991" s="826" t="s">
        <v>4756</v>
      </c>
      <c r="F1991" s="840" t="s">
        <v>4757</v>
      </c>
      <c r="G1991" s="826" t="s">
        <v>5514</v>
      </c>
      <c r="H1991" s="826" t="s">
        <v>5515</v>
      </c>
      <c r="I1991" s="832">
        <v>188.32000732421875</v>
      </c>
      <c r="J1991" s="832">
        <v>10</v>
      </c>
      <c r="K1991" s="833">
        <v>1883.239990234375</v>
      </c>
    </row>
    <row r="1992" spans="1:11" ht="14.45" customHeight="1" x14ac:dyDescent="0.2">
      <c r="A1992" s="822" t="s">
        <v>575</v>
      </c>
      <c r="B1992" s="823" t="s">
        <v>576</v>
      </c>
      <c r="C1992" s="826" t="s">
        <v>601</v>
      </c>
      <c r="D1992" s="840" t="s">
        <v>602</v>
      </c>
      <c r="E1992" s="826" t="s">
        <v>4756</v>
      </c>
      <c r="F1992" s="840" t="s">
        <v>4757</v>
      </c>
      <c r="G1992" s="826" t="s">
        <v>5509</v>
      </c>
      <c r="H1992" s="826" t="s">
        <v>5516</v>
      </c>
      <c r="I1992" s="832">
        <v>198.99000549316406</v>
      </c>
      <c r="J1992" s="832">
        <v>10</v>
      </c>
      <c r="K1992" s="833">
        <v>1989.9000244140625</v>
      </c>
    </row>
    <row r="1993" spans="1:11" ht="14.45" customHeight="1" x14ac:dyDescent="0.2">
      <c r="A1993" s="822" t="s">
        <v>575</v>
      </c>
      <c r="B1993" s="823" t="s">
        <v>576</v>
      </c>
      <c r="C1993" s="826" t="s">
        <v>601</v>
      </c>
      <c r="D1993" s="840" t="s">
        <v>602</v>
      </c>
      <c r="E1993" s="826" t="s">
        <v>4756</v>
      </c>
      <c r="F1993" s="840" t="s">
        <v>4757</v>
      </c>
      <c r="G1993" s="826" t="s">
        <v>4794</v>
      </c>
      <c r="H1993" s="826" t="s">
        <v>4795</v>
      </c>
      <c r="I1993" s="832">
        <v>273.45999145507813</v>
      </c>
      <c r="J1993" s="832">
        <v>140</v>
      </c>
      <c r="K1993" s="833">
        <v>38284.400390625</v>
      </c>
    </row>
    <row r="1994" spans="1:11" ht="14.45" customHeight="1" x14ac:dyDescent="0.2">
      <c r="A1994" s="822" t="s">
        <v>575</v>
      </c>
      <c r="B1994" s="823" t="s">
        <v>576</v>
      </c>
      <c r="C1994" s="826" t="s">
        <v>601</v>
      </c>
      <c r="D1994" s="840" t="s">
        <v>602</v>
      </c>
      <c r="E1994" s="826" t="s">
        <v>4756</v>
      </c>
      <c r="F1994" s="840" t="s">
        <v>4757</v>
      </c>
      <c r="G1994" s="826" t="s">
        <v>4794</v>
      </c>
      <c r="H1994" s="826" t="s">
        <v>4796</v>
      </c>
      <c r="I1994" s="832">
        <v>292.81999715169269</v>
      </c>
      <c r="J1994" s="832">
        <v>140</v>
      </c>
      <c r="K1994" s="833">
        <v>41188.39990234375</v>
      </c>
    </row>
    <row r="1995" spans="1:11" ht="14.45" customHeight="1" x14ac:dyDescent="0.2">
      <c r="A1995" s="822" t="s">
        <v>575</v>
      </c>
      <c r="B1995" s="823" t="s">
        <v>576</v>
      </c>
      <c r="C1995" s="826" t="s">
        <v>601</v>
      </c>
      <c r="D1995" s="840" t="s">
        <v>602</v>
      </c>
      <c r="E1995" s="826" t="s">
        <v>4756</v>
      </c>
      <c r="F1995" s="840" t="s">
        <v>4757</v>
      </c>
      <c r="G1995" s="826" t="s">
        <v>4794</v>
      </c>
      <c r="H1995" s="826" t="s">
        <v>4799</v>
      </c>
      <c r="I1995" s="832">
        <v>273.45999145507813</v>
      </c>
      <c r="J1995" s="832">
        <v>160</v>
      </c>
      <c r="K1995" s="833">
        <v>43753.6005859375</v>
      </c>
    </row>
    <row r="1996" spans="1:11" ht="14.45" customHeight="1" x14ac:dyDescent="0.2">
      <c r="A1996" s="822" t="s">
        <v>575</v>
      </c>
      <c r="B1996" s="823" t="s">
        <v>576</v>
      </c>
      <c r="C1996" s="826" t="s">
        <v>604</v>
      </c>
      <c r="D1996" s="840" t="s">
        <v>605</v>
      </c>
      <c r="E1996" s="826" t="s">
        <v>3598</v>
      </c>
      <c r="F1996" s="840" t="s">
        <v>3599</v>
      </c>
      <c r="G1996" s="826" t="s">
        <v>3612</v>
      </c>
      <c r="H1996" s="826" t="s">
        <v>3958</v>
      </c>
      <c r="I1996" s="832">
        <v>1.3799999952316284</v>
      </c>
      <c r="J1996" s="832">
        <v>150</v>
      </c>
      <c r="K1996" s="833">
        <v>207</v>
      </c>
    </row>
    <row r="1997" spans="1:11" ht="14.45" customHeight="1" x14ac:dyDescent="0.2">
      <c r="A1997" s="822" t="s">
        <v>575</v>
      </c>
      <c r="B1997" s="823" t="s">
        <v>576</v>
      </c>
      <c r="C1997" s="826" t="s">
        <v>604</v>
      </c>
      <c r="D1997" s="840" t="s">
        <v>605</v>
      </c>
      <c r="E1997" s="826" t="s">
        <v>3598</v>
      </c>
      <c r="F1997" s="840" t="s">
        <v>3599</v>
      </c>
      <c r="G1997" s="826" t="s">
        <v>3602</v>
      </c>
      <c r="H1997" s="826" t="s">
        <v>3603</v>
      </c>
      <c r="I1997" s="832">
        <v>0.86000001430511475</v>
      </c>
      <c r="J1997" s="832">
        <v>100</v>
      </c>
      <c r="K1997" s="833">
        <v>86</v>
      </c>
    </row>
    <row r="1998" spans="1:11" ht="14.45" customHeight="1" x14ac:dyDescent="0.2">
      <c r="A1998" s="822" t="s">
        <v>575</v>
      </c>
      <c r="B1998" s="823" t="s">
        <v>576</v>
      </c>
      <c r="C1998" s="826" t="s">
        <v>604</v>
      </c>
      <c r="D1998" s="840" t="s">
        <v>605</v>
      </c>
      <c r="E1998" s="826" t="s">
        <v>3598</v>
      </c>
      <c r="F1998" s="840" t="s">
        <v>3599</v>
      </c>
      <c r="G1998" s="826" t="s">
        <v>3969</v>
      </c>
      <c r="H1998" s="826" t="s">
        <v>3970</v>
      </c>
      <c r="I1998" s="832">
        <v>8.119999885559082</v>
      </c>
      <c r="J1998" s="832">
        <v>14</v>
      </c>
      <c r="K1998" s="833">
        <v>113.67999649047852</v>
      </c>
    </row>
    <row r="1999" spans="1:11" ht="14.45" customHeight="1" x14ac:dyDescent="0.2">
      <c r="A1999" s="822" t="s">
        <v>575</v>
      </c>
      <c r="B1999" s="823" t="s">
        <v>576</v>
      </c>
      <c r="C1999" s="826" t="s">
        <v>604</v>
      </c>
      <c r="D1999" s="840" t="s">
        <v>605</v>
      </c>
      <c r="E1999" s="826" t="s">
        <v>3598</v>
      </c>
      <c r="F1999" s="840" t="s">
        <v>3599</v>
      </c>
      <c r="G1999" s="826" t="s">
        <v>4907</v>
      </c>
      <c r="H1999" s="826" t="s">
        <v>5148</v>
      </c>
      <c r="I1999" s="832">
        <v>23.920000076293945</v>
      </c>
      <c r="J1999" s="832">
        <v>7</v>
      </c>
      <c r="K1999" s="833">
        <v>167.44000053405762</v>
      </c>
    </row>
    <row r="2000" spans="1:11" ht="14.45" customHeight="1" x14ac:dyDescent="0.2">
      <c r="A2000" s="822" t="s">
        <v>575</v>
      </c>
      <c r="B2000" s="823" t="s">
        <v>576</v>
      </c>
      <c r="C2000" s="826" t="s">
        <v>604</v>
      </c>
      <c r="D2000" s="840" t="s">
        <v>605</v>
      </c>
      <c r="E2000" s="826" t="s">
        <v>3598</v>
      </c>
      <c r="F2000" s="840" t="s">
        <v>3599</v>
      </c>
      <c r="G2000" s="826" t="s">
        <v>3981</v>
      </c>
      <c r="H2000" s="826" t="s">
        <v>3982</v>
      </c>
      <c r="I2000" s="832">
        <v>13.079999923706055</v>
      </c>
      <c r="J2000" s="832">
        <v>6</v>
      </c>
      <c r="K2000" s="833">
        <v>78.479999542236328</v>
      </c>
    </row>
    <row r="2001" spans="1:11" ht="14.45" customHeight="1" x14ac:dyDescent="0.2">
      <c r="A2001" s="822" t="s">
        <v>575</v>
      </c>
      <c r="B2001" s="823" t="s">
        <v>576</v>
      </c>
      <c r="C2001" s="826" t="s">
        <v>604</v>
      </c>
      <c r="D2001" s="840" t="s">
        <v>605</v>
      </c>
      <c r="E2001" s="826" t="s">
        <v>3598</v>
      </c>
      <c r="F2001" s="840" t="s">
        <v>3599</v>
      </c>
      <c r="G2001" s="826" t="s">
        <v>3602</v>
      </c>
      <c r="H2001" s="826" t="s">
        <v>3615</v>
      </c>
      <c r="I2001" s="832">
        <v>0.85000002384185791</v>
      </c>
      <c r="J2001" s="832">
        <v>100</v>
      </c>
      <c r="K2001" s="833">
        <v>85</v>
      </c>
    </row>
    <row r="2002" spans="1:11" ht="14.45" customHeight="1" x14ac:dyDescent="0.2">
      <c r="A2002" s="822" t="s">
        <v>575</v>
      </c>
      <c r="B2002" s="823" t="s">
        <v>576</v>
      </c>
      <c r="C2002" s="826" t="s">
        <v>604</v>
      </c>
      <c r="D2002" s="840" t="s">
        <v>605</v>
      </c>
      <c r="E2002" s="826" t="s">
        <v>3598</v>
      </c>
      <c r="F2002" s="840" t="s">
        <v>3599</v>
      </c>
      <c r="G2002" s="826" t="s">
        <v>3604</v>
      </c>
      <c r="H2002" s="826" t="s">
        <v>3616</v>
      </c>
      <c r="I2002" s="832">
        <v>1.5199999809265137</v>
      </c>
      <c r="J2002" s="832">
        <v>50</v>
      </c>
      <c r="K2002" s="833">
        <v>76</v>
      </c>
    </row>
    <row r="2003" spans="1:11" ht="14.45" customHeight="1" x14ac:dyDescent="0.2">
      <c r="A2003" s="822" t="s">
        <v>575</v>
      </c>
      <c r="B2003" s="823" t="s">
        <v>576</v>
      </c>
      <c r="C2003" s="826" t="s">
        <v>604</v>
      </c>
      <c r="D2003" s="840" t="s">
        <v>605</v>
      </c>
      <c r="E2003" s="826" t="s">
        <v>3598</v>
      </c>
      <c r="F2003" s="840" t="s">
        <v>3599</v>
      </c>
      <c r="G2003" s="826" t="s">
        <v>3969</v>
      </c>
      <c r="H2003" s="826" t="s">
        <v>3989</v>
      </c>
      <c r="I2003" s="832">
        <v>8.119999885559082</v>
      </c>
      <c r="J2003" s="832">
        <v>12</v>
      </c>
      <c r="K2003" s="833">
        <v>97.44000244140625</v>
      </c>
    </row>
    <row r="2004" spans="1:11" ht="14.45" customHeight="1" x14ac:dyDescent="0.2">
      <c r="A2004" s="822" t="s">
        <v>575</v>
      </c>
      <c r="B2004" s="823" t="s">
        <v>576</v>
      </c>
      <c r="C2004" s="826" t="s">
        <v>604</v>
      </c>
      <c r="D2004" s="840" t="s">
        <v>605</v>
      </c>
      <c r="E2004" s="826" t="s">
        <v>3598</v>
      </c>
      <c r="F2004" s="840" t="s">
        <v>3599</v>
      </c>
      <c r="G2004" s="826" t="s">
        <v>4907</v>
      </c>
      <c r="H2004" s="826" t="s">
        <v>4908</v>
      </c>
      <c r="I2004" s="832">
        <v>23.920000076293945</v>
      </c>
      <c r="J2004" s="832">
        <v>6</v>
      </c>
      <c r="K2004" s="833">
        <v>143.52000045776367</v>
      </c>
    </row>
    <row r="2005" spans="1:11" ht="14.45" customHeight="1" x14ac:dyDescent="0.2">
      <c r="A2005" s="822" t="s">
        <v>575</v>
      </c>
      <c r="B2005" s="823" t="s">
        <v>576</v>
      </c>
      <c r="C2005" s="826" t="s">
        <v>604</v>
      </c>
      <c r="D2005" s="840" t="s">
        <v>605</v>
      </c>
      <c r="E2005" s="826" t="s">
        <v>3598</v>
      </c>
      <c r="F2005" s="840" t="s">
        <v>3599</v>
      </c>
      <c r="G2005" s="826" t="s">
        <v>4021</v>
      </c>
      <c r="H2005" s="826" t="s">
        <v>4028</v>
      </c>
      <c r="I2005" s="832">
        <v>3.5699999332427979</v>
      </c>
      <c r="J2005" s="832">
        <v>30</v>
      </c>
      <c r="K2005" s="833">
        <v>107.19999694824219</v>
      </c>
    </row>
    <row r="2006" spans="1:11" ht="14.45" customHeight="1" x14ac:dyDescent="0.2">
      <c r="A2006" s="822" t="s">
        <v>575</v>
      </c>
      <c r="B2006" s="823" t="s">
        <v>576</v>
      </c>
      <c r="C2006" s="826" t="s">
        <v>604</v>
      </c>
      <c r="D2006" s="840" t="s">
        <v>605</v>
      </c>
      <c r="E2006" s="826" t="s">
        <v>3598</v>
      </c>
      <c r="F2006" s="840" t="s">
        <v>3599</v>
      </c>
      <c r="G2006" s="826" t="s">
        <v>4032</v>
      </c>
      <c r="H2006" s="826" t="s">
        <v>4033</v>
      </c>
      <c r="I2006" s="832">
        <v>8.3400001525878906</v>
      </c>
      <c r="J2006" s="832">
        <v>2</v>
      </c>
      <c r="K2006" s="833">
        <v>16.680000305175781</v>
      </c>
    </row>
    <row r="2007" spans="1:11" ht="14.45" customHeight="1" x14ac:dyDescent="0.2">
      <c r="A2007" s="822" t="s">
        <v>575</v>
      </c>
      <c r="B2007" s="823" t="s">
        <v>576</v>
      </c>
      <c r="C2007" s="826" t="s">
        <v>604</v>
      </c>
      <c r="D2007" s="840" t="s">
        <v>605</v>
      </c>
      <c r="E2007" s="826" t="s">
        <v>3598</v>
      </c>
      <c r="F2007" s="840" t="s">
        <v>3599</v>
      </c>
      <c r="G2007" s="826" t="s">
        <v>3626</v>
      </c>
      <c r="H2007" s="826" t="s">
        <v>3627</v>
      </c>
      <c r="I2007" s="832">
        <v>0.5922222402360704</v>
      </c>
      <c r="J2007" s="832">
        <v>450</v>
      </c>
      <c r="K2007" s="833">
        <v>299.5</v>
      </c>
    </row>
    <row r="2008" spans="1:11" ht="14.45" customHeight="1" x14ac:dyDescent="0.2">
      <c r="A2008" s="822" t="s">
        <v>575</v>
      </c>
      <c r="B2008" s="823" t="s">
        <v>576</v>
      </c>
      <c r="C2008" s="826" t="s">
        <v>604</v>
      </c>
      <c r="D2008" s="840" t="s">
        <v>605</v>
      </c>
      <c r="E2008" s="826" t="s">
        <v>3598</v>
      </c>
      <c r="F2008" s="840" t="s">
        <v>3599</v>
      </c>
      <c r="G2008" s="826" t="s">
        <v>3626</v>
      </c>
      <c r="H2008" s="826" t="s">
        <v>3628</v>
      </c>
      <c r="I2008" s="832">
        <v>0.67000001668930054</v>
      </c>
      <c r="J2008" s="832">
        <v>150</v>
      </c>
      <c r="K2008" s="833">
        <v>100.5</v>
      </c>
    </row>
    <row r="2009" spans="1:11" ht="14.45" customHeight="1" x14ac:dyDescent="0.2">
      <c r="A2009" s="822" t="s">
        <v>575</v>
      </c>
      <c r="B2009" s="823" t="s">
        <v>576</v>
      </c>
      <c r="C2009" s="826" t="s">
        <v>604</v>
      </c>
      <c r="D2009" s="840" t="s">
        <v>605</v>
      </c>
      <c r="E2009" s="826" t="s">
        <v>3598</v>
      </c>
      <c r="F2009" s="840" t="s">
        <v>3599</v>
      </c>
      <c r="G2009" s="826" t="s">
        <v>4072</v>
      </c>
      <c r="H2009" s="826" t="s">
        <v>4073</v>
      </c>
      <c r="I2009" s="832">
        <v>30.028332710266113</v>
      </c>
      <c r="J2009" s="832">
        <v>13</v>
      </c>
      <c r="K2009" s="833">
        <v>390.21999168395996</v>
      </c>
    </row>
    <row r="2010" spans="1:11" ht="14.45" customHeight="1" x14ac:dyDescent="0.2">
      <c r="A2010" s="822" t="s">
        <v>575</v>
      </c>
      <c r="B2010" s="823" t="s">
        <v>576</v>
      </c>
      <c r="C2010" s="826" t="s">
        <v>604</v>
      </c>
      <c r="D2010" s="840" t="s">
        <v>605</v>
      </c>
      <c r="E2010" s="826" t="s">
        <v>3598</v>
      </c>
      <c r="F2010" s="840" t="s">
        <v>3599</v>
      </c>
      <c r="G2010" s="826" t="s">
        <v>4072</v>
      </c>
      <c r="H2010" s="826" t="s">
        <v>4074</v>
      </c>
      <c r="I2010" s="832">
        <v>29.298333168029785</v>
      </c>
      <c r="J2010" s="832">
        <v>16</v>
      </c>
      <c r="K2010" s="833">
        <v>468.78999710083008</v>
      </c>
    </row>
    <row r="2011" spans="1:11" ht="14.45" customHeight="1" x14ac:dyDescent="0.2">
      <c r="A2011" s="822" t="s">
        <v>575</v>
      </c>
      <c r="B2011" s="823" t="s">
        <v>576</v>
      </c>
      <c r="C2011" s="826" t="s">
        <v>604</v>
      </c>
      <c r="D2011" s="840" t="s">
        <v>605</v>
      </c>
      <c r="E2011" s="826" t="s">
        <v>3629</v>
      </c>
      <c r="F2011" s="840" t="s">
        <v>3630</v>
      </c>
      <c r="G2011" s="826" t="s">
        <v>4116</v>
      </c>
      <c r="H2011" s="826" t="s">
        <v>4117</v>
      </c>
      <c r="I2011" s="832">
        <v>5631.33984375</v>
      </c>
      <c r="J2011" s="832">
        <v>2</v>
      </c>
      <c r="K2011" s="833">
        <v>11262.6796875</v>
      </c>
    </row>
    <row r="2012" spans="1:11" ht="14.45" customHeight="1" x14ac:dyDescent="0.2">
      <c r="A2012" s="822" t="s">
        <v>575</v>
      </c>
      <c r="B2012" s="823" t="s">
        <v>576</v>
      </c>
      <c r="C2012" s="826" t="s">
        <v>604</v>
      </c>
      <c r="D2012" s="840" t="s">
        <v>605</v>
      </c>
      <c r="E2012" s="826" t="s">
        <v>3629</v>
      </c>
      <c r="F2012" s="840" t="s">
        <v>3630</v>
      </c>
      <c r="G2012" s="826" t="s">
        <v>5602</v>
      </c>
      <c r="H2012" s="826" t="s">
        <v>5603</v>
      </c>
      <c r="I2012" s="832">
        <v>373.64999389648438</v>
      </c>
      <c r="J2012" s="832">
        <v>8</v>
      </c>
      <c r="K2012" s="833">
        <v>2989.179931640625</v>
      </c>
    </row>
    <row r="2013" spans="1:11" ht="14.45" customHeight="1" x14ac:dyDescent="0.2">
      <c r="A2013" s="822" t="s">
        <v>575</v>
      </c>
      <c r="B2013" s="823" t="s">
        <v>576</v>
      </c>
      <c r="C2013" s="826" t="s">
        <v>604</v>
      </c>
      <c r="D2013" s="840" t="s">
        <v>605</v>
      </c>
      <c r="E2013" s="826" t="s">
        <v>3629</v>
      </c>
      <c r="F2013" s="840" t="s">
        <v>3630</v>
      </c>
      <c r="G2013" s="826" t="s">
        <v>4933</v>
      </c>
      <c r="H2013" s="826" t="s">
        <v>4934</v>
      </c>
      <c r="I2013" s="832">
        <v>6.0500001907348633</v>
      </c>
      <c r="J2013" s="832">
        <v>280</v>
      </c>
      <c r="K2013" s="833">
        <v>1694</v>
      </c>
    </row>
    <row r="2014" spans="1:11" ht="14.45" customHeight="1" x14ac:dyDescent="0.2">
      <c r="A2014" s="822" t="s">
        <v>575</v>
      </c>
      <c r="B2014" s="823" t="s">
        <v>576</v>
      </c>
      <c r="C2014" s="826" t="s">
        <v>604</v>
      </c>
      <c r="D2014" s="840" t="s">
        <v>605</v>
      </c>
      <c r="E2014" s="826" t="s">
        <v>3629</v>
      </c>
      <c r="F2014" s="840" t="s">
        <v>3630</v>
      </c>
      <c r="G2014" s="826" t="s">
        <v>4933</v>
      </c>
      <c r="H2014" s="826" t="s">
        <v>5604</v>
      </c>
      <c r="I2014" s="832">
        <v>6.0500001907348633</v>
      </c>
      <c r="J2014" s="832">
        <v>290</v>
      </c>
      <c r="K2014" s="833">
        <v>1754.5</v>
      </c>
    </row>
    <row r="2015" spans="1:11" ht="14.45" customHeight="1" x14ac:dyDescent="0.2">
      <c r="A2015" s="822" t="s">
        <v>575</v>
      </c>
      <c r="B2015" s="823" t="s">
        <v>576</v>
      </c>
      <c r="C2015" s="826" t="s">
        <v>604</v>
      </c>
      <c r="D2015" s="840" t="s">
        <v>605</v>
      </c>
      <c r="E2015" s="826" t="s">
        <v>3629</v>
      </c>
      <c r="F2015" s="840" t="s">
        <v>3630</v>
      </c>
      <c r="G2015" s="826" t="s">
        <v>4123</v>
      </c>
      <c r="H2015" s="826" t="s">
        <v>4124</v>
      </c>
      <c r="I2015" s="832">
        <v>1.690000057220459</v>
      </c>
      <c r="J2015" s="832">
        <v>150</v>
      </c>
      <c r="K2015" s="833">
        <v>253.5</v>
      </c>
    </row>
    <row r="2016" spans="1:11" ht="14.45" customHeight="1" x14ac:dyDescent="0.2">
      <c r="A2016" s="822" t="s">
        <v>575</v>
      </c>
      <c r="B2016" s="823" t="s">
        <v>576</v>
      </c>
      <c r="C2016" s="826" t="s">
        <v>604</v>
      </c>
      <c r="D2016" s="840" t="s">
        <v>605</v>
      </c>
      <c r="E2016" s="826" t="s">
        <v>3629</v>
      </c>
      <c r="F2016" s="840" t="s">
        <v>3630</v>
      </c>
      <c r="G2016" s="826" t="s">
        <v>4123</v>
      </c>
      <c r="H2016" s="826" t="s">
        <v>4125</v>
      </c>
      <c r="I2016" s="832">
        <v>1.6933333873748779</v>
      </c>
      <c r="J2016" s="832">
        <v>550</v>
      </c>
      <c r="K2016" s="833">
        <v>930.5</v>
      </c>
    </row>
    <row r="2017" spans="1:11" ht="14.45" customHeight="1" x14ac:dyDescent="0.2">
      <c r="A2017" s="822" t="s">
        <v>575</v>
      </c>
      <c r="B2017" s="823" t="s">
        <v>576</v>
      </c>
      <c r="C2017" s="826" t="s">
        <v>604</v>
      </c>
      <c r="D2017" s="840" t="s">
        <v>605</v>
      </c>
      <c r="E2017" s="826" t="s">
        <v>3629</v>
      </c>
      <c r="F2017" s="840" t="s">
        <v>3630</v>
      </c>
      <c r="G2017" s="826" t="s">
        <v>4123</v>
      </c>
      <c r="H2017" s="826" t="s">
        <v>4126</v>
      </c>
      <c r="I2017" s="832">
        <v>1.6933333873748779</v>
      </c>
      <c r="J2017" s="832">
        <v>950</v>
      </c>
      <c r="K2017" s="833">
        <v>1608</v>
      </c>
    </row>
    <row r="2018" spans="1:11" ht="14.45" customHeight="1" x14ac:dyDescent="0.2">
      <c r="A2018" s="822" t="s">
        <v>575</v>
      </c>
      <c r="B2018" s="823" t="s">
        <v>576</v>
      </c>
      <c r="C2018" s="826" t="s">
        <v>604</v>
      </c>
      <c r="D2018" s="840" t="s">
        <v>605</v>
      </c>
      <c r="E2018" s="826" t="s">
        <v>3629</v>
      </c>
      <c r="F2018" s="840" t="s">
        <v>3630</v>
      </c>
      <c r="G2018" s="826" t="s">
        <v>4149</v>
      </c>
      <c r="H2018" s="826" t="s">
        <v>4150</v>
      </c>
      <c r="I2018" s="832">
        <v>5.2633334795633955</v>
      </c>
      <c r="J2018" s="832">
        <v>150</v>
      </c>
      <c r="K2018" s="833">
        <v>789.5</v>
      </c>
    </row>
    <row r="2019" spans="1:11" ht="14.45" customHeight="1" x14ac:dyDescent="0.2">
      <c r="A2019" s="822" t="s">
        <v>575</v>
      </c>
      <c r="B2019" s="823" t="s">
        <v>576</v>
      </c>
      <c r="C2019" s="826" t="s">
        <v>604</v>
      </c>
      <c r="D2019" s="840" t="s">
        <v>605</v>
      </c>
      <c r="E2019" s="826" t="s">
        <v>3629</v>
      </c>
      <c r="F2019" s="840" t="s">
        <v>3630</v>
      </c>
      <c r="G2019" s="826" t="s">
        <v>3639</v>
      </c>
      <c r="H2019" s="826" t="s">
        <v>3640</v>
      </c>
      <c r="I2019" s="832">
        <v>3.4857142993382046</v>
      </c>
      <c r="J2019" s="832">
        <v>1150</v>
      </c>
      <c r="K2019" s="833">
        <v>4009.760009765625</v>
      </c>
    </row>
    <row r="2020" spans="1:11" ht="14.45" customHeight="1" x14ac:dyDescent="0.2">
      <c r="A2020" s="822" t="s">
        <v>575</v>
      </c>
      <c r="B2020" s="823" t="s">
        <v>576</v>
      </c>
      <c r="C2020" s="826" t="s">
        <v>604</v>
      </c>
      <c r="D2020" s="840" t="s">
        <v>605</v>
      </c>
      <c r="E2020" s="826" t="s">
        <v>3629</v>
      </c>
      <c r="F2020" s="840" t="s">
        <v>3630</v>
      </c>
      <c r="G2020" s="826" t="s">
        <v>4149</v>
      </c>
      <c r="H2020" s="826" t="s">
        <v>4155</v>
      </c>
      <c r="I2020" s="832">
        <v>5.4499998092651367</v>
      </c>
      <c r="J2020" s="832">
        <v>40</v>
      </c>
      <c r="K2020" s="833">
        <v>218</v>
      </c>
    </row>
    <row r="2021" spans="1:11" ht="14.45" customHeight="1" x14ac:dyDescent="0.2">
      <c r="A2021" s="822" t="s">
        <v>575</v>
      </c>
      <c r="B2021" s="823" t="s">
        <v>576</v>
      </c>
      <c r="C2021" s="826" t="s">
        <v>604</v>
      </c>
      <c r="D2021" s="840" t="s">
        <v>605</v>
      </c>
      <c r="E2021" s="826" t="s">
        <v>3629</v>
      </c>
      <c r="F2021" s="840" t="s">
        <v>3630</v>
      </c>
      <c r="G2021" s="826" t="s">
        <v>3639</v>
      </c>
      <c r="H2021" s="826" t="s">
        <v>3641</v>
      </c>
      <c r="I2021" s="832">
        <v>3.4240000724792479</v>
      </c>
      <c r="J2021" s="832">
        <v>1000</v>
      </c>
      <c r="K2021" s="833">
        <v>3424</v>
      </c>
    </row>
    <row r="2022" spans="1:11" ht="14.45" customHeight="1" x14ac:dyDescent="0.2">
      <c r="A2022" s="822" t="s">
        <v>575</v>
      </c>
      <c r="B2022" s="823" t="s">
        <v>576</v>
      </c>
      <c r="C2022" s="826" t="s">
        <v>604</v>
      </c>
      <c r="D2022" s="840" t="s">
        <v>605</v>
      </c>
      <c r="E2022" s="826" t="s">
        <v>3629</v>
      </c>
      <c r="F2022" s="840" t="s">
        <v>3630</v>
      </c>
      <c r="G2022" s="826" t="s">
        <v>3642</v>
      </c>
      <c r="H2022" s="826" t="s">
        <v>5238</v>
      </c>
      <c r="I2022" s="832">
        <v>17.979999542236328</v>
      </c>
      <c r="J2022" s="832">
        <v>50</v>
      </c>
      <c r="K2022" s="833">
        <v>899</v>
      </c>
    </row>
    <row r="2023" spans="1:11" ht="14.45" customHeight="1" x14ac:dyDescent="0.2">
      <c r="A2023" s="822" t="s">
        <v>575</v>
      </c>
      <c r="B2023" s="823" t="s">
        <v>576</v>
      </c>
      <c r="C2023" s="826" t="s">
        <v>604</v>
      </c>
      <c r="D2023" s="840" t="s">
        <v>605</v>
      </c>
      <c r="E2023" s="826" t="s">
        <v>3629</v>
      </c>
      <c r="F2023" s="840" t="s">
        <v>3630</v>
      </c>
      <c r="G2023" s="826" t="s">
        <v>4235</v>
      </c>
      <c r="H2023" s="826" t="s">
        <v>4236</v>
      </c>
      <c r="I2023" s="832">
        <v>4.0300002098083496</v>
      </c>
      <c r="J2023" s="832">
        <v>150</v>
      </c>
      <c r="K2023" s="833">
        <v>604.5</v>
      </c>
    </row>
    <row r="2024" spans="1:11" ht="14.45" customHeight="1" x14ac:dyDescent="0.2">
      <c r="A2024" s="822" t="s">
        <v>575</v>
      </c>
      <c r="B2024" s="823" t="s">
        <v>576</v>
      </c>
      <c r="C2024" s="826" t="s">
        <v>604</v>
      </c>
      <c r="D2024" s="840" t="s">
        <v>605</v>
      </c>
      <c r="E2024" s="826" t="s">
        <v>3629</v>
      </c>
      <c r="F2024" s="840" t="s">
        <v>3630</v>
      </c>
      <c r="G2024" s="826" t="s">
        <v>4235</v>
      </c>
      <c r="H2024" s="826" t="s">
        <v>4989</v>
      </c>
      <c r="I2024" s="832">
        <v>4.0300002098083496</v>
      </c>
      <c r="J2024" s="832">
        <v>50</v>
      </c>
      <c r="K2024" s="833">
        <v>201.5</v>
      </c>
    </row>
    <row r="2025" spans="1:11" ht="14.45" customHeight="1" x14ac:dyDescent="0.2">
      <c r="A2025" s="822" t="s">
        <v>575</v>
      </c>
      <c r="B2025" s="823" t="s">
        <v>576</v>
      </c>
      <c r="C2025" s="826" t="s">
        <v>604</v>
      </c>
      <c r="D2025" s="840" t="s">
        <v>605</v>
      </c>
      <c r="E2025" s="826" t="s">
        <v>3629</v>
      </c>
      <c r="F2025" s="840" t="s">
        <v>3630</v>
      </c>
      <c r="G2025" s="826" t="s">
        <v>4242</v>
      </c>
      <c r="H2025" s="826" t="s">
        <v>4243</v>
      </c>
      <c r="I2025" s="832">
        <v>8.4700002670288086</v>
      </c>
      <c r="J2025" s="832">
        <v>100</v>
      </c>
      <c r="K2025" s="833">
        <v>847</v>
      </c>
    </row>
    <row r="2026" spans="1:11" ht="14.45" customHeight="1" x14ac:dyDescent="0.2">
      <c r="A2026" s="822" t="s">
        <v>575</v>
      </c>
      <c r="B2026" s="823" t="s">
        <v>576</v>
      </c>
      <c r="C2026" s="826" t="s">
        <v>604</v>
      </c>
      <c r="D2026" s="840" t="s">
        <v>605</v>
      </c>
      <c r="E2026" s="826" t="s">
        <v>3629</v>
      </c>
      <c r="F2026" s="840" t="s">
        <v>3630</v>
      </c>
      <c r="G2026" s="826" t="s">
        <v>4242</v>
      </c>
      <c r="H2026" s="826" t="s">
        <v>4244</v>
      </c>
      <c r="I2026" s="832">
        <v>8.4700002670288086</v>
      </c>
      <c r="J2026" s="832">
        <v>90</v>
      </c>
      <c r="K2026" s="833">
        <v>762.30001831054688</v>
      </c>
    </row>
    <row r="2027" spans="1:11" ht="14.45" customHeight="1" x14ac:dyDescent="0.2">
      <c r="A2027" s="822" t="s">
        <v>575</v>
      </c>
      <c r="B2027" s="823" t="s">
        <v>576</v>
      </c>
      <c r="C2027" s="826" t="s">
        <v>604</v>
      </c>
      <c r="D2027" s="840" t="s">
        <v>605</v>
      </c>
      <c r="E2027" s="826" t="s">
        <v>3629</v>
      </c>
      <c r="F2027" s="840" t="s">
        <v>3630</v>
      </c>
      <c r="G2027" s="826" t="s">
        <v>4242</v>
      </c>
      <c r="H2027" s="826" t="s">
        <v>4248</v>
      </c>
      <c r="I2027" s="832">
        <v>8.4700002670288086</v>
      </c>
      <c r="J2027" s="832">
        <v>150</v>
      </c>
      <c r="K2027" s="833">
        <v>1270.5000305175781</v>
      </c>
    </row>
    <row r="2028" spans="1:11" ht="14.45" customHeight="1" x14ac:dyDescent="0.2">
      <c r="A2028" s="822" t="s">
        <v>575</v>
      </c>
      <c r="B2028" s="823" t="s">
        <v>576</v>
      </c>
      <c r="C2028" s="826" t="s">
        <v>604</v>
      </c>
      <c r="D2028" s="840" t="s">
        <v>605</v>
      </c>
      <c r="E2028" s="826" t="s">
        <v>3629</v>
      </c>
      <c r="F2028" s="840" t="s">
        <v>3630</v>
      </c>
      <c r="G2028" s="826" t="s">
        <v>4258</v>
      </c>
      <c r="H2028" s="826" t="s">
        <v>4259</v>
      </c>
      <c r="I2028" s="832">
        <v>80.569999694824219</v>
      </c>
      <c r="J2028" s="832">
        <v>18</v>
      </c>
      <c r="K2028" s="833">
        <v>1450.2600402832031</v>
      </c>
    </row>
    <row r="2029" spans="1:11" ht="14.45" customHeight="1" x14ac:dyDescent="0.2">
      <c r="A2029" s="822" t="s">
        <v>575</v>
      </c>
      <c r="B2029" s="823" t="s">
        <v>576</v>
      </c>
      <c r="C2029" s="826" t="s">
        <v>604</v>
      </c>
      <c r="D2029" s="840" t="s">
        <v>605</v>
      </c>
      <c r="E2029" s="826" t="s">
        <v>3629</v>
      </c>
      <c r="F2029" s="840" t="s">
        <v>3630</v>
      </c>
      <c r="G2029" s="826" t="s">
        <v>3650</v>
      </c>
      <c r="H2029" s="826" t="s">
        <v>3651</v>
      </c>
      <c r="I2029" s="832">
        <v>13.310000419616699</v>
      </c>
      <c r="J2029" s="832">
        <v>39</v>
      </c>
      <c r="K2029" s="833">
        <v>519.09002304077148</v>
      </c>
    </row>
    <row r="2030" spans="1:11" ht="14.45" customHeight="1" x14ac:dyDescent="0.2">
      <c r="A2030" s="822" t="s">
        <v>575</v>
      </c>
      <c r="B2030" s="823" t="s">
        <v>576</v>
      </c>
      <c r="C2030" s="826" t="s">
        <v>604</v>
      </c>
      <c r="D2030" s="840" t="s">
        <v>605</v>
      </c>
      <c r="E2030" s="826" t="s">
        <v>3629</v>
      </c>
      <c r="F2030" s="840" t="s">
        <v>3630</v>
      </c>
      <c r="G2030" s="826" t="s">
        <v>3650</v>
      </c>
      <c r="H2030" s="826" t="s">
        <v>3653</v>
      </c>
      <c r="I2030" s="832">
        <v>13.310000419616699</v>
      </c>
      <c r="J2030" s="832">
        <v>33</v>
      </c>
      <c r="K2030" s="833">
        <v>439.23001766204834</v>
      </c>
    </row>
    <row r="2031" spans="1:11" ht="14.45" customHeight="1" x14ac:dyDescent="0.2">
      <c r="A2031" s="822" t="s">
        <v>575</v>
      </c>
      <c r="B2031" s="823" t="s">
        <v>576</v>
      </c>
      <c r="C2031" s="826" t="s">
        <v>604</v>
      </c>
      <c r="D2031" s="840" t="s">
        <v>605</v>
      </c>
      <c r="E2031" s="826" t="s">
        <v>3629</v>
      </c>
      <c r="F2031" s="840" t="s">
        <v>3630</v>
      </c>
      <c r="G2031" s="826" t="s">
        <v>4341</v>
      </c>
      <c r="H2031" s="826" t="s">
        <v>4342</v>
      </c>
      <c r="I2031" s="832">
        <v>992.20001220703125</v>
      </c>
      <c r="J2031" s="832">
        <v>5</v>
      </c>
      <c r="K2031" s="833">
        <v>4961</v>
      </c>
    </row>
    <row r="2032" spans="1:11" ht="14.45" customHeight="1" x14ac:dyDescent="0.2">
      <c r="A2032" s="822" t="s">
        <v>575</v>
      </c>
      <c r="B2032" s="823" t="s">
        <v>576</v>
      </c>
      <c r="C2032" s="826" t="s">
        <v>604</v>
      </c>
      <c r="D2032" s="840" t="s">
        <v>605</v>
      </c>
      <c r="E2032" s="826" t="s">
        <v>3629</v>
      </c>
      <c r="F2032" s="840" t="s">
        <v>3630</v>
      </c>
      <c r="G2032" s="826" t="s">
        <v>4351</v>
      </c>
      <c r="H2032" s="826" t="s">
        <v>4352</v>
      </c>
      <c r="I2032" s="832">
        <v>1289.8599853515625</v>
      </c>
      <c r="J2032" s="832">
        <v>9</v>
      </c>
      <c r="K2032" s="833">
        <v>11608.740234375</v>
      </c>
    </row>
    <row r="2033" spans="1:11" ht="14.45" customHeight="1" x14ac:dyDescent="0.2">
      <c r="A2033" s="822" t="s">
        <v>575</v>
      </c>
      <c r="B2033" s="823" t="s">
        <v>576</v>
      </c>
      <c r="C2033" s="826" t="s">
        <v>604</v>
      </c>
      <c r="D2033" s="840" t="s">
        <v>605</v>
      </c>
      <c r="E2033" s="826" t="s">
        <v>3629</v>
      </c>
      <c r="F2033" s="840" t="s">
        <v>3630</v>
      </c>
      <c r="G2033" s="826" t="s">
        <v>4367</v>
      </c>
      <c r="H2033" s="826" t="s">
        <v>4368</v>
      </c>
      <c r="I2033" s="832">
        <v>9.1999998092651367</v>
      </c>
      <c r="J2033" s="832">
        <v>300</v>
      </c>
      <c r="K2033" s="833">
        <v>2760</v>
      </c>
    </row>
    <row r="2034" spans="1:11" ht="14.45" customHeight="1" x14ac:dyDescent="0.2">
      <c r="A2034" s="822" t="s">
        <v>575</v>
      </c>
      <c r="B2034" s="823" t="s">
        <v>576</v>
      </c>
      <c r="C2034" s="826" t="s">
        <v>604</v>
      </c>
      <c r="D2034" s="840" t="s">
        <v>605</v>
      </c>
      <c r="E2034" s="826" t="s">
        <v>3629</v>
      </c>
      <c r="F2034" s="840" t="s">
        <v>3630</v>
      </c>
      <c r="G2034" s="826" t="s">
        <v>4367</v>
      </c>
      <c r="H2034" s="826" t="s">
        <v>4369</v>
      </c>
      <c r="I2034" s="832">
        <v>9.1999998092651367</v>
      </c>
      <c r="J2034" s="832">
        <v>150</v>
      </c>
      <c r="K2034" s="833">
        <v>1380</v>
      </c>
    </row>
    <row r="2035" spans="1:11" ht="14.45" customHeight="1" x14ac:dyDescent="0.2">
      <c r="A2035" s="822" t="s">
        <v>575</v>
      </c>
      <c r="B2035" s="823" t="s">
        <v>576</v>
      </c>
      <c r="C2035" s="826" t="s">
        <v>604</v>
      </c>
      <c r="D2035" s="840" t="s">
        <v>605</v>
      </c>
      <c r="E2035" s="826" t="s">
        <v>3629</v>
      </c>
      <c r="F2035" s="840" t="s">
        <v>3630</v>
      </c>
      <c r="G2035" s="826" t="s">
        <v>4367</v>
      </c>
      <c r="H2035" s="826" t="s">
        <v>5605</v>
      </c>
      <c r="I2035" s="832">
        <v>9.1999998092651367</v>
      </c>
      <c r="J2035" s="832">
        <v>100</v>
      </c>
      <c r="K2035" s="833">
        <v>920</v>
      </c>
    </row>
    <row r="2036" spans="1:11" ht="14.45" customHeight="1" x14ac:dyDescent="0.2">
      <c r="A2036" s="822" t="s">
        <v>575</v>
      </c>
      <c r="B2036" s="823" t="s">
        <v>576</v>
      </c>
      <c r="C2036" s="826" t="s">
        <v>604</v>
      </c>
      <c r="D2036" s="840" t="s">
        <v>605</v>
      </c>
      <c r="E2036" s="826" t="s">
        <v>3629</v>
      </c>
      <c r="F2036" s="840" t="s">
        <v>3630</v>
      </c>
      <c r="G2036" s="826" t="s">
        <v>4383</v>
      </c>
      <c r="H2036" s="826" t="s">
        <v>4384</v>
      </c>
      <c r="I2036" s="832">
        <v>172.5</v>
      </c>
      <c r="J2036" s="832">
        <v>1</v>
      </c>
      <c r="K2036" s="833">
        <v>172.5</v>
      </c>
    </row>
    <row r="2037" spans="1:11" ht="14.45" customHeight="1" x14ac:dyDescent="0.2">
      <c r="A2037" s="822" t="s">
        <v>575</v>
      </c>
      <c r="B2037" s="823" t="s">
        <v>576</v>
      </c>
      <c r="C2037" s="826" t="s">
        <v>604</v>
      </c>
      <c r="D2037" s="840" t="s">
        <v>605</v>
      </c>
      <c r="E2037" s="826" t="s">
        <v>3629</v>
      </c>
      <c r="F2037" s="840" t="s">
        <v>3630</v>
      </c>
      <c r="G2037" s="826" t="s">
        <v>4383</v>
      </c>
      <c r="H2037" s="826" t="s">
        <v>4385</v>
      </c>
      <c r="I2037" s="832">
        <v>172.5</v>
      </c>
      <c r="J2037" s="832">
        <v>2</v>
      </c>
      <c r="K2037" s="833">
        <v>345</v>
      </c>
    </row>
    <row r="2038" spans="1:11" ht="14.45" customHeight="1" x14ac:dyDescent="0.2">
      <c r="A2038" s="822" t="s">
        <v>575</v>
      </c>
      <c r="B2038" s="823" t="s">
        <v>576</v>
      </c>
      <c r="C2038" s="826" t="s">
        <v>604</v>
      </c>
      <c r="D2038" s="840" t="s">
        <v>605</v>
      </c>
      <c r="E2038" s="826" t="s">
        <v>3629</v>
      </c>
      <c r="F2038" s="840" t="s">
        <v>3630</v>
      </c>
      <c r="G2038" s="826" t="s">
        <v>3654</v>
      </c>
      <c r="H2038" s="826" t="s">
        <v>3655</v>
      </c>
      <c r="I2038" s="832">
        <v>0.82249999046325684</v>
      </c>
      <c r="J2038" s="832">
        <v>500</v>
      </c>
      <c r="K2038" s="833">
        <v>411</v>
      </c>
    </row>
    <row r="2039" spans="1:11" ht="14.45" customHeight="1" x14ac:dyDescent="0.2">
      <c r="A2039" s="822" t="s">
        <v>575</v>
      </c>
      <c r="B2039" s="823" t="s">
        <v>576</v>
      </c>
      <c r="C2039" s="826" t="s">
        <v>604</v>
      </c>
      <c r="D2039" s="840" t="s">
        <v>605</v>
      </c>
      <c r="E2039" s="826" t="s">
        <v>3629</v>
      </c>
      <c r="F2039" s="840" t="s">
        <v>3630</v>
      </c>
      <c r="G2039" s="826" t="s">
        <v>3656</v>
      </c>
      <c r="H2039" s="826" t="s">
        <v>3657</v>
      </c>
      <c r="I2039" s="832">
        <v>1.0900000333786011</v>
      </c>
      <c r="J2039" s="832">
        <v>200</v>
      </c>
      <c r="K2039" s="833">
        <v>218</v>
      </c>
    </row>
    <row r="2040" spans="1:11" ht="14.45" customHeight="1" x14ac:dyDescent="0.2">
      <c r="A2040" s="822" t="s">
        <v>575</v>
      </c>
      <c r="B2040" s="823" t="s">
        <v>576</v>
      </c>
      <c r="C2040" s="826" t="s">
        <v>604</v>
      </c>
      <c r="D2040" s="840" t="s">
        <v>605</v>
      </c>
      <c r="E2040" s="826" t="s">
        <v>3629</v>
      </c>
      <c r="F2040" s="840" t="s">
        <v>3630</v>
      </c>
      <c r="G2040" s="826" t="s">
        <v>3658</v>
      </c>
      <c r="H2040" s="826" t="s">
        <v>3659</v>
      </c>
      <c r="I2040" s="832">
        <v>0.43000000715255737</v>
      </c>
      <c r="J2040" s="832">
        <v>300</v>
      </c>
      <c r="K2040" s="833">
        <v>129</v>
      </c>
    </row>
    <row r="2041" spans="1:11" ht="14.45" customHeight="1" x14ac:dyDescent="0.2">
      <c r="A2041" s="822" t="s">
        <v>575</v>
      </c>
      <c r="B2041" s="823" t="s">
        <v>576</v>
      </c>
      <c r="C2041" s="826" t="s">
        <v>604</v>
      </c>
      <c r="D2041" s="840" t="s">
        <v>605</v>
      </c>
      <c r="E2041" s="826" t="s">
        <v>3629</v>
      </c>
      <c r="F2041" s="840" t="s">
        <v>3630</v>
      </c>
      <c r="G2041" s="826" t="s">
        <v>3660</v>
      </c>
      <c r="H2041" s="826" t="s">
        <v>3661</v>
      </c>
      <c r="I2041" s="832">
        <v>0.47999998927116394</v>
      </c>
      <c r="J2041" s="832">
        <v>100</v>
      </c>
      <c r="K2041" s="833">
        <v>48</v>
      </c>
    </row>
    <row r="2042" spans="1:11" ht="14.45" customHeight="1" x14ac:dyDescent="0.2">
      <c r="A2042" s="822" t="s">
        <v>575</v>
      </c>
      <c r="B2042" s="823" t="s">
        <v>576</v>
      </c>
      <c r="C2042" s="826" t="s">
        <v>604</v>
      </c>
      <c r="D2042" s="840" t="s">
        <v>605</v>
      </c>
      <c r="E2042" s="826" t="s">
        <v>3629</v>
      </c>
      <c r="F2042" s="840" t="s">
        <v>3630</v>
      </c>
      <c r="G2042" s="826" t="s">
        <v>3660</v>
      </c>
      <c r="H2042" s="826" t="s">
        <v>5060</v>
      </c>
      <c r="I2042" s="832">
        <v>0.4699999988079071</v>
      </c>
      <c r="J2042" s="832">
        <v>200</v>
      </c>
      <c r="K2042" s="833">
        <v>94</v>
      </c>
    </row>
    <row r="2043" spans="1:11" ht="14.45" customHeight="1" x14ac:dyDescent="0.2">
      <c r="A2043" s="822" t="s">
        <v>575</v>
      </c>
      <c r="B2043" s="823" t="s">
        <v>576</v>
      </c>
      <c r="C2043" s="826" t="s">
        <v>604</v>
      </c>
      <c r="D2043" s="840" t="s">
        <v>605</v>
      </c>
      <c r="E2043" s="826" t="s">
        <v>3629</v>
      </c>
      <c r="F2043" s="840" t="s">
        <v>3630</v>
      </c>
      <c r="G2043" s="826" t="s">
        <v>3662</v>
      </c>
      <c r="H2043" s="826" t="s">
        <v>3663</v>
      </c>
      <c r="I2043" s="832">
        <v>1.1399999856948853</v>
      </c>
      <c r="J2043" s="832">
        <v>1040</v>
      </c>
      <c r="K2043" s="833">
        <v>1185.5999755859375</v>
      </c>
    </row>
    <row r="2044" spans="1:11" ht="14.45" customHeight="1" x14ac:dyDescent="0.2">
      <c r="A2044" s="822" t="s">
        <v>575</v>
      </c>
      <c r="B2044" s="823" t="s">
        <v>576</v>
      </c>
      <c r="C2044" s="826" t="s">
        <v>604</v>
      </c>
      <c r="D2044" s="840" t="s">
        <v>605</v>
      </c>
      <c r="E2044" s="826" t="s">
        <v>3629</v>
      </c>
      <c r="F2044" s="840" t="s">
        <v>3630</v>
      </c>
      <c r="G2044" s="826" t="s">
        <v>3664</v>
      </c>
      <c r="H2044" s="826" t="s">
        <v>3665</v>
      </c>
      <c r="I2044" s="832">
        <v>1.6699999570846558</v>
      </c>
      <c r="J2044" s="832">
        <v>300</v>
      </c>
      <c r="K2044" s="833">
        <v>501</v>
      </c>
    </row>
    <row r="2045" spans="1:11" ht="14.45" customHeight="1" x14ac:dyDescent="0.2">
      <c r="A2045" s="822" t="s">
        <v>575</v>
      </c>
      <c r="B2045" s="823" t="s">
        <v>576</v>
      </c>
      <c r="C2045" s="826" t="s">
        <v>604</v>
      </c>
      <c r="D2045" s="840" t="s">
        <v>605</v>
      </c>
      <c r="E2045" s="826" t="s">
        <v>3629</v>
      </c>
      <c r="F2045" s="840" t="s">
        <v>3630</v>
      </c>
      <c r="G2045" s="826" t="s">
        <v>3666</v>
      </c>
      <c r="H2045" s="826" t="s">
        <v>3667</v>
      </c>
      <c r="I2045" s="832">
        <v>0.57999998331069946</v>
      </c>
      <c r="J2045" s="832">
        <v>1000</v>
      </c>
      <c r="K2045" s="833">
        <v>580</v>
      </c>
    </row>
    <row r="2046" spans="1:11" ht="14.45" customHeight="1" x14ac:dyDescent="0.2">
      <c r="A2046" s="822" t="s">
        <v>575</v>
      </c>
      <c r="B2046" s="823" t="s">
        <v>576</v>
      </c>
      <c r="C2046" s="826" t="s">
        <v>604</v>
      </c>
      <c r="D2046" s="840" t="s">
        <v>605</v>
      </c>
      <c r="E2046" s="826" t="s">
        <v>3629</v>
      </c>
      <c r="F2046" s="840" t="s">
        <v>3630</v>
      </c>
      <c r="G2046" s="826" t="s">
        <v>3668</v>
      </c>
      <c r="H2046" s="826" t="s">
        <v>3669</v>
      </c>
      <c r="I2046" s="832">
        <v>0.68000000715255737</v>
      </c>
      <c r="J2046" s="832">
        <v>200</v>
      </c>
      <c r="K2046" s="833">
        <v>136</v>
      </c>
    </row>
    <row r="2047" spans="1:11" ht="14.45" customHeight="1" x14ac:dyDescent="0.2">
      <c r="A2047" s="822" t="s">
        <v>575</v>
      </c>
      <c r="B2047" s="823" t="s">
        <v>576</v>
      </c>
      <c r="C2047" s="826" t="s">
        <v>604</v>
      </c>
      <c r="D2047" s="840" t="s">
        <v>605</v>
      </c>
      <c r="E2047" s="826" t="s">
        <v>3629</v>
      </c>
      <c r="F2047" s="840" t="s">
        <v>3630</v>
      </c>
      <c r="G2047" s="826" t="s">
        <v>4505</v>
      </c>
      <c r="H2047" s="826" t="s">
        <v>4506</v>
      </c>
      <c r="I2047" s="832">
        <v>9.1459999084472656</v>
      </c>
      <c r="J2047" s="832">
        <v>900</v>
      </c>
      <c r="K2047" s="833">
        <v>8229.5101318359375</v>
      </c>
    </row>
    <row r="2048" spans="1:11" ht="14.45" customHeight="1" x14ac:dyDescent="0.2">
      <c r="A2048" s="822" t="s">
        <v>575</v>
      </c>
      <c r="B2048" s="823" t="s">
        <v>576</v>
      </c>
      <c r="C2048" s="826" t="s">
        <v>604</v>
      </c>
      <c r="D2048" s="840" t="s">
        <v>605</v>
      </c>
      <c r="E2048" s="826" t="s">
        <v>3629</v>
      </c>
      <c r="F2048" s="840" t="s">
        <v>3630</v>
      </c>
      <c r="G2048" s="826" t="s">
        <v>3656</v>
      </c>
      <c r="H2048" s="826" t="s">
        <v>3670</v>
      </c>
      <c r="I2048" s="832">
        <v>1.0900000333786011</v>
      </c>
      <c r="J2048" s="832">
        <v>400</v>
      </c>
      <c r="K2048" s="833">
        <v>436</v>
      </c>
    </row>
    <row r="2049" spans="1:11" ht="14.45" customHeight="1" x14ac:dyDescent="0.2">
      <c r="A2049" s="822" t="s">
        <v>575</v>
      </c>
      <c r="B2049" s="823" t="s">
        <v>576</v>
      </c>
      <c r="C2049" s="826" t="s">
        <v>604</v>
      </c>
      <c r="D2049" s="840" t="s">
        <v>605</v>
      </c>
      <c r="E2049" s="826" t="s">
        <v>3629</v>
      </c>
      <c r="F2049" s="840" t="s">
        <v>3630</v>
      </c>
      <c r="G2049" s="826" t="s">
        <v>3660</v>
      </c>
      <c r="H2049" s="826" t="s">
        <v>3671</v>
      </c>
      <c r="I2049" s="832">
        <v>0.47499999403953552</v>
      </c>
      <c r="J2049" s="832">
        <v>500</v>
      </c>
      <c r="K2049" s="833">
        <v>238</v>
      </c>
    </row>
    <row r="2050" spans="1:11" ht="14.45" customHeight="1" x14ac:dyDescent="0.2">
      <c r="A2050" s="822" t="s">
        <v>575</v>
      </c>
      <c r="B2050" s="823" t="s">
        <v>576</v>
      </c>
      <c r="C2050" s="826" t="s">
        <v>604</v>
      </c>
      <c r="D2050" s="840" t="s">
        <v>605</v>
      </c>
      <c r="E2050" s="826" t="s">
        <v>3629</v>
      </c>
      <c r="F2050" s="840" t="s">
        <v>3630</v>
      </c>
      <c r="G2050" s="826" t="s">
        <v>3664</v>
      </c>
      <c r="H2050" s="826" t="s">
        <v>3672</v>
      </c>
      <c r="I2050" s="832">
        <v>1.6716666221618652</v>
      </c>
      <c r="J2050" s="832">
        <v>2100</v>
      </c>
      <c r="K2050" s="833">
        <v>3511</v>
      </c>
    </row>
    <row r="2051" spans="1:11" ht="14.45" customHeight="1" x14ac:dyDescent="0.2">
      <c r="A2051" s="822" t="s">
        <v>575</v>
      </c>
      <c r="B2051" s="823" t="s">
        <v>576</v>
      </c>
      <c r="C2051" s="826" t="s">
        <v>604</v>
      </c>
      <c r="D2051" s="840" t="s">
        <v>605</v>
      </c>
      <c r="E2051" s="826" t="s">
        <v>3629</v>
      </c>
      <c r="F2051" s="840" t="s">
        <v>3630</v>
      </c>
      <c r="G2051" s="826" t="s">
        <v>3668</v>
      </c>
      <c r="H2051" s="826" t="s">
        <v>3673</v>
      </c>
      <c r="I2051" s="832">
        <v>0.67200001478195193</v>
      </c>
      <c r="J2051" s="832">
        <v>600</v>
      </c>
      <c r="K2051" s="833">
        <v>403</v>
      </c>
    </row>
    <row r="2052" spans="1:11" ht="14.45" customHeight="1" x14ac:dyDescent="0.2">
      <c r="A2052" s="822" t="s">
        <v>575</v>
      </c>
      <c r="B2052" s="823" t="s">
        <v>576</v>
      </c>
      <c r="C2052" s="826" t="s">
        <v>604</v>
      </c>
      <c r="D2052" s="840" t="s">
        <v>605</v>
      </c>
      <c r="E2052" s="826" t="s">
        <v>3629</v>
      </c>
      <c r="F2052" s="840" t="s">
        <v>3630</v>
      </c>
      <c r="G2052" s="826" t="s">
        <v>4515</v>
      </c>
      <c r="H2052" s="826" t="s">
        <v>4523</v>
      </c>
      <c r="I2052" s="832">
        <v>6.2300000190734863</v>
      </c>
      <c r="J2052" s="832">
        <v>5</v>
      </c>
      <c r="K2052" s="833">
        <v>31.149999618530273</v>
      </c>
    </row>
    <row r="2053" spans="1:11" ht="14.45" customHeight="1" x14ac:dyDescent="0.2">
      <c r="A2053" s="822" t="s">
        <v>575</v>
      </c>
      <c r="B2053" s="823" t="s">
        <v>576</v>
      </c>
      <c r="C2053" s="826" t="s">
        <v>604</v>
      </c>
      <c r="D2053" s="840" t="s">
        <v>605</v>
      </c>
      <c r="E2053" s="826" t="s">
        <v>3629</v>
      </c>
      <c r="F2053" s="840" t="s">
        <v>3630</v>
      </c>
      <c r="G2053" s="826" t="s">
        <v>5606</v>
      </c>
      <c r="H2053" s="826" t="s">
        <v>5607</v>
      </c>
      <c r="I2053" s="832">
        <v>659.45001220703125</v>
      </c>
      <c r="J2053" s="832">
        <v>13</v>
      </c>
      <c r="K2053" s="833">
        <v>8572.85009765625</v>
      </c>
    </row>
    <row r="2054" spans="1:11" ht="14.45" customHeight="1" x14ac:dyDescent="0.2">
      <c r="A2054" s="822" t="s">
        <v>575</v>
      </c>
      <c r="B2054" s="823" t="s">
        <v>576</v>
      </c>
      <c r="C2054" s="826" t="s">
        <v>604</v>
      </c>
      <c r="D2054" s="840" t="s">
        <v>605</v>
      </c>
      <c r="E2054" s="826" t="s">
        <v>3629</v>
      </c>
      <c r="F2054" s="840" t="s">
        <v>3630</v>
      </c>
      <c r="G2054" s="826" t="s">
        <v>4564</v>
      </c>
      <c r="H2054" s="826" t="s">
        <v>4565</v>
      </c>
      <c r="I2054" s="832">
        <v>1.2100000381469727</v>
      </c>
      <c r="J2054" s="832">
        <v>1500</v>
      </c>
      <c r="K2054" s="833">
        <v>1815</v>
      </c>
    </row>
    <row r="2055" spans="1:11" ht="14.45" customHeight="1" x14ac:dyDescent="0.2">
      <c r="A2055" s="822" t="s">
        <v>575</v>
      </c>
      <c r="B2055" s="823" t="s">
        <v>576</v>
      </c>
      <c r="C2055" s="826" t="s">
        <v>604</v>
      </c>
      <c r="D2055" s="840" t="s">
        <v>605</v>
      </c>
      <c r="E2055" s="826" t="s">
        <v>3629</v>
      </c>
      <c r="F2055" s="840" t="s">
        <v>3630</v>
      </c>
      <c r="G2055" s="826" t="s">
        <v>4566</v>
      </c>
      <c r="H2055" s="826" t="s">
        <v>4567</v>
      </c>
      <c r="I2055" s="832">
        <v>1.0299999713897705</v>
      </c>
      <c r="J2055" s="832">
        <v>750</v>
      </c>
      <c r="K2055" s="833">
        <v>772.5</v>
      </c>
    </row>
    <row r="2056" spans="1:11" ht="14.45" customHeight="1" x14ac:dyDescent="0.2">
      <c r="A2056" s="822" t="s">
        <v>575</v>
      </c>
      <c r="B2056" s="823" t="s">
        <v>576</v>
      </c>
      <c r="C2056" s="826" t="s">
        <v>604</v>
      </c>
      <c r="D2056" s="840" t="s">
        <v>605</v>
      </c>
      <c r="E2056" s="826" t="s">
        <v>3629</v>
      </c>
      <c r="F2056" s="840" t="s">
        <v>3630</v>
      </c>
      <c r="G2056" s="826" t="s">
        <v>4564</v>
      </c>
      <c r="H2056" s="826" t="s">
        <v>4568</v>
      </c>
      <c r="I2056" s="832">
        <v>1.2100000381469727</v>
      </c>
      <c r="J2056" s="832">
        <v>150</v>
      </c>
      <c r="K2056" s="833">
        <v>181.5</v>
      </c>
    </row>
    <row r="2057" spans="1:11" ht="14.45" customHeight="1" x14ac:dyDescent="0.2">
      <c r="A2057" s="822" t="s">
        <v>575</v>
      </c>
      <c r="B2057" s="823" t="s">
        <v>576</v>
      </c>
      <c r="C2057" s="826" t="s">
        <v>604</v>
      </c>
      <c r="D2057" s="840" t="s">
        <v>605</v>
      </c>
      <c r="E2057" s="826" t="s">
        <v>3629</v>
      </c>
      <c r="F2057" s="840" t="s">
        <v>3630</v>
      </c>
      <c r="G2057" s="826" t="s">
        <v>4580</v>
      </c>
      <c r="H2057" s="826" t="s">
        <v>4581</v>
      </c>
      <c r="I2057" s="832">
        <v>0.47285713894026621</v>
      </c>
      <c r="J2057" s="832">
        <v>1100</v>
      </c>
      <c r="K2057" s="833">
        <v>520</v>
      </c>
    </row>
    <row r="2058" spans="1:11" ht="14.45" customHeight="1" x14ac:dyDescent="0.2">
      <c r="A2058" s="822" t="s">
        <v>575</v>
      </c>
      <c r="B2058" s="823" t="s">
        <v>576</v>
      </c>
      <c r="C2058" s="826" t="s">
        <v>604</v>
      </c>
      <c r="D2058" s="840" t="s">
        <v>605</v>
      </c>
      <c r="E2058" s="826" t="s">
        <v>3629</v>
      </c>
      <c r="F2058" s="840" t="s">
        <v>3630</v>
      </c>
      <c r="G2058" s="826" t="s">
        <v>4580</v>
      </c>
      <c r="H2058" s="826" t="s">
        <v>4582</v>
      </c>
      <c r="I2058" s="832">
        <v>0.47249999642372131</v>
      </c>
      <c r="J2058" s="832">
        <v>500</v>
      </c>
      <c r="K2058" s="833">
        <v>236</v>
      </c>
    </row>
    <row r="2059" spans="1:11" ht="14.45" customHeight="1" x14ac:dyDescent="0.2">
      <c r="A2059" s="822" t="s">
        <v>575</v>
      </c>
      <c r="B2059" s="823" t="s">
        <v>576</v>
      </c>
      <c r="C2059" s="826" t="s">
        <v>604</v>
      </c>
      <c r="D2059" s="840" t="s">
        <v>605</v>
      </c>
      <c r="E2059" s="826" t="s">
        <v>3678</v>
      </c>
      <c r="F2059" s="840" t="s">
        <v>3679</v>
      </c>
      <c r="G2059" s="826" t="s">
        <v>3680</v>
      </c>
      <c r="H2059" s="826" t="s">
        <v>3681</v>
      </c>
      <c r="I2059" s="832">
        <v>10.162499904632568</v>
      </c>
      <c r="J2059" s="832">
        <v>300</v>
      </c>
      <c r="K2059" s="833">
        <v>3048.9999389648438</v>
      </c>
    </row>
    <row r="2060" spans="1:11" ht="14.45" customHeight="1" x14ac:dyDescent="0.2">
      <c r="A2060" s="822" t="s">
        <v>575</v>
      </c>
      <c r="B2060" s="823" t="s">
        <v>576</v>
      </c>
      <c r="C2060" s="826" t="s">
        <v>604</v>
      </c>
      <c r="D2060" s="840" t="s">
        <v>605</v>
      </c>
      <c r="E2060" s="826" t="s">
        <v>3678</v>
      </c>
      <c r="F2060" s="840" t="s">
        <v>3679</v>
      </c>
      <c r="G2060" s="826" t="s">
        <v>5608</v>
      </c>
      <c r="H2060" s="826" t="s">
        <v>5609</v>
      </c>
      <c r="I2060" s="832">
        <v>36.299999237060547</v>
      </c>
      <c r="J2060" s="832">
        <v>330</v>
      </c>
      <c r="K2060" s="833">
        <v>11979</v>
      </c>
    </row>
    <row r="2061" spans="1:11" ht="14.45" customHeight="1" x14ac:dyDescent="0.2">
      <c r="A2061" s="822" t="s">
        <v>575</v>
      </c>
      <c r="B2061" s="823" t="s">
        <v>576</v>
      </c>
      <c r="C2061" s="826" t="s">
        <v>604</v>
      </c>
      <c r="D2061" s="840" t="s">
        <v>605</v>
      </c>
      <c r="E2061" s="826" t="s">
        <v>3678</v>
      </c>
      <c r="F2061" s="840" t="s">
        <v>3679</v>
      </c>
      <c r="G2061" s="826" t="s">
        <v>3680</v>
      </c>
      <c r="H2061" s="826" t="s">
        <v>3682</v>
      </c>
      <c r="I2061" s="832">
        <v>10.164999961853027</v>
      </c>
      <c r="J2061" s="832">
        <v>140</v>
      </c>
      <c r="K2061" s="833">
        <v>1423.1999816894531</v>
      </c>
    </row>
    <row r="2062" spans="1:11" ht="14.45" customHeight="1" x14ac:dyDescent="0.2">
      <c r="A2062" s="822" t="s">
        <v>575</v>
      </c>
      <c r="B2062" s="823" t="s">
        <v>576</v>
      </c>
      <c r="C2062" s="826" t="s">
        <v>604</v>
      </c>
      <c r="D2062" s="840" t="s">
        <v>605</v>
      </c>
      <c r="E2062" s="826" t="s">
        <v>3683</v>
      </c>
      <c r="F2062" s="840" t="s">
        <v>3684</v>
      </c>
      <c r="G2062" s="826" t="s">
        <v>5398</v>
      </c>
      <c r="H2062" s="826" t="s">
        <v>5402</v>
      </c>
      <c r="I2062" s="832">
        <v>180.44000244140625</v>
      </c>
      <c r="J2062" s="832">
        <v>25</v>
      </c>
      <c r="K2062" s="833">
        <v>4511</v>
      </c>
    </row>
    <row r="2063" spans="1:11" ht="14.45" customHeight="1" x14ac:dyDescent="0.2">
      <c r="A2063" s="822" t="s">
        <v>575</v>
      </c>
      <c r="B2063" s="823" t="s">
        <v>576</v>
      </c>
      <c r="C2063" s="826" t="s">
        <v>604</v>
      </c>
      <c r="D2063" s="840" t="s">
        <v>605</v>
      </c>
      <c r="E2063" s="826" t="s">
        <v>3683</v>
      </c>
      <c r="F2063" s="840" t="s">
        <v>3684</v>
      </c>
      <c r="G2063" s="826" t="s">
        <v>3689</v>
      </c>
      <c r="H2063" s="826" t="s">
        <v>3690</v>
      </c>
      <c r="I2063" s="832">
        <v>0.30500000715255737</v>
      </c>
      <c r="J2063" s="832">
        <v>300</v>
      </c>
      <c r="K2063" s="833">
        <v>91</v>
      </c>
    </row>
    <row r="2064" spans="1:11" ht="14.45" customHeight="1" x14ac:dyDescent="0.2">
      <c r="A2064" s="822" t="s">
        <v>575</v>
      </c>
      <c r="B2064" s="823" t="s">
        <v>576</v>
      </c>
      <c r="C2064" s="826" t="s">
        <v>604</v>
      </c>
      <c r="D2064" s="840" t="s">
        <v>605</v>
      </c>
      <c r="E2064" s="826" t="s">
        <v>3683</v>
      </c>
      <c r="F2064" s="840" t="s">
        <v>3684</v>
      </c>
      <c r="G2064" s="826" t="s">
        <v>3691</v>
      </c>
      <c r="H2064" s="826" t="s">
        <v>3692</v>
      </c>
      <c r="I2064" s="832">
        <v>0.30500000715255737</v>
      </c>
      <c r="J2064" s="832">
        <v>200</v>
      </c>
      <c r="K2064" s="833">
        <v>61</v>
      </c>
    </row>
    <row r="2065" spans="1:11" ht="14.45" customHeight="1" x14ac:dyDescent="0.2">
      <c r="A2065" s="822" t="s">
        <v>575</v>
      </c>
      <c r="B2065" s="823" t="s">
        <v>576</v>
      </c>
      <c r="C2065" s="826" t="s">
        <v>604</v>
      </c>
      <c r="D2065" s="840" t="s">
        <v>605</v>
      </c>
      <c r="E2065" s="826" t="s">
        <v>3683</v>
      </c>
      <c r="F2065" s="840" t="s">
        <v>3684</v>
      </c>
      <c r="G2065" s="826" t="s">
        <v>3693</v>
      </c>
      <c r="H2065" s="826" t="s">
        <v>3694</v>
      </c>
      <c r="I2065" s="832">
        <v>0.54500001668930054</v>
      </c>
      <c r="J2065" s="832">
        <v>2300</v>
      </c>
      <c r="K2065" s="833">
        <v>1254</v>
      </c>
    </row>
    <row r="2066" spans="1:11" ht="14.45" customHeight="1" x14ac:dyDescent="0.2">
      <c r="A2066" s="822" t="s">
        <v>575</v>
      </c>
      <c r="B2066" s="823" t="s">
        <v>576</v>
      </c>
      <c r="C2066" s="826" t="s">
        <v>604</v>
      </c>
      <c r="D2066" s="840" t="s">
        <v>605</v>
      </c>
      <c r="E2066" s="826" t="s">
        <v>3683</v>
      </c>
      <c r="F2066" s="840" t="s">
        <v>3684</v>
      </c>
      <c r="G2066" s="826" t="s">
        <v>3689</v>
      </c>
      <c r="H2066" s="826" t="s">
        <v>3697</v>
      </c>
      <c r="I2066" s="832">
        <v>0.30000001192092896</v>
      </c>
      <c r="J2066" s="832">
        <v>300</v>
      </c>
      <c r="K2066" s="833">
        <v>90</v>
      </c>
    </row>
    <row r="2067" spans="1:11" ht="14.45" customHeight="1" x14ac:dyDescent="0.2">
      <c r="A2067" s="822" t="s">
        <v>575</v>
      </c>
      <c r="B2067" s="823" t="s">
        <v>576</v>
      </c>
      <c r="C2067" s="826" t="s">
        <v>604</v>
      </c>
      <c r="D2067" s="840" t="s">
        <v>605</v>
      </c>
      <c r="E2067" s="826" t="s">
        <v>3683</v>
      </c>
      <c r="F2067" s="840" t="s">
        <v>3684</v>
      </c>
      <c r="G2067" s="826" t="s">
        <v>3691</v>
      </c>
      <c r="H2067" s="826" t="s">
        <v>4682</v>
      </c>
      <c r="I2067" s="832">
        <v>0.31000000238418579</v>
      </c>
      <c r="J2067" s="832">
        <v>400</v>
      </c>
      <c r="K2067" s="833">
        <v>124</v>
      </c>
    </row>
    <row r="2068" spans="1:11" ht="14.45" customHeight="1" x14ac:dyDescent="0.2">
      <c r="A2068" s="822" t="s">
        <v>575</v>
      </c>
      <c r="B2068" s="823" t="s">
        <v>576</v>
      </c>
      <c r="C2068" s="826" t="s">
        <v>604</v>
      </c>
      <c r="D2068" s="840" t="s">
        <v>605</v>
      </c>
      <c r="E2068" s="826" t="s">
        <v>3683</v>
      </c>
      <c r="F2068" s="840" t="s">
        <v>3684</v>
      </c>
      <c r="G2068" s="826" t="s">
        <v>3693</v>
      </c>
      <c r="H2068" s="826" t="s">
        <v>3700</v>
      </c>
      <c r="I2068" s="832">
        <v>0.54666668176651001</v>
      </c>
      <c r="J2068" s="832">
        <v>900</v>
      </c>
      <c r="K2068" s="833">
        <v>493</v>
      </c>
    </row>
    <row r="2069" spans="1:11" ht="14.45" customHeight="1" x14ac:dyDescent="0.2">
      <c r="A2069" s="822" t="s">
        <v>575</v>
      </c>
      <c r="B2069" s="823" t="s">
        <v>576</v>
      </c>
      <c r="C2069" s="826" t="s">
        <v>604</v>
      </c>
      <c r="D2069" s="840" t="s">
        <v>605</v>
      </c>
      <c r="E2069" s="826" t="s">
        <v>3683</v>
      </c>
      <c r="F2069" s="840" t="s">
        <v>3684</v>
      </c>
      <c r="G2069" s="826" t="s">
        <v>5430</v>
      </c>
      <c r="H2069" s="826" t="s">
        <v>5431</v>
      </c>
      <c r="I2069" s="832">
        <v>180.44000244140625</v>
      </c>
      <c r="J2069" s="832">
        <v>50</v>
      </c>
      <c r="K2069" s="833">
        <v>9021.759765625</v>
      </c>
    </row>
    <row r="2070" spans="1:11" ht="14.45" customHeight="1" x14ac:dyDescent="0.2">
      <c r="A2070" s="822" t="s">
        <v>575</v>
      </c>
      <c r="B2070" s="823" t="s">
        <v>576</v>
      </c>
      <c r="C2070" s="826" t="s">
        <v>604</v>
      </c>
      <c r="D2070" s="840" t="s">
        <v>605</v>
      </c>
      <c r="E2070" s="826" t="s">
        <v>3683</v>
      </c>
      <c r="F2070" s="840" t="s">
        <v>3684</v>
      </c>
      <c r="G2070" s="826" t="s">
        <v>5430</v>
      </c>
      <c r="H2070" s="826" t="s">
        <v>5432</v>
      </c>
      <c r="I2070" s="832">
        <v>180.44000244140625</v>
      </c>
      <c r="J2070" s="832">
        <v>25</v>
      </c>
      <c r="K2070" s="833">
        <v>4510.8798828125</v>
      </c>
    </row>
    <row r="2071" spans="1:11" ht="14.45" customHeight="1" x14ac:dyDescent="0.2">
      <c r="A2071" s="822" t="s">
        <v>575</v>
      </c>
      <c r="B2071" s="823" t="s">
        <v>576</v>
      </c>
      <c r="C2071" s="826" t="s">
        <v>604</v>
      </c>
      <c r="D2071" s="840" t="s">
        <v>605</v>
      </c>
      <c r="E2071" s="826" t="s">
        <v>3683</v>
      </c>
      <c r="F2071" s="840" t="s">
        <v>3684</v>
      </c>
      <c r="G2071" s="826" t="s">
        <v>3714</v>
      </c>
      <c r="H2071" s="826" t="s">
        <v>3715</v>
      </c>
      <c r="I2071" s="832">
        <v>180</v>
      </c>
      <c r="J2071" s="832">
        <v>25</v>
      </c>
      <c r="K2071" s="833">
        <v>4499.990234375</v>
      </c>
    </row>
    <row r="2072" spans="1:11" ht="14.45" customHeight="1" x14ac:dyDescent="0.2">
      <c r="A2072" s="822" t="s">
        <v>575</v>
      </c>
      <c r="B2072" s="823" t="s">
        <v>576</v>
      </c>
      <c r="C2072" s="826" t="s">
        <v>604</v>
      </c>
      <c r="D2072" s="840" t="s">
        <v>605</v>
      </c>
      <c r="E2072" s="826" t="s">
        <v>3719</v>
      </c>
      <c r="F2072" s="840" t="s">
        <v>3720</v>
      </c>
      <c r="G2072" s="826" t="s">
        <v>3729</v>
      </c>
      <c r="H2072" s="826" t="s">
        <v>3730</v>
      </c>
      <c r="I2072" s="832">
        <v>0.62999999523162842</v>
      </c>
      <c r="J2072" s="832">
        <v>6200</v>
      </c>
      <c r="K2072" s="833">
        <v>3906</v>
      </c>
    </row>
    <row r="2073" spans="1:11" ht="14.45" customHeight="1" x14ac:dyDescent="0.2">
      <c r="A2073" s="822" t="s">
        <v>575</v>
      </c>
      <c r="B2073" s="823" t="s">
        <v>576</v>
      </c>
      <c r="C2073" s="826" t="s">
        <v>604</v>
      </c>
      <c r="D2073" s="840" t="s">
        <v>605</v>
      </c>
      <c r="E2073" s="826" t="s">
        <v>3719</v>
      </c>
      <c r="F2073" s="840" t="s">
        <v>3720</v>
      </c>
      <c r="G2073" s="826" t="s">
        <v>3731</v>
      </c>
      <c r="H2073" s="826" t="s">
        <v>3732</v>
      </c>
      <c r="I2073" s="832">
        <v>0.64249999821186066</v>
      </c>
      <c r="J2073" s="832">
        <v>10000</v>
      </c>
      <c r="K2073" s="833">
        <v>6356</v>
      </c>
    </row>
    <row r="2074" spans="1:11" ht="14.45" customHeight="1" x14ac:dyDescent="0.2">
      <c r="A2074" s="822" t="s">
        <v>575</v>
      </c>
      <c r="B2074" s="823" t="s">
        <v>576</v>
      </c>
      <c r="C2074" s="826" t="s">
        <v>604</v>
      </c>
      <c r="D2074" s="840" t="s">
        <v>605</v>
      </c>
      <c r="E2074" s="826" t="s">
        <v>3719</v>
      </c>
      <c r="F2074" s="840" t="s">
        <v>3720</v>
      </c>
      <c r="G2074" s="826" t="s">
        <v>4704</v>
      </c>
      <c r="H2074" s="826" t="s">
        <v>4705</v>
      </c>
      <c r="I2074" s="832">
        <v>0.6371428540774754</v>
      </c>
      <c r="J2074" s="832">
        <v>3200</v>
      </c>
      <c r="K2074" s="833">
        <v>2032</v>
      </c>
    </row>
    <row r="2075" spans="1:11" ht="14.45" customHeight="1" x14ac:dyDescent="0.2">
      <c r="A2075" s="822" t="s">
        <v>575</v>
      </c>
      <c r="B2075" s="823" t="s">
        <v>576</v>
      </c>
      <c r="C2075" s="826" t="s">
        <v>604</v>
      </c>
      <c r="D2075" s="840" t="s">
        <v>605</v>
      </c>
      <c r="E2075" s="826" t="s">
        <v>3719</v>
      </c>
      <c r="F2075" s="840" t="s">
        <v>3720</v>
      </c>
      <c r="G2075" s="826" t="s">
        <v>3729</v>
      </c>
      <c r="H2075" s="826" t="s">
        <v>3733</v>
      </c>
      <c r="I2075" s="832">
        <v>0.62999999523162842</v>
      </c>
      <c r="J2075" s="832">
        <v>5000</v>
      </c>
      <c r="K2075" s="833">
        <v>3150</v>
      </c>
    </row>
    <row r="2076" spans="1:11" ht="14.45" customHeight="1" x14ac:dyDescent="0.2">
      <c r="A2076" s="822" t="s">
        <v>575</v>
      </c>
      <c r="B2076" s="823" t="s">
        <v>576</v>
      </c>
      <c r="C2076" s="826" t="s">
        <v>604</v>
      </c>
      <c r="D2076" s="840" t="s">
        <v>605</v>
      </c>
      <c r="E2076" s="826" t="s">
        <v>3719</v>
      </c>
      <c r="F2076" s="840" t="s">
        <v>3720</v>
      </c>
      <c r="G2076" s="826" t="s">
        <v>3731</v>
      </c>
      <c r="H2076" s="826" t="s">
        <v>3734</v>
      </c>
      <c r="I2076" s="832">
        <v>0.62833333015441895</v>
      </c>
      <c r="J2076" s="832">
        <v>6200</v>
      </c>
      <c r="K2076" s="833">
        <v>3898</v>
      </c>
    </row>
    <row r="2077" spans="1:11" ht="14.45" customHeight="1" x14ac:dyDescent="0.2">
      <c r="A2077" s="822" t="s">
        <v>575</v>
      </c>
      <c r="B2077" s="823" t="s">
        <v>576</v>
      </c>
      <c r="C2077" s="826" t="s">
        <v>604</v>
      </c>
      <c r="D2077" s="840" t="s">
        <v>605</v>
      </c>
      <c r="E2077" s="826" t="s">
        <v>3719</v>
      </c>
      <c r="F2077" s="840" t="s">
        <v>3720</v>
      </c>
      <c r="G2077" s="826" t="s">
        <v>4704</v>
      </c>
      <c r="H2077" s="826" t="s">
        <v>4708</v>
      </c>
      <c r="I2077" s="832">
        <v>0.47249999642372131</v>
      </c>
      <c r="J2077" s="832">
        <v>600</v>
      </c>
      <c r="K2077" s="833">
        <v>378</v>
      </c>
    </row>
    <row r="2078" spans="1:11" ht="14.45" customHeight="1" x14ac:dyDescent="0.2">
      <c r="A2078" s="822" t="s">
        <v>575</v>
      </c>
      <c r="B2078" s="823" t="s">
        <v>576</v>
      </c>
      <c r="C2078" s="826" t="s">
        <v>604</v>
      </c>
      <c r="D2078" s="840" t="s">
        <v>605</v>
      </c>
      <c r="E2078" s="826" t="s">
        <v>4756</v>
      </c>
      <c r="F2078" s="840" t="s">
        <v>4757</v>
      </c>
      <c r="G2078" s="826" t="s">
        <v>5461</v>
      </c>
      <c r="H2078" s="826" t="s">
        <v>5462</v>
      </c>
      <c r="I2078" s="832">
        <v>15.609999656677246</v>
      </c>
      <c r="J2078" s="832">
        <v>520</v>
      </c>
      <c r="K2078" s="833">
        <v>8117.199951171875</v>
      </c>
    </row>
    <row r="2079" spans="1:11" ht="14.45" customHeight="1" x14ac:dyDescent="0.2">
      <c r="A2079" s="822" t="s">
        <v>575</v>
      </c>
      <c r="B2079" s="823" t="s">
        <v>576</v>
      </c>
      <c r="C2079" s="826" t="s">
        <v>604</v>
      </c>
      <c r="D2079" s="840" t="s">
        <v>605</v>
      </c>
      <c r="E2079" s="826" t="s">
        <v>4756</v>
      </c>
      <c r="F2079" s="840" t="s">
        <v>4757</v>
      </c>
      <c r="G2079" s="826" t="s">
        <v>5461</v>
      </c>
      <c r="H2079" s="826" t="s">
        <v>5463</v>
      </c>
      <c r="I2079" s="832">
        <v>15.804999828338623</v>
      </c>
      <c r="J2079" s="832">
        <v>410</v>
      </c>
      <c r="K2079" s="833">
        <v>6458.6000366210938</v>
      </c>
    </row>
    <row r="2080" spans="1:11" ht="14.45" customHeight="1" x14ac:dyDescent="0.2">
      <c r="A2080" s="822" t="s">
        <v>575</v>
      </c>
      <c r="B2080" s="823" t="s">
        <v>576</v>
      </c>
      <c r="C2080" s="826" t="s">
        <v>607</v>
      </c>
      <c r="D2080" s="840" t="s">
        <v>608</v>
      </c>
      <c r="E2080" s="826" t="s">
        <v>3735</v>
      </c>
      <c r="F2080" s="840" t="s">
        <v>3736</v>
      </c>
      <c r="G2080" s="826" t="s">
        <v>3753</v>
      </c>
      <c r="H2080" s="826" t="s">
        <v>3754</v>
      </c>
      <c r="I2080" s="832">
        <v>141.58000183105469</v>
      </c>
      <c r="J2080" s="832">
        <v>1</v>
      </c>
      <c r="K2080" s="833">
        <v>141.58000183105469</v>
      </c>
    </row>
    <row r="2081" spans="1:11" ht="14.45" customHeight="1" x14ac:dyDescent="0.2">
      <c r="A2081" s="822" t="s">
        <v>575</v>
      </c>
      <c r="B2081" s="823" t="s">
        <v>576</v>
      </c>
      <c r="C2081" s="826" t="s">
        <v>607</v>
      </c>
      <c r="D2081" s="840" t="s">
        <v>608</v>
      </c>
      <c r="E2081" s="826" t="s">
        <v>3598</v>
      </c>
      <c r="F2081" s="840" t="s">
        <v>3599</v>
      </c>
      <c r="G2081" s="826" t="s">
        <v>5610</v>
      </c>
      <c r="H2081" s="826" t="s">
        <v>5611</v>
      </c>
      <c r="I2081" s="832">
        <v>8.0100002288818359</v>
      </c>
      <c r="J2081" s="832">
        <v>100</v>
      </c>
      <c r="K2081" s="833">
        <v>801.04998779296875</v>
      </c>
    </row>
    <row r="2082" spans="1:11" ht="14.45" customHeight="1" x14ac:dyDescent="0.2">
      <c r="A2082" s="822" t="s">
        <v>575</v>
      </c>
      <c r="B2082" s="823" t="s">
        <v>576</v>
      </c>
      <c r="C2082" s="826" t="s">
        <v>607</v>
      </c>
      <c r="D2082" s="840" t="s">
        <v>608</v>
      </c>
      <c r="E2082" s="826" t="s">
        <v>3598</v>
      </c>
      <c r="F2082" s="840" t="s">
        <v>3599</v>
      </c>
      <c r="G2082" s="826" t="s">
        <v>5610</v>
      </c>
      <c r="H2082" s="826" t="s">
        <v>5612</v>
      </c>
      <c r="I2082" s="832">
        <v>8.0100002288818359</v>
      </c>
      <c r="J2082" s="832">
        <v>50</v>
      </c>
      <c r="K2082" s="833">
        <v>400.5</v>
      </c>
    </row>
    <row r="2083" spans="1:11" ht="14.45" customHeight="1" x14ac:dyDescent="0.2">
      <c r="A2083" s="822" t="s">
        <v>575</v>
      </c>
      <c r="B2083" s="823" t="s">
        <v>576</v>
      </c>
      <c r="C2083" s="826" t="s">
        <v>607</v>
      </c>
      <c r="D2083" s="840" t="s">
        <v>608</v>
      </c>
      <c r="E2083" s="826" t="s">
        <v>3598</v>
      </c>
      <c r="F2083" s="840" t="s">
        <v>3599</v>
      </c>
      <c r="G2083" s="826" t="s">
        <v>3612</v>
      </c>
      <c r="H2083" s="826" t="s">
        <v>3958</v>
      </c>
      <c r="I2083" s="832">
        <v>1.3799999952316284</v>
      </c>
      <c r="J2083" s="832">
        <v>1000</v>
      </c>
      <c r="K2083" s="833">
        <v>1380</v>
      </c>
    </row>
    <row r="2084" spans="1:11" ht="14.45" customHeight="1" x14ac:dyDescent="0.2">
      <c r="A2084" s="822" t="s">
        <v>575</v>
      </c>
      <c r="B2084" s="823" t="s">
        <v>576</v>
      </c>
      <c r="C2084" s="826" t="s">
        <v>607</v>
      </c>
      <c r="D2084" s="840" t="s">
        <v>608</v>
      </c>
      <c r="E2084" s="826" t="s">
        <v>3598</v>
      </c>
      <c r="F2084" s="840" t="s">
        <v>3599</v>
      </c>
      <c r="G2084" s="826" t="s">
        <v>3602</v>
      </c>
      <c r="H2084" s="826" t="s">
        <v>3603</v>
      </c>
      <c r="I2084" s="832">
        <v>0.85333335399627686</v>
      </c>
      <c r="J2084" s="832">
        <v>700</v>
      </c>
      <c r="K2084" s="833">
        <v>597</v>
      </c>
    </row>
    <row r="2085" spans="1:11" ht="14.45" customHeight="1" x14ac:dyDescent="0.2">
      <c r="A2085" s="822" t="s">
        <v>575</v>
      </c>
      <c r="B2085" s="823" t="s">
        <v>576</v>
      </c>
      <c r="C2085" s="826" t="s">
        <v>607</v>
      </c>
      <c r="D2085" s="840" t="s">
        <v>608</v>
      </c>
      <c r="E2085" s="826" t="s">
        <v>3598</v>
      </c>
      <c r="F2085" s="840" t="s">
        <v>3599</v>
      </c>
      <c r="G2085" s="826" t="s">
        <v>3604</v>
      </c>
      <c r="H2085" s="826" t="s">
        <v>3605</v>
      </c>
      <c r="I2085" s="832">
        <v>1.5149999856948853</v>
      </c>
      <c r="J2085" s="832">
        <v>100</v>
      </c>
      <c r="K2085" s="833">
        <v>151.5</v>
      </c>
    </row>
    <row r="2086" spans="1:11" ht="14.45" customHeight="1" x14ac:dyDescent="0.2">
      <c r="A2086" s="822" t="s">
        <v>575</v>
      </c>
      <c r="B2086" s="823" t="s">
        <v>576</v>
      </c>
      <c r="C2086" s="826" t="s">
        <v>607</v>
      </c>
      <c r="D2086" s="840" t="s">
        <v>608</v>
      </c>
      <c r="E2086" s="826" t="s">
        <v>3598</v>
      </c>
      <c r="F2086" s="840" t="s">
        <v>3599</v>
      </c>
      <c r="G2086" s="826" t="s">
        <v>3606</v>
      </c>
      <c r="H2086" s="826" t="s">
        <v>3607</v>
      </c>
      <c r="I2086" s="832">
        <v>24.840000152587891</v>
      </c>
      <c r="J2086" s="832">
        <v>12</v>
      </c>
      <c r="K2086" s="833">
        <v>298.07998657226563</v>
      </c>
    </row>
    <row r="2087" spans="1:11" ht="14.45" customHeight="1" x14ac:dyDescent="0.2">
      <c r="A2087" s="822" t="s">
        <v>575</v>
      </c>
      <c r="B2087" s="823" t="s">
        <v>576</v>
      </c>
      <c r="C2087" s="826" t="s">
        <v>607</v>
      </c>
      <c r="D2087" s="840" t="s">
        <v>608</v>
      </c>
      <c r="E2087" s="826" t="s">
        <v>3598</v>
      </c>
      <c r="F2087" s="840" t="s">
        <v>3599</v>
      </c>
      <c r="G2087" s="826" t="s">
        <v>3969</v>
      </c>
      <c r="H2087" s="826" t="s">
        <v>3970</v>
      </c>
      <c r="I2087" s="832">
        <v>13.420000076293945</v>
      </c>
      <c r="J2087" s="832">
        <v>10</v>
      </c>
      <c r="K2087" s="833">
        <v>134.19999694824219</v>
      </c>
    </row>
    <row r="2088" spans="1:11" ht="14.45" customHeight="1" x14ac:dyDescent="0.2">
      <c r="A2088" s="822" t="s">
        <v>575</v>
      </c>
      <c r="B2088" s="823" t="s">
        <v>576</v>
      </c>
      <c r="C2088" s="826" t="s">
        <v>607</v>
      </c>
      <c r="D2088" s="840" t="s">
        <v>608</v>
      </c>
      <c r="E2088" s="826" t="s">
        <v>3598</v>
      </c>
      <c r="F2088" s="840" t="s">
        <v>3599</v>
      </c>
      <c r="G2088" s="826" t="s">
        <v>3617</v>
      </c>
      <c r="H2088" s="826" t="s">
        <v>4898</v>
      </c>
      <c r="I2088" s="832">
        <v>26.170000076293945</v>
      </c>
      <c r="J2088" s="832">
        <v>2</v>
      </c>
      <c r="K2088" s="833">
        <v>52.340000152587891</v>
      </c>
    </row>
    <row r="2089" spans="1:11" ht="14.45" customHeight="1" x14ac:dyDescent="0.2">
      <c r="A2089" s="822" t="s">
        <v>575</v>
      </c>
      <c r="B2089" s="823" t="s">
        <v>576</v>
      </c>
      <c r="C2089" s="826" t="s">
        <v>607</v>
      </c>
      <c r="D2089" s="840" t="s">
        <v>608</v>
      </c>
      <c r="E2089" s="826" t="s">
        <v>3598</v>
      </c>
      <c r="F2089" s="840" t="s">
        <v>3599</v>
      </c>
      <c r="G2089" s="826" t="s">
        <v>3608</v>
      </c>
      <c r="H2089" s="826" t="s">
        <v>3609</v>
      </c>
      <c r="I2089" s="832">
        <v>11.609999656677246</v>
      </c>
      <c r="J2089" s="832">
        <v>24</v>
      </c>
      <c r="K2089" s="833">
        <v>278.6400146484375</v>
      </c>
    </row>
    <row r="2090" spans="1:11" ht="14.45" customHeight="1" x14ac:dyDescent="0.2">
      <c r="A2090" s="822" t="s">
        <v>575</v>
      </c>
      <c r="B2090" s="823" t="s">
        <v>576</v>
      </c>
      <c r="C2090" s="826" t="s">
        <v>607</v>
      </c>
      <c r="D2090" s="840" t="s">
        <v>608</v>
      </c>
      <c r="E2090" s="826" t="s">
        <v>3598</v>
      </c>
      <c r="F2090" s="840" t="s">
        <v>3599</v>
      </c>
      <c r="G2090" s="826" t="s">
        <v>3610</v>
      </c>
      <c r="H2090" s="826" t="s">
        <v>3611</v>
      </c>
      <c r="I2090" s="832">
        <v>19.319999694824219</v>
      </c>
      <c r="J2090" s="832">
        <v>12</v>
      </c>
      <c r="K2090" s="833">
        <v>231.83999633789063</v>
      </c>
    </row>
    <row r="2091" spans="1:11" ht="14.45" customHeight="1" x14ac:dyDescent="0.2">
      <c r="A2091" s="822" t="s">
        <v>575</v>
      </c>
      <c r="B2091" s="823" t="s">
        <v>576</v>
      </c>
      <c r="C2091" s="826" t="s">
        <v>607</v>
      </c>
      <c r="D2091" s="840" t="s">
        <v>608</v>
      </c>
      <c r="E2091" s="826" t="s">
        <v>3598</v>
      </c>
      <c r="F2091" s="840" t="s">
        <v>3599</v>
      </c>
      <c r="G2091" s="826" t="s">
        <v>3612</v>
      </c>
      <c r="H2091" s="826" t="s">
        <v>3613</v>
      </c>
      <c r="I2091" s="832">
        <v>1.3799999952316284</v>
      </c>
      <c r="J2091" s="832">
        <v>700</v>
      </c>
      <c r="K2091" s="833">
        <v>966</v>
      </c>
    </row>
    <row r="2092" spans="1:11" ht="14.45" customHeight="1" x14ac:dyDescent="0.2">
      <c r="A2092" s="822" t="s">
        <v>575</v>
      </c>
      <c r="B2092" s="823" t="s">
        <v>576</v>
      </c>
      <c r="C2092" s="826" t="s">
        <v>607</v>
      </c>
      <c r="D2092" s="840" t="s">
        <v>608</v>
      </c>
      <c r="E2092" s="826" t="s">
        <v>3598</v>
      </c>
      <c r="F2092" s="840" t="s">
        <v>3599</v>
      </c>
      <c r="G2092" s="826" t="s">
        <v>3602</v>
      </c>
      <c r="H2092" s="826" t="s">
        <v>3615</v>
      </c>
      <c r="I2092" s="832">
        <v>0.85600001811981197</v>
      </c>
      <c r="J2092" s="832">
        <v>550</v>
      </c>
      <c r="K2092" s="833">
        <v>471</v>
      </c>
    </row>
    <row r="2093" spans="1:11" ht="14.45" customHeight="1" x14ac:dyDescent="0.2">
      <c r="A2093" s="822" t="s">
        <v>575</v>
      </c>
      <c r="B2093" s="823" t="s">
        <v>576</v>
      </c>
      <c r="C2093" s="826" t="s">
        <v>607</v>
      </c>
      <c r="D2093" s="840" t="s">
        <v>608</v>
      </c>
      <c r="E2093" s="826" t="s">
        <v>3598</v>
      </c>
      <c r="F2093" s="840" t="s">
        <v>3599</v>
      </c>
      <c r="G2093" s="826" t="s">
        <v>3606</v>
      </c>
      <c r="H2093" s="826" t="s">
        <v>5153</v>
      </c>
      <c r="I2093" s="832">
        <v>25.129999160766602</v>
      </c>
      <c r="J2093" s="832">
        <v>12</v>
      </c>
      <c r="K2093" s="833">
        <v>301.55999755859375</v>
      </c>
    </row>
    <row r="2094" spans="1:11" ht="14.45" customHeight="1" x14ac:dyDescent="0.2">
      <c r="A2094" s="822" t="s">
        <v>575</v>
      </c>
      <c r="B2094" s="823" t="s">
        <v>576</v>
      </c>
      <c r="C2094" s="826" t="s">
        <v>607</v>
      </c>
      <c r="D2094" s="840" t="s">
        <v>608</v>
      </c>
      <c r="E2094" s="826" t="s">
        <v>3598</v>
      </c>
      <c r="F2094" s="840" t="s">
        <v>3599</v>
      </c>
      <c r="G2094" s="826" t="s">
        <v>3610</v>
      </c>
      <c r="H2094" s="826" t="s">
        <v>3996</v>
      </c>
      <c r="I2094" s="832">
        <v>18.959999084472656</v>
      </c>
      <c r="J2094" s="832">
        <v>24</v>
      </c>
      <c r="K2094" s="833">
        <v>455.04000854492188</v>
      </c>
    </row>
    <row r="2095" spans="1:11" ht="14.45" customHeight="1" x14ac:dyDescent="0.2">
      <c r="A2095" s="822" t="s">
        <v>575</v>
      </c>
      <c r="B2095" s="823" t="s">
        <v>576</v>
      </c>
      <c r="C2095" s="826" t="s">
        <v>607</v>
      </c>
      <c r="D2095" s="840" t="s">
        <v>608</v>
      </c>
      <c r="E2095" s="826" t="s">
        <v>3598</v>
      </c>
      <c r="F2095" s="840" t="s">
        <v>3599</v>
      </c>
      <c r="G2095" s="826" t="s">
        <v>4050</v>
      </c>
      <c r="H2095" s="826" t="s">
        <v>4052</v>
      </c>
      <c r="I2095" s="832">
        <v>12.020000457763672</v>
      </c>
      <c r="J2095" s="832">
        <v>50</v>
      </c>
      <c r="K2095" s="833">
        <v>601.15000915527344</v>
      </c>
    </row>
    <row r="2096" spans="1:11" ht="14.45" customHeight="1" x14ac:dyDescent="0.2">
      <c r="A2096" s="822" t="s">
        <v>575</v>
      </c>
      <c r="B2096" s="823" t="s">
        <v>576</v>
      </c>
      <c r="C2096" s="826" t="s">
        <v>607</v>
      </c>
      <c r="D2096" s="840" t="s">
        <v>608</v>
      </c>
      <c r="E2096" s="826" t="s">
        <v>3598</v>
      </c>
      <c r="F2096" s="840" t="s">
        <v>3599</v>
      </c>
      <c r="G2096" s="826" t="s">
        <v>4050</v>
      </c>
      <c r="H2096" s="826" t="s">
        <v>4054</v>
      </c>
      <c r="I2096" s="832">
        <v>12.020000457763672</v>
      </c>
      <c r="J2096" s="832">
        <v>50</v>
      </c>
      <c r="K2096" s="833">
        <v>601</v>
      </c>
    </row>
    <row r="2097" spans="1:11" ht="14.45" customHeight="1" x14ac:dyDescent="0.2">
      <c r="A2097" s="822" t="s">
        <v>575</v>
      </c>
      <c r="B2097" s="823" t="s">
        <v>576</v>
      </c>
      <c r="C2097" s="826" t="s">
        <v>607</v>
      </c>
      <c r="D2097" s="840" t="s">
        <v>608</v>
      </c>
      <c r="E2097" s="826" t="s">
        <v>3598</v>
      </c>
      <c r="F2097" s="840" t="s">
        <v>3599</v>
      </c>
      <c r="G2097" s="826" t="s">
        <v>4050</v>
      </c>
      <c r="H2097" s="826" t="s">
        <v>4058</v>
      </c>
      <c r="I2097" s="832">
        <v>12.020000457763672</v>
      </c>
      <c r="J2097" s="832">
        <v>75</v>
      </c>
      <c r="K2097" s="833">
        <v>901.5</v>
      </c>
    </row>
    <row r="2098" spans="1:11" ht="14.45" customHeight="1" x14ac:dyDescent="0.2">
      <c r="A2098" s="822" t="s">
        <v>575</v>
      </c>
      <c r="B2098" s="823" t="s">
        <v>576</v>
      </c>
      <c r="C2098" s="826" t="s">
        <v>607</v>
      </c>
      <c r="D2098" s="840" t="s">
        <v>608</v>
      </c>
      <c r="E2098" s="826" t="s">
        <v>3598</v>
      </c>
      <c r="F2098" s="840" t="s">
        <v>3599</v>
      </c>
      <c r="G2098" s="826" t="s">
        <v>3626</v>
      </c>
      <c r="H2098" s="826" t="s">
        <v>3627</v>
      </c>
      <c r="I2098" s="832">
        <v>0.67714287553514751</v>
      </c>
      <c r="J2098" s="832">
        <v>1550</v>
      </c>
      <c r="K2098" s="833">
        <v>1051</v>
      </c>
    </row>
    <row r="2099" spans="1:11" ht="14.45" customHeight="1" x14ac:dyDescent="0.2">
      <c r="A2099" s="822" t="s">
        <v>575</v>
      </c>
      <c r="B2099" s="823" t="s">
        <v>576</v>
      </c>
      <c r="C2099" s="826" t="s">
        <v>607</v>
      </c>
      <c r="D2099" s="840" t="s">
        <v>608</v>
      </c>
      <c r="E2099" s="826" t="s">
        <v>3598</v>
      </c>
      <c r="F2099" s="840" t="s">
        <v>3599</v>
      </c>
      <c r="G2099" s="826" t="s">
        <v>3626</v>
      </c>
      <c r="H2099" s="826" t="s">
        <v>3628</v>
      </c>
      <c r="I2099" s="832">
        <v>0.67000001668930054</v>
      </c>
      <c r="J2099" s="832">
        <v>600</v>
      </c>
      <c r="K2099" s="833">
        <v>402</v>
      </c>
    </row>
    <row r="2100" spans="1:11" ht="14.45" customHeight="1" x14ac:dyDescent="0.2">
      <c r="A2100" s="822" t="s">
        <v>575</v>
      </c>
      <c r="B2100" s="823" t="s">
        <v>576</v>
      </c>
      <c r="C2100" s="826" t="s">
        <v>607</v>
      </c>
      <c r="D2100" s="840" t="s">
        <v>608</v>
      </c>
      <c r="E2100" s="826" t="s">
        <v>3629</v>
      </c>
      <c r="F2100" s="840" t="s">
        <v>3630</v>
      </c>
      <c r="G2100" s="826" t="s">
        <v>5159</v>
      </c>
      <c r="H2100" s="826" t="s">
        <v>5160</v>
      </c>
      <c r="I2100" s="832">
        <v>2.3599998950958252</v>
      </c>
      <c r="J2100" s="832">
        <v>100</v>
      </c>
      <c r="K2100" s="833">
        <v>236</v>
      </c>
    </row>
    <row r="2101" spans="1:11" ht="14.45" customHeight="1" x14ac:dyDescent="0.2">
      <c r="A2101" s="822" t="s">
        <v>575</v>
      </c>
      <c r="B2101" s="823" t="s">
        <v>576</v>
      </c>
      <c r="C2101" s="826" t="s">
        <v>607</v>
      </c>
      <c r="D2101" s="840" t="s">
        <v>608</v>
      </c>
      <c r="E2101" s="826" t="s">
        <v>3629</v>
      </c>
      <c r="F2101" s="840" t="s">
        <v>3630</v>
      </c>
      <c r="G2101" s="826" t="s">
        <v>4104</v>
      </c>
      <c r="H2101" s="826" t="s">
        <v>4105</v>
      </c>
      <c r="I2101" s="832">
        <v>2.3599998950958252</v>
      </c>
      <c r="J2101" s="832">
        <v>50</v>
      </c>
      <c r="K2101" s="833">
        <v>118</v>
      </c>
    </row>
    <row r="2102" spans="1:11" ht="14.45" customHeight="1" x14ac:dyDescent="0.2">
      <c r="A2102" s="822" t="s">
        <v>575</v>
      </c>
      <c r="B2102" s="823" t="s">
        <v>576</v>
      </c>
      <c r="C2102" s="826" t="s">
        <v>607</v>
      </c>
      <c r="D2102" s="840" t="s">
        <v>608</v>
      </c>
      <c r="E2102" s="826" t="s">
        <v>3629</v>
      </c>
      <c r="F2102" s="840" t="s">
        <v>3630</v>
      </c>
      <c r="G2102" s="826" t="s">
        <v>4106</v>
      </c>
      <c r="H2102" s="826" t="s">
        <v>4107</v>
      </c>
      <c r="I2102" s="832">
        <v>2.3599998950958252</v>
      </c>
      <c r="J2102" s="832">
        <v>50</v>
      </c>
      <c r="K2102" s="833">
        <v>118</v>
      </c>
    </row>
    <row r="2103" spans="1:11" ht="14.45" customHeight="1" x14ac:dyDescent="0.2">
      <c r="A2103" s="822" t="s">
        <v>575</v>
      </c>
      <c r="B2103" s="823" t="s">
        <v>576</v>
      </c>
      <c r="C2103" s="826" t="s">
        <v>607</v>
      </c>
      <c r="D2103" s="840" t="s">
        <v>608</v>
      </c>
      <c r="E2103" s="826" t="s">
        <v>3629</v>
      </c>
      <c r="F2103" s="840" t="s">
        <v>3630</v>
      </c>
      <c r="G2103" s="826" t="s">
        <v>5613</v>
      </c>
      <c r="H2103" s="826" t="s">
        <v>5614</v>
      </c>
      <c r="I2103" s="832">
        <v>2.3599998950958252</v>
      </c>
      <c r="J2103" s="832">
        <v>100</v>
      </c>
      <c r="K2103" s="833">
        <v>236</v>
      </c>
    </row>
    <row r="2104" spans="1:11" ht="14.45" customHeight="1" x14ac:dyDescent="0.2">
      <c r="A2104" s="822" t="s">
        <v>575</v>
      </c>
      <c r="B2104" s="823" t="s">
        <v>576</v>
      </c>
      <c r="C2104" s="826" t="s">
        <v>607</v>
      </c>
      <c r="D2104" s="840" t="s">
        <v>608</v>
      </c>
      <c r="E2104" s="826" t="s">
        <v>3629</v>
      </c>
      <c r="F2104" s="840" t="s">
        <v>3630</v>
      </c>
      <c r="G2104" s="826" t="s">
        <v>5159</v>
      </c>
      <c r="H2104" s="826" t="s">
        <v>5163</v>
      </c>
      <c r="I2104" s="832">
        <v>2.3599998950958252</v>
      </c>
      <c r="J2104" s="832">
        <v>50</v>
      </c>
      <c r="K2104" s="833">
        <v>118</v>
      </c>
    </row>
    <row r="2105" spans="1:11" ht="14.45" customHeight="1" x14ac:dyDescent="0.2">
      <c r="A2105" s="822" t="s">
        <v>575</v>
      </c>
      <c r="B2105" s="823" t="s">
        <v>576</v>
      </c>
      <c r="C2105" s="826" t="s">
        <v>607</v>
      </c>
      <c r="D2105" s="840" t="s">
        <v>608</v>
      </c>
      <c r="E2105" s="826" t="s">
        <v>3629</v>
      </c>
      <c r="F2105" s="840" t="s">
        <v>3630</v>
      </c>
      <c r="G2105" s="826" t="s">
        <v>5613</v>
      </c>
      <c r="H2105" s="826" t="s">
        <v>5615</v>
      </c>
      <c r="I2105" s="832">
        <v>2.3599998950958252</v>
      </c>
      <c r="J2105" s="832">
        <v>50</v>
      </c>
      <c r="K2105" s="833">
        <v>118</v>
      </c>
    </row>
    <row r="2106" spans="1:11" ht="14.45" customHeight="1" x14ac:dyDescent="0.2">
      <c r="A2106" s="822" t="s">
        <v>575</v>
      </c>
      <c r="B2106" s="823" t="s">
        <v>576</v>
      </c>
      <c r="C2106" s="826" t="s">
        <v>607</v>
      </c>
      <c r="D2106" s="840" t="s">
        <v>608</v>
      </c>
      <c r="E2106" s="826" t="s">
        <v>3629</v>
      </c>
      <c r="F2106" s="840" t="s">
        <v>3630</v>
      </c>
      <c r="G2106" s="826" t="s">
        <v>4938</v>
      </c>
      <c r="H2106" s="826" t="s">
        <v>5165</v>
      </c>
      <c r="I2106" s="832">
        <v>1.6950000524520874</v>
      </c>
      <c r="J2106" s="832">
        <v>400</v>
      </c>
      <c r="K2106" s="833">
        <v>678.5</v>
      </c>
    </row>
    <row r="2107" spans="1:11" ht="14.45" customHeight="1" x14ac:dyDescent="0.2">
      <c r="A2107" s="822" t="s">
        <v>575</v>
      </c>
      <c r="B2107" s="823" t="s">
        <v>576</v>
      </c>
      <c r="C2107" s="826" t="s">
        <v>607</v>
      </c>
      <c r="D2107" s="840" t="s">
        <v>608</v>
      </c>
      <c r="E2107" s="826" t="s">
        <v>3629</v>
      </c>
      <c r="F2107" s="840" t="s">
        <v>3630</v>
      </c>
      <c r="G2107" s="826" t="s">
        <v>4938</v>
      </c>
      <c r="H2107" s="826" t="s">
        <v>4939</v>
      </c>
      <c r="I2107" s="832">
        <v>1.6900000333786012</v>
      </c>
      <c r="J2107" s="832">
        <v>1450</v>
      </c>
      <c r="K2107" s="833">
        <v>2455.260009765625</v>
      </c>
    </row>
    <row r="2108" spans="1:11" ht="14.45" customHeight="1" x14ac:dyDescent="0.2">
      <c r="A2108" s="822" t="s">
        <v>575</v>
      </c>
      <c r="B2108" s="823" t="s">
        <v>576</v>
      </c>
      <c r="C2108" s="826" t="s">
        <v>607</v>
      </c>
      <c r="D2108" s="840" t="s">
        <v>608</v>
      </c>
      <c r="E2108" s="826" t="s">
        <v>3629</v>
      </c>
      <c r="F2108" s="840" t="s">
        <v>3630</v>
      </c>
      <c r="G2108" s="826" t="s">
        <v>4938</v>
      </c>
      <c r="H2108" s="826" t="s">
        <v>5166</v>
      </c>
      <c r="I2108" s="832">
        <v>1.6937500536441803</v>
      </c>
      <c r="J2108" s="832">
        <v>2200</v>
      </c>
      <c r="K2108" s="833">
        <v>3728.4000244140625</v>
      </c>
    </row>
    <row r="2109" spans="1:11" ht="14.45" customHeight="1" x14ac:dyDescent="0.2">
      <c r="A2109" s="822" t="s">
        <v>575</v>
      </c>
      <c r="B2109" s="823" t="s">
        <v>576</v>
      </c>
      <c r="C2109" s="826" t="s">
        <v>607</v>
      </c>
      <c r="D2109" s="840" t="s">
        <v>608</v>
      </c>
      <c r="E2109" s="826" t="s">
        <v>3629</v>
      </c>
      <c r="F2109" s="840" t="s">
        <v>3630</v>
      </c>
      <c r="G2109" s="826" t="s">
        <v>5167</v>
      </c>
      <c r="H2109" s="826" t="s">
        <v>5616</v>
      </c>
      <c r="I2109" s="832">
        <v>3.869999885559082</v>
      </c>
      <c r="J2109" s="832">
        <v>200</v>
      </c>
      <c r="K2109" s="833">
        <v>774</v>
      </c>
    </row>
    <row r="2110" spans="1:11" ht="14.45" customHeight="1" x14ac:dyDescent="0.2">
      <c r="A2110" s="822" t="s">
        <v>575</v>
      </c>
      <c r="B2110" s="823" t="s">
        <v>576</v>
      </c>
      <c r="C2110" s="826" t="s">
        <v>607</v>
      </c>
      <c r="D2110" s="840" t="s">
        <v>608</v>
      </c>
      <c r="E2110" s="826" t="s">
        <v>3629</v>
      </c>
      <c r="F2110" s="840" t="s">
        <v>3630</v>
      </c>
      <c r="G2110" s="826" t="s">
        <v>5167</v>
      </c>
      <c r="H2110" s="826" t="s">
        <v>5168</v>
      </c>
      <c r="I2110" s="832">
        <v>3.869999885559082</v>
      </c>
      <c r="J2110" s="832">
        <v>500</v>
      </c>
      <c r="K2110" s="833">
        <v>1935</v>
      </c>
    </row>
    <row r="2111" spans="1:11" ht="14.45" customHeight="1" x14ac:dyDescent="0.2">
      <c r="A2111" s="822" t="s">
        <v>575</v>
      </c>
      <c r="B2111" s="823" t="s">
        <v>576</v>
      </c>
      <c r="C2111" s="826" t="s">
        <v>607</v>
      </c>
      <c r="D2111" s="840" t="s">
        <v>608</v>
      </c>
      <c r="E2111" s="826" t="s">
        <v>3629</v>
      </c>
      <c r="F2111" s="840" t="s">
        <v>3630</v>
      </c>
      <c r="G2111" s="826" t="s">
        <v>4123</v>
      </c>
      <c r="H2111" s="826" t="s">
        <v>4125</v>
      </c>
      <c r="I2111" s="832">
        <v>1.690000057220459</v>
      </c>
      <c r="J2111" s="832">
        <v>550</v>
      </c>
      <c r="K2111" s="833">
        <v>929.5</v>
      </c>
    </row>
    <row r="2112" spans="1:11" ht="14.45" customHeight="1" x14ac:dyDescent="0.2">
      <c r="A2112" s="822" t="s">
        <v>575</v>
      </c>
      <c r="B2112" s="823" t="s">
        <v>576</v>
      </c>
      <c r="C2112" s="826" t="s">
        <v>607</v>
      </c>
      <c r="D2112" s="840" t="s">
        <v>608</v>
      </c>
      <c r="E2112" s="826" t="s">
        <v>3629</v>
      </c>
      <c r="F2112" s="840" t="s">
        <v>3630</v>
      </c>
      <c r="G2112" s="826" t="s">
        <v>4123</v>
      </c>
      <c r="H2112" s="826" t="s">
        <v>4126</v>
      </c>
      <c r="I2112" s="832">
        <v>1.6975000500679016</v>
      </c>
      <c r="J2112" s="832">
        <v>550</v>
      </c>
      <c r="K2112" s="833">
        <v>933.5</v>
      </c>
    </row>
    <row r="2113" spans="1:11" ht="14.45" customHeight="1" x14ac:dyDescent="0.2">
      <c r="A2113" s="822" t="s">
        <v>575</v>
      </c>
      <c r="B2113" s="823" t="s">
        <v>576</v>
      </c>
      <c r="C2113" s="826" t="s">
        <v>607</v>
      </c>
      <c r="D2113" s="840" t="s">
        <v>608</v>
      </c>
      <c r="E2113" s="826" t="s">
        <v>3629</v>
      </c>
      <c r="F2113" s="840" t="s">
        <v>3630</v>
      </c>
      <c r="G2113" s="826" t="s">
        <v>3637</v>
      </c>
      <c r="H2113" s="826" t="s">
        <v>4940</v>
      </c>
      <c r="I2113" s="832">
        <v>33.880001068115234</v>
      </c>
      <c r="J2113" s="832">
        <v>1</v>
      </c>
      <c r="K2113" s="833">
        <v>33.880001068115234</v>
      </c>
    </row>
    <row r="2114" spans="1:11" ht="14.45" customHeight="1" x14ac:dyDescent="0.2">
      <c r="A2114" s="822" t="s">
        <v>575</v>
      </c>
      <c r="B2114" s="823" t="s">
        <v>576</v>
      </c>
      <c r="C2114" s="826" t="s">
        <v>607</v>
      </c>
      <c r="D2114" s="840" t="s">
        <v>608</v>
      </c>
      <c r="E2114" s="826" t="s">
        <v>3629</v>
      </c>
      <c r="F2114" s="840" t="s">
        <v>3630</v>
      </c>
      <c r="G2114" s="826" t="s">
        <v>4127</v>
      </c>
      <c r="H2114" s="826" t="s">
        <v>4128</v>
      </c>
      <c r="I2114" s="832">
        <v>11.493999862670899</v>
      </c>
      <c r="J2114" s="832">
        <v>250</v>
      </c>
      <c r="K2114" s="833">
        <v>2873.5</v>
      </c>
    </row>
    <row r="2115" spans="1:11" ht="14.45" customHeight="1" x14ac:dyDescent="0.2">
      <c r="A2115" s="822" t="s">
        <v>575</v>
      </c>
      <c r="B2115" s="823" t="s">
        <v>576</v>
      </c>
      <c r="C2115" s="826" t="s">
        <v>607</v>
      </c>
      <c r="D2115" s="840" t="s">
        <v>608</v>
      </c>
      <c r="E2115" s="826" t="s">
        <v>3629</v>
      </c>
      <c r="F2115" s="840" t="s">
        <v>3630</v>
      </c>
      <c r="G2115" s="826" t="s">
        <v>4127</v>
      </c>
      <c r="H2115" s="826" t="s">
        <v>4941</v>
      </c>
      <c r="I2115" s="832">
        <v>11.497499942779541</v>
      </c>
      <c r="J2115" s="832">
        <v>200</v>
      </c>
      <c r="K2115" s="833">
        <v>2299.5</v>
      </c>
    </row>
    <row r="2116" spans="1:11" ht="14.45" customHeight="1" x14ac:dyDescent="0.2">
      <c r="A2116" s="822" t="s">
        <v>575</v>
      </c>
      <c r="B2116" s="823" t="s">
        <v>576</v>
      </c>
      <c r="C2116" s="826" t="s">
        <v>607</v>
      </c>
      <c r="D2116" s="840" t="s">
        <v>608</v>
      </c>
      <c r="E2116" s="826" t="s">
        <v>3629</v>
      </c>
      <c r="F2116" s="840" t="s">
        <v>3630</v>
      </c>
      <c r="G2116" s="826" t="s">
        <v>5174</v>
      </c>
      <c r="H2116" s="826" t="s">
        <v>5175</v>
      </c>
      <c r="I2116" s="832">
        <v>38.5</v>
      </c>
      <c r="J2116" s="832">
        <v>1050</v>
      </c>
      <c r="K2116" s="833">
        <v>40426.5400390625</v>
      </c>
    </row>
    <row r="2117" spans="1:11" ht="14.45" customHeight="1" x14ac:dyDescent="0.2">
      <c r="A2117" s="822" t="s">
        <v>575</v>
      </c>
      <c r="B2117" s="823" t="s">
        <v>576</v>
      </c>
      <c r="C2117" s="826" t="s">
        <v>607</v>
      </c>
      <c r="D2117" s="840" t="s">
        <v>608</v>
      </c>
      <c r="E2117" s="826" t="s">
        <v>3629</v>
      </c>
      <c r="F2117" s="840" t="s">
        <v>3630</v>
      </c>
      <c r="G2117" s="826" t="s">
        <v>5174</v>
      </c>
      <c r="H2117" s="826" t="s">
        <v>5176</v>
      </c>
      <c r="I2117" s="832">
        <v>38.501428331647602</v>
      </c>
      <c r="J2117" s="832">
        <v>750</v>
      </c>
      <c r="K2117" s="833">
        <v>28876.320068359375</v>
      </c>
    </row>
    <row r="2118" spans="1:11" ht="14.45" customHeight="1" x14ac:dyDescent="0.2">
      <c r="A2118" s="822" t="s">
        <v>575</v>
      </c>
      <c r="B2118" s="823" t="s">
        <v>576</v>
      </c>
      <c r="C2118" s="826" t="s">
        <v>607</v>
      </c>
      <c r="D2118" s="840" t="s">
        <v>608</v>
      </c>
      <c r="E2118" s="826" t="s">
        <v>3629</v>
      </c>
      <c r="F2118" s="840" t="s">
        <v>3630</v>
      </c>
      <c r="G2118" s="826" t="s">
        <v>4132</v>
      </c>
      <c r="H2118" s="826" t="s">
        <v>4134</v>
      </c>
      <c r="I2118" s="832">
        <v>11.140000343322754</v>
      </c>
      <c r="J2118" s="832">
        <v>20</v>
      </c>
      <c r="K2118" s="833">
        <v>222.80000305175781</v>
      </c>
    </row>
    <row r="2119" spans="1:11" ht="14.45" customHeight="1" x14ac:dyDescent="0.2">
      <c r="A2119" s="822" t="s">
        <v>575</v>
      </c>
      <c r="B2119" s="823" t="s">
        <v>576</v>
      </c>
      <c r="C2119" s="826" t="s">
        <v>607</v>
      </c>
      <c r="D2119" s="840" t="s">
        <v>608</v>
      </c>
      <c r="E2119" s="826" t="s">
        <v>3629</v>
      </c>
      <c r="F2119" s="840" t="s">
        <v>3630</v>
      </c>
      <c r="G2119" s="826" t="s">
        <v>5177</v>
      </c>
      <c r="H2119" s="826" t="s">
        <v>5178</v>
      </c>
      <c r="I2119" s="832">
        <v>40.995000839233398</v>
      </c>
      <c r="J2119" s="832">
        <v>60</v>
      </c>
      <c r="K2119" s="833">
        <v>2459.6900634765625</v>
      </c>
    </row>
    <row r="2120" spans="1:11" ht="14.45" customHeight="1" x14ac:dyDescent="0.2">
      <c r="A2120" s="822" t="s">
        <v>575</v>
      </c>
      <c r="B2120" s="823" t="s">
        <v>576</v>
      </c>
      <c r="C2120" s="826" t="s">
        <v>607</v>
      </c>
      <c r="D2120" s="840" t="s">
        <v>608</v>
      </c>
      <c r="E2120" s="826" t="s">
        <v>3629</v>
      </c>
      <c r="F2120" s="840" t="s">
        <v>3630</v>
      </c>
      <c r="G2120" s="826" t="s">
        <v>5177</v>
      </c>
      <c r="H2120" s="826" t="s">
        <v>5179</v>
      </c>
      <c r="I2120" s="832">
        <v>41</v>
      </c>
      <c r="J2120" s="832">
        <v>20</v>
      </c>
      <c r="K2120" s="833">
        <v>819.989990234375</v>
      </c>
    </row>
    <row r="2121" spans="1:11" ht="14.45" customHeight="1" x14ac:dyDescent="0.2">
      <c r="A2121" s="822" t="s">
        <v>575</v>
      </c>
      <c r="B2121" s="823" t="s">
        <v>576</v>
      </c>
      <c r="C2121" s="826" t="s">
        <v>607</v>
      </c>
      <c r="D2121" s="840" t="s">
        <v>608</v>
      </c>
      <c r="E2121" s="826" t="s">
        <v>3629</v>
      </c>
      <c r="F2121" s="840" t="s">
        <v>3630</v>
      </c>
      <c r="G2121" s="826" t="s">
        <v>5180</v>
      </c>
      <c r="H2121" s="826" t="s">
        <v>5181</v>
      </c>
      <c r="I2121" s="832">
        <v>82.879997253417969</v>
      </c>
      <c r="J2121" s="832">
        <v>15</v>
      </c>
      <c r="K2121" s="833">
        <v>1243.22998046875</v>
      </c>
    </row>
    <row r="2122" spans="1:11" ht="14.45" customHeight="1" x14ac:dyDescent="0.2">
      <c r="A2122" s="822" t="s">
        <v>575</v>
      </c>
      <c r="B2122" s="823" t="s">
        <v>576</v>
      </c>
      <c r="C2122" s="826" t="s">
        <v>607</v>
      </c>
      <c r="D2122" s="840" t="s">
        <v>608</v>
      </c>
      <c r="E2122" s="826" t="s">
        <v>3629</v>
      </c>
      <c r="F2122" s="840" t="s">
        <v>3630</v>
      </c>
      <c r="G2122" s="826" t="s">
        <v>3639</v>
      </c>
      <c r="H2122" s="826" t="s">
        <v>3640</v>
      </c>
      <c r="I2122" s="832">
        <v>3.4850000143051147</v>
      </c>
      <c r="J2122" s="832">
        <v>2500</v>
      </c>
      <c r="K2122" s="833">
        <v>8711</v>
      </c>
    </row>
    <row r="2123" spans="1:11" ht="14.45" customHeight="1" x14ac:dyDescent="0.2">
      <c r="A2123" s="822" t="s">
        <v>575</v>
      </c>
      <c r="B2123" s="823" t="s">
        <v>576</v>
      </c>
      <c r="C2123" s="826" t="s">
        <v>607</v>
      </c>
      <c r="D2123" s="840" t="s">
        <v>608</v>
      </c>
      <c r="E2123" s="826" t="s">
        <v>3629</v>
      </c>
      <c r="F2123" s="840" t="s">
        <v>3630</v>
      </c>
      <c r="G2123" s="826" t="s">
        <v>3639</v>
      </c>
      <c r="H2123" s="826" t="s">
        <v>3641</v>
      </c>
      <c r="I2123" s="832">
        <v>3.4150000810623169</v>
      </c>
      <c r="J2123" s="832">
        <v>1800</v>
      </c>
      <c r="K2123" s="833">
        <v>6118</v>
      </c>
    </row>
    <row r="2124" spans="1:11" ht="14.45" customHeight="1" x14ac:dyDescent="0.2">
      <c r="A2124" s="822" t="s">
        <v>575</v>
      </c>
      <c r="B2124" s="823" t="s">
        <v>576</v>
      </c>
      <c r="C2124" s="826" t="s">
        <v>607</v>
      </c>
      <c r="D2124" s="840" t="s">
        <v>608</v>
      </c>
      <c r="E2124" s="826" t="s">
        <v>3629</v>
      </c>
      <c r="F2124" s="840" t="s">
        <v>3630</v>
      </c>
      <c r="G2124" s="826" t="s">
        <v>5533</v>
      </c>
      <c r="H2124" s="826" t="s">
        <v>5534</v>
      </c>
      <c r="I2124" s="832">
        <v>123.20999908447266</v>
      </c>
      <c r="J2124" s="832">
        <v>10</v>
      </c>
      <c r="K2124" s="833">
        <v>1232.1400146484375</v>
      </c>
    </row>
    <row r="2125" spans="1:11" ht="14.45" customHeight="1" x14ac:dyDescent="0.2">
      <c r="A2125" s="822" t="s">
        <v>575</v>
      </c>
      <c r="B2125" s="823" t="s">
        <v>576</v>
      </c>
      <c r="C2125" s="826" t="s">
        <v>607</v>
      </c>
      <c r="D2125" s="840" t="s">
        <v>608</v>
      </c>
      <c r="E2125" s="826" t="s">
        <v>3629</v>
      </c>
      <c r="F2125" s="840" t="s">
        <v>3630</v>
      </c>
      <c r="G2125" s="826" t="s">
        <v>5191</v>
      </c>
      <c r="H2125" s="826" t="s">
        <v>5192</v>
      </c>
      <c r="I2125" s="832">
        <v>1500.4000244140625</v>
      </c>
      <c r="J2125" s="832">
        <v>2</v>
      </c>
      <c r="K2125" s="833">
        <v>3000.800048828125</v>
      </c>
    </row>
    <row r="2126" spans="1:11" ht="14.45" customHeight="1" x14ac:dyDescent="0.2">
      <c r="A2126" s="822" t="s">
        <v>575</v>
      </c>
      <c r="B2126" s="823" t="s">
        <v>576</v>
      </c>
      <c r="C2126" s="826" t="s">
        <v>607</v>
      </c>
      <c r="D2126" s="840" t="s">
        <v>608</v>
      </c>
      <c r="E2126" s="826" t="s">
        <v>3629</v>
      </c>
      <c r="F2126" s="840" t="s">
        <v>3630</v>
      </c>
      <c r="G2126" s="826" t="s">
        <v>5195</v>
      </c>
      <c r="H2126" s="826" t="s">
        <v>5196</v>
      </c>
      <c r="I2126" s="832">
        <v>1500.4000244140625</v>
      </c>
      <c r="J2126" s="832">
        <v>4</v>
      </c>
      <c r="K2126" s="833">
        <v>6001.60009765625</v>
      </c>
    </row>
    <row r="2127" spans="1:11" ht="14.45" customHeight="1" x14ac:dyDescent="0.2">
      <c r="A2127" s="822" t="s">
        <v>575</v>
      </c>
      <c r="B2127" s="823" t="s">
        <v>576</v>
      </c>
      <c r="C2127" s="826" t="s">
        <v>607</v>
      </c>
      <c r="D2127" s="840" t="s">
        <v>608</v>
      </c>
      <c r="E2127" s="826" t="s">
        <v>3629</v>
      </c>
      <c r="F2127" s="840" t="s">
        <v>3630</v>
      </c>
      <c r="G2127" s="826" t="s">
        <v>5199</v>
      </c>
      <c r="H2127" s="826" t="s">
        <v>5558</v>
      </c>
      <c r="I2127" s="832">
        <v>17.909999847412109</v>
      </c>
      <c r="J2127" s="832">
        <v>20</v>
      </c>
      <c r="K2127" s="833">
        <v>358.16000366210938</v>
      </c>
    </row>
    <row r="2128" spans="1:11" ht="14.45" customHeight="1" x14ac:dyDescent="0.2">
      <c r="A2128" s="822" t="s">
        <v>575</v>
      </c>
      <c r="B2128" s="823" t="s">
        <v>576</v>
      </c>
      <c r="C2128" s="826" t="s">
        <v>607</v>
      </c>
      <c r="D2128" s="840" t="s">
        <v>608</v>
      </c>
      <c r="E2128" s="826" t="s">
        <v>3629</v>
      </c>
      <c r="F2128" s="840" t="s">
        <v>3630</v>
      </c>
      <c r="G2128" s="826" t="s">
        <v>5201</v>
      </c>
      <c r="H2128" s="826" t="s">
        <v>5559</v>
      </c>
      <c r="I2128" s="832">
        <v>77.44000244140625</v>
      </c>
      <c r="J2128" s="832">
        <v>30</v>
      </c>
      <c r="K2128" s="833">
        <v>2323.2000732421875</v>
      </c>
    </row>
    <row r="2129" spans="1:11" ht="14.45" customHeight="1" x14ac:dyDescent="0.2">
      <c r="A2129" s="822" t="s">
        <v>575</v>
      </c>
      <c r="B2129" s="823" t="s">
        <v>576</v>
      </c>
      <c r="C2129" s="826" t="s">
        <v>607</v>
      </c>
      <c r="D2129" s="840" t="s">
        <v>608</v>
      </c>
      <c r="E2129" s="826" t="s">
        <v>3629</v>
      </c>
      <c r="F2129" s="840" t="s">
        <v>3630</v>
      </c>
      <c r="G2129" s="826" t="s">
        <v>5203</v>
      </c>
      <c r="H2129" s="826" t="s">
        <v>5204</v>
      </c>
      <c r="I2129" s="832">
        <v>17.909999847412109</v>
      </c>
      <c r="J2129" s="832">
        <v>100</v>
      </c>
      <c r="K2129" s="833">
        <v>1790.820068359375</v>
      </c>
    </row>
    <row r="2130" spans="1:11" ht="14.45" customHeight="1" x14ac:dyDescent="0.2">
      <c r="A2130" s="822" t="s">
        <v>575</v>
      </c>
      <c r="B2130" s="823" t="s">
        <v>576</v>
      </c>
      <c r="C2130" s="826" t="s">
        <v>607</v>
      </c>
      <c r="D2130" s="840" t="s">
        <v>608</v>
      </c>
      <c r="E2130" s="826" t="s">
        <v>3629</v>
      </c>
      <c r="F2130" s="840" t="s">
        <v>3630</v>
      </c>
      <c r="G2130" s="826" t="s">
        <v>5203</v>
      </c>
      <c r="H2130" s="826" t="s">
        <v>5617</v>
      </c>
      <c r="I2130" s="832">
        <v>17.909999847412109</v>
      </c>
      <c r="J2130" s="832">
        <v>40</v>
      </c>
      <c r="K2130" s="833">
        <v>716.39999389648438</v>
      </c>
    </row>
    <row r="2131" spans="1:11" ht="14.45" customHeight="1" x14ac:dyDescent="0.2">
      <c r="A2131" s="822" t="s">
        <v>575</v>
      </c>
      <c r="B2131" s="823" t="s">
        <v>576</v>
      </c>
      <c r="C2131" s="826" t="s">
        <v>607</v>
      </c>
      <c r="D2131" s="840" t="s">
        <v>608</v>
      </c>
      <c r="E2131" s="826" t="s">
        <v>3629</v>
      </c>
      <c r="F2131" s="840" t="s">
        <v>3630</v>
      </c>
      <c r="G2131" s="826" t="s">
        <v>5205</v>
      </c>
      <c r="H2131" s="826" t="s">
        <v>5206</v>
      </c>
      <c r="I2131" s="832">
        <v>47.189998626708984</v>
      </c>
      <c r="J2131" s="832">
        <v>90</v>
      </c>
      <c r="K2131" s="833">
        <v>4247.0999145507813</v>
      </c>
    </row>
    <row r="2132" spans="1:11" ht="14.45" customHeight="1" x14ac:dyDescent="0.2">
      <c r="A2132" s="822" t="s">
        <v>575</v>
      </c>
      <c r="B2132" s="823" t="s">
        <v>576</v>
      </c>
      <c r="C2132" s="826" t="s">
        <v>607</v>
      </c>
      <c r="D2132" s="840" t="s">
        <v>608</v>
      </c>
      <c r="E2132" s="826" t="s">
        <v>3629</v>
      </c>
      <c r="F2132" s="840" t="s">
        <v>3630</v>
      </c>
      <c r="G2132" s="826" t="s">
        <v>5207</v>
      </c>
      <c r="H2132" s="826" t="s">
        <v>5208</v>
      </c>
      <c r="I2132" s="832">
        <v>53.290000915527344</v>
      </c>
      <c r="J2132" s="832">
        <v>40</v>
      </c>
      <c r="K2132" s="833">
        <v>2131.5400390625</v>
      </c>
    </row>
    <row r="2133" spans="1:11" ht="14.45" customHeight="1" x14ac:dyDescent="0.2">
      <c r="A2133" s="822" t="s">
        <v>575</v>
      </c>
      <c r="B2133" s="823" t="s">
        <v>576</v>
      </c>
      <c r="C2133" s="826" t="s">
        <v>607</v>
      </c>
      <c r="D2133" s="840" t="s">
        <v>608</v>
      </c>
      <c r="E2133" s="826" t="s">
        <v>3629</v>
      </c>
      <c r="F2133" s="840" t="s">
        <v>3630</v>
      </c>
      <c r="G2133" s="826" t="s">
        <v>5205</v>
      </c>
      <c r="H2133" s="826" t="s">
        <v>5560</v>
      </c>
      <c r="I2133" s="832">
        <v>47.189998626708984</v>
      </c>
      <c r="J2133" s="832">
        <v>40</v>
      </c>
      <c r="K2133" s="833">
        <v>1887.5999755859375</v>
      </c>
    </row>
    <row r="2134" spans="1:11" ht="14.45" customHeight="1" x14ac:dyDescent="0.2">
      <c r="A2134" s="822" t="s">
        <v>575</v>
      </c>
      <c r="B2134" s="823" t="s">
        <v>576</v>
      </c>
      <c r="C2134" s="826" t="s">
        <v>607</v>
      </c>
      <c r="D2134" s="840" t="s">
        <v>608</v>
      </c>
      <c r="E2134" s="826" t="s">
        <v>3629</v>
      </c>
      <c r="F2134" s="840" t="s">
        <v>3630</v>
      </c>
      <c r="G2134" s="826" t="s">
        <v>5207</v>
      </c>
      <c r="H2134" s="826" t="s">
        <v>5209</v>
      </c>
      <c r="I2134" s="832">
        <v>53.290000915527344</v>
      </c>
      <c r="J2134" s="832">
        <v>50</v>
      </c>
      <c r="K2134" s="833">
        <v>2664.4000244140625</v>
      </c>
    </row>
    <row r="2135" spans="1:11" ht="14.45" customHeight="1" x14ac:dyDescent="0.2">
      <c r="A2135" s="822" t="s">
        <v>575</v>
      </c>
      <c r="B2135" s="823" t="s">
        <v>576</v>
      </c>
      <c r="C2135" s="826" t="s">
        <v>607</v>
      </c>
      <c r="D2135" s="840" t="s">
        <v>608</v>
      </c>
      <c r="E2135" s="826" t="s">
        <v>3629</v>
      </c>
      <c r="F2135" s="840" t="s">
        <v>3630</v>
      </c>
      <c r="G2135" s="826" t="s">
        <v>5210</v>
      </c>
      <c r="H2135" s="826" t="s">
        <v>5211</v>
      </c>
      <c r="I2135" s="832">
        <v>17.90874981880188</v>
      </c>
      <c r="J2135" s="832">
        <v>140</v>
      </c>
      <c r="K2135" s="833">
        <v>2507.1600799560547</v>
      </c>
    </row>
    <row r="2136" spans="1:11" ht="14.45" customHeight="1" x14ac:dyDescent="0.2">
      <c r="A2136" s="822" t="s">
        <v>575</v>
      </c>
      <c r="B2136" s="823" t="s">
        <v>576</v>
      </c>
      <c r="C2136" s="826" t="s">
        <v>607</v>
      </c>
      <c r="D2136" s="840" t="s">
        <v>608</v>
      </c>
      <c r="E2136" s="826" t="s">
        <v>3629</v>
      </c>
      <c r="F2136" s="840" t="s">
        <v>3630</v>
      </c>
      <c r="G2136" s="826" t="s">
        <v>5210</v>
      </c>
      <c r="H2136" s="826" t="s">
        <v>5212</v>
      </c>
      <c r="I2136" s="832">
        <v>17.909999847412109</v>
      </c>
      <c r="J2136" s="832">
        <v>100</v>
      </c>
      <c r="K2136" s="833">
        <v>1791.0000610351563</v>
      </c>
    </row>
    <row r="2137" spans="1:11" ht="14.45" customHeight="1" x14ac:dyDescent="0.2">
      <c r="A2137" s="822" t="s">
        <v>575</v>
      </c>
      <c r="B2137" s="823" t="s">
        <v>576</v>
      </c>
      <c r="C2137" s="826" t="s">
        <v>607</v>
      </c>
      <c r="D2137" s="840" t="s">
        <v>608</v>
      </c>
      <c r="E2137" s="826" t="s">
        <v>3629</v>
      </c>
      <c r="F2137" s="840" t="s">
        <v>3630</v>
      </c>
      <c r="G2137" s="826" t="s">
        <v>5213</v>
      </c>
      <c r="H2137" s="826" t="s">
        <v>5214</v>
      </c>
      <c r="I2137" s="832">
        <v>17.906666437784832</v>
      </c>
      <c r="J2137" s="832">
        <v>80</v>
      </c>
      <c r="K2137" s="833">
        <v>1432.5800170898438</v>
      </c>
    </row>
    <row r="2138" spans="1:11" ht="14.45" customHeight="1" x14ac:dyDescent="0.2">
      <c r="A2138" s="822" t="s">
        <v>575</v>
      </c>
      <c r="B2138" s="823" t="s">
        <v>576</v>
      </c>
      <c r="C2138" s="826" t="s">
        <v>607</v>
      </c>
      <c r="D2138" s="840" t="s">
        <v>608</v>
      </c>
      <c r="E2138" s="826" t="s">
        <v>3629</v>
      </c>
      <c r="F2138" s="840" t="s">
        <v>3630</v>
      </c>
      <c r="G2138" s="826" t="s">
        <v>5213</v>
      </c>
      <c r="H2138" s="826" t="s">
        <v>5215</v>
      </c>
      <c r="I2138" s="832">
        <v>17.909999847412109</v>
      </c>
      <c r="J2138" s="832">
        <v>70</v>
      </c>
      <c r="K2138" s="833">
        <v>1253.6600341796875</v>
      </c>
    </row>
    <row r="2139" spans="1:11" ht="14.45" customHeight="1" x14ac:dyDescent="0.2">
      <c r="A2139" s="822" t="s">
        <v>575</v>
      </c>
      <c r="B2139" s="823" t="s">
        <v>576</v>
      </c>
      <c r="C2139" s="826" t="s">
        <v>607</v>
      </c>
      <c r="D2139" s="840" t="s">
        <v>608</v>
      </c>
      <c r="E2139" s="826" t="s">
        <v>3629</v>
      </c>
      <c r="F2139" s="840" t="s">
        <v>3630</v>
      </c>
      <c r="G2139" s="826" t="s">
        <v>5216</v>
      </c>
      <c r="H2139" s="826" t="s">
        <v>5217</v>
      </c>
      <c r="I2139" s="832">
        <v>17.909999847412109</v>
      </c>
      <c r="J2139" s="832">
        <v>50</v>
      </c>
      <c r="K2139" s="833">
        <v>895.5</v>
      </c>
    </row>
    <row r="2140" spans="1:11" ht="14.45" customHeight="1" x14ac:dyDescent="0.2">
      <c r="A2140" s="822" t="s">
        <v>575</v>
      </c>
      <c r="B2140" s="823" t="s">
        <v>576</v>
      </c>
      <c r="C2140" s="826" t="s">
        <v>607</v>
      </c>
      <c r="D2140" s="840" t="s">
        <v>608</v>
      </c>
      <c r="E2140" s="826" t="s">
        <v>3629</v>
      </c>
      <c r="F2140" s="840" t="s">
        <v>3630</v>
      </c>
      <c r="G2140" s="826" t="s">
        <v>5216</v>
      </c>
      <c r="H2140" s="826" t="s">
        <v>5218</v>
      </c>
      <c r="I2140" s="832">
        <v>17.909999847412109</v>
      </c>
      <c r="J2140" s="832">
        <v>20</v>
      </c>
      <c r="K2140" s="833">
        <v>358.20001220703125</v>
      </c>
    </row>
    <row r="2141" spans="1:11" ht="14.45" customHeight="1" x14ac:dyDescent="0.2">
      <c r="A2141" s="822" t="s">
        <v>575</v>
      </c>
      <c r="B2141" s="823" t="s">
        <v>576</v>
      </c>
      <c r="C2141" s="826" t="s">
        <v>607</v>
      </c>
      <c r="D2141" s="840" t="s">
        <v>608</v>
      </c>
      <c r="E2141" s="826" t="s">
        <v>3629</v>
      </c>
      <c r="F2141" s="840" t="s">
        <v>3630</v>
      </c>
      <c r="G2141" s="826" t="s">
        <v>4161</v>
      </c>
      <c r="H2141" s="826" t="s">
        <v>5219</v>
      </c>
      <c r="I2141" s="832">
        <v>17.909999847412109</v>
      </c>
      <c r="J2141" s="832">
        <v>40</v>
      </c>
      <c r="K2141" s="833">
        <v>716.4000244140625</v>
      </c>
    </row>
    <row r="2142" spans="1:11" ht="14.45" customHeight="1" x14ac:dyDescent="0.2">
      <c r="A2142" s="822" t="s">
        <v>575</v>
      </c>
      <c r="B2142" s="823" t="s">
        <v>576</v>
      </c>
      <c r="C2142" s="826" t="s">
        <v>607</v>
      </c>
      <c r="D2142" s="840" t="s">
        <v>608</v>
      </c>
      <c r="E2142" s="826" t="s">
        <v>3629</v>
      </c>
      <c r="F2142" s="840" t="s">
        <v>3630</v>
      </c>
      <c r="G2142" s="826" t="s">
        <v>4163</v>
      </c>
      <c r="H2142" s="826" t="s">
        <v>5220</v>
      </c>
      <c r="I2142" s="832">
        <v>17.909999847412109</v>
      </c>
      <c r="J2142" s="832">
        <v>20</v>
      </c>
      <c r="K2142" s="833">
        <v>358.20001220703125</v>
      </c>
    </row>
    <row r="2143" spans="1:11" ht="14.45" customHeight="1" x14ac:dyDescent="0.2">
      <c r="A2143" s="822" t="s">
        <v>575</v>
      </c>
      <c r="B2143" s="823" t="s">
        <v>576</v>
      </c>
      <c r="C2143" s="826" t="s">
        <v>607</v>
      </c>
      <c r="D2143" s="840" t="s">
        <v>608</v>
      </c>
      <c r="E2143" s="826" t="s">
        <v>3629</v>
      </c>
      <c r="F2143" s="840" t="s">
        <v>3630</v>
      </c>
      <c r="G2143" s="826" t="s">
        <v>4163</v>
      </c>
      <c r="H2143" s="826" t="s">
        <v>4164</v>
      </c>
      <c r="I2143" s="832">
        <v>17.909999847412109</v>
      </c>
      <c r="J2143" s="832">
        <v>10</v>
      </c>
      <c r="K2143" s="833">
        <v>179.10000610351563</v>
      </c>
    </row>
    <row r="2144" spans="1:11" ht="14.45" customHeight="1" x14ac:dyDescent="0.2">
      <c r="A2144" s="822" t="s">
        <v>575</v>
      </c>
      <c r="B2144" s="823" t="s">
        <v>576</v>
      </c>
      <c r="C2144" s="826" t="s">
        <v>607</v>
      </c>
      <c r="D2144" s="840" t="s">
        <v>608</v>
      </c>
      <c r="E2144" s="826" t="s">
        <v>3629</v>
      </c>
      <c r="F2144" s="840" t="s">
        <v>3630</v>
      </c>
      <c r="G2144" s="826" t="s">
        <v>4170</v>
      </c>
      <c r="H2144" s="826" t="s">
        <v>4171</v>
      </c>
      <c r="I2144" s="832">
        <v>17.909999847412109</v>
      </c>
      <c r="J2144" s="832">
        <v>10</v>
      </c>
      <c r="K2144" s="833">
        <v>179.10000610351563</v>
      </c>
    </row>
    <row r="2145" spans="1:11" ht="14.45" customHeight="1" x14ac:dyDescent="0.2">
      <c r="A2145" s="822" t="s">
        <v>575</v>
      </c>
      <c r="B2145" s="823" t="s">
        <v>576</v>
      </c>
      <c r="C2145" s="826" t="s">
        <v>607</v>
      </c>
      <c r="D2145" s="840" t="s">
        <v>608</v>
      </c>
      <c r="E2145" s="826" t="s">
        <v>3629</v>
      </c>
      <c r="F2145" s="840" t="s">
        <v>3630</v>
      </c>
      <c r="G2145" s="826" t="s">
        <v>5618</v>
      </c>
      <c r="H2145" s="826" t="s">
        <v>5619</v>
      </c>
      <c r="I2145" s="832">
        <v>21.899999618530273</v>
      </c>
      <c r="J2145" s="832">
        <v>650</v>
      </c>
      <c r="K2145" s="833">
        <v>14235.650634765625</v>
      </c>
    </row>
    <row r="2146" spans="1:11" ht="14.45" customHeight="1" x14ac:dyDescent="0.2">
      <c r="A2146" s="822" t="s">
        <v>575</v>
      </c>
      <c r="B2146" s="823" t="s">
        <v>576</v>
      </c>
      <c r="C2146" s="826" t="s">
        <v>607</v>
      </c>
      <c r="D2146" s="840" t="s">
        <v>608</v>
      </c>
      <c r="E2146" s="826" t="s">
        <v>3629</v>
      </c>
      <c r="F2146" s="840" t="s">
        <v>3630</v>
      </c>
      <c r="G2146" s="826" t="s">
        <v>4183</v>
      </c>
      <c r="H2146" s="826" t="s">
        <v>4947</v>
      </c>
      <c r="I2146" s="832">
        <v>21.899999618530273</v>
      </c>
      <c r="J2146" s="832">
        <v>400</v>
      </c>
      <c r="K2146" s="833">
        <v>8760.4002685546875</v>
      </c>
    </row>
    <row r="2147" spans="1:11" ht="14.45" customHeight="1" x14ac:dyDescent="0.2">
      <c r="A2147" s="822" t="s">
        <v>575</v>
      </c>
      <c r="B2147" s="823" t="s">
        <v>576</v>
      </c>
      <c r="C2147" s="826" t="s">
        <v>607</v>
      </c>
      <c r="D2147" s="840" t="s">
        <v>608</v>
      </c>
      <c r="E2147" s="826" t="s">
        <v>3629</v>
      </c>
      <c r="F2147" s="840" t="s">
        <v>3630</v>
      </c>
      <c r="G2147" s="826" t="s">
        <v>4183</v>
      </c>
      <c r="H2147" s="826" t="s">
        <v>4184</v>
      </c>
      <c r="I2147" s="832">
        <v>21.899999618530273</v>
      </c>
      <c r="J2147" s="832">
        <v>550</v>
      </c>
      <c r="K2147" s="833">
        <v>12045.550537109375</v>
      </c>
    </row>
    <row r="2148" spans="1:11" ht="14.45" customHeight="1" x14ac:dyDescent="0.2">
      <c r="A2148" s="822" t="s">
        <v>575</v>
      </c>
      <c r="B2148" s="823" t="s">
        <v>576</v>
      </c>
      <c r="C2148" s="826" t="s">
        <v>607</v>
      </c>
      <c r="D2148" s="840" t="s">
        <v>608</v>
      </c>
      <c r="E2148" s="826" t="s">
        <v>3629</v>
      </c>
      <c r="F2148" s="840" t="s">
        <v>3630</v>
      </c>
      <c r="G2148" s="826" t="s">
        <v>4185</v>
      </c>
      <c r="H2148" s="826" t="s">
        <v>4186</v>
      </c>
      <c r="I2148" s="832">
        <v>21.899999618530273</v>
      </c>
      <c r="J2148" s="832">
        <v>50</v>
      </c>
      <c r="K2148" s="833">
        <v>1095.050048828125</v>
      </c>
    </row>
    <row r="2149" spans="1:11" ht="14.45" customHeight="1" x14ac:dyDescent="0.2">
      <c r="A2149" s="822" t="s">
        <v>575</v>
      </c>
      <c r="B2149" s="823" t="s">
        <v>576</v>
      </c>
      <c r="C2149" s="826" t="s">
        <v>607</v>
      </c>
      <c r="D2149" s="840" t="s">
        <v>608</v>
      </c>
      <c r="E2149" s="826" t="s">
        <v>3629</v>
      </c>
      <c r="F2149" s="840" t="s">
        <v>3630</v>
      </c>
      <c r="G2149" s="826" t="s">
        <v>5618</v>
      </c>
      <c r="H2149" s="826" t="s">
        <v>5620</v>
      </c>
      <c r="I2149" s="832">
        <v>21.899999618530273</v>
      </c>
      <c r="J2149" s="832">
        <v>500</v>
      </c>
      <c r="K2149" s="833">
        <v>10950.50048828125</v>
      </c>
    </row>
    <row r="2150" spans="1:11" ht="14.45" customHeight="1" x14ac:dyDescent="0.2">
      <c r="A2150" s="822" t="s">
        <v>575</v>
      </c>
      <c r="B2150" s="823" t="s">
        <v>576</v>
      </c>
      <c r="C2150" s="826" t="s">
        <v>607</v>
      </c>
      <c r="D2150" s="840" t="s">
        <v>608</v>
      </c>
      <c r="E2150" s="826" t="s">
        <v>3629</v>
      </c>
      <c r="F2150" s="840" t="s">
        <v>3630</v>
      </c>
      <c r="G2150" s="826" t="s">
        <v>5229</v>
      </c>
      <c r="H2150" s="826" t="s">
        <v>5230</v>
      </c>
      <c r="I2150" s="832">
        <v>30.25</v>
      </c>
      <c r="J2150" s="832">
        <v>50</v>
      </c>
      <c r="K2150" s="833">
        <v>1512.5</v>
      </c>
    </row>
    <row r="2151" spans="1:11" ht="14.45" customHeight="1" x14ac:dyDescent="0.2">
      <c r="A2151" s="822" t="s">
        <v>575</v>
      </c>
      <c r="B2151" s="823" t="s">
        <v>576</v>
      </c>
      <c r="C2151" s="826" t="s">
        <v>607</v>
      </c>
      <c r="D2151" s="840" t="s">
        <v>608</v>
      </c>
      <c r="E2151" s="826" t="s">
        <v>3629</v>
      </c>
      <c r="F2151" s="840" t="s">
        <v>3630</v>
      </c>
      <c r="G2151" s="826" t="s">
        <v>5229</v>
      </c>
      <c r="H2151" s="826" t="s">
        <v>5621</v>
      </c>
      <c r="I2151" s="832">
        <v>30.25</v>
      </c>
      <c r="J2151" s="832">
        <v>150</v>
      </c>
      <c r="K2151" s="833">
        <v>4537.5</v>
      </c>
    </row>
    <row r="2152" spans="1:11" ht="14.45" customHeight="1" x14ac:dyDescent="0.2">
      <c r="A2152" s="822" t="s">
        <v>575</v>
      </c>
      <c r="B2152" s="823" t="s">
        <v>576</v>
      </c>
      <c r="C2152" s="826" t="s">
        <v>607</v>
      </c>
      <c r="D2152" s="840" t="s">
        <v>608</v>
      </c>
      <c r="E2152" s="826" t="s">
        <v>3629</v>
      </c>
      <c r="F2152" s="840" t="s">
        <v>3630</v>
      </c>
      <c r="G2152" s="826" t="s">
        <v>5231</v>
      </c>
      <c r="H2152" s="826" t="s">
        <v>5232</v>
      </c>
      <c r="I2152" s="832">
        <v>30.25</v>
      </c>
      <c r="J2152" s="832">
        <v>100</v>
      </c>
      <c r="K2152" s="833">
        <v>3025</v>
      </c>
    </row>
    <row r="2153" spans="1:11" ht="14.45" customHeight="1" x14ac:dyDescent="0.2">
      <c r="A2153" s="822" t="s">
        <v>575</v>
      </c>
      <c r="B2153" s="823" t="s">
        <v>576</v>
      </c>
      <c r="C2153" s="826" t="s">
        <v>607</v>
      </c>
      <c r="D2153" s="840" t="s">
        <v>608</v>
      </c>
      <c r="E2153" s="826" t="s">
        <v>3629</v>
      </c>
      <c r="F2153" s="840" t="s">
        <v>3630</v>
      </c>
      <c r="G2153" s="826" t="s">
        <v>5231</v>
      </c>
      <c r="H2153" s="826" t="s">
        <v>5233</v>
      </c>
      <c r="I2153" s="832">
        <v>30.25</v>
      </c>
      <c r="J2153" s="832">
        <v>150</v>
      </c>
      <c r="K2153" s="833">
        <v>4537.5</v>
      </c>
    </row>
    <row r="2154" spans="1:11" ht="14.45" customHeight="1" x14ac:dyDescent="0.2">
      <c r="A2154" s="822" t="s">
        <v>575</v>
      </c>
      <c r="B2154" s="823" t="s">
        <v>576</v>
      </c>
      <c r="C2154" s="826" t="s">
        <v>607</v>
      </c>
      <c r="D2154" s="840" t="s">
        <v>608</v>
      </c>
      <c r="E2154" s="826" t="s">
        <v>3629</v>
      </c>
      <c r="F2154" s="840" t="s">
        <v>3630</v>
      </c>
      <c r="G2154" s="826" t="s">
        <v>3644</v>
      </c>
      <c r="H2154" s="826" t="s">
        <v>3645</v>
      </c>
      <c r="I2154" s="832">
        <v>17.979999542236328</v>
      </c>
      <c r="J2154" s="832">
        <v>250</v>
      </c>
      <c r="K2154" s="833">
        <v>4495</v>
      </c>
    </row>
    <row r="2155" spans="1:11" ht="14.45" customHeight="1" x14ac:dyDescent="0.2">
      <c r="A2155" s="822" t="s">
        <v>575</v>
      </c>
      <c r="B2155" s="823" t="s">
        <v>576</v>
      </c>
      <c r="C2155" s="826" t="s">
        <v>607</v>
      </c>
      <c r="D2155" s="840" t="s">
        <v>608</v>
      </c>
      <c r="E2155" s="826" t="s">
        <v>3629</v>
      </c>
      <c r="F2155" s="840" t="s">
        <v>3630</v>
      </c>
      <c r="G2155" s="826" t="s">
        <v>3644</v>
      </c>
      <c r="H2155" s="826" t="s">
        <v>5239</v>
      </c>
      <c r="I2155" s="832">
        <v>17.979999542236328</v>
      </c>
      <c r="J2155" s="832">
        <v>300</v>
      </c>
      <c r="K2155" s="833">
        <v>5394</v>
      </c>
    </row>
    <row r="2156" spans="1:11" ht="14.45" customHeight="1" x14ac:dyDescent="0.2">
      <c r="A2156" s="822" t="s">
        <v>575</v>
      </c>
      <c r="B2156" s="823" t="s">
        <v>576</v>
      </c>
      <c r="C2156" s="826" t="s">
        <v>607</v>
      </c>
      <c r="D2156" s="840" t="s">
        <v>608</v>
      </c>
      <c r="E2156" s="826" t="s">
        <v>3629</v>
      </c>
      <c r="F2156" s="840" t="s">
        <v>3630</v>
      </c>
      <c r="G2156" s="826" t="s">
        <v>4235</v>
      </c>
      <c r="H2156" s="826" t="s">
        <v>4236</v>
      </c>
      <c r="I2156" s="832">
        <v>4.0300002098083496</v>
      </c>
      <c r="J2156" s="832">
        <v>1225</v>
      </c>
      <c r="K2156" s="833">
        <v>4936.75</v>
      </c>
    </row>
    <row r="2157" spans="1:11" ht="14.45" customHeight="1" x14ac:dyDescent="0.2">
      <c r="A2157" s="822" t="s">
        <v>575</v>
      </c>
      <c r="B2157" s="823" t="s">
        <v>576</v>
      </c>
      <c r="C2157" s="826" t="s">
        <v>607</v>
      </c>
      <c r="D2157" s="840" t="s">
        <v>608</v>
      </c>
      <c r="E2157" s="826" t="s">
        <v>3629</v>
      </c>
      <c r="F2157" s="840" t="s">
        <v>3630</v>
      </c>
      <c r="G2157" s="826" t="s">
        <v>4235</v>
      </c>
      <c r="H2157" s="826" t="s">
        <v>4989</v>
      </c>
      <c r="I2157" s="832">
        <v>4.0300002098083496</v>
      </c>
      <c r="J2157" s="832">
        <v>900</v>
      </c>
      <c r="K2157" s="833">
        <v>3627</v>
      </c>
    </row>
    <row r="2158" spans="1:11" ht="14.45" customHeight="1" x14ac:dyDescent="0.2">
      <c r="A2158" s="822" t="s">
        <v>575</v>
      </c>
      <c r="B2158" s="823" t="s">
        <v>576</v>
      </c>
      <c r="C2158" s="826" t="s">
        <v>607</v>
      </c>
      <c r="D2158" s="840" t="s">
        <v>608</v>
      </c>
      <c r="E2158" s="826" t="s">
        <v>3629</v>
      </c>
      <c r="F2158" s="840" t="s">
        <v>3630</v>
      </c>
      <c r="G2158" s="826" t="s">
        <v>5589</v>
      </c>
      <c r="H2158" s="826" t="s">
        <v>5622</v>
      </c>
      <c r="I2158" s="832">
        <v>148.83000183105469</v>
      </c>
      <c r="J2158" s="832">
        <v>2</v>
      </c>
      <c r="K2158" s="833">
        <v>297.66000366210938</v>
      </c>
    </row>
    <row r="2159" spans="1:11" ht="14.45" customHeight="1" x14ac:dyDescent="0.2">
      <c r="A2159" s="822" t="s">
        <v>575</v>
      </c>
      <c r="B2159" s="823" t="s">
        <v>576</v>
      </c>
      <c r="C2159" s="826" t="s">
        <v>607</v>
      </c>
      <c r="D2159" s="840" t="s">
        <v>608</v>
      </c>
      <c r="E2159" s="826" t="s">
        <v>3629</v>
      </c>
      <c r="F2159" s="840" t="s">
        <v>3630</v>
      </c>
      <c r="G2159" s="826" t="s">
        <v>4281</v>
      </c>
      <c r="H2159" s="826" t="s">
        <v>4282</v>
      </c>
      <c r="I2159" s="832">
        <v>549.34002685546875</v>
      </c>
      <c r="J2159" s="832">
        <v>5</v>
      </c>
      <c r="K2159" s="833">
        <v>2746.699951171875</v>
      </c>
    </row>
    <row r="2160" spans="1:11" ht="14.45" customHeight="1" x14ac:dyDescent="0.2">
      <c r="A2160" s="822" t="s">
        <v>575</v>
      </c>
      <c r="B2160" s="823" t="s">
        <v>576</v>
      </c>
      <c r="C2160" s="826" t="s">
        <v>607</v>
      </c>
      <c r="D2160" s="840" t="s">
        <v>608</v>
      </c>
      <c r="E2160" s="826" t="s">
        <v>3629</v>
      </c>
      <c r="F2160" s="840" t="s">
        <v>3630</v>
      </c>
      <c r="G2160" s="826" t="s">
        <v>4283</v>
      </c>
      <c r="H2160" s="826" t="s">
        <v>4284</v>
      </c>
      <c r="I2160" s="832">
        <v>549.34002685546875</v>
      </c>
      <c r="J2160" s="832">
        <v>5</v>
      </c>
      <c r="K2160" s="833">
        <v>2746.699951171875</v>
      </c>
    </row>
    <row r="2161" spans="1:11" ht="14.45" customHeight="1" x14ac:dyDescent="0.2">
      <c r="A2161" s="822" t="s">
        <v>575</v>
      </c>
      <c r="B2161" s="823" t="s">
        <v>576</v>
      </c>
      <c r="C2161" s="826" t="s">
        <v>607</v>
      </c>
      <c r="D2161" s="840" t="s">
        <v>608</v>
      </c>
      <c r="E2161" s="826" t="s">
        <v>3629</v>
      </c>
      <c r="F2161" s="840" t="s">
        <v>3630</v>
      </c>
      <c r="G2161" s="826" t="s">
        <v>5274</v>
      </c>
      <c r="H2161" s="826" t="s">
        <v>5275</v>
      </c>
      <c r="I2161" s="832">
        <v>56.009998321533203</v>
      </c>
      <c r="J2161" s="832">
        <v>5</v>
      </c>
      <c r="K2161" s="833">
        <v>280.04998779296875</v>
      </c>
    </row>
    <row r="2162" spans="1:11" ht="14.45" customHeight="1" x14ac:dyDescent="0.2">
      <c r="A2162" s="822" t="s">
        <v>575</v>
      </c>
      <c r="B2162" s="823" t="s">
        <v>576</v>
      </c>
      <c r="C2162" s="826" t="s">
        <v>607</v>
      </c>
      <c r="D2162" s="840" t="s">
        <v>608</v>
      </c>
      <c r="E2162" s="826" t="s">
        <v>3629</v>
      </c>
      <c r="F2162" s="840" t="s">
        <v>3630</v>
      </c>
      <c r="G2162" s="826" t="s">
        <v>3648</v>
      </c>
      <c r="H2162" s="826" t="s">
        <v>3649</v>
      </c>
      <c r="I2162" s="832">
        <v>11.737499713897705</v>
      </c>
      <c r="J2162" s="832">
        <v>100</v>
      </c>
      <c r="K2162" s="833">
        <v>1173.8000183105469</v>
      </c>
    </row>
    <row r="2163" spans="1:11" ht="14.45" customHeight="1" x14ac:dyDescent="0.2">
      <c r="A2163" s="822" t="s">
        <v>575</v>
      </c>
      <c r="B2163" s="823" t="s">
        <v>576</v>
      </c>
      <c r="C2163" s="826" t="s">
        <v>607</v>
      </c>
      <c r="D2163" s="840" t="s">
        <v>608</v>
      </c>
      <c r="E2163" s="826" t="s">
        <v>3629</v>
      </c>
      <c r="F2163" s="840" t="s">
        <v>3630</v>
      </c>
      <c r="G2163" s="826" t="s">
        <v>3650</v>
      </c>
      <c r="H2163" s="826" t="s">
        <v>3651</v>
      </c>
      <c r="I2163" s="832">
        <v>13.310000419616699</v>
      </c>
      <c r="J2163" s="832">
        <v>30</v>
      </c>
      <c r="K2163" s="833">
        <v>399.30001831054688</v>
      </c>
    </row>
    <row r="2164" spans="1:11" ht="14.45" customHeight="1" x14ac:dyDescent="0.2">
      <c r="A2164" s="822" t="s">
        <v>575</v>
      </c>
      <c r="B2164" s="823" t="s">
        <v>576</v>
      </c>
      <c r="C2164" s="826" t="s">
        <v>607</v>
      </c>
      <c r="D2164" s="840" t="s">
        <v>608</v>
      </c>
      <c r="E2164" s="826" t="s">
        <v>3629</v>
      </c>
      <c r="F2164" s="840" t="s">
        <v>3630</v>
      </c>
      <c r="G2164" s="826" t="s">
        <v>3648</v>
      </c>
      <c r="H2164" s="826" t="s">
        <v>3652</v>
      </c>
      <c r="I2164" s="832">
        <v>11.738333066304525</v>
      </c>
      <c r="J2164" s="832">
        <v>70</v>
      </c>
      <c r="K2164" s="833">
        <v>821.70001220703125</v>
      </c>
    </row>
    <row r="2165" spans="1:11" ht="14.45" customHeight="1" x14ac:dyDescent="0.2">
      <c r="A2165" s="822" t="s">
        <v>575</v>
      </c>
      <c r="B2165" s="823" t="s">
        <v>576</v>
      </c>
      <c r="C2165" s="826" t="s">
        <v>607</v>
      </c>
      <c r="D2165" s="840" t="s">
        <v>608</v>
      </c>
      <c r="E2165" s="826" t="s">
        <v>3629</v>
      </c>
      <c r="F2165" s="840" t="s">
        <v>3630</v>
      </c>
      <c r="G2165" s="826" t="s">
        <v>5284</v>
      </c>
      <c r="H2165" s="826" t="s">
        <v>5285</v>
      </c>
      <c r="I2165" s="832">
        <v>23.559999465942383</v>
      </c>
      <c r="J2165" s="832">
        <v>50</v>
      </c>
      <c r="K2165" s="833">
        <v>1177.93994140625</v>
      </c>
    </row>
    <row r="2166" spans="1:11" ht="14.45" customHeight="1" x14ac:dyDescent="0.2">
      <c r="A2166" s="822" t="s">
        <v>575</v>
      </c>
      <c r="B2166" s="823" t="s">
        <v>576</v>
      </c>
      <c r="C2166" s="826" t="s">
        <v>607</v>
      </c>
      <c r="D2166" s="840" t="s">
        <v>608</v>
      </c>
      <c r="E2166" s="826" t="s">
        <v>3629</v>
      </c>
      <c r="F2166" s="840" t="s">
        <v>3630</v>
      </c>
      <c r="G2166" s="826" t="s">
        <v>5623</v>
      </c>
      <c r="H2166" s="826" t="s">
        <v>5624</v>
      </c>
      <c r="I2166" s="832">
        <v>321.20999145507813</v>
      </c>
      <c r="J2166" s="832">
        <v>10</v>
      </c>
      <c r="K2166" s="833">
        <v>3212.070068359375</v>
      </c>
    </row>
    <row r="2167" spans="1:11" ht="14.45" customHeight="1" x14ac:dyDescent="0.2">
      <c r="A2167" s="822" t="s">
        <v>575</v>
      </c>
      <c r="B2167" s="823" t="s">
        <v>576</v>
      </c>
      <c r="C2167" s="826" t="s">
        <v>607</v>
      </c>
      <c r="D2167" s="840" t="s">
        <v>608</v>
      </c>
      <c r="E2167" s="826" t="s">
        <v>3629</v>
      </c>
      <c r="F2167" s="840" t="s">
        <v>3630</v>
      </c>
      <c r="G2167" s="826" t="s">
        <v>5301</v>
      </c>
      <c r="H2167" s="826" t="s">
        <v>5302</v>
      </c>
      <c r="I2167" s="832">
        <v>1539.1199951171875</v>
      </c>
      <c r="J2167" s="832">
        <v>2</v>
      </c>
      <c r="K2167" s="833">
        <v>3078.239990234375</v>
      </c>
    </row>
    <row r="2168" spans="1:11" ht="14.45" customHeight="1" x14ac:dyDescent="0.2">
      <c r="A2168" s="822" t="s">
        <v>575</v>
      </c>
      <c r="B2168" s="823" t="s">
        <v>576</v>
      </c>
      <c r="C2168" s="826" t="s">
        <v>607</v>
      </c>
      <c r="D2168" s="840" t="s">
        <v>608</v>
      </c>
      <c r="E2168" s="826" t="s">
        <v>3629</v>
      </c>
      <c r="F2168" s="840" t="s">
        <v>3630</v>
      </c>
      <c r="G2168" s="826" t="s">
        <v>5303</v>
      </c>
      <c r="H2168" s="826" t="s">
        <v>5304</v>
      </c>
      <c r="I2168" s="832">
        <v>1539.1199951171875</v>
      </c>
      <c r="J2168" s="832">
        <v>2</v>
      </c>
      <c r="K2168" s="833">
        <v>3078.239990234375</v>
      </c>
    </row>
    <row r="2169" spans="1:11" ht="14.45" customHeight="1" x14ac:dyDescent="0.2">
      <c r="A2169" s="822" t="s">
        <v>575</v>
      </c>
      <c r="B2169" s="823" t="s">
        <v>576</v>
      </c>
      <c r="C2169" s="826" t="s">
        <v>607</v>
      </c>
      <c r="D2169" s="840" t="s">
        <v>608</v>
      </c>
      <c r="E2169" s="826" t="s">
        <v>3629</v>
      </c>
      <c r="F2169" s="840" t="s">
        <v>3630</v>
      </c>
      <c r="G2169" s="826" t="s">
        <v>5318</v>
      </c>
      <c r="H2169" s="826" t="s">
        <v>5319</v>
      </c>
      <c r="I2169" s="832">
        <v>46.979999542236328</v>
      </c>
      <c r="J2169" s="832">
        <v>25</v>
      </c>
      <c r="K2169" s="833">
        <v>1174.6099853515625</v>
      </c>
    </row>
    <row r="2170" spans="1:11" ht="14.45" customHeight="1" x14ac:dyDescent="0.2">
      <c r="A2170" s="822" t="s">
        <v>575</v>
      </c>
      <c r="B2170" s="823" t="s">
        <v>576</v>
      </c>
      <c r="C2170" s="826" t="s">
        <v>607</v>
      </c>
      <c r="D2170" s="840" t="s">
        <v>608</v>
      </c>
      <c r="E2170" s="826" t="s">
        <v>3629</v>
      </c>
      <c r="F2170" s="840" t="s">
        <v>3630</v>
      </c>
      <c r="G2170" s="826" t="s">
        <v>5056</v>
      </c>
      <c r="H2170" s="826" t="s">
        <v>5323</v>
      </c>
      <c r="I2170" s="832">
        <v>23.350000381469727</v>
      </c>
      <c r="J2170" s="832">
        <v>20</v>
      </c>
      <c r="K2170" s="833">
        <v>467</v>
      </c>
    </row>
    <row r="2171" spans="1:11" ht="14.45" customHeight="1" x14ac:dyDescent="0.2">
      <c r="A2171" s="822" t="s">
        <v>575</v>
      </c>
      <c r="B2171" s="823" t="s">
        <v>576</v>
      </c>
      <c r="C2171" s="826" t="s">
        <v>607</v>
      </c>
      <c r="D2171" s="840" t="s">
        <v>608</v>
      </c>
      <c r="E2171" s="826" t="s">
        <v>3629</v>
      </c>
      <c r="F2171" s="840" t="s">
        <v>3630</v>
      </c>
      <c r="G2171" s="826" t="s">
        <v>5324</v>
      </c>
      <c r="H2171" s="826" t="s">
        <v>5325</v>
      </c>
      <c r="I2171" s="832">
        <v>45.650001525878906</v>
      </c>
      <c r="J2171" s="832">
        <v>40</v>
      </c>
      <c r="K2171" s="833">
        <v>1826.1400146484375</v>
      </c>
    </row>
    <row r="2172" spans="1:11" ht="14.45" customHeight="1" x14ac:dyDescent="0.2">
      <c r="A2172" s="822" t="s">
        <v>575</v>
      </c>
      <c r="B2172" s="823" t="s">
        <v>576</v>
      </c>
      <c r="C2172" s="826" t="s">
        <v>607</v>
      </c>
      <c r="D2172" s="840" t="s">
        <v>608</v>
      </c>
      <c r="E2172" s="826" t="s">
        <v>3629</v>
      </c>
      <c r="F2172" s="840" t="s">
        <v>3630</v>
      </c>
      <c r="G2172" s="826" t="s">
        <v>3654</v>
      </c>
      <c r="H2172" s="826" t="s">
        <v>3655</v>
      </c>
      <c r="I2172" s="832">
        <v>0.82124999165534973</v>
      </c>
      <c r="J2172" s="832">
        <v>1800</v>
      </c>
      <c r="K2172" s="833">
        <v>1478</v>
      </c>
    </row>
    <row r="2173" spans="1:11" ht="14.45" customHeight="1" x14ac:dyDescent="0.2">
      <c r="A2173" s="822" t="s">
        <v>575</v>
      </c>
      <c r="B2173" s="823" t="s">
        <v>576</v>
      </c>
      <c r="C2173" s="826" t="s">
        <v>607</v>
      </c>
      <c r="D2173" s="840" t="s">
        <v>608</v>
      </c>
      <c r="E2173" s="826" t="s">
        <v>3629</v>
      </c>
      <c r="F2173" s="840" t="s">
        <v>3630</v>
      </c>
      <c r="G2173" s="826" t="s">
        <v>3656</v>
      </c>
      <c r="H2173" s="826" t="s">
        <v>3657</v>
      </c>
      <c r="I2173" s="832">
        <v>1.0900000333786011</v>
      </c>
      <c r="J2173" s="832">
        <v>500</v>
      </c>
      <c r="K2173" s="833">
        <v>545</v>
      </c>
    </row>
    <row r="2174" spans="1:11" ht="14.45" customHeight="1" x14ac:dyDescent="0.2">
      <c r="A2174" s="822" t="s">
        <v>575</v>
      </c>
      <c r="B2174" s="823" t="s">
        <v>576</v>
      </c>
      <c r="C2174" s="826" t="s">
        <v>607</v>
      </c>
      <c r="D2174" s="840" t="s">
        <v>608</v>
      </c>
      <c r="E2174" s="826" t="s">
        <v>3629</v>
      </c>
      <c r="F2174" s="840" t="s">
        <v>3630</v>
      </c>
      <c r="G2174" s="826" t="s">
        <v>3658</v>
      </c>
      <c r="H2174" s="826" t="s">
        <v>3659</v>
      </c>
      <c r="I2174" s="832">
        <v>0.43500000238418579</v>
      </c>
      <c r="J2174" s="832">
        <v>400</v>
      </c>
      <c r="K2174" s="833">
        <v>174</v>
      </c>
    </row>
    <row r="2175" spans="1:11" ht="14.45" customHeight="1" x14ac:dyDescent="0.2">
      <c r="A2175" s="822" t="s">
        <v>575</v>
      </c>
      <c r="B2175" s="823" t="s">
        <v>576</v>
      </c>
      <c r="C2175" s="826" t="s">
        <v>607</v>
      </c>
      <c r="D2175" s="840" t="s">
        <v>608</v>
      </c>
      <c r="E2175" s="826" t="s">
        <v>3629</v>
      </c>
      <c r="F2175" s="840" t="s">
        <v>3630</v>
      </c>
      <c r="G2175" s="826" t="s">
        <v>3660</v>
      </c>
      <c r="H2175" s="826" t="s">
        <v>5060</v>
      </c>
      <c r="I2175" s="832">
        <v>0.47999998927116394</v>
      </c>
      <c r="J2175" s="832">
        <v>100</v>
      </c>
      <c r="K2175" s="833">
        <v>48</v>
      </c>
    </row>
    <row r="2176" spans="1:11" ht="14.45" customHeight="1" x14ac:dyDescent="0.2">
      <c r="A2176" s="822" t="s">
        <v>575</v>
      </c>
      <c r="B2176" s="823" t="s">
        <v>576</v>
      </c>
      <c r="C2176" s="826" t="s">
        <v>607</v>
      </c>
      <c r="D2176" s="840" t="s">
        <v>608</v>
      </c>
      <c r="E2176" s="826" t="s">
        <v>3629</v>
      </c>
      <c r="F2176" s="840" t="s">
        <v>3630</v>
      </c>
      <c r="G2176" s="826" t="s">
        <v>3662</v>
      </c>
      <c r="H2176" s="826" t="s">
        <v>3663</v>
      </c>
      <c r="I2176" s="832">
        <v>1.1285714251654488</v>
      </c>
      <c r="J2176" s="832">
        <v>1600</v>
      </c>
      <c r="K2176" s="833">
        <v>1810.8000106811523</v>
      </c>
    </row>
    <row r="2177" spans="1:11" ht="14.45" customHeight="1" x14ac:dyDescent="0.2">
      <c r="A2177" s="822" t="s">
        <v>575</v>
      </c>
      <c r="B2177" s="823" t="s">
        <v>576</v>
      </c>
      <c r="C2177" s="826" t="s">
        <v>607</v>
      </c>
      <c r="D2177" s="840" t="s">
        <v>608</v>
      </c>
      <c r="E2177" s="826" t="s">
        <v>3629</v>
      </c>
      <c r="F2177" s="840" t="s">
        <v>3630</v>
      </c>
      <c r="G2177" s="826" t="s">
        <v>3664</v>
      </c>
      <c r="H2177" s="826" t="s">
        <v>3665</v>
      </c>
      <c r="I2177" s="832">
        <v>1.6699999570846558</v>
      </c>
      <c r="J2177" s="832">
        <v>100</v>
      </c>
      <c r="K2177" s="833">
        <v>167</v>
      </c>
    </row>
    <row r="2178" spans="1:11" ht="14.45" customHeight="1" x14ac:dyDescent="0.2">
      <c r="A2178" s="822" t="s">
        <v>575</v>
      </c>
      <c r="B2178" s="823" t="s">
        <v>576</v>
      </c>
      <c r="C2178" s="826" t="s">
        <v>607</v>
      </c>
      <c r="D2178" s="840" t="s">
        <v>608</v>
      </c>
      <c r="E2178" s="826" t="s">
        <v>3629</v>
      </c>
      <c r="F2178" s="840" t="s">
        <v>3630</v>
      </c>
      <c r="G2178" s="826" t="s">
        <v>3666</v>
      </c>
      <c r="H2178" s="826" t="s">
        <v>3667</v>
      </c>
      <c r="I2178" s="832">
        <v>0.57999998331069946</v>
      </c>
      <c r="J2178" s="832">
        <v>900</v>
      </c>
      <c r="K2178" s="833">
        <v>522</v>
      </c>
    </row>
    <row r="2179" spans="1:11" ht="14.45" customHeight="1" x14ac:dyDescent="0.2">
      <c r="A2179" s="822" t="s">
        <v>575</v>
      </c>
      <c r="B2179" s="823" t="s">
        <v>576</v>
      </c>
      <c r="C2179" s="826" t="s">
        <v>607</v>
      </c>
      <c r="D2179" s="840" t="s">
        <v>608</v>
      </c>
      <c r="E2179" s="826" t="s">
        <v>3629</v>
      </c>
      <c r="F2179" s="840" t="s">
        <v>3630</v>
      </c>
      <c r="G2179" s="826" t="s">
        <v>3668</v>
      </c>
      <c r="H2179" s="826" t="s">
        <v>3669</v>
      </c>
      <c r="I2179" s="832">
        <v>0.67000001668930054</v>
      </c>
      <c r="J2179" s="832">
        <v>400</v>
      </c>
      <c r="K2179" s="833">
        <v>268</v>
      </c>
    </row>
    <row r="2180" spans="1:11" ht="14.45" customHeight="1" x14ac:dyDescent="0.2">
      <c r="A2180" s="822" t="s">
        <v>575</v>
      </c>
      <c r="B2180" s="823" t="s">
        <v>576</v>
      </c>
      <c r="C2180" s="826" t="s">
        <v>607</v>
      </c>
      <c r="D2180" s="840" t="s">
        <v>608</v>
      </c>
      <c r="E2180" s="826" t="s">
        <v>3629</v>
      </c>
      <c r="F2180" s="840" t="s">
        <v>3630</v>
      </c>
      <c r="G2180" s="826" t="s">
        <v>5625</v>
      </c>
      <c r="H2180" s="826" t="s">
        <v>5626</v>
      </c>
      <c r="I2180" s="832">
        <v>2.7599999904632568</v>
      </c>
      <c r="J2180" s="832">
        <v>100</v>
      </c>
      <c r="K2180" s="833">
        <v>276</v>
      </c>
    </row>
    <row r="2181" spans="1:11" ht="14.45" customHeight="1" x14ac:dyDescent="0.2">
      <c r="A2181" s="822" t="s">
        <v>575</v>
      </c>
      <c r="B2181" s="823" t="s">
        <v>576</v>
      </c>
      <c r="C2181" s="826" t="s">
        <v>607</v>
      </c>
      <c r="D2181" s="840" t="s">
        <v>608</v>
      </c>
      <c r="E2181" s="826" t="s">
        <v>3629</v>
      </c>
      <c r="F2181" s="840" t="s">
        <v>3630</v>
      </c>
      <c r="G2181" s="826" t="s">
        <v>3656</v>
      </c>
      <c r="H2181" s="826" t="s">
        <v>3670</v>
      </c>
      <c r="I2181" s="832">
        <v>1.0900000333786011</v>
      </c>
      <c r="J2181" s="832">
        <v>1600</v>
      </c>
      <c r="K2181" s="833">
        <v>1744</v>
      </c>
    </row>
    <row r="2182" spans="1:11" ht="14.45" customHeight="1" x14ac:dyDescent="0.2">
      <c r="A2182" s="822" t="s">
        <v>575</v>
      </c>
      <c r="B2182" s="823" t="s">
        <v>576</v>
      </c>
      <c r="C2182" s="826" t="s">
        <v>607</v>
      </c>
      <c r="D2182" s="840" t="s">
        <v>608</v>
      </c>
      <c r="E2182" s="826" t="s">
        <v>3629</v>
      </c>
      <c r="F2182" s="840" t="s">
        <v>3630</v>
      </c>
      <c r="G2182" s="826" t="s">
        <v>3664</v>
      </c>
      <c r="H2182" s="826" t="s">
        <v>3672</v>
      </c>
      <c r="I2182" s="832">
        <v>1.6759999513626098</v>
      </c>
      <c r="J2182" s="832">
        <v>1200</v>
      </c>
      <c r="K2182" s="833">
        <v>2012</v>
      </c>
    </row>
    <row r="2183" spans="1:11" ht="14.45" customHeight="1" x14ac:dyDescent="0.2">
      <c r="A2183" s="822" t="s">
        <v>575</v>
      </c>
      <c r="B2183" s="823" t="s">
        <v>576</v>
      </c>
      <c r="C2183" s="826" t="s">
        <v>607</v>
      </c>
      <c r="D2183" s="840" t="s">
        <v>608</v>
      </c>
      <c r="E2183" s="826" t="s">
        <v>3629</v>
      </c>
      <c r="F2183" s="840" t="s">
        <v>3630</v>
      </c>
      <c r="G2183" s="826" t="s">
        <v>3668</v>
      </c>
      <c r="H2183" s="826" t="s">
        <v>3673</v>
      </c>
      <c r="I2183" s="832">
        <v>0.67000001668930054</v>
      </c>
      <c r="J2183" s="832">
        <v>600</v>
      </c>
      <c r="K2183" s="833">
        <v>402</v>
      </c>
    </row>
    <row r="2184" spans="1:11" ht="14.45" customHeight="1" x14ac:dyDescent="0.2">
      <c r="A2184" s="822" t="s">
        <v>575</v>
      </c>
      <c r="B2184" s="823" t="s">
        <v>576</v>
      </c>
      <c r="C2184" s="826" t="s">
        <v>607</v>
      </c>
      <c r="D2184" s="840" t="s">
        <v>608</v>
      </c>
      <c r="E2184" s="826" t="s">
        <v>3629</v>
      </c>
      <c r="F2184" s="840" t="s">
        <v>3630</v>
      </c>
      <c r="G2184" s="826" t="s">
        <v>5625</v>
      </c>
      <c r="H2184" s="826" t="s">
        <v>5627</v>
      </c>
      <c r="I2184" s="832">
        <v>2.75</v>
      </c>
      <c r="J2184" s="832">
        <v>100</v>
      </c>
      <c r="K2184" s="833">
        <v>275</v>
      </c>
    </row>
    <row r="2185" spans="1:11" ht="14.45" customHeight="1" x14ac:dyDescent="0.2">
      <c r="A2185" s="822" t="s">
        <v>575</v>
      </c>
      <c r="B2185" s="823" t="s">
        <v>576</v>
      </c>
      <c r="C2185" s="826" t="s">
        <v>607</v>
      </c>
      <c r="D2185" s="840" t="s">
        <v>608</v>
      </c>
      <c r="E2185" s="826" t="s">
        <v>3629</v>
      </c>
      <c r="F2185" s="840" t="s">
        <v>3630</v>
      </c>
      <c r="G2185" s="826" t="s">
        <v>3674</v>
      </c>
      <c r="H2185" s="826" t="s">
        <v>3675</v>
      </c>
      <c r="I2185" s="832">
        <v>0.47285713894026621</v>
      </c>
      <c r="J2185" s="832">
        <v>1700</v>
      </c>
      <c r="K2185" s="833">
        <v>805</v>
      </c>
    </row>
    <row r="2186" spans="1:11" ht="14.45" customHeight="1" x14ac:dyDescent="0.2">
      <c r="A2186" s="822" t="s">
        <v>575</v>
      </c>
      <c r="B2186" s="823" t="s">
        <v>576</v>
      </c>
      <c r="C2186" s="826" t="s">
        <v>607</v>
      </c>
      <c r="D2186" s="840" t="s">
        <v>608</v>
      </c>
      <c r="E2186" s="826" t="s">
        <v>3629</v>
      </c>
      <c r="F2186" s="840" t="s">
        <v>3630</v>
      </c>
      <c r="G2186" s="826" t="s">
        <v>3674</v>
      </c>
      <c r="H2186" s="826" t="s">
        <v>5083</v>
      </c>
      <c r="I2186" s="832">
        <v>0.4699999988079071</v>
      </c>
      <c r="J2186" s="832">
        <v>1500</v>
      </c>
      <c r="K2186" s="833">
        <v>705</v>
      </c>
    </row>
    <row r="2187" spans="1:11" ht="14.45" customHeight="1" x14ac:dyDescent="0.2">
      <c r="A2187" s="822" t="s">
        <v>575</v>
      </c>
      <c r="B2187" s="823" t="s">
        <v>576</v>
      </c>
      <c r="C2187" s="826" t="s">
        <v>607</v>
      </c>
      <c r="D2187" s="840" t="s">
        <v>608</v>
      </c>
      <c r="E2187" s="826" t="s">
        <v>3629</v>
      </c>
      <c r="F2187" s="840" t="s">
        <v>3630</v>
      </c>
      <c r="G2187" s="826" t="s">
        <v>4587</v>
      </c>
      <c r="H2187" s="826" t="s">
        <v>4588</v>
      </c>
      <c r="I2187" s="832">
        <v>99.220001220703125</v>
      </c>
      <c r="J2187" s="832">
        <v>10</v>
      </c>
      <c r="K2187" s="833">
        <v>992.20001220703125</v>
      </c>
    </row>
    <row r="2188" spans="1:11" ht="14.45" customHeight="1" x14ac:dyDescent="0.2">
      <c r="A2188" s="822" t="s">
        <v>575</v>
      </c>
      <c r="B2188" s="823" t="s">
        <v>576</v>
      </c>
      <c r="C2188" s="826" t="s">
        <v>607</v>
      </c>
      <c r="D2188" s="840" t="s">
        <v>608</v>
      </c>
      <c r="E2188" s="826" t="s">
        <v>3678</v>
      </c>
      <c r="F2188" s="840" t="s">
        <v>3679</v>
      </c>
      <c r="G2188" s="826" t="s">
        <v>3680</v>
      </c>
      <c r="H2188" s="826" t="s">
        <v>3681</v>
      </c>
      <c r="I2188" s="832">
        <v>10.164999961853027</v>
      </c>
      <c r="J2188" s="832">
        <v>1150</v>
      </c>
      <c r="K2188" s="833">
        <v>11690</v>
      </c>
    </row>
    <row r="2189" spans="1:11" ht="14.45" customHeight="1" x14ac:dyDescent="0.2">
      <c r="A2189" s="822" t="s">
        <v>575</v>
      </c>
      <c r="B2189" s="823" t="s">
        <v>576</v>
      </c>
      <c r="C2189" s="826" t="s">
        <v>607</v>
      </c>
      <c r="D2189" s="840" t="s">
        <v>608</v>
      </c>
      <c r="E2189" s="826" t="s">
        <v>3678</v>
      </c>
      <c r="F2189" s="840" t="s">
        <v>3679</v>
      </c>
      <c r="G2189" s="826" t="s">
        <v>3680</v>
      </c>
      <c r="H2189" s="826" t="s">
        <v>3682</v>
      </c>
      <c r="I2189" s="832">
        <v>10.161666552225748</v>
      </c>
      <c r="J2189" s="832">
        <v>1050</v>
      </c>
      <c r="K2189" s="833">
        <v>10669</v>
      </c>
    </row>
    <row r="2190" spans="1:11" ht="14.45" customHeight="1" x14ac:dyDescent="0.2">
      <c r="A2190" s="822" t="s">
        <v>575</v>
      </c>
      <c r="B2190" s="823" t="s">
        <v>576</v>
      </c>
      <c r="C2190" s="826" t="s">
        <v>607</v>
      </c>
      <c r="D2190" s="840" t="s">
        <v>608</v>
      </c>
      <c r="E2190" s="826" t="s">
        <v>3683</v>
      </c>
      <c r="F2190" s="840" t="s">
        <v>3684</v>
      </c>
      <c r="G2190" s="826" t="s">
        <v>5398</v>
      </c>
      <c r="H2190" s="826" t="s">
        <v>5402</v>
      </c>
      <c r="I2190" s="832">
        <v>180.44000244140625</v>
      </c>
      <c r="J2190" s="832">
        <v>50</v>
      </c>
      <c r="K2190" s="833">
        <v>9021.759765625</v>
      </c>
    </row>
    <row r="2191" spans="1:11" ht="14.45" customHeight="1" x14ac:dyDescent="0.2">
      <c r="A2191" s="822" t="s">
        <v>575</v>
      </c>
      <c r="B2191" s="823" t="s">
        <v>576</v>
      </c>
      <c r="C2191" s="826" t="s">
        <v>607</v>
      </c>
      <c r="D2191" s="840" t="s">
        <v>608</v>
      </c>
      <c r="E2191" s="826" t="s">
        <v>3683</v>
      </c>
      <c r="F2191" s="840" t="s">
        <v>3684</v>
      </c>
      <c r="G2191" s="826" t="s">
        <v>3689</v>
      </c>
      <c r="H2191" s="826" t="s">
        <v>3690</v>
      </c>
      <c r="I2191" s="832">
        <v>0.30000001192092896</v>
      </c>
      <c r="J2191" s="832">
        <v>100</v>
      </c>
      <c r="K2191" s="833">
        <v>30</v>
      </c>
    </row>
    <row r="2192" spans="1:11" ht="14.45" customHeight="1" x14ac:dyDescent="0.2">
      <c r="A2192" s="822" t="s">
        <v>575</v>
      </c>
      <c r="B2192" s="823" t="s">
        <v>576</v>
      </c>
      <c r="C2192" s="826" t="s">
        <v>607</v>
      </c>
      <c r="D2192" s="840" t="s">
        <v>608</v>
      </c>
      <c r="E2192" s="826" t="s">
        <v>3683</v>
      </c>
      <c r="F2192" s="840" t="s">
        <v>3684</v>
      </c>
      <c r="G2192" s="826" t="s">
        <v>3691</v>
      </c>
      <c r="H2192" s="826" t="s">
        <v>3692</v>
      </c>
      <c r="I2192" s="832">
        <v>0.3033333420753479</v>
      </c>
      <c r="J2192" s="832">
        <v>500</v>
      </c>
      <c r="K2192" s="833">
        <v>152</v>
      </c>
    </row>
    <row r="2193" spans="1:11" ht="14.45" customHeight="1" x14ac:dyDescent="0.2">
      <c r="A2193" s="822" t="s">
        <v>575</v>
      </c>
      <c r="B2193" s="823" t="s">
        <v>576</v>
      </c>
      <c r="C2193" s="826" t="s">
        <v>607</v>
      </c>
      <c r="D2193" s="840" t="s">
        <v>608</v>
      </c>
      <c r="E2193" s="826" t="s">
        <v>3683</v>
      </c>
      <c r="F2193" s="840" t="s">
        <v>3684</v>
      </c>
      <c r="G2193" s="826" t="s">
        <v>3693</v>
      </c>
      <c r="H2193" s="826" t="s">
        <v>3694</v>
      </c>
      <c r="I2193" s="832">
        <v>0.54666668176651001</v>
      </c>
      <c r="J2193" s="832">
        <v>1500</v>
      </c>
      <c r="K2193" s="833">
        <v>821</v>
      </c>
    </row>
    <row r="2194" spans="1:11" ht="14.45" customHeight="1" x14ac:dyDescent="0.2">
      <c r="A2194" s="822" t="s">
        <v>575</v>
      </c>
      <c r="B2194" s="823" t="s">
        <v>576</v>
      </c>
      <c r="C2194" s="826" t="s">
        <v>607</v>
      </c>
      <c r="D2194" s="840" t="s">
        <v>608</v>
      </c>
      <c r="E2194" s="826" t="s">
        <v>3683</v>
      </c>
      <c r="F2194" s="840" t="s">
        <v>3684</v>
      </c>
      <c r="G2194" s="826" t="s">
        <v>3689</v>
      </c>
      <c r="H2194" s="826" t="s">
        <v>3697</v>
      </c>
      <c r="I2194" s="832">
        <v>0.30000001192092896</v>
      </c>
      <c r="J2194" s="832">
        <v>100</v>
      </c>
      <c r="K2194" s="833">
        <v>30</v>
      </c>
    </row>
    <row r="2195" spans="1:11" ht="14.45" customHeight="1" x14ac:dyDescent="0.2">
      <c r="A2195" s="822" t="s">
        <v>575</v>
      </c>
      <c r="B2195" s="823" t="s">
        <v>576</v>
      </c>
      <c r="C2195" s="826" t="s">
        <v>607</v>
      </c>
      <c r="D2195" s="840" t="s">
        <v>608</v>
      </c>
      <c r="E2195" s="826" t="s">
        <v>3683</v>
      </c>
      <c r="F2195" s="840" t="s">
        <v>3684</v>
      </c>
      <c r="G2195" s="826" t="s">
        <v>3691</v>
      </c>
      <c r="H2195" s="826" t="s">
        <v>4682</v>
      </c>
      <c r="I2195" s="832">
        <v>0.30500000715255737</v>
      </c>
      <c r="J2195" s="832">
        <v>300</v>
      </c>
      <c r="K2195" s="833">
        <v>92</v>
      </c>
    </row>
    <row r="2196" spans="1:11" ht="14.45" customHeight="1" x14ac:dyDescent="0.2">
      <c r="A2196" s="822" t="s">
        <v>575</v>
      </c>
      <c r="B2196" s="823" t="s">
        <v>576</v>
      </c>
      <c r="C2196" s="826" t="s">
        <v>607</v>
      </c>
      <c r="D2196" s="840" t="s">
        <v>608</v>
      </c>
      <c r="E2196" s="826" t="s">
        <v>3683</v>
      </c>
      <c r="F2196" s="840" t="s">
        <v>3684</v>
      </c>
      <c r="G2196" s="826" t="s">
        <v>3693</v>
      </c>
      <c r="H2196" s="826" t="s">
        <v>3700</v>
      </c>
      <c r="I2196" s="832">
        <v>0.54666668176651001</v>
      </c>
      <c r="J2196" s="832">
        <v>1100</v>
      </c>
      <c r="K2196" s="833">
        <v>601</v>
      </c>
    </row>
    <row r="2197" spans="1:11" ht="14.45" customHeight="1" x14ac:dyDescent="0.2">
      <c r="A2197" s="822" t="s">
        <v>575</v>
      </c>
      <c r="B2197" s="823" t="s">
        <v>576</v>
      </c>
      <c r="C2197" s="826" t="s">
        <v>607</v>
      </c>
      <c r="D2197" s="840" t="s">
        <v>608</v>
      </c>
      <c r="E2197" s="826" t="s">
        <v>3683</v>
      </c>
      <c r="F2197" s="840" t="s">
        <v>3684</v>
      </c>
      <c r="G2197" s="826" t="s">
        <v>5419</v>
      </c>
      <c r="H2197" s="826" t="s">
        <v>5420</v>
      </c>
      <c r="I2197" s="832">
        <v>29.399999618530273</v>
      </c>
      <c r="J2197" s="832">
        <v>273</v>
      </c>
      <c r="K2197" s="833">
        <v>8027.0201416015625</v>
      </c>
    </row>
    <row r="2198" spans="1:11" ht="14.45" customHeight="1" x14ac:dyDescent="0.2">
      <c r="A2198" s="822" t="s">
        <v>575</v>
      </c>
      <c r="B2198" s="823" t="s">
        <v>576</v>
      </c>
      <c r="C2198" s="826" t="s">
        <v>607</v>
      </c>
      <c r="D2198" s="840" t="s">
        <v>608</v>
      </c>
      <c r="E2198" s="826" t="s">
        <v>3683</v>
      </c>
      <c r="F2198" s="840" t="s">
        <v>3684</v>
      </c>
      <c r="G2198" s="826" t="s">
        <v>5419</v>
      </c>
      <c r="H2198" s="826" t="s">
        <v>5628</v>
      </c>
      <c r="I2198" s="832">
        <v>29.399999618530273</v>
      </c>
      <c r="J2198" s="832">
        <v>250</v>
      </c>
      <c r="K2198" s="833">
        <v>7350.760009765625</v>
      </c>
    </row>
    <row r="2199" spans="1:11" ht="14.45" customHeight="1" x14ac:dyDescent="0.2">
      <c r="A2199" s="822" t="s">
        <v>575</v>
      </c>
      <c r="B2199" s="823" t="s">
        <v>576</v>
      </c>
      <c r="C2199" s="826" t="s">
        <v>607</v>
      </c>
      <c r="D2199" s="840" t="s">
        <v>608</v>
      </c>
      <c r="E2199" s="826" t="s">
        <v>3683</v>
      </c>
      <c r="F2199" s="840" t="s">
        <v>3684</v>
      </c>
      <c r="G2199" s="826" t="s">
        <v>5427</v>
      </c>
      <c r="H2199" s="826" t="s">
        <v>5428</v>
      </c>
      <c r="I2199" s="832">
        <v>1.559999942779541</v>
      </c>
      <c r="J2199" s="832">
        <v>100</v>
      </c>
      <c r="K2199" s="833">
        <v>155.77999877929688</v>
      </c>
    </row>
    <row r="2200" spans="1:11" ht="14.45" customHeight="1" x14ac:dyDescent="0.2">
      <c r="A2200" s="822" t="s">
        <v>575</v>
      </c>
      <c r="B2200" s="823" t="s">
        <v>576</v>
      </c>
      <c r="C2200" s="826" t="s">
        <v>607</v>
      </c>
      <c r="D2200" s="840" t="s">
        <v>608</v>
      </c>
      <c r="E2200" s="826" t="s">
        <v>3683</v>
      </c>
      <c r="F2200" s="840" t="s">
        <v>3684</v>
      </c>
      <c r="G2200" s="826" t="s">
        <v>5427</v>
      </c>
      <c r="H2200" s="826" t="s">
        <v>5429</v>
      </c>
      <c r="I2200" s="832">
        <v>1.5733333031336467</v>
      </c>
      <c r="J2200" s="832">
        <v>500</v>
      </c>
      <c r="K2200" s="833">
        <v>787.36997985839844</v>
      </c>
    </row>
    <row r="2201" spans="1:11" ht="14.45" customHeight="1" x14ac:dyDescent="0.2">
      <c r="A2201" s="822" t="s">
        <v>575</v>
      </c>
      <c r="B2201" s="823" t="s">
        <v>576</v>
      </c>
      <c r="C2201" s="826" t="s">
        <v>607</v>
      </c>
      <c r="D2201" s="840" t="s">
        <v>608</v>
      </c>
      <c r="E2201" s="826" t="s">
        <v>3719</v>
      </c>
      <c r="F2201" s="840" t="s">
        <v>3720</v>
      </c>
      <c r="G2201" s="826" t="s">
        <v>3729</v>
      </c>
      <c r="H2201" s="826" t="s">
        <v>3730</v>
      </c>
      <c r="I2201" s="832">
        <v>0.62999999523162842</v>
      </c>
      <c r="J2201" s="832">
        <v>1400</v>
      </c>
      <c r="K2201" s="833">
        <v>882</v>
      </c>
    </row>
    <row r="2202" spans="1:11" ht="14.45" customHeight="1" x14ac:dyDescent="0.2">
      <c r="A2202" s="822" t="s">
        <v>575</v>
      </c>
      <c r="B2202" s="823" t="s">
        <v>576</v>
      </c>
      <c r="C2202" s="826" t="s">
        <v>607</v>
      </c>
      <c r="D2202" s="840" t="s">
        <v>608</v>
      </c>
      <c r="E2202" s="826" t="s">
        <v>3719</v>
      </c>
      <c r="F2202" s="840" t="s">
        <v>3720</v>
      </c>
      <c r="G2202" s="826" t="s">
        <v>3731</v>
      </c>
      <c r="H2202" s="826" t="s">
        <v>3732</v>
      </c>
      <c r="I2202" s="832">
        <v>0.62999999523162842</v>
      </c>
      <c r="J2202" s="832">
        <v>3000</v>
      </c>
      <c r="K2202" s="833">
        <v>1890</v>
      </c>
    </row>
    <row r="2203" spans="1:11" ht="14.45" customHeight="1" x14ac:dyDescent="0.2">
      <c r="A2203" s="822" t="s">
        <v>575</v>
      </c>
      <c r="B2203" s="823" t="s">
        <v>576</v>
      </c>
      <c r="C2203" s="826" t="s">
        <v>607</v>
      </c>
      <c r="D2203" s="840" t="s">
        <v>608</v>
      </c>
      <c r="E2203" s="826" t="s">
        <v>3719</v>
      </c>
      <c r="F2203" s="840" t="s">
        <v>3720</v>
      </c>
      <c r="G2203" s="826" t="s">
        <v>4704</v>
      </c>
      <c r="H2203" s="826" t="s">
        <v>4705</v>
      </c>
      <c r="I2203" s="832">
        <v>0.62999999523162842</v>
      </c>
      <c r="J2203" s="832">
        <v>1800</v>
      </c>
      <c r="K2203" s="833">
        <v>1134</v>
      </c>
    </row>
    <row r="2204" spans="1:11" ht="14.45" customHeight="1" x14ac:dyDescent="0.2">
      <c r="A2204" s="822" t="s">
        <v>575</v>
      </c>
      <c r="B2204" s="823" t="s">
        <v>576</v>
      </c>
      <c r="C2204" s="826" t="s">
        <v>607</v>
      </c>
      <c r="D2204" s="840" t="s">
        <v>608</v>
      </c>
      <c r="E2204" s="826" t="s">
        <v>3719</v>
      </c>
      <c r="F2204" s="840" t="s">
        <v>3720</v>
      </c>
      <c r="G2204" s="826" t="s">
        <v>4706</v>
      </c>
      <c r="H2204" s="826" t="s">
        <v>4707</v>
      </c>
      <c r="I2204" s="832">
        <v>0.62999999523162842</v>
      </c>
      <c r="J2204" s="832">
        <v>170</v>
      </c>
      <c r="K2204" s="833">
        <v>107.09999847412109</v>
      </c>
    </row>
    <row r="2205" spans="1:11" ht="14.45" customHeight="1" x14ac:dyDescent="0.2">
      <c r="A2205" s="822" t="s">
        <v>575</v>
      </c>
      <c r="B2205" s="823" t="s">
        <v>576</v>
      </c>
      <c r="C2205" s="826" t="s">
        <v>607</v>
      </c>
      <c r="D2205" s="840" t="s">
        <v>608</v>
      </c>
      <c r="E2205" s="826" t="s">
        <v>3719</v>
      </c>
      <c r="F2205" s="840" t="s">
        <v>3720</v>
      </c>
      <c r="G2205" s="826" t="s">
        <v>3731</v>
      </c>
      <c r="H2205" s="826" t="s">
        <v>3734</v>
      </c>
      <c r="I2205" s="832">
        <v>0.62999999523162842</v>
      </c>
      <c r="J2205" s="832">
        <v>400</v>
      </c>
      <c r="K2205" s="833">
        <v>252</v>
      </c>
    </row>
    <row r="2206" spans="1:11" ht="14.45" customHeight="1" x14ac:dyDescent="0.2">
      <c r="A2206" s="822" t="s">
        <v>575</v>
      </c>
      <c r="B2206" s="823" t="s">
        <v>576</v>
      </c>
      <c r="C2206" s="826" t="s">
        <v>607</v>
      </c>
      <c r="D2206" s="840" t="s">
        <v>608</v>
      </c>
      <c r="E2206" s="826" t="s">
        <v>3719</v>
      </c>
      <c r="F2206" s="840" t="s">
        <v>3720</v>
      </c>
      <c r="G2206" s="826" t="s">
        <v>4704</v>
      </c>
      <c r="H2206" s="826" t="s">
        <v>4708</v>
      </c>
      <c r="I2206" s="832">
        <v>0.62999999523162842</v>
      </c>
      <c r="J2206" s="832">
        <v>400</v>
      </c>
      <c r="K2206" s="833">
        <v>252</v>
      </c>
    </row>
    <row r="2207" spans="1:11" ht="14.45" customHeight="1" x14ac:dyDescent="0.2">
      <c r="A2207" s="822" t="s">
        <v>575</v>
      </c>
      <c r="B2207" s="823" t="s">
        <v>576</v>
      </c>
      <c r="C2207" s="826" t="s">
        <v>607</v>
      </c>
      <c r="D2207" s="840" t="s">
        <v>608</v>
      </c>
      <c r="E2207" s="826" t="s">
        <v>3719</v>
      </c>
      <c r="F2207" s="840" t="s">
        <v>3720</v>
      </c>
      <c r="G2207" s="826" t="s">
        <v>4706</v>
      </c>
      <c r="H2207" s="826" t="s">
        <v>5434</v>
      </c>
      <c r="I2207" s="832">
        <v>0.62999999523162842</v>
      </c>
      <c r="J2207" s="832">
        <v>340</v>
      </c>
      <c r="K2207" s="833">
        <v>214.19999694824219</v>
      </c>
    </row>
    <row r="2208" spans="1:11" ht="14.45" customHeight="1" x14ac:dyDescent="0.2">
      <c r="A2208" s="822" t="s">
        <v>575</v>
      </c>
      <c r="B2208" s="823" t="s">
        <v>576</v>
      </c>
      <c r="C2208" s="826" t="s">
        <v>607</v>
      </c>
      <c r="D2208" s="840" t="s">
        <v>608</v>
      </c>
      <c r="E2208" s="826" t="s">
        <v>4756</v>
      </c>
      <c r="F2208" s="840" t="s">
        <v>4757</v>
      </c>
      <c r="G2208" s="826" t="s">
        <v>5435</v>
      </c>
      <c r="H2208" s="826" t="s">
        <v>5436</v>
      </c>
      <c r="I2208" s="832">
        <v>36.830001831054688</v>
      </c>
      <c r="J2208" s="832">
        <v>35</v>
      </c>
      <c r="K2208" s="833">
        <v>1289.1200256347656</v>
      </c>
    </row>
    <row r="2209" spans="1:11" ht="14.45" customHeight="1" x14ac:dyDescent="0.2">
      <c r="A2209" s="822" t="s">
        <v>575</v>
      </c>
      <c r="B2209" s="823" t="s">
        <v>576</v>
      </c>
      <c r="C2209" s="826" t="s">
        <v>607</v>
      </c>
      <c r="D2209" s="840" t="s">
        <v>608</v>
      </c>
      <c r="E2209" s="826" t="s">
        <v>4756</v>
      </c>
      <c r="F2209" s="840" t="s">
        <v>4757</v>
      </c>
      <c r="G2209" s="826" t="s">
        <v>5437</v>
      </c>
      <c r="H2209" s="826" t="s">
        <v>5438</v>
      </c>
      <c r="I2209" s="832">
        <v>36.830001831054688</v>
      </c>
      <c r="J2209" s="832">
        <v>80</v>
      </c>
      <c r="K2209" s="833">
        <v>2946.56005859375</v>
      </c>
    </row>
    <row r="2210" spans="1:11" ht="14.45" customHeight="1" x14ac:dyDescent="0.2">
      <c r="A2210" s="822" t="s">
        <v>575</v>
      </c>
      <c r="B2210" s="823" t="s">
        <v>576</v>
      </c>
      <c r="C2210" s="826" t="s">
        <v>607</v>
      </c>
      <c r="D2210" s="840" t="s">
        <v>608</v>
      </c>
      <c r="E2210" s="826" t="s">
        <v>4756</v>
      </c>
      <c r="F2210" s="840" t="s">
        <v>4757</v>
      </c>
      <c r="G2210" s="826" t="s">
        <v>5439</v>
      </c>
      <c r="H2210" s="826" t="s">
        <v>5440</v>
      </c>
      <c r="I2210" s="832">
        <v>36.830001831054688</v>
      </c>
      <c r="J2210" s="832">
        <v>75</v>
      </c>
      <c r="K2210" s="833">
        <v>2762.3900146484375</v>
      </c>
    </row>
    <row r="2211" spans="1:11" ht="14.45" customHeight="1" x14ac:dyDescent="0.2">
      <c r="A2211" s="822" t="s">
        <v>575</v>
      </c>
      <c r="B2211" s="823" t="s">
        <v>576</v>
      </c>
      <c r="C2211" s="826" t="s">
        <v>607</v>
      </c>
      <c r="D2211" s="840" t="s">
        <v>608</v>
      </c>
      <c r="E2211" s="826" t="s">
        <v>4756</v>
      </c>
      <c r="F2211" s="840" t="s">
        <v>4757</v>
      </c>
      <c r="G2211" s="826" t="s">
        <v>4771</v>
      </c>
      <c r="H2211" s="826" t="s">
        <v>4772</v>
      </c>
      <c r="I2211" s="832">
        <v>36.836667378743492</v>
      </c>
      <c r="J2211" s="832">
        <v>30</v>
      </c>
      <c r="K2211" s="833">
        <v>1105.1399841308594</v>
      </c>
    </row>
    <row r="2212" spans="1:11" ht="14.45" customHeight="1" x14ac:dyDescent="0.2">
      <c r="A2212" s="822" t="s">
        <v>575</v>
      </c>
      <c r="B2212" s="823" t="s">
        <v>576</v>
      </c>
      <c r="C2212" s="826" t="s">
        <v>607</v>
      </c>
      <c r="D2212" s="840" t="s">
        <v>608</v>
      </c>
      <c r="E2212" s="826" t="s">
        <v>4756</v>
      </c>
      <c r="F2212" s="840" t="s">
        <v>4757</v>
      </c>
      <c r="G2212" s="826" t="s">
        <v>4773</v>
      </c>
      <c r="H2212" s="826" t="s">
        <v>4774</v>
      </c>
      <c r="I2212" s="832">
        <v>36.840000152587891</v>
      </c>
      <c r="J2212" s="832">
        <v>10</v>
      </c>
      <c r="K2212" s="833">
        <v>368.42001342773438</v>
      </c>
    </row>
    <row r="2213" spans="1:11" ht="14.45" customHeight="1" x14ac:dyDescent="0.2">
      <c r="A2213" s="822" t="s">
        <v>575</v>
      </c>
      <c r="B2213" s="823" t="s">
        <v>576</v>
      </c>
      <c r="C2213" s="826" t="s">
        <v>607</v>
      </c>
      <c r="D2213" s="840" t="s">
        <v>608</v>
      </c>
      <c r="E2213" s="826" t="s">
        <v>4756</v>
      </c>
      <c r="F2213" s="840" t="s">
        <v>4757</v>
      </c>
      <c r="G2213" s="826" t="s">
        <v>5435</v>
      </c>
      <c r="H2213" s="826" t="s">
        <v>5443</v>
      </c>
      <c r="I2213" s="832">
        <v>33.540000915527344</v>
      </c>
      <c r="J2213" s="832">
        <v>30</v>
      </c>
      <c r="K2213" s="833">
        <v>973.32000732421875</v>
      </c>
    </row>
    <row r="2214" spans="1:11" ht="14.45" customHeight="1" x14ac:dyDescent="0.2">
      <c r="A2214" s="822" t="s">
        <v>575</v>
      </c>
      <c r="B2214" s="823" t="s">
        <v>576</v>
      </c>
      <c r="C2214" s="826" t="s">
        <v>607</v>
      </c>
      <c r="D2214" s="840" t="s">
        <v>608</v>
      </c>
      <c r="E2214" s="826" t="s">
        <v>4756</v>
      </c>
      <c r="F2214" s="840" t="s">
        <v>4757</v>
      </c>
      <c r="G2214" s="826" t="s">
        <v>5435</v>
      </c>
      <c r="H2214" s="826" t="s">
        <v>5444</v>
      </c>
      <c r="I2214" s="832">
        <v>30.25</v>
      </c>
      <c r="J2214" s="832">
        <v>20</v>
      </c>
      <c r="K2214" s="833">
        <v>605</v>
      </c>
    </row>
    <row r="2215" spans="1:11" ht="14.45" customHeight="1" x14ac:dyDescent="0.2">
      <c r="A2215" s="822" t="s">
        <v>575</v>
      </c>
      <c r="B2215" s="823" t="s">
        <v>576</v>
      </c>
      <c r="C2215" s="826" t="s">
        <v>607</v>
      </c>
      <c r="D2215" s="840" t="s">
        <v>608</v>
      </c>
      <c r="E2215" s="826" t="s">
        <v>4756</v>
      </c>
      <c r="F2215" s="840" t="s">
        <v>4757</v>
      </c>
      <c r="G2215" s="826" t="s">
        <v>5437</v>
      </c>
      <c r="H2215" s="826" t="s">
        <v>5445</v>
      </c>
      <c r="I2215" s="832">
        <v>36.830001831054688</v>
      </c>
      <c r="J2215" s="832">
        <v>50</v>
      </c>
      <c r="K2215" s="833">
        <v>1841.6100463867188</v>
      </c>
    </row>
    <row r="2216" spans="1:11" ht="14.45" customHeight="1" x14ac:dyDescent="0.2">
      <c r="A2216" s="822" t="s">
        <v>575</v>
      </c>
      <c r="B2216" s="823" t="s">
        <v>576</v>
      </c>
      <c r="C2216" s="826" t="s">
        <v>607</v>
      </c>
      <c r="D2216" s="840" t="s">
        <v>608</v>
      </c>
      <c r="E2216" s="826" t="s">
        <v>4756</v>
      </c>
      <c r="F2216" s="840" t="s">
        <v>4757</v>
      </c>
      <c r="G2216" s="826" t="s">
        <v>5437</v>
      </c>
      <c r="H2216" s="826" t="s">
        <v>5446</v>
      </c>
      <c r="I2216" s="832">
        <v>31.895000457763672</v>
      </c>
      <c r="J2216" s="832">
        <v>50</v>
      </c>
      <c r="K2216" s="833">
        <v>1578.3200073242188</v>
      </c>
    </row>
    <row r="2217" spans="1:11" ht="14.45" customHeight="1" x14ac:dyDescent="0.2">
      <c r="A2217" s="822" t="s">
        <v>575</v>
      </c>
      <c r="B2217" s="823" t="s">
        <v>576</v>
      </c>
      <c r="C2217" s="826" t="s">
        <v>607</v>
      </c>
      <c r="D2217" s="840" t="s">
        <v>608</v>
      </c>
      <c r="E2217" s="826" t="s">
        <v>4756</v>
      </c>
      <c r="F2217" s="840" t="s">
        <v>4757</v>
      </c>
      <c r="G2217" s="826" t="s">
        <v>5439</v>
      </c>
      <c r="H2217" s="826" t="s">
        <v>5629</v>
      </c>
      <c r="I2217" s="832">
        <v>36.830001831054688</v>
      </c>
      <c r="J2217" s="832">
        <v>20</v>
      </c>
      <c r="K2217" s="833">
        <v>736.6400146484375</v>
      </c>
    </row>
    <row r="2218" spans="1:11" ht="14.45" customHeight="1" x14ac:dyDescent="0.2">
      <c r="A2218" s="822" t="s">
        <v>575</v>
      </c>
      <c r="B2218" s="823" t="s">
        <v>576</v>
      </c>
      <c r="C2218" s="826" t="s">
        <v>607</v>
      </c>
      <c r="D2218" s="840" t="s">
        <v>608</v>
      </c>
      <c r="E2218" s="826" t="s">
        <v>4756</v>
      </c>
      <c r="F2218" s="840" t="s">
        <v>4757</v>
      </c>
      <c r="G2218" s="826" t="s">
        <v>5439</v>
      </c>
      <c r="H2218" s="826" t="s">
        <v>5447</v>
      </c>
      <c r="I2218" s="832">
        <v>35.090000152587891</v>
      </c>
      <c r="J2218" s="832">
        <v>70</v>
      </c>
      <c r="K2218" s="833">
        <v>2456.2999572753906</v>
      </c>
    </row>
    <row r="2219" spans="1:11" ht="14.45" customHeight="1" x14ac:dyDescent="0.2">
      <c r="A2219" s="822" t="s">
        <v>575</v>
      </c>
      <c r="B2219" s="823" t="s">
        <v>576</v>
      </c>
      <c r="C2219" s="826" t="s">
        <v>607</v>
      </c>
      <c r="D2219" s="840" t="s">
        <v>608</v>
      </c>
      <c r="E2219" s="826" t="s">
        <v>4756</v>
      </c>
      <c r="F2219" s="840" t="s">
        <v>4757</v>
      </c>
      <c r="G2219" s="826" t="s">
        <v>4771</v>
      </c>
      <c r="H2219" s="826" t="s">
        <v>4777</v>
      </c>
      <c r="I2219" s="832">
        <v>35.52500057220459</v>
      </c>
      <c r="J2219" s="832">
        <v>50</v>
      </c>
      <c r="K2219" s="833">
        <v>1771.9199829101563</v>
      </c>
    </row>
    <row r="2220" spans="1:11" ht="14.45" customHeight="1" x14ac:dyDescent="0.2">
      <c r="A2220" s="822" t="s">
        <v>575</v>
      </c>
      <c r="B2220" s="823" t="s">
        <v>576</v>
      </c>
      <c r="C2220" s="826" t="s">
        <v>607</v>
      </c>
      <c r="D2220" s="840" t="s">
        <v>608</v>
      </c>
      <c r="E2220" s="826" t="s">
        <v>4756</v>
      </c>
      <c r="F2220" s="840" t="s">
        <v>4757</v>
      </c>
      <c r="G2220" s="826" t="s">
        <v>4773</v>
      </c>
      <c r="H2220" s="826" t="s">
        <v>4779</v>
      </c>
      <c r="I2220" s="832">
        <v>35.670000712076821</v>
      </c>
      <c r="J2220" s="832">
        <v>25</v>
      </c>
      <c r="K2220" s="833">
        <v>894.66999816894531</v>
      </c>
    </row>
    <row r="2221" spans="1:11" ht="14.45" customHeight="1" x14ac:dyDescent="0.2">
      <c r="A2221" s="822" t="s">
        <v>575</v>
      </c>
      <c r="B2221" s="823" t="s">
        <v>576</v>
      </c>
      <c r="C2221" s="826" t="s">
        <v>607</v>
      </c>
      <c r="D2221" s="840" t="s">
        <v>608</v>
      </c>
      <c r="E2221" s="826" t="s">
        <v>4756</v>
      </c>
      <c r="F2221" s="840" t="s">
        <v>4757</v>
      </c>
      <c r="G2221" s="826" t="s">
        <v>5464</v>
      </c>
      <c r="H2221" s="826" t="s">
        <v>5465</v>
      </c>
      <c r="I2221" s="832">
        <v>104.05999755859375</v>
      </c>
      <c r="J2221" s="832">
        <v>40</v>
      </c>
      <c r="K2221" s="833">
        <v>4162.39990234375</v>
      </c>
    </row>
    <row r="2222" spans="1:11" ht="14.45" customHeight="1" x14ac:dyDescent="0.2">
      <c r="A2222" s="822" t="s">
        <v>575</v>
      </c>
      <c r="B2222" s="823" t="s">
        <v>576</v>
      </c>
      <c r="C2222" s="826" t="s">
        <v>607</v>
      </c>
      <c r="D2222" s="840" t="s">
        <v>608</v>
      </c>
      <c r="E2222" s="826" t="s">
        <v>4756</v>
      </c>
      <c r="F2222" s="840" t="s">
        <v>4757</v>
      </c>
      <c r="G2222" s="826" t="s">
        <v>5466</v>
      </c>
      <c r="H2222" s="826" t="s">
        <v>5467</v>
      </c>
      <c r="I2222" s="832">
        <v>104.05999755859375</v>
      </c>
      <c r="J2222" s="832">
        <v>30</v>
      </c>
      <c r="K2222" s="833">
        <v>3121.7999267578125</v>
      </c>
    </row>
    <row r="2223" spans="1:11" ht="14.45" customHeight="1" x14ac:dyDescent="0.2">
      <c r="A2223" s="822" t="s">
        <v>575</v>
      </c>
      <c r="B2223" s="823" t="s">
        <v>576</v>
      </c>
      <c r="C2223" s="826" t="s">
        <v>607</v>
      </c>
      <c r="D2223" s="840" t="s">
        <v>608</v>
      </c>
      <c r="E2223" s="826" t="s">
        <v>4756</v>
      </c>
      <c r="F2223" s="840" t="s">
        <v>4757</v>
      </c>
      <c r="G2223" s="826" t="s">
        <v>5468</v>
      </c>
      <c r="H2223" s="826" t="s">
        <v>5469</v>
      </c>
      <c r="I2223" s="832">
        <v>104.05999755859375</v>
      </c>
      <c r="J2223" s="832">
        <v>10</v>
      </c>
      <c r="K2223" s="833">
        <v>1040.5999755859375</v>
      </c>
    </row>
    <row r="2224" spans="1:11" ht="14.45" customHeight="1" x14ac:dyDescent="0.2">
      <c r="A2224" s="822" t="s">
        <v>575</v>
      </c>
      <c r="B2224" s="823" t="s">
        <v>576</v>
      </c>
      <c r="C2224" s="826" t="s">
        <v>607</v>
      </c>
      <c r="D2224" s="840" t="s">
        <v>608</v>
      </c>
      <c r="E2224" s="826" t="s">
        <v>4756</v>
      </c>
      <c r="F2224" s="840" t="s">
        <v>4757</v>
      </c>
      <c r="G2224" s="826" t="s">
        <v>5630</v>
      </c>
      <c r="H2224" s="826" t="s">
        <v>5631</v>
      </c>
      <c r="I2224" s="832">
        <v>199</v>
      </c>
      <c r="J2224" s="832">
        <v>20</v>
      </c>
      <c r="K2224" s="833">
        <v>3979.93994140625</v>
      </c>
    </row>
    <row r="2225" spans="1:11" ht="14.45" customHeight="1" x14ac:dyDescent="0.2">
      <c r="A2225" s="822" t="s">
        <v>575</v>
      </c>
      <c r="B2225" s="823" t="s">
        <v>576</v>
      </c>
      <c r="C2225" s="826" t="s">
        <v>607</v>
      </c>
      <c r="D2225" s="840" t="s">
        <v>608</v>
      </c>
      <c r="E2225" s="826" t="s">
        <v>4756</v>
      </c>
      <c r="F2225" s="840" t="s">
        <v>4757</v>
      </c>
      <c r="G2225" s="826" t="s">
        <v>5632</v>
      </c>
      <c r="H2225" s="826" t="s">
        <v>5633</v>
      </c>
      <c r="I2225" s="832">
        <v>199</v>
      </c>
      <c r="J2225" s="832">
        <v>10</v>
      </c>
      <c r="K2225" s="833">
        <v>1989.969970703125</v>
      </c>
    </row>
    <row r="2226" spans="1:11" ht="14.45" customHeight="1" x14ac:dyDescent="0.2">
      <c r="A2226" s="822" t="s">
        <v>575</v>
      </c>
      <c r="B2226" s="823" t="s">
        <v>576</v>
      </c>
      <c r="C2226" s="826" t="s">
        <v>607</v>
      </c>
      <c r="D2226" s="840" t="s">
        <v>608</v>
      </c>
      <c r="E2226" s="826" t="s">
        <v>4756</v>
      </c>
      <c r="F2226" s="840" t="s">
        <v>4757</v>
      </c>
      <c r="G2226" s="826" t="s">
        <v>5472</v>
      </c>
      <c r="H2226" s="826" t="s">
        <v>5473</v>
      </c>
      <c r="I2226" s="832">
        <v>199</v>
      </c>
      <c r="J2226" s="832">
        <v>50</v>
      </c>
      <c r="K2226" s="833">
        <v>9949.83984375</v>
      </c>
    </row>
    <row r="2227" spans="1:11" ht="14.45" customHeight="1" x14ac:dyDescent="0.2">
      <c r="A2227" s="822" t="s">
        <v>575</v>
      </c>
      <c r="B2227" s="823" t="s">
        <v>576</v>
      </c>
      <c r="C2227" s="826" t="s">
        <v>607</v>
      </c>
      <c r="D2227" s="840" t="s">
        <v>608</v>
      </c>
      <c r="E2227" s="826" t="s">
        <v>4756</v>
      </c>
      <c r="F2227" s="840" t="s">
        <v>4757</v>
      </c>
      <c r="G2227" s="826" t="s">
        <v>5634</v>
      </c>
      <c r="H2227" s="826" t="s">
        <v>5635</v>
      </c>
      <c r="I2227" s="832">
        <v>199</v>
      </c>
      <c r="J2227" s="832">
        <v>50</v>
      </c>
      <c r="K2227" s="833">
        <v>9949.829833984375</v>
      </c>
    </row>
    <row r="2228" spans="1:11" ht="14.45" customHeight="1" x14ac:dyDescent="0.2">
      <c r="A2228" s="822" t="s">
        <v>575</v>
      </c>
      <c r="B2228" s="823" t="s">
        <v>576</v>
      </c>
      <c r="C2228" s="826" t="s">
        <v>607</v>
      </c>
      <c r="D2228" s="840" t="s">
        <v>608</v>
      </c>
      <c r="E2228" s="826" t="s">
        <v>4756</v>
      </c>
      <c r="F2228" s="840" t="s">
        <v>4757</v>
      </c>
      <c r="G2228" s="826" t="s">
        <v>5636</v>
      </c>
      <c r="H2228" s="826" t="s">
        <v>5637</v>
      </c>
      <c r="I2228" s="832">
        <v>199</v>
      </c>
      <c r="J2228" s="832">
        <v>50</v>
      </c>
      <c r="K2228" s="833">
        <v>9949.83984375</v>
      </c>
    </row>
    <row r="2229" spans="1:11" ht="14.45" customHeight="1" x14ac:dyDescent="0.2">
      <c r="A2229" s="822" t="s">
        <v>575</v>
      </c>
      <c r="B2229" s="823" t="s">
        <v>576</v>
      </c>
      <c r="C2229" s="826" t="s">
        <v>607</v>
      </c>
      <c r="D2229" s="840" t="s">
        <v>608</v>
      </c>
      <c r="E2229" s="826" t="s">
        <v>4756</v>
      </c>
      <c r="F2229" s="840" t="s">
        <v>4757</v>
      </c>
      <c r="G2229" s="826" t="s">
        <v>5638</v>
      </c>
      <c r="H2229" s="826" t="s">
        <v>5639</v>
      </c>
      <c r="I2229" s="832">
        <v>199</v>
      </c>
      <c r="J2229" s="832">
        <v>10</v>
      </c>
      <c r="K2229" s="833">
        <v>1989.969970703125</v>
      </c>
    </row>
    <row r="2230" spans="1:11" ht="14.45" customHeight="1" x14ac:dyDescent="0.2">
      <c r="A2230" s="822" t="s">
        <v>575</v>
      </c>
      <c r="B2230" s="823" t="s">
        <v>576</v>
      </c>
      <c r="C2230" s="826" t="s">
        <v>607</v>
      </c>
      <c r="D2230" s="840" t="s">
        <v>608</v>
      </c>
      <c r="E2230" s="826" t="s">
        <v>4756</v>
      </c>
      <c r="F2230" s="840" t="s">
        <v>4757</v>
      </c>
      <c r="G2230" s="826" t="s">
        <v>5640</v>
      </c>
      <c r="H2230" s="826" t="s">
        <v>5641</v>
      </c>
      <c r="I2230" s="832">
        <v>199</v>
      </c>
      <c r="J2230" s="832">
        <v>10</v>
      </c>
      <c r="K2230" s="833">
        <v>1989.969970703125</v>
      </c>
    </row>
    <row r="2231" spans="1:11" ht="14.45" customHeight="1" x14ac:dyDescent="0.2">
      <c r="A2231" s="822" t="s">
        <v>575</v>
      </c>
      <c r="B2231" s="823" t="s">
        <v>576</v>
      </c>
      <c r="C2231" s="826" t="s">
        <v>607</v>
      </c>
      <c r="D2231" s="840" t="s">
        <v>608</v>
      </c>
      <c r="E2231" s="826" t="s">
        <v>4756</v>
      </c>
      <c r="F2231" s="840" t="s">
        <v>4757</v>
      </c>
      <c r="G2231" s="826" t="s">
        <v>5642</v>
      </c>
      <c r="H2231" s="826" t="s">
        <v>5643</v>
      </c>
      <c r="I2231" s="832">
        <v>132</v>
      </c>
      <c r="J2231" s="832">
        <v>70</v>
      </c>
      <c r="K2231" s="833">
        <v>9239.929931640625</v>
      </c>
    </row>
    <row r="2232" spans="1:11" ht="14.45" customHeight="1" x14ac:dyDescent="0.2">
      <c r="A2232" s="822" t="s">
        <v>575</v>
      </c>
      <c r="B2232" s="823" t="s">
        <v>576</v>
      </c>
      <c r="C2232" s="826" t="s">
        <v>607</v>
      </c>
      <c r="D2232" s="840" t="s">
        <v>608</v>
      </c>
      <c r="E2232" s="826" t="s">
        <v>4756</v>
      </c>
      <c r="F2232" s="840" t="s">
        <v>4757</v>
      </c>
      <c r="G2232" s="826" t="s">
        <v>5599</v>
      </c>
      <c r="H2232" s="826" t="s">
        <v>5644</v>
      </c>
      <c r="I2232" s="832">
        <v>132</v>
      </c>
      <c r="J2232" s="832">
        <v>40</v>
      </c>
      <c r="K2232" s="833">
        <v>5279.9599609375</v>
      </c>
    </row>
    <row r="2233" spans="1:11" ht="14.45" customHeight="1" x14ac:dyDescent="0.2">
      <c r="A2233" s="822" t="s">
        <v>575</v>
      </c>
      <c r="B2233" s="823" t="s">
        <v>576</v>
      </c>
      <c r="C2233" s="826" t="s">
        <v>607</v>
      </c>
      <c r="D2233" s="840" t="s">
        <v>608</v>
      </c>
      <c r="E2233" s="826" t="s">
        <v>4756</v>
      </c>
      <c r="F2233" s="840" t="s">
        <v>4757</v>
      </c>
      <c r="G2233" s="826" t="s">
        <v>5464</v>
      </c>
      <c r="H2233" s="826" t="s">
        <v>5476</v>
      </c>
      <c r="I2233" s="832">
        <v>104.05999755859375</v>
      </c>
      <c r="J2233" s="832">
        <v>30</v>
      </c>
      <c r="K2233" s="833">
        <v>3121.7999267578125</v>
      </c>
    </row>
    <row r="2234" spans="1:11" ht="14.45" customHeight="1" x14ac:dyDescent="0.2">
      <c r="A2234" s="822" t="s">
        <v>575</v>
      </c>
      <c r="B2234" s="823" t="s">
        <v>576</v>
      </c>
      <c r="C2234" s="826" t="s">
        <v>607</v>
      </c>
      <c r="D2234" s="840" t="s">
        <v>608</v>
      </c>
      <c r="E2234" s="826" t="s">
        <v>4756</v>
      </c>
      <c r="F2234" s="840" t="s">
        <v>4757</v>
      </c>
      <c r="G2234" s="826" t="s">
        <v>5466</v>
      </c>
      <c r="H2234" s="826" t="s">
        <v>5477</v>
      </c>
      <c r="I2234" s="832">
        <v>104.05999755859375</v>
      </c>
      <c r="J2234" s="832">
        <v>20</v>
      </c>
      <c r="K2234" s="833">
        <v>2081.199951171875</v>
      </c>
    </row>
    <row r="2235" spans="1:11" ht="14.45" customHeight="1" x14ac:dyDescent="0.2">
      <c r="A2235" s="822" t="s">
        <v>575</v>
      </c>
      <c r="B2235" s="823" t="s">
        <v>576</v>
      </c>
      <c r="C2235" s="826" t="s">
        <v>607</v>
      </c>
      <c r="D2235" s="840" t="s">
        <v>608</v>
      </c>
      <c r="E2235" s="826" t="s">
        <v>4756</v>
      </c>
      <c r="F2235" s="840" t="s">
        <v>4757</v>
      </c>
      <c r="G2235" s="826" t="s">
        <v>5632</v>
      </c>
      <c r="H2235" s="826" t="s">
        <v>5645</v>
      </c>
      <c r="I2235" s="832">
        <v>199</v>
      </c>
      <c r="J2235" s="832">
        <v>20</v>
      </c>
      <c r="K2235" s="833">
        <v>3979.93994140625</v>
      </c>
    </row>
    <row r="2236" spans="1:11" ht="14.45" customHeight="1" x14ac:dyDescent="0.2">
      <c r="A2236" s="822" t="s">
        <v>575</v>
      </c>
      <c r="B2236" s="823" t="s">
        <v>576</v>
      </c>
      <c r="C2236" s="826" t="s">
        <v>607</v>
      </c>
      <c r="D2236" s="840" t="s">
        <v>608</v>
      </c>
      <c r="E2236" s="826" t="s">
        <v>4756</v>
      </c>
      <c r="F2236" s="840" t="s">
        <v>4757</v>
      </c>
      <c r="G2236" s="826" t="s">
        <v>5472</v>
      </c>
      <c r="H2236" s="826" t="s">
        <v>5646</v>
      </c>
      <c r="I2236" s="832">
        <v>199</v>
      </c>
      <c r="J2236" s="832">
        <v>60</v>
      </c>
      <c r="K2236" s="833">
        <v>11939.77978515625</v>
      </c>
    </row>
    <row r="2237" spans="1:11" ht="14.45" customHeight="1" x14ac:dyDescent="0.2">
      <c r="A2237" s="822" t="s">
        <v>575</v>
      </c>
      <c r="B2237" s="823" t="s">
        <v>576</v>
      </c>
      <c r="C2237" s="826" t="s">
        <v>607</v>
      </c>
      <c r="D2237" s="840" t="s">
        <v>608</v>
      </c>
      <c r="E2237" s="826" t="s">
        <v>4756</v>
      </c>
      <c r="F2237" s="840" t="s">
        <v>4757</v>
      </c>
      <c r="G2237" s="826" t="s">
        <v>5634</v>
      </c>
      <c r="H2237" s="826" t="s">
        <v>5647</v>
      </c>
      <c r="I2237" s="832">
        <v>199</v>
      </c>
      <c r="J2237" s="832">
        <v>40</v>
      </c>
      <c r="K2237" s="833">
        <v>7959.869873046875</v>
      </c>
    </row>
    <row r="2238" spans="1:11" ht="14.45" customHeight="1" x14ac:dyDescent="0.2">
      <c r="A2238" s="822" t="s">
        <v>575</v>
      </c>
      <c r="B2238" s="823" t="s">
        <v>576</v>
      </c>
      <c r="C2238" s="826" t="s">
        <v>607</v>
      </c>
      <c r="D2238" s="840" t="s">
        <v>608</v>
      </c>
      <c r="E2238" s="826" t="s">
        <v>4756</v>
      </c>
      <c r="F2238" s="840" t="s">
        <v>4757</v>
      </c>
      <c r="G2238" s="826" t="s">
        <v>5636</v>
      </c>
      <c r="H2238" s="826" t="s">
        <v>5648</v>
      </c>
      <c r="I2238" s="832">
        <v>199</v>
      </c>
      <c r="J2238" s="832">
        <v>20</v>
      </c>
      <c r="K2238" s="833">
        <v>3979.93994140625</v>
      </c>
    </row>
    <row r="2239" spans="1:11" ht="14.45" customHeight="1" x14ac:dyDescent="0.2">
      <c r="A2239" s="822" t="s">
        <v>575</v>
      </c>
      <c r="B2239" s="823" t="s">
        <v>576</v>
      </c>
      <c r="C2239" s="826" t="s">
        <v>607</v>
      </c>
      <c r="D2239" s="840" t="s">
        <v>608</v>
      </c>
      <c r="E2239" s="826" t="s">
        <v>4756</v>
      </c>
      <c r="F2239" s="840" t="s">
        <v>4757</v>
      </c>
      <c r="G2239" s="826" t="s">
        <v>5649</v>
      </c>
      <c r="H2239" s="826" t="s">
        <v>5650</v>
      </c>
      <c r="I2239" s="832">
        <v>132</v>
      </c>
      <c r="J2239" s="832">
        <v>10</v>
      </c>
      <c r="K2239" s="833">
        <v>1319.989990234375</v>
      </c>
    </row>
    <row r="2240" spans="1:11" ht="14.45" customHeight="1" x14ac:dyDescent="0.2">
      <c r="A2240" s="822" t="s">
        <v>575</v>
      </c>
      <c r="B2240" s="823" t="s">
        <v>576</v>
      </c>
      <c r="C2240" s="826" t="s">
        <v>607</v>
      </c>
      <c r="D2240" s="840" t="s">
        <v>608</v>
      </c>
      <c r="E2240" s="826" t="s">
        <v>4756</v>
      </c>
      <c r="F2240" s="840" t="s">
        <v>4757</v>
      </c>
      <c r="G2240" s="826" t="s">
        <v>5642</v>
      </c>
      <c r="H2240" s="826" t="s">
        <v>5651</v>
      </c>
      <c r="I2240" s="832">
        <v>122.57142857142857</v>
      </c>
      <c r="J2240" s="832">
        <v>110</v>
      </c>
      <c r="K2240" s="833">
        <v>13419.989990234375</v>
      </c>
    </row>
    <row r="2241" spans="1:11" ht="14.45" customHeight="1" x14ac:dyDescent="0.2">
      <c r="A2241" s="822" t="s">
        <v>575</v>
      </c>
      <c r="B2241" s="823" t="s">
        <v>576</v>
      </c>
      <c r="C2241" s="826" t="s">
        <v>607</v>
      </c>
      <c r="D2241" s="840" t="s">
        <v>608</v>
      </c>
      <c r="E2241" s="826" t="s">
        <v>4756</v>
      </c>
      <c r="F2241" s="840" t="s">
        <v>4757</v>
      </c>
      <c r="G2241" s="826" t="s">
        <v>5599</v>
      </c>
      <c r="H2241" s="826" t="s">
        <v>5600</v>
      </c>
      <c r="I2241" s="832">
        <v>123.2</v>
      </c>
      <c r="J2241" s="832">
        <v>110</v>
      </c>
      <c r="K2241" s="833">
        <v>13419.989990234375</v>
      </c>
    </row>
    <row r="2242" spans="1:11" ht="14.45" customHeight="1" x14ac:dyDescent="0.2">
      <c r="A2242" s="822" t="s">
        <v>575</v>
      </c>
      <c r="B2242" s="823" t="s">
        <v>576</v>
      </c>
      <c r="C2242" s="826" t="s">
        <v>607</v>
      </c>
      <c r="D2242" s="840" t="s">
        <v>608</v>
      </c>
      <c r="E2242" s="826" t="s">
        <v>4756</v>
      </c>
      <c r="F2242" s="840" t="s">
        <v>4757</v>
      </c>
      <c r="G2242" s="826" t="s">
        <v>5492</v>
      </c>
      <c r="H2242" s="826" t="s">
        <v>5652</v>
      </c>
      <c r="I2242" s="832">
        <v>240.94000244140625</v>
      </c>
      <c r="J2242" s="832">
        <v>15</v>
      </c>
      <c r="K2242" s="833">
        <v>3614.0301513671875</v>
      </c>
    </row>
    <row r="2243" spans="1:11" ht="14.45" customHeight="1" x14ac:dyDescent="0.2">
      <c r="A2243" s="822" t="s">
        <v>575</v>
      </c>
      <c r="B2243" s="823" t="s">
        <v>576</v>
      </c>
      <c r="C2243" s="826" t="s">
        <v>607</v>
      </c>
      <c r="D2243" s="840" t="s">
        <v>608</v>
      </c>
      <c r="E2243" s="826" t="s">
        <v>4756</v>
      </c>
      <c r="F2243" s="840" t="s">
        <v>4757</v>
      </c>
      <c r="G2243" s="826" t="s">
        <v>5500</v>
      </c>
      <c r="H2243" s="826" t="s">
        <v>5653</v>
      </c>
      <c r="I2243" s="832">
        <v>240.94000244140625</v>
      </c>
      <c r="J2243" s="832">
        <v>15</v>
      </c>
      <c r="K2243" s="833">
        <v>3614.0301513671875</v>
      </c>
    </row>
    <row r="2244" spans="1:11" ht="14.45" customHeight="1" x14ac:dyDescent="0.2">
      <c r="A2244" s="822" t="s">
        <v>575</v>
      </c>
      <c r="B2244" s="823" t="s">
        <v>576</v>
      </c>
      <c r="C2244" s="826" t="s">
        <v>607</v>
      </c>
      <c r="D2244" s="840" t="s">
        <v>608</v>
      </c>
      <c r="E2244" s="826" t="s">
        <v>4756</v>
      </c>
      <c r="F2244" s="840" t="s">
        <v>4757</v>
      </c>
      <c r="G2244" s="826" t="s">
        <v>5486</v>
      </c>
      <c r="H2244" s="826" t="s">
        <v>5487</v>
      </c>
      <c r="I2244" s="832">
        <v>209.3699951171875</v>
      </c>
      <c r="J2244" s="832">
        <v>5</v>
      </c>
      <c r="K2244" s="833">
        <v>1046.8299560546875</v>
      </c>
    </row>
    <row r="2245" spans="1:11" ht="14.45" customHeight="1" x14ac:dyDescent="0.2">
      <c r="A2245" s="822" t="s">
        <v>575</v>
      </c>
      <c r="B2245" s="823" t="s">
        <v>576</v>
      </c>
      <c r="C2245" s="826" t="s">
        <v>607</v>
      </c>
      <c r="D2245" s="840" t="s">
        <v>608</v>
      </c>
      <c r="E2245" s="826" t="s">
        <v>4756</v>
      </c>
      <c r="F2245" s="840" t="s">
        <v>4757</v>
      </c>
      <c r="G2245" s="826" t="s">
        <v>5482</v>
      </c>
      <c r="H2245" s="826" t="s">
        <v>5654</v>
      </c>
      <c r="I2245" s="832">
        <v>240.94000244140625</v>
      </c>
      <c r="J2245" s="832">
        <v>5</v>
      </c>
      <c r="K2245" s="833">
        <v>1204.6800537109375</v>
      </c>
    </row>
    <row r="2246" spans="1:11" ht="14.45" customHeight="1" x14ac:dyDescent="0.2">
      <c r="A2246" s="822" t="s">
        <v>575</v>
      </c>
      <c r="B2246" s="823" t="s">
        <v>576</v>
      </c>
      <c r="C2246" s="826" t="s">
        <v>607</v>
      </c>
      <c r="D2246" s="840" t="s">
        <v>608</v>
      </c>
      <c r="E2246" s="826" t="s">
        <v>4756</v>
      </c>
      <c r="F2246" s="840" t="s">
        <v>4757</v>
      </c>
      <c r="G2246" s="826" t="s">
        <v>5484</v>
      </c>
      <c r="H2246" s="826" t="s">
        <v>5655</v>
      </c>
      <c r="I2246" s="832">
        <v>240.94000244140625</v>
      </c>
      <c r="J2246" s="832">
        <v>5</v>
      </c>
      <c r="K2246" s="833">
        <v>1204.6800537109375</v>
      </c>
    </row>
    <row r="2247" spans="1:11" ht="14.45" customHeight="1" x14ac:dyDescent="0.2">
      <c r="A2247" s="822" t="s">
        <v>575</v>
      </c>
      <c r="B2247" s="823" t="s">
        <v>576</v>
      </c>
      <c r="C2247" s="826" t="s">
        <v>607</v>
      </c>
      <c r="D2247" s="840" t="s">
        <v>608</v>
      </c>
      <c r="E2247" s="826" t="s">
        <v>4756</v>
      </c>
      <c r="F2247" s="840" t="s">
        <v>4757</v>
      </c>
      <c r="G2247" s="826" t="s">
        <v>5492</v>
      </c>
      <c r="H2247" s="826" t="s">
        <v>5493</v>
      </c>
      <c r="I2247" s="832">
        <v>240.94000244140625</v>
      </c>
      <c r="J2247" s="832">
        <v>15</v>
      </c>
      <c r="K2247" s="833">
        <v>3614.0301513671875</v>
      </c>
    </row>
    <row r="2248" spans="1:11" ht="14.45" customHeight="1" x14ac:dyDescent="0.2">
      <c r="A2248" s="822" t="s">
        <v>575</v>
      </c>
      <c r="B2248" s="823" t="s">
        <v>576</v>
      </c>
      <c r="C2248" s="826" t="s">
        <v>607</v>
      </c>
      <c r="D2248" s="840" t="s">
        <v>608</v>
      </c>
      <c r="E2248" s="826" t="s">
        <v>4756</v>
      </c>
      <c r="F2248" s="840" t="s">
        <v>4757</v>
      </c>
      <c r="G2248" s="826" t="s">
        <v>5500</v>
      </c>
      <c r="H2248" s="826" t="s">
        <v>5656</v>
      </c>
      <c r="I2248" s="832">
        <v>240.94000244140625</v>
      </c>
      <c r="J2248" s="832">
        <v>10</v>
      </c>
      <c r="K2248" s="833">
        <v>2409.35009765625</v>
      </c>
    </row>
    <row r="2249" spans="1:11" ht="14.45" customHeight="1" x14ac:dyDescent="0.2">
      <c r="A2249" s="822" t="s">
        <v>575</v>
      </c>
      <c r="B2249" s="823" t="s">
        <v>576</v>
      </c>
      <c r="C2249" s="826" t="s">
        <v>607</v>
      </c>
      <c r="D2249" s="840" t="s">
        <v>608</v>
      </c>
      <c r="E2249" s="826" t="s">
        <v>4756</v>
      </c>
      <c r="F2249" s="840" t="s">
        <v>4757</v>
      </c>
      <c r="G2249" s="826" t="s">
        <v>5482</v>
      </c>
      <c r="H2249" s="826" t="s">
        <v>5497</v>
      </c>
      <c r="I2249" s="832">
        <v>240.94000244140625</v>
      </c>
      <c r="J2249" s="832">
        <v>10</v>
      </c>
      <c r="K2249" s="833">
        <v>2409.360107421875</v>
      </c>
    </row>
    <row r="2250" spans="1:11" ht="14.45" customHeight="1" x14ac:dyDescent="0.2">
      <c r="A2250" s="822" t="s">
        <v>575</v>
      </c>
      <c r="B2250" s="823" t="s">
        <v>576</v>
      </c>
      <c r="C2250" s="826" t="s">
        <v>607</v>
      </c>
      <c r="D2250" s="840" t="s">
        <v>608</v>
      </c>
      <c r="E2250" s="826" t="s">
        <v>4756</v>
      </c>
      <c r="F2250" s="840" t="s">
        <v>4757</v>
      </c>
      <c r="G2250" s="826" t="s">
        <v>5484</v>
      </c>
      <c r="H2250" s="826" t="s">
        <v>5498</v>
      </c>
      <c r="I2250" s="832">
        <v>240.94000244140625</v>
      </c>
      <c r="J2250" s="832">
        <v>15</v>
      </c>
      <c r="K2250" s="833">
        <v>3614.0401611328125</v>
      </c>
    </row>
    <row r="2251" spans="1:11" ht="14.45" customHeight="1" x14ac:dyDescent="0.2">
      <c r="A2251" s="822" t="s">
        <v>575</v>
      </c>
      <c r="B2251" s="823" t="s">
        <v>576</v>
      </c>
      <c r="C2251" s="826" t="s">
        <v>607</v>
      </c>
      <c r="D2251" s="840" t="s">
        <v>608</v>
      </c>
      <c r="E2251" s="826" t="s">
        <v>4756</v>
      </c>
      <c r="F2251" s="840" t="s">
        <v>4757</v>
      </c>
      <c r="G2251" s="826" t="s">
        <v>5492</v>
      </c>
      <c r="H2251" s="826" t="s">
        <v>5499</v>
      </c>
      <c r="I2251" s="832">
        <v>240.93666585286459</v>
      </c>
      <c r="J2251" s="832">
        <v>25</v>
      </c>
      <c r="K2251" s="833">
        <v>6023.3702392578125</v>
      </c>
    </row>
    <row r="2252" spans="1:11" ht="14.45" customHeight="1" x14ac:dyDescent="0.2">
      <c r="A2252" s="822" t="s">
        <v>575</v>
      </c>
      <c r="B2252" s="823" t="s">
        <v>576</v>
      </c>
      <c r="C2252" s="826" t="s">
        <v>607</v>
      </c>
      <c r="D2252" s="840" t="s">
        <v>608</v>
      </c>
      <c r="E2252" s="826" t="s">
        <v>4756</v>
      </c>
      <c r="F2252" s="840" t="s">
        <v>4757</v>
      </c>
      <c r="G2252" s="826" t="s">
        <v>5500</v>
      </c>
      <c r="H2252" s="826" t="s">
        <v>5501</v>
      </c>
      <c r="I2252" s="832">
        <v>240.94000244140625</v>
      </c>
      <c r="J2252" s="832">
        <v>10</v>
      </c>
      <c r="K2252" s="833">
        <v>2409.360107421875</v>
      </c>
    </row>
    <row r="2253" spans="1:11" ht="14.45" customHeight="1" x14ac:dyDescent="0.2">
      <c r="A2253" s="822" t="s">
        <v>575</v>
      </c>
      <c r="B2253" s="823" t="s">
        <v>576</v>
      </c>
      <c r="C2253" s="826" t="s">
        <v>607</v>
      </c>
      <c r="D2253" s="840" t="s">
        <v>608</v>
      </c>
      <c r="E2253" s="826" t="s">
        <v>4756</v>
      </c>
      <c r="F2253" s="840" t="s">
        <v>4757</v>
      </c>
      <c r="G2253" s="826" t="s">
        <v>5507</v>
      </c>
      <c r="H2253" s="826" t="s">
        <v>5508</v>
      </c>
      <c r="I2253" s="832">
        <v>120</v>
      </c>
      <c r="J2253" s="832">
        <v>55</v>
      </c>
      <c r="K2253" s="833">
        <v>6599.9599609375</v>
      </c>
    </row>
    <row r="2254" spans="1:11" ht="14.45" customHeight="1" x14ac:dyDescent="0.2">
      <c r="A2254" s="822" t="s">
        <v>575</v>
      </c>
      <c r="B2254" s="823" t="s">
        <v>576</v>
      </c>
      <c r="C2254" s="826" t="s">
        <v>607</v>
      </c>
      <c r="D2254" s="840" t="s">
        <v>608</v>
      </c>
      <c r="E2254" s="826" t="s">
        <v>4756</v>
      </c>
      <c r="F2254" s="840" t="s">
        <v>4757</v>
      </c>
      <c r="G2254" s="826" t="s">
        <v>5657</v>
      </c>
      <c r="H2254" s="826" t="s">
        <v>5658</v>
      </c>
      <c r="I2254" s="832">
        <v>85.720001220703125</v>
      </c>
      <c r="J2254" s="832">
        <v>10</v>
      </c>
      <c r="K2254" s="833">
        <v>857.20001220703125</v>
      </c>
    </row>
    <row r="2255" spans="1:11" ht="14.45" customHeight="1" x14ac:dyDescent="0.2">
      <c r="A2255" s="822" t="s">
        <v>575</v>
      </c>
      <c r="B2255" s="823" t="s">
        <v>576</v>
      </c>
      <c r="C2255" s="826" t="s">
        <v>607</v>
      </c>
      <c r="D2255" s="840" t="s">
        <v>608</v>
      </c>
      <c r="E2255" s="826" t="s">
        <v>4756</v>
      </c>
      <c r="F2255" s="840" t="s">
        <v>4757</v>
      </c>
      <c r="G2255" s="826" t="s">
        <v>5514</v>
      </c>
      <c r="H2255" s="826" t="s">
        <v>5601</v>
      </c>
      <c r="I2255" s="832">
        <v>188.32000732421875</v>
      </c>
      <c r="J2255" s="832">
        <v>15</v>
      </c>
      <c r="K2255" s="833">
        <v>2824.8399658203125</v>
      </c>
    </row>
    <row r="2256" spans="1:11" ht="14.45" customHeight="1" x14ac:dyDescent="0.2">
      <c r="A2256" s="822" t="s">
        <v>575</v>
      </c>
      <c r="B2256" s="823" t="s">
        <v>576</v>
      </c>
      <c r="C2256" s="826" t="s">
        <v>607</v>
      </c>
      <c r="D2256" s="840" t="s">
        <v>608</v>
      </c>
      <c r="E2256" s="826" t="s">
        <v>4756</v>
      </c>
      <c r="F2256" s="840" t="s">
        <v>4757</v>
      </c>
      <c r="G2256" s="826" t="s">
        <v>5509</v>
      </c>
      <c r="H2256" s="826" t="s">
        <v>5510</v>
      </c>
      <c r="I2256" s="832">
        <v>199.00333150227866</v>
      </c>
      <c r="J2256" s="832">
        <v>41</v>
      </c>
      <c r="K2256" s="833">
        <v>8158.9399261474609</v>
      </c>
    </row>
    <row r="2257" spans="1:11" ht="14.45" customHeight="1" x14ac:dyDescent="0.2">
      <c r="A2257" s="822" t="s">
        <v>575</v>
      </c>
      <c r="B2257" s="823" t="s">
        <v>576</v>
      </c>
      <c r="C2257" s="826" t="s">
        <v>607</v>
      </c>
      <c r="D2257" s="840" t="s">
        <v>608</v>
      </c>
      <c r="E2257" s="826" t="s">
        <v>4756</v>
      </c>
      <c r="F2257" s="840" t="s">
        <v>4757</v>
      </c>
      <c r="G2257" s="826" t="s">
        <v>5511</v>
      </c>
      <c r="H2257" s="826" t="s">
        <v>5512</v>
      </c>
      <c r="I2257" s="832">
        <v>146.41000366210938</v>
      </c>
      <c r="J2257" s="832">
        <v>75</v>
      </c>
      <c r="K2257" s="833">
        <v>10980.75</v>
      </c>
    </row>
    <row r="2258" spans="1:11" ht="14.45" customHeight="1" x14ac:dyDescent="0.2">
      <c r="A2258" s="822" t="s">
        <v>575</v>
      </c>
      <c r="B2258" s="823" t="s">
        <v>576</v>
      </c>
      <c r="C2258" s="826" t="s">
        <v>607</v>
      </c>
      <c r="D2258" s="840" t="s">
        <v>608</v>
      </c>
      <c r="E2258" s="826" t="s">
        <v>4756</v>
      </c>
      <c r="F2258" s="840" t="s">
        <v>4757</v>
      </c>
      <c r="G2258" s="826" t="s">
        <v>5507</v>
      </c>
      <c r="H2258" s="826" t="s">
        <v>5513</v>
      </c>
      <c r="I2258" s="832">
        <v>120.0066655476888</v>
      </c>
      <c r="J2258" s="832">
        <v>30</v>
      </c>
      <c r="K2258" s="833">
        <v>3600.2099609375</v>
      </c>
    </row>
    <row r="2259" spans="1:11" ht="14.45" customHeight="1" x14ac:dyDescent="0.2">
      <c r="A2259" s="822" t="s">
        <v>575</v>
      </c>
      <c r="B2259" s="823" t="s">
        <v>576</v>
      </c>
      <c r="C2259" s="826" t="s">
        <v>607</v>
      </c>
      <c r="D2259" s="840" t="s">
        <v>608</v>
      </c>
      <c r="E2259" s="826" t="s">
        <v>4756</v>
      </c>
      <c r="F2259" s="840" t="s">
        <v>4757</v>
      </c>
      <c r="G2259" s="826" t="s">
        <v>5514</v>
      </c>
      <c r="H2259" s="826" t="s">
        <v>5515</v>
      </c>
      <c r="I2259" s="832">
        <v>188.32000732421875</v>
      </c>
      <c r="J2259" s="832">
        <v>20</v>
      </c>
      <c r="K2259" s="833">
        <v>3766.47998046875</v>
      </c>
    </row>
    <row r="2260" spans="1:11" ht="14.45" customHeight="1" thickBot="1" x14ac:dyDescent="0.25">
      <c r="A2260" s="814" t="s">
        <v>575</v>
      </c>
      <c r="B2260" s="815" t="s">
        <v>576</v>
      </c>
      <c r="C2260" s="818" t="s">
        <v>607</v>
      </c>
      <c r="D2260" s="841" t="s">
        <v>608</v>
      </c>
      <c r="E2260" s="818" t="s">
        <v>4756</v>
      </c>
      <c r="F2260" s="841" t="s">
        <v>4757</v>
      </c>
      <c r="G2260" s="818" t="s">
        <v>5509</v>
      </c>
      <c r="H2260" s="818" t="s">
        <v>5516</v>
      </c>
      <c r="I2260" s="834">
        <v>199</v>
      </c>
      <c r="J2260" s="834">
        <v>70</v>
      </c>
      <c r="K2260" s="835">
        <v>13929.83984375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54258CC-A1BD-403E-ABED-F8AFC51B7D93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705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203.54172</v>
      </c>
      <c r="D6" s="491"/>
      <c r="E6" s="491"/>
      <c r="F6" s="490"/>
      <c r="G6" s="492">
        <f ca="1">SUM(Tabulka[05 h_vram])/2</f>
        <v>145049.83000000002</v>
      </c>
      <c r="H6" s="491">
        <f ca="1">SUM(Tabulka[06 h_naduv])/2</f>
        <v>10095.25</v>
      </c>
      <c r="I6" s="491">
        <f ca="1">SUM(Tabulka[07 h_nadzk])/2</f>
        <v>1577.5</v>
      </c>
      <c r="J6" s="490">
        <f ca="1">SUM(Tabulka[08 h_oon])/2</f>
        <v>1388.5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744823</v>
      </c>
      <c r="N6" s="491">
        <f ca="1">SUM(Tabulka[12 m_oc])/2</f>
        <v>744823</v>
      </c>
      <c r="O6" s="490">
        <f ca="1">SUM(Tabulka[13 m_sk])/2</f>
        <v>59989790</v>
      </c>
      <c r="P6" s="489">
        <f ca="1">SUM(Tabulka[14_vzsk])/2</f>
        <v>59580</v>
      </c>
      <c r="Q6" s="489">
        <f ca="1">SUM(Tabulka[15_vzpl])/2</f>
        <v>139814.2717497556</v>
      </c>
      <c r="R6" s="488">
        <f ca="1">IF(Q6=0,0,P6/Q6)</f>
        <v>0.42613675452702238</v>
      </c>
      <c r="S6" s="487">
        <f ca="1">Q6-P6</f>
        <v>80234.2717497556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56.421720000000008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42608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7860.5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336950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336950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27167167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68980.938416422287</v>
      </c>
      <c r="R8" s="471">
        <f ca="1">IF(Tabulka[[#This Row],[15_vzpl]]=0,"",Tabulka[[#This Row],[14_vzsk]]/Tabulka[[#This Row],[15_vzpl]])</f>
        <v>0.22904878308002977</v>
      </c>
      <c r="S8" s="470">
        <f ca="1">IF(Tabulka[[#This Row],[15_vzpl]]-Tabulka[[#This Row],[14_vzsk]]=0,"",Tabulka[[#This Row],[15_vzpl]]-Tabulka[[#This Row],[14_vzsk]])</f>
        <v>53180.938416422287</v>
      </c>
    </row>
    <row r="9" spans="1:19" x14ac:dyDescent="0.25">
      <c r="A9" s="469">
        <v>99</v>
      </c>
      <c r="B9" s="468" t="s">
        <v>5668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261.5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9266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2072107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68980.938416422287</v>
      </c>
      <c r="R9" s="471">
        <f ca="1">IF(Tabulka[[#This Row],[15_vzpl]]=0,"",Tabulka[[#This Row],[14_vzsk]]/Tabulka[[#This Row],[15_vzpl]])</f>
        <v>0.22904878308002977</v>
      </c>
      <c r="S9" s="470">
        <f ca="1">IF(Tabulka[[#This Row],[15_vzpl]]-Tabulka[[#This Row],[14_vzsk]]=0,"",Tabulka[[#This Row],[15_vzpl]]-Tabulka[[#This Row],[14_vzsk]])</f>
        <v>53180.938416422287</v>
      </c>
    </row>
    <row r="10" spans="1:19" x14ac:dyDescent="0.25">
      <c r="A10" s="469">
        <v>100</v>
      </c>
      <c r="B10" s="468" t="s">
        <v>5669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4.4000000000000004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706.5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275.5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22480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1549543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5670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44.221720000000005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33468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6257.5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305204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305204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23545517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5660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144.95999999999998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100785.83000000002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2234.75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851.5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407873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407873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32469568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70833.333333333328</v>
      </c>
      <c r="R12" s="471">
        <f ca="1">IF(Tabulka[[#This Row],[15_vzpl]]=0,"",Tabulka[[#This Row],[14_vzsk]]/Tabulka[[#This Row],[15_vzpl]])</f>
        <v>0.61807058823529415</v>
      </c>
      <c r="S12" s="470">
        <f ca="1">IF(Tabulka[[#This Row],[15_vzpl]]-Tabulka[[#This Row],[14_vzsk]]=0,"",Tabulka[[#This Row],[15_vzpl]]-Tabulka[[#This Row],[14_vzsk]])</f>
        <v>27053.333333333328</v>
      </c>
    </row>
    <row r="13" spans="1:19" x14ac:dyDescent="0.25">
      <c r="A13" s="469">
        <v>303</v>
      </c>
      <c r="B13" s="468" t="s">
        <v>5671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36.03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23864.28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154.87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59496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59496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6966800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70833.333333333328</v>
      </c>
      <c r="R13" s="471">
        <f ca="1">IF(Tabulka[[#This Row],[15_vzpl]]=0,"",Tabulka[[#This Row],[14_vzsk]]/Tabulka[[#This Row],[15_vzpl]])</f>
        <v>0.61807058823529415</v>
      </c>
      <c r="S13" s="470">
        <f ca="1">IF(Tabulka[[#This Row],[15_vzpl]]-Tabulka[[#This Row],[14_vzsk]]=0,"",Tabulka[[#This Row],[15_vzpl]]-Tabulka[[#This Row],[14_vzsk]])</f>
        <v>27053.333333333328</v>
      </c>
    </row>
    <row r="14" spans="1:19" x14ac:dyDescent="0.25">
      <c r="A14" s="469">
        <v>304</v>
      </c>
      <c r="B14" s="468" t="s">
        <v>5672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56.21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40870.550000000003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760.25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377.88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215715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215715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14631010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5673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15935.5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115.75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83082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83082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5737571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5674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2.2000000000000002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507677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524</v>
      </c>
      <c r="B17" s="468" t="s">
        <v>5675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636</v>
      </c>
      <c r="B18" s="468" t="s">
        <v>5676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1414.5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413436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642</v>
      </c>
      <c r="B19" s="468" t="s">
        <v>5677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17027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683.5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46544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46544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4211874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5661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353055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30</v>
      </c>
      <c r="B21" s="468" t="s">
        <v>5678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353055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1" t="s">
        <v>264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B8022225-C271-4900-9E81-82DE0626A02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705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107190.61889000001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9112.1775200000011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0.96786781868226879</v>
      </c>
      <c r="E8" s="285">
        <f t="shared" si="0"/>
        <v>1.075408687424743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0.15702101736216875</v>
      </c>
      <c r="E9" s="285">
        <f>IF(C9=0,0,D9/C9)</f>
        <v>0.52340339120722923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0.7366487307990337</v>
      </c>
      <c r="E11" s="285">
        <f t="shared" si="0"/>
        <v>1.2277478846650562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0.82234982583724203</v>
      </c>
      <c r="E12" s="285">
        <f t="shared" si="0"/>
        <v>1.0279372822965525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5870.6768599999996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81341.380090000006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35096.913649999995</v>
      </c>
      <c r="D18" s="303">
        <f ca="1">IF(ISERROR(VLOOKUP("Výnosy celkem",INDIRECT("HI!$A:$G"),5,0)),0,VLOOKUP("Výnosy celkem",INDIRECT("HI!$A:$G"),5,0))</f>
        <v>21846.688619999997</v>
      </c>
      <c r="E18" s="304">
        <f t="shared" ref="E18:E31" ca="1" si="1">IF(C18=0,0,D18/C18)</f>
        <v>0.6224675148893043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2486.7036499999999</v>
      </c>
      <c r="D19" s="284">
        <f ca="1">IF(ISERROR(VLOOKUP("Ambulance *",INDIRECT("HI!$A:$G"),5,0)),0,VLOOKUP("Ambulance *",INDIRECT("HI!$A:$G"),5,0))</f>
        <v>1724.4286200000001</v>
      </c>
      <c r="E19" s="285">
        <f t="shared" ca="1" si="1"/>
        <v>0.69345964083818357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0.69345964083818357</v>
      </c>
      <c r="E20" s="285">
        <f t="shared" si="1"/>
        <v>0.69345964083818357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0.69345964083818357</v>
      </c>
      <c r="E21" s="285">
        <f t="shared" si="1"/>
        <v>0.69345964083818357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0.91520806758344297</v>
      </c>
      <c r="E23" s="285">
        <f t="shared" si="1"/>
        <v>1.0767153736275801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32610.209999999995</v>
      </c>
      <c r="D24" s="284">
        <f ca="1">IF(ISERROR(VLOOKUP("Hospitalizace *",INDIRECT("HI!$A:$G"),5,0)),0,VLOOKUP("Hospitalizace *",INDIRECT("HI!$A:$G"),5,0))</f>
        <v>20122.259999999998</v>
      </c>
      <c r="E24" s="285">
        <f ca="1">IF(C24=0,0,D24/C24)</f>
        <v>0.6170539840129825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0.6170539840129825</v>
      </c>
      <c r="E25" s="285">
        <f t="shared" si="1"/>
        <v>0.6170539840129825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0.64159129931559589</v>
      </c>
      <c r="E26" s="285">
        <f t="shared" si="1"/>
        <v>0.64159129931559589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0.80701754385964908</v>
      </c>
      <c r="E29" s="285">
        <f t="shared" si="1"/>
        <v>0.8494921514312096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0.55876288659793816</v>
      </c>
      <c r="E30" s="285">
        <f t="shared" si="1"/>
        <v>0.55876288659793816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0.18410796802596496</v>
      </c>
      <c r="D31" s="289">
        <f>IF(ISERROR(VLOOKUP("Celkem:",'ZV Vyžád.'!$A:$M,7,0)),"",VLOOKUP("Celkem:",'ZV Vyžád.'!$A:$M,7,0))</f>
        <v>1.072074613807235</v>
      </c>
      <c r="E31" s="285">
        <f t="shared" si="1"/>
        <v>5.8230755860389438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364524B-8C2C-4348-A130-1BD581FDF634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5667</v>
      </c>
    </row>
    <row r="2" spans="1:19" x14ac:dyDescent="0.25">
      <c r="A2" s="705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5660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109994</v>
      </c>
      <c r="P8">
        <v>109994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24264</v>
      </c>
      <c r="P9">
        <v>24264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22398</v>
      </c>
      <c r="P11">
        <v>22398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5661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5662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109994</v>
      </c>
      <c r="P17">
        <v>109994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  <c r="S18">
        <v>13796.187683284457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  <c r="S19">
        <v>13796.187683284457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5660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  <c r="R22">
        <v>2400</v>
      </c>
      <c r="S22">
        <v>14166.666666666666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12600</v>
      </c>
      <c r="P23">
        <v>12600</v>
      </c>
      <c r="Q23">
        <v>1420675</v>
      </c>
      <c r="R23">
        <v>2400</v>
      </c>
      <c r="S23">
        <v>14166.666666666666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10248</v>
      </c>
      <c r="P25">
        <v>10248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5661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5663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  <c r="R31">
        <v>2400</v>
      </c>
      <c r="S31">
        <v>27962.854349951122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  <c r="R32">
        <v>11000</v>
      </c>
      <c r="S32">
        <v>13796.187683284457</v>
      </c>
    </row>
    <row r="33" spans="3:19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  <c r="R33">
        <v>11000</v>
      </c>
      <c r="S33">
        <v>13796.187683284457</v>
      </c>
    </row>
    <row r="34" spans="3:19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9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9" x14ac:dyDescent="0.25">
      <c r="C36">
        <v>3</v>
      </c>
      <c r="D36" t="s">
        <v>5660</v>
      </c>
      <c r="E36">
        <v>146.5</v>
      </c>
      <c r="I36">
        <v>19673.59</v>
      </c>
      <c r="J36">
        <v>46</v>
      </c>
      <c r="L36">
        <v>241</v>
      </c>
      <c r="O36">
        <v>81324</v>
      </c>
      <c r="P36">
        <v>81324</v>
      </c>
      <c r="Q36">
        <v>5960052</v>
      </c>
      <c r="R36">
        <v>15500</v>
      </c>
      <c r="S36">
        <v>14166.666666666666</v>
      </c>
    </row>
    <row r="37" spans="3:19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11300</v>
      </c>
      <c r="P37">
        <v>11300</v>
      </c>
      <c r="Q37">
        <v>1283753</v>
      </c>
      <c r="R37">
        <v>15500</v>
      </c>
      <c r="S37">
        <v>14166.666666666666</v>
      </c>
    </row>
    <row r="38" spans="3:19" x14ac:dyDescent="0.25">
      <c r="C38">
        <v>3</v>
      </c>
      <c r="D38">
        <v>304</v>
      </c>
      <c r="E38">
        <v>56.85</v>
      </c>
      <c r="I38">
        <v>7930.05</v>
      </c>
      <c r="O38">
        <v>46088</v>
      </c>
      <c r="P38">
        <v>46088</v>
      </c>
      <c r="Q38">
        <v>2676624</v>
      </c>
    </row>
    <row r="39" spans="3:19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9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9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9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9" x14ac:dyDescent="0.25">
      <c r="C43">
        <v>3</v>
      </c>
      <c r="D43" t="s">
        <v>5661</v>
      </c>
      <c r="E43">
        <v>2.2000000000000002</v>
      </c>
      <c r="I43">
        <v>336</v>
      </c>
      <c r="Q43">
        <v>75038</v>
      </c>
    </row>
    <row r="44" spans="3:19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9" x14ac:dyDescent="0.25">
      <c r="C45" t="s">
        <v>5664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81324</v>
      </c>
      <c r="P45">
        <v>81324</v>
      </c>
      <c r="Q45">
        <v>11481251</v>
      </c>
      <c r="R45">
        <v>26500</v>
      </c>
      <c r="S45">
        <v>27962.854349951122</v>
      </c>
    </row>
    <row r="46" spans="3:19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  <c r="R46">
        <v>4800</v>
      </c>
      <c r="S46">
        <v>13796.187683284457</v>
      </c>
    </row>
    <row r="47" spans="3:19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  <c r="R47">
        <v>4800</v>
      </c>
      <c r="S47">
        <v>13796.187683284457</v>
      </c>
    </row>
    <row r="48" spans="3:19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9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9" x14ac:dyDescent="0.25">
      <c r="C50">
        <v>4</v>
      </c>
      <c r="D50" t="s">
        <v>5660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  <c r="S50">
        <v>14166.666666666666</v>
      </c>
    </row>
    <row r="51" spans="3:19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  <c r="S51">
        <v>14166.666666666666</v>
      </c>
    </row>
    <row r="52" spans="3:19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9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9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9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9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9" x14ac:dyDescent="0.25">
      <c r="C57">
        <v>4</v>
      </c>
      <c r="D57" t="s">
        <v>5661</v>
      </c>
      <c r="E57">
        <v>2.2000000000000002</v>
      </c>
      <c r="I57">
        <v>312</v>
      </c>
      <c r="Q57">
        <v>68321</v>
      </c>
    </row>
    <row r="58" spans="3:19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9" x14ac:dyDescent="0.25">
      <c r="C59" t="s">
        <v>5665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  <c r="R59">
        <v>4800</v>
      </c>
      <c r="S59">
        <v>27962.854349951122</v>
      </c>
    </row>
    <row r="60" spans="3:19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9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9" x14ac:dyDescent="0.25">
      <c r="C64">
        <v>5</v>
      </c>
      <c r="D64" t="s">
        <v>5660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  <c r="R64">
        <v>21000</v>
      </c>
      <c r="S64">
        <v>14166.666666666666</v>
      </c>
    </row>
    <row r="65" spans="3:19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  <c r="R65">
        <v>21000</v>
      </c>
      <c r="S65">
        <v>14166.666666666666</v>
      </c>
    </row>
    <row r="66" spans="3:19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9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9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9" x14ac:dyDescent="0.25">
      <c r="C69">
        <v>5</v>
      </c>
      <c r="D69">
        <v>524</v>
      </c>
      <c r="Q69">
        <v>1200</v>
      </c>
    </row>
    <row r="70" spans="3:19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9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9" x14ac:dyDescent="0.25">
      <c r="C72">
        <v>5</v>
      </c>
      <c r="D72" t="s">
        <v>5661</v>
      </c>
      <c r="E72">
        <v>2.2000000000000002</v>
      </c>
      <c r="I72">
        <v>320</v>
      </c>
      <c r="Q72">
        <v>67788</v>
      </c>
    </row>
    <row r="73" spans="3:19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9" x14ac:dyDescent="0.25">
      <c r="C74" t="s">
        <v>5666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  <c r="R74">
        <v>21000</v>
      </c>
      <c r="S74">
        <v>27962.854349951122</v>
      </c>
    </row>
  </sheetData>
  <hyperlinks>
    <hyperlink ref="A2" location="Obsah!A1" display="Zpět na Obsah  KL 01  1.-4.měsíc" xr:uid="{9BA07678-02C6-42E7-B6A4-1430444C98EB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5683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2593066.6599999997</v>
      </c>
      <c r="C3" s="344">
        <f t="shared" ref="C3:Z3" si="0">SUBTOTAL(9,C6:C1048576)</f>
        <v>10</v>
      </c>
      <c r="D3" s="344"/>
      <c r="E3" s="344">
        <f>SUBTOTAL(9,E6:E1048576)/4</f>
        <v>2486703.65</v>
      </c>
      <c r="F3" s="344"/>
      <c r="G3" s="344">
        <f t="shared" si="0"/>
        <v>10</v>
      </c>
      <c r="H3" s="344">
        <f>SUBTOTAL(9,H6:H1048576)/4</f>
        <v>1724428.62</v>
      </c>
      <c r="I3" s="347">
        <f>IF(B3&lt;&gt;0,H3/B3,"")</f>
        <v>0.66501515236789177</v>
      </c>
      <c r="J3" s="345">
        <f>IF(E3&lt;&gt;0,H3/E3,"")</f>
        <v>0.69345964083818357</v>
      </c>
      <c r="K3" s="346">
        <f t="shared" si="0"/>
        <v>301718.94</v>
      </c>
      <c r="L3" s="346"/>
      <c r="M3" s="344">
        <f t="shared" si="0"/>
        <v>2.3359698896356424</v>
      </c>
      <c r="N3" s="344">
        <f t="shared" si="0"/>
        <v>258324.33999999991</v>
      </c>
      <c r="O3" s="344"/>
      <c r="P3" s="344">
        <f t="shared" si="0"/>
        <v>2</v>
      </c>
      <c r="Q3" s="344">
        <f t="shared" si="0"/>
        <v>215934.53999999983</v>
      </c>
      <c r="R3" s="347">
        <f>IF(K3&lt;&gt;0,Q3/K3,"")</f>
        <v>0.71568109048772288</v>
      </c>
      <c r="S3" s="347">
        <f>IF(N3&lt;&gt;0,Q3/N3,"")</f>
        <v>0.83590473898046114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2"/>
      <c r="B5" s="843">
        <v>2018</v>
      </c>
      <c r="C5" s="844"/>
      <c r="D5" s="844"/>
      <c r="E5" s="844">
        <v>2019</v>
      </c>
      <c r="F5" s="844"/>
      <c r="G5" s="844"/>
      <c r="H5" s="844">
        <v>2020</v>
      </c>
      <c r="I5" s="845" t="s">
        <v>324</v>
      </c>
      <c r="J5" s="846" t="s">
        <v>2</v>
      </c>
      <c r="K5" s="843">
        <v>2015</v>
      </c>
      <c r="L5" s="844"/>
      <c r="M5" s="844"/>
      <c r="N5" s="844">
        <v>2019</v>
      </c>
      <c r="O5" s="844"/>
      <c r="P5" s="844"/>
      <c r="Q5" s="844">
        <v>2020</v>
      </c>
      <c r="R5" s="845" t="s">
        <v>324</v>
      </c>
      <c r="S5" s="846" t="s">
        <v>2</v>
      </c>
      <c r="T5" s="843">
        <v>2015</v>
      </c>
      <c r="U5" s="844"/>
      <c r="V5" s="844"/>
      <c r="W5" s="844">
        <v>2019</v>
      </c>
      <c r="X5" s="844"/>
      <c r="Y5" s="844"/>
      <c r="Z5" s="844">
        <v>2020</v>
      </c>
      <c r="AA5" s="845" t="s">
        <v>324</v>
      </c>
      <c r="AB5" s="846" t="s">
        <v>2</v>
      </c>
    </row>
    <row r="6" spans="1:28" ht="14.45" customHeight="1" x14ac:dyDescent="0.25">
      <c r="A6" s="847" t="s">
        <v>5679</v>
      </c>
      <c r="B6" s="848">
        <v>2593066.66</v>
      </c>
      <c r="C6" s="849">
        <v>1</v>
      </c>
      <c r="D6" s="849">
        <v>1.0427726922747711</v>
      </c>
      <c r="E6" s="848">
        <v>2486703.65</v>
      </c>
      <c r="F6" s="849">
        <v>0.95898176794267209</v>
      </c>
      <c r="G6" s="849">
        <v>1</v>
      </c>
      <c r="H6" s="848">
        <v>1724428.62</v>
      </c>
      <c r="I6" s="849">
        <v>0.66501515236789166</v>
      </c>
      <c r="J6" s="849">
        <v>0.69345964083818357</v>
      </c>
      <c r="K6" s="848">
        <v>150859.47</v>
      </c>
      <c r="L6" s="849">
        <v>1</v>
      </c>
      <c r="M6" s="849">
        <v>1.1679849448178212</v>
      </c>
      <c r="N6" s="848">
        <v>129162.16999999995</v>
      </c>
      <c r="O6" s="849">
        <v>0.85617541941516795</v>
      </c>
      <c r="P6" s="849">
        <v>1</v>
      </c>
      <c r="Q6" s="848">
        <v>107967.26999999992</v>
      </c>
      <c r="R6" s="849">
        <v>0.71568109048772288</v>
      </c>
      <c r="S6" s="849">
        <v>0.83590473898046114</v>
      </c>
      <c r="T6" s="848"/>
      <c r="U6" s="849"/>
      <c r="V6" s="849"/>
      <c r="W6" s="848"/>
      <c r="X6" s="849"/>
      <c r="Y6" s="849"/>
      <c r="Z6" s="848"/>
      <c r="AA6" s="849"/>
      <c r="AB6" s="850"/>
    </row>
    <row r="7" spans="1:28" ht="14.45" customHeight="1" x14ac:dyDescent="0.25">
      <c r="A7" s="857" t="s">
        <v>5680</v>
      </c>
      <c r="B7" s="851">
        <v>2593066.66</v>
      </c>
      <c r="C7" s="852">
        <v>1</v>
      </c>
      <c r="D7" s="852">
        <v>1.0427726922747711</v>
      </c>
      <c r="E7" s="851">
        <v>2486703.65</v>
      </c>
      <c r="F7" s="852">
        <v>0.95898176794267209</v>
      </c>
      <c r="G7" s="852">
        <v>1</v>
      </c>
      <c r="H7" s="851">
        <v>1079894</v>
      </c>
      <c r="I7" s="852">
        <v>0.41645439226772518</v>
      </c>
      <c r="J7" s="852">
        <v>0.4342672678346694</v>
      </c>
      <c r="K7" s="851">
        <v>150859.47</v>
      </c>
      <c r="L7" s="852">
        <v>1</v>
      </c>
      <c r="M7" s="852">
        <v>1.1679849448178212</v>
      </c>
      <c r="N7" s="851">
        <v>129162.16999999995</v>
      </c>
      <c r="O7" s="852">
        <v>0.85617541941516795</v>
      </c>
      <c r="P7" s="852">
        <v>1</v>
      </c>
      <c r="Q7" s="851"/>
      <c r="R7" s="852"/>
      <c r="S7" s="852"/>
      <c r="T7" s="851"/>
      <c r="U7" s="852"/>
      <c r="V7" s="852"/>
      <c r="W7" s="851"/>
      <c r="X7" s="852"/>
      <c r="Y7" s="852"/>
      <c r="Z7" s="851"/>
      <c r="AA7" s="852"/>
      <c r="AB7" s="853"/>
    </row>
    <row r="8" spans="1:28" ht="14.45" customHeight="1" x14ac:dyDescent="0.25">
      <c r="A8" s="857" t="s">
        <v>5681</v>
      </c>
      <c r="B8" s="851">
        <v>0</v>
      </c>
      <c r="C8" s="852"/>
      <c r="D8" s="852"/>
      <c r="E8" s="851">
        <v>0</v>
      </c>
      <c r="F8" s="852"/>
      <c r="G8" s="852"/>
      <c r="H8" s="851"/>
      <c r="I8" s="852"/>
      <c r="J8" s="852"/>
      <c r="K8" s="851"/>
      <c r="L8" s="852"/>
      <c r="M8" s="852"/>
      <c r="N8" s="851"/>
      <c r="O8" s="852"/>
      <c r="P8" s="852"/>
      <c r="Q8" s="851"/>
      <c r="R8" s="852"/>
      <c r="S8" s="852"/>
      <c r="T8" s="851"/>
      <c r="U8" s="852"/>
      <c r="V8" s="852"/>
      <c r="W8" s="851"/>
      <c r="X8" s="852"/>
      <c r="Y8" s="852"/>
      <c r="Z8" s="851"/>
      <c r="AA8" s="852"/>
      <c r="AB8" s="853"/>
    </row>
    <row r="9" spans="1:28" ht="14.45" customHeight="1" thickBot="1" x14ac:dyDescent="0.3">
      <c r="A9" s="858" t="s">
        <v>5682</v>
      </c>
      <c r="B9" s="854"/>
      <c r="C9" s="855"/>
      <c r="D9" s="855"/>
      <c r="E9" s="854"/>
      <c r="F9" s="855"/>
      <c r="G9" s="855"/>
      <c r="H9" s="854">
        <v>644534.62</v>
      </c>
      <c r="I9" s="855"/>
      <c r="J9" s="855"/>
      <c r="K9" s="854"/>
      <c r="L9" s="855"/>
      <c r="M9" s="855"/>
      <c r="N9" s="854"/>
      <c r="O9" s="855"/>
      <c r="P9" s="855"/>
      <c r="Q9" s="854">
        <v>107967.26999999992</v>
      </c>
      <c r="R9" s="855"/>
      <c r="S9" s="855"/>
      <c r="T9" s="854"/>
      <c r="U9" s="855"/>
      <c r="V9" s="855"/>
      <c r="W9" s="854"/>
      <c r="X9" s="855"/>
      <c r="Y9" s="855"/>
      <c r="Z9" s="854"/>
      <c r="AA9" s="855"/>
      <c r="AB9" s="856"/>
    </row>
    <row r="10" spans="1:28" ht="14.45" customHeight="1" thickBot="1" x14ac:dyDescent="0.25"/>
    <row r="11" spans="1:28" ht="14.45" customHeight="1" x14ac:dyDescent="0.25">
      <c r="A11" s="847" t="s">
        <v>590</v>
      </c>
      <c r="B11" s="848">
        <v>1806611.6599999995</v>
      </c>
      <c r="C11" s="849">
        <v>1</v>
      </c>
      <c r="D11" s="849">
        <v>0.95549615256085285</v>
      </c>
      <c r="E11" s="848">
        <v>1890757.65</v>
      </c>
      <c r="F11" s="849">
        <v>1.0465766893146258</v>
      </c>
      <c r="G11" s="849">
        <v>1</v>
      </c>
      <c r="H11" s="848">
        <v>1258280.6199999999</v>
      </c>
      <c r="I11" s="849">
        <v>0.69648649339504443</v>
      </c>
      <c r="J11" s="850">
        <v>0.66549016474956479</v>
      </c>
    </row>
    <row r="12" spans="1:28" ht="14.45" customHeight="1" x14ac:dyDescent="0.25">
      <c r="A12" s="857" t="s">
        <v>5684</v>
      </c>
      <c r="B12" s="851">
        <v>41998.33</v>
      </c>
      <c r="C12" s="852">
        <v>1</v>
      </c>
      <c r="D12" s="852">
        <v>0.83954682658670665</v>
      </c>
      <c r="E12" s="851">
        <v>50025</v>
      </c>
      <c r="F12" s="852">
        <v>1.1911187897233055</v>
      </c>
      <c r="G12" s="852">
        <v>1</v>
      </c>
      <c r="H12" s="851">
        <v>49879.66</v>
      </c>
      <c r="I12" s="852">
        <v>1.1876581759322336</v>
      </c>
      <c r="J12" s="853">
        <v>0.99709465267366326</v>
      </c>
    </row>
    <row r="13" spans="1:28" ht="14.45" customHeight="1" x14ac:dyDescent="0.25">
      <c r="A13" s="857" t="s">
        <v>5685</v>
      </c>
      <c r="B13" s="851">
        <v>1764613.3299999994</v>
      </c>
      <c r="C13" s="852">
        <v>1</v>
      </c>
      <c r="D13" s="852">
        <v>0.95864727015082796</v>
      </c>
      <c r="E13" s="851">
        <v>1840732.65</v>
      </c>
      <c r="F13" s="852">
        <v>1.0431365436868827</v>
      </c>
      <c r="G13" s="852">
        <v>1</v>
      </c>
      <c r="H13" s="851">
        <v>1208400.96</v>
      </c>
      <c r="I13" s="852">
        <v>0.68479645906335773</v>
      </c>
      <c r="J13" s="853">
        <v>0.65647825609004107</v>
      </c>
    </row>
    <row r="14" spans="1:28" ht="14.45" customHeight="1" x14ac:dyDescent="0.25">
      <c r="A14" s="859" t="s">
        <v>595</v>
      </c>
      <c r="B14" s="860">
        <v>0</v>
      </c>
      <c r="C14" s="861"/>
      <c r="D14" s="861"/>
      <c r="E14" s="860">
        <v>0</v>
      </c>
      <c r="F14" s="861"/>
      <c r="G14" s="861"/>
      <c r="H14" s="860"/>
      <c r="I14" s="861"/>
      <c r="J14" s="862"/>
    </row>
    <row r="15" spans="1:28" ht="14.45" customHeight="1" x14ac:dyDescent="0.25">
      <c r="A15" s="857" t="s">
        <v>5684</v>
      </c>
      <c r="B15" s="851">
        <v>0</v>
      </c>
      <c r="C15" s="852"/>
      <c r="D15" s="852"/>
      <c r="E15" s="851">
        <v>0</v>
      </c>
      <c r="F15" s="852"/>
      <c r="G15" s="852"/>
      <c r="H15" s="851"/>
      <c r="I15" s="852"/>
      <c r="J15" s="853"/>
    </row>
    <row r="16" spans="1:28" ht="14.45" customHeight="1" x14ac:dyDescent="0.25">
      <c r="A16" s="859" t="s">
        <v>598</v>
      </c>
      <c r="B16" s="860">
        <v>661260</v>
      </c>
      <c r="C16" s="861">
        <v>1</v>
      </c>
      <c r="D16" s="861">
        <v>1.1445573550869503</v>
      </c>
      <c r="E16" s="860">
        <v>577743</v>
      </c>
      <c r="F16" s="861">
        <v>0.87370020869249609</v>
      </c>
      <c r="G16" s="861">
        <v>1</v>
      </c>
      <c r="H16" s="860">
        <v>430817</v>
      </c>
      <c r="I16" s="861">
        <v>0.65150923993587995</v>
      </c>
      <c r="J16" s="862">
        <v>0.74568969247572015</v>
      </c>
    </row>
    <row r="17" spans="1:10" ht="14.45" customHeight="1" x14ac:dyDescent="0.25">
      <c r="A17" s="857" t="s">
        <v>5684</v>
      </c>
      <c r="B17" s="851">
        <v>1905</v>
      </c>
      <c r="C17" s="852">
        <v>1</v>
      </c>
      <c r="D17" s="852">
        <v>0.8459147424511545</v>
      </c>
      <c r="E17" s="851">
        <v>2252</v>
      </c>
      <c r="F17" s="852">
        <v>1.1821522309711285</v>
      </c>
      <c r="G17" s="852">
        <v>1</v>
      </c>
      <c r="H17" s="851">
        <v>763</v>
      </c>
      <c r="I17" s="852">
        <v>0.40052493438320208</v>
      </c>
      <c r="J17" s="853">
        <v>0.33880994671403197</v>
      </c>
    </row>
    <row r="18" spans="1:10" ht="14.45" customHeight="1" x14ac:dyDescent="0.25">
      <c r="A18" s="857" t="s">
        <v>5685</v>
      </c>
      <c r="B18" s="851">
        <v>659355</v>
      </c>
      <c r="C18" s="852">
        <v>1</v>
      </c>
      <c r="D18" s="852">
        <v>1.1457259974526099</v>
      </c>
      <c r="E18" s="851">
        <v>575491</v>
      </c>
      <c r="F18" s="852">
        <v>0.87280903307019742</v>
      </c>
      <c r="G18" s="852">
        <v>1</v>
      </c>
      <c r="H18" s="851">
        <v>430054</v>
      </c>
      <c r="I18" s="852">
        <v>0.65223438056888927</v>
      </c>
      <c r="J18" s="853">
        <v>0.74728188625017589</v>
      </c>
    </row>
    <row r="19" spans="1:10" ht="14.45" customHeight="1" x14ac:dyDescent="0.25">
      <c r="A19" s="859" t="s">
        <v>601</v>
      </c>
      <c r="B19" s="860">
        <v>125195</v>
      </c>
      <c r="C19" s="861">
        <v>1</v>
      </c>
      <c r="D19" s="861">
        <v>6.8777124649783001</v>
      </c>
      <c r="E19" s="860">
        <v>18203</v>
      </c>
      <c r="F19" s="861">
        <v>0.14539718039857821</v>
      </c>
      <c r="G19" s="861">
        <v>1</v>
      </c>
      <c r="H19" s="860">
        <v>35331</v>
      </c>
      <c r="I19" s="861">
        <v>0.28220775590079478</v>
      </c>
      <c r="J19" s="862">
        <v>1.9409438004724495</v>
      </c>
    </row>
    <row r="20" spans="1:10" ht="14.45" customHeight="1" thickBot="1" x14ac:dyDescent="0.3">
      <c r="A20" s="858" t="s">
        <v>5685</v>
      </c>
      <c r="B20" s="854">
        <v>125195</v>
      </c>
      <c r="C20" s="855">
        <v>1</v>
      </c>
      <c r="D20" s="855">
        <v>6.8777124649783001</v>
      </c>
      <c r="E20" s="854">
        <v>18203</v>
      </c>
      <c r="F20" s="855">
        <v>0.14539718039857821</v>
      </c>
      <c r="G20" s="855">
        <v>1</v>
      </c>
      <c r="H20" s="854">
        <v>35331</v>
      </c>
      <c r="I20" s="855">
        <v>0.28220775590079478</v>
      </c>
      <c r="J20" s="856">
        <v>1.9409438004724495</v>
      </c>
    </row>
    <row r="21" spans="1:10" ht="14.45" customHeight="1" x14ac:dyDescent="0.2">
      <c r="A21" s="787" t="s">
        <v>295</v>
      </c>
    </row>
    <row r="22" spans="1:10" ht="14.45" customHeight="1" x14ac:dyDescent="0.2">
      <c r="A22" s="788" t="s">
        <v>2242</v>
      </c>
    </row>
    <row r="23" spans="1:10" ht="14.45" customHeight="1" x14ac:dyDescent="0.2">
      <c r="A23" s="787" t="s">
        <v>5686</v>
      </c>
    </row>
    <row r="24" spans="1:10" ht="14.45" customHeight="1" x14ac:dyDescent="0.2">
      <c r="A24" s="787" t="s">
        <v>5687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DC35AB41-CA41-4C59-907C-5A0CAF33759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5726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705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13838</v>
      </c>
      <c r="C3" s="404">
        <f t="shared" si="0"/>
        <v>13731</v>
      </c>
      <c r="D3" s="438">
        <f t="shared" si="0"/>
        <v>8321</v>
      </c>
      <c r="E3" s="346">
        <f t="shared" si="0"/>
        <v>2593066.66</v>
      </c>
      <c r="F3" s="344">
        <f t="shared" si="0"/>
        <v>2486703.6499999994</v>
      </c>
      <c r="G3" s="405">
        <f t="shared" si="0"/>
        <v>1724428.6199999999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2"/>
      <c r="B5" s="843">
        <v>2018</v>
      </c>
      <c r="C5" s="844">
        <v>2019</v>
      </c>
      <c r="D5" s="863">
        <v>2020</v>
      </c>
      <c r="E5" s="843">
        <v>2018</v>
      </c>
      <c r="F5" s="844">
        <v>2019</v>
      </c>
      <c r="G5" s="863">
        <v>2020</v>
      </c>
    </row>
    <row r="6" spans="1:7" ht="14.45" customHeight="1" x14ac:dyDescent="0.2">
      <c r="A6" s="836" t="s">
        <v>2244</v>
      </c>
      <c r="B6" s="225">
        <v>117</v>
      </c>
      <c r="C6" s="225">
        <v>71</v>
      </c>
      <c r="D6" s="225">
        <v>98</v>
      </c>
      <c r="E6" s="864">
        <v>28657</v>
      </c>
      <c r="F6" s="864">
        <v>18045</v>
      </c>
      <c r="G6" s="865">
        <v>22815</v>
      </c>
    </row>
    <row r="7" spans="1:7" ht="14.45" customHeight="1" x14ac:dyDescent="0.2">
      <c r="A7" s="837" t="s">
        <v>2245</v>
      </c>
      <c r="B7" s="832">
        <v>1065</v>
      </c>
      <c r="C7" s="832">
        <v>1018</v>
      </c>
      <c r="D7" s="832">
        <v>422</v>
      </c>
      <c r="E7" s="866">
        <v>156127.98999999996</v>
      </c>
      <c r="F7" s="866">
        <v>147199.32999999999</v>
      </c>
      <c r="G7" s="867">
        <v>67975.33</v>
      </c>
    </row>
    <row r="8" spans="1:7" ht="14.45" customHeight="1" x14ac:dyDescent="0.2">
      <c r="A8" s="837" t="s">
        <v>5688</v>
      </c>
      <c r="B8" s="832">
        <v>190</v>
      </c>
      <c r="C8" s="832">
        <v>58</v>
      </c>
      <c r="D8" s="832"/>
      <c r="E8" s="866">
        <v>44072</v>
      </c>
      <c r="F8" s="866">
        <v>14271</v>
      </c>
      <c r="G8" s="867"/>
    </row>
    <row r="9" spans="1:7" ht="14.45" customHeight="1" x14ac:dyDescent="0.2">
      <c r="A9" s="837" t="s">
        <v>5689</v>
      </c>
      <c r="B9" s="832"/>
      <c r="C9" s="832"/>
      <c r="D9" s="832">
        <v>24</v>
      </c>
      <c r="E9" s="866"/>
      <c r="F9" s="866"/>
      <c r="G9" s="867">
        <v>5616</v>
      </c>
    </row>
    <row r="10" spans="1:7" ht="14.45" customHeight="1" x14ac:dyDescent="0.2">
      <c r="A10" s="837" t="s">
        <v>5690</v>
      </c>
      <c r="B10" s="832">
        <v>1591</v>
      </c>
      <c r="C10" s="832">
        <v>1292</v>
      </c>
      <c r="D10" s="832"/>
      <c r="E10" s="866">
        <v>222385.67</v>
      </c>
      <c r="F10" s="866">
        <v>180911.99</v>
      </c>
      <c r="G10" s="867"/>
    </row>
    <row r="11" spans="1:7" ht="14.45" customHeight="1" x14ac:dyDescent="0.2">
      <c r="A11" s="837" t="s">
        <v>5684</v>
      </c>
      <c r="B11" s="832">
        <v>284</v>
      </c>
      <c r="C11" s="832">
        <v>333</v>
      </c>
      <c r="D11" s="832">
        <v>261</v>
      </c>
      <c r="E11" s="866">
        <v>43903.33</v>
      </c>
      <c r="F11" s="866">
        <v>52277</v>
      </c>
      <c r="G11" s="867">
        <v>50642.66</v>
      </c>
    </row>
    <row r="12" spans="1:7" ht="14.45" customHeight="1" x14ac:dyDescent="0.2">
      <c r="A12" s="837" t="s">
        <v>5691</v>
      </c>
      <c r="B12" s="832"/>
      <c r="C12" s="832"/>
      <c r="D12" s="832">
        <v>3</v>
      </c>
      <c r="E12" s="866"/>
      <c r="F12" s="866"/>
      <c r="G12" s="867">
        <v>693</v>
      </c>
    </row>
    <row r="13" spans="1:7" ht="14.45" customHeight="1" x14ac:dyDescent="0.2">
      <c r="A13" s="837" t="s">
        <v>5692</v>
      </c>
      <c r="B13" s="832">
        <v>110</v>
      </c>
      <c r="C13" s="832">
        <v>354</v>
      </c>
      <c r="D13" s="832"/>
      <c r="E13" s="866">
        <v>27309</v>
      </c>
      <c r="F13" s="866">
        <v>89700</v>
      </c>
      <c r="G13" s="867"/>
    </row>
    <row r="14" spans="1:7" ht="14.45" customHeight="1" x14ac:dyDescent="0.2">
      <c r="A14" s="837" t="s">
        <v>5693</v>
      </c>
      <c r="B14" s="832">
        <v>15</v>
      </c>
      <c r="C14" s="832">
        <v>2</v>
      </c>
      <c r="D14" s="832">
        <v>2</v>
      </c>
      <c r="E14" s="866">
        <v>3642</v>
      </c>
      <c r="F14" s="866">
        <v>508</v>
      </c>
      <c r="G14" s="867">
        <v>382</v>
      </c>
    </row>
    <row r="15" spans="1:7" ht="14.45" customHeight="1" x14ac:dyDescent="0.2">
      <c r="A15" s="837" t="s">
        <v>5694</v>
      </c>
      <c r="B15" s="832">
        <v>29</v>
      </c>
      <c r="C15" s="832">
        <v>22</v>
      </c>
      <c r="D15" s="832">
        <v>28</v>
      </c>
      <c r="E15" s="866">
        <v>6257</v>
      </c>
      <c r="F15" s="866">
        <v>5132</v>
      </c>
      <c r="G15" s="867">
        <v>7150</v>
      </c>
    </row>
    <row r="16" spans="1:7" ht="14.45" customHeight="1" x14ac:dyDescent="0.2">
      <c r="A16" s="837" t="s">
        <v>2247</v>
      </c>
      <c r="B16" s="832">
        <v>24</v>
      </c>
      <c r="C16" s="832">
        <v>112</v>
      </c>
      <c r="D16" s="832">
        <v>172</v>
      </c>
      <c r="E16" s="866">
        <v>3742.66</v>
      </c>
      <c r="F16" s="866">
        <v>20381</v>
      </c>
      <c r="G16" s="867">
        <v>26441.33</v>
      </c>
    </row>
    <row r="17" spans="1:7" ht="14.45" customHeight="1" x14ac:dyDescent="0.2">
      <c r="A17" s="837" t="s">
        <v>2248</v>
      </c>
      <c r="B17" s="832"/>
      <c r="C17" s="832"/>
      <c r="D17" s="832">
        <v>57</v>
      </c>
      <c r="E17" s="866"/>
      <c r="F17" s="866"/>
      <c r="G17" s="867">
        <v>14456</v>
      </c>
    </row>
    <row r="18" spans="1:7" ht="14.45" customHeight="1" x14ac:dyDescent="0.2">
      <c r="A18" s="837" t="s">
        <v>2249</v>
      </c>
      <c r="B18" s="832"/>
      <c r="C18" s="832"/>
      <c r="D18" s="832">
        <v>74</v>
      </c>
      <c r="E18" s="866"/>
      <c r="F18" s="866"/>
      <c r="G18" s="867">
        <v>18885</v>
      </c>
    </row>
    <row r="19" spans="1:7" ht="14.45" customHeight="1" x14ac:dyDescent="0.2">
      <c r="A19" s="837" t="s">
        <v>2251</v>
      </c>
      <c r="B19" s="832">
        <v>76</v>
      </c>
      <c r="C19" s="832">
        <v>155</v>
      </c>
      <c r="D19" s="832">
        <v>23</v>
      </c>
      <c r="E19" s="866">
        <v>18044</v>
      </c>
      <c r="F19" s="866">
        <v>36118</v>
      </c>
      <c r="G19" s="867">
        <v>5921</v>
      </c>
    </row>
    <row r="20" spans="1:7" ht="14.45" customHeight="1" x14ac:dyDescent="0.2">
      <c r="A20" s="837" t="s">
        <v>2252</v>
      </c>
      <c r="B20" s="832">
        <v>24</v>
      </c>
      <c r="C20" s="832">
        <v>27</v>
      </c>
      <c r="D20" s="832">
        <v>18</v>
      </c>
      <c r="E20" s="866">
        <v>4291</v>
      </c>
      <c r="F20" s="866">
        <v>5145</v>
      </c>
      <c r="G20" s="867">
        <v>1335</v>
      </c>
    </row>
    <row r="21" spans="1:7" ht="14.45" customHeight="1" x14ac:dyDescent="0.2">
      <c r="A21" s="837" t="s">
        <v>2253</v>
      </c>
      <c r="B21" s="832">
        <v>172</v>
      </c>
      <c r="C21" s="832">
        <v>233</v>
      </c>
      <c r="D21" s="832">
        <v>245</v>
      </c>
      <c r="E21" s="866">
        <v>34992</v>
      </c>
      <c r="F21" s="866">
        <v>49652</v>
      </c>
      <c r="G21" s="867">
        <v>51967</v>
      </c>
    </row>
    <row r="22" spans="1:7" ht="14.45" customHeight="1" x14ac:dyDescent="0.2">
      <c r="A22" s="837" t="s">
        <v>2254</v>
      </c>
      <c r="B22" s="832">
        <v>60</v>
      </c>
      <c r="C22" s="832">
        <v>58</v>
      </c>
      <c r="D22" s="832">
        <v>26</v>
      </c>
      <c r="E22" s="866">
        <v>11078.99</v>
      </c>
      <c r="F22" s="866">
        <v>7689.01</v>
      </c>
      <c r="G22" s="867">
        <v>4801.99</v>
      </c>
    </row>
    <row r="23" spans="1:7" ht="14.45" customHeight="1" x14ac:dyDescent="0.2">
      <c r="A23" s="837" t="s">
        <v>5695</v>
      </c>
      <c r="B23" s="832">
        <v>66</v>
      </c>
      <c r="C23" s="832">
        <v>125</v>
      </c>
      <c r="D23" s="832">
        <v>119</v>
      </c>
      <c r="E23" s="866">
        <v>16632</v>
      </c>
      <c r="F23" s="866">
        <v>31750</v>
      </c>
      <c r="G23" s="867">
        <v>30345</v>
      </c>
    </row>
    <row r="24" spans="1:7" ht="14.45" customHeight="1" x14ac:dyDescent="0.2">
      <c r="A24" s="837" t="s">
        <v>5696</v>
      </c>
      <c r="B24" s="832">
        <v>8</v>
      </c>
      <c r="C24" s="832">
        <v>47</v>
      </c>
      <c r="D24" s="832">
        <v>9</v>
      </c>
      <c r="E24" s="866">
        <v>2504</v>
      </c>
      <c r="F24" s="866">
        <v>9020</v>
      </c>
      <c r="G24" s="867">
        <v>3271</v>
      </c>
    </row>
    <row r="25" spans="1:7" ht="14.45" customHeight="1" x14ac:dyDescent="0.2">
      <c r="A25" s="837" t="s">
        <v>5697</v>
      </c>
      <c r="B25" s="832">
        <v>265</v>
      </c>
      <c r="C25" s="832"/>
      <c r="D25" s="832"/>
      <c r="E25" s="866">
        <v>39635.67</v>
      </c>
      <c r="F25" s="866"/>
      <c r="G25" s="867"/>
    </row>
    <row r="26" spans="1:7" ht="14.45" customHeight="1" x14ac:dyDescent="0.2">
      <c r="A26" s="837" t="s">
        <v>2255</v>
      </c>
      <c r="B26" s="832">
        <v>1035</v>
      </c>
      <c r="C26" s="832">
        <v>931</v>
      </c>
      <c r="D26" s="832">
        <v>714</v>
      </c>
      <c r="E26" s="866">
        <v>205759.66999999998</v>
      </c>
      <c r="F26" s="866">
        <v>188291.34</v>
      </c>
      <c r="G26" s="867">
        <v>134817.66</v>
      </c>
    </row>
    <row r="27" spans="1:7" ht="14.45" customHeight="1" x14ac:dyDescent="0.2">
      <c r="A27" s="837" t="s">
        <v>5698</v>
      </c>
      <c r="B27" s="832"/>
      <c r="C27" s="832">
        <v>33</v>
      </c>
      <c r="D27" s="832">
        <v>22</v>
      </c>
      <c r="E27" s="866"/>
      <c r="F27" s="866">
        <v>8382</v>
      </c>
      <c r="G27" s="867">
        <v>4611</v>
      </c>
    </row>
    <row r="28" spans="1:7" ht="14.45" customHeight="1" x14ac:dyDescent="0.2">
      <c r="A28" s="837" t="s">
        <v>2256</v>
      </c>
      <c r="B28" s="832">
        <v>1805</v>
      </c>
      <c r="C28" s="832">
        <v>1029</v>
      </c>
      <c r="D28" s="832">
        <v>594</v>
      </c>
      <c r="E28" s="866">
        <v>258134.01</v>
      </c>
      <c r="F28" s="866">
        <v>148503.34</v>
      </c>
      <c r="G28" s="867">
        <v>94655.33</v>
      </c>
    </row>
    <row r="29" spans="1:7" ht="14.45" customHeight="1" x14ac:dyDescent="0.2">
      <c r="A29" s="837" t="s">
        <v>2257</v>
      </c>
      <c r="B29" s="832">
        <v>185</v>
      </c>
      <c r="C29" s="832">
        <v>174</v>
      </c>
      <c r="D29" s="832">
        <v>116</v>
      </c>
      <c r="E29" s="866">
        <v>45545</v>
      </c>
      <c r="F29" s="866">
        <v>42036</v>
      </c>
      <c r="G29" s="867">
        <v>27717</v>
      </c>
    </row>
    <row r="30" spans="1:7" ht="14.45" customHeight="1" x14ac:dyDescent="0.2">
      <c r="A30" s="837" t="s">
        <v>5699</v>
      </c>
      <c r="B30" s="832"/>
      <c r="C30" s="832">
        <v>8</v>
      </c>
      <c r="D30" s="832">
        <v>175</v>
      </c>
      <c r="E30" s="866"/>
      <c r="F30" s="866">
        <v>2169</v>
      </c>
      <c r="G30" s="867">
        <v>36615</v>
      </c>
    </row>
    <row r="31" spans="1:7" ht="14.45" customHeight="1" x14ac:dyDescent="0.2">
      <c r="A31" s="837" t="s">
        <v>5700</v>
      </c>
      <c r="B31" s="832">
        <v>394</v>
      </c>
      <c r="C31" s="832"/>
      <c r="D31" s="832"/>
      <c r="E31" s="866">
        <v>98643</v>
      </c>
      <c r="F31" s="866"/>
      <c r="G31" s="867"/>
    </row>
    <row r="32" spans="1:7" ht="14.45" customHeight="1" x14ac:dyDescent="0.2">
      <c r="A32" s="837" t="s">
        <v>2258</v>
      </c>
      <c r="B32" s="832">
        <v>633</v>
      </c>
      <c r="C32" s="832">
        <v>1370</v>
      </c>
      <c r="D32" s="832">
        <v>543</v>
      </c>
      <c r="E32" s="866">
        <v>83088.67</v>
      </c>
      <c r="F32" s="866">
        <v>211647.65999999997</v>
      </c>
      <c r="G32" s="867">
        <v>80873.990000000005</v>
      </c>
    </row>
    <row r="33" spans="1:7" ht="14.45" customHeight="1" x14ac:dyDescent="0.2">
      <c r="A33" s="837" t="s">
        <v>2259</v>
      </c>
      <c r="B33" s="832">
        <v>17</v>
      </c>
      <c r="C33" s="832">
        <v>17</v>
      </c>
      <c r="D33" s="832">
        <v>3</v>
      </c>
      <c r="E33" s="866">
        <v>5308</v>
      </c>
      <c r="F33" s="866">
        <v>3430</v>
      </c>
      <c r="G33" s="867">
        <v>114</v>
      </c>
    </row>
    <row r="34" spans="1:7" ht="14.45" customHeight="1" x14ac:dyDescent="0.2">
      <c r="A34" s="837" t="s">
        <v>5701</v>
      </c>
      <c r="B34" s="832">
        <v>21</v>
      </c>
      <c r="C34" s="832">
        <v>10</v>
      </c>
      <c r="D34" s="832"/>
      <c r="E34" s="866">
        <v>4676</v>
      </c>
      <c r="F34" s="866">
        <v>2087</v>
      </c>
      <c r="G34" s="867"/>
    </row>
    <row r="35" spans="1:7" ht="14.45" customHeight="1" x14ac:dyDescent="0.2">
      <c r="A35" s="837" t="s">
        <v>2260</v>
      </c>
      <c r="B35" s="832"/>
      <c r="C35" s="832"/>
      <c r="D35" s="832">
        <v>28</v>
      </c>
      <c r="E35" s="866"/>
      <c r="F35" s="866"/>
      <c r="G35" s="867">
        <v>6928</v>
      </c>
    </row>
    <row r="36" spans="1:7" ht="14.45" customHeight="1" x14ac:dyDescent="0.2">
      <c r="A36" s="837" t="s">
        <v>2261</v>
      </c>
      <c r="B36" s="832">
        <v>8</v>
      </c>
      <c r="C36" s="832">
        <v>17</v>
      </c>
      <c r="D36" s="832">
        <v>3</v>
      </c>
      <c r="E36" s="866">
        <v>941</v>
      </c>
      <c r="F36" s="866">
        <v>2908</v>
      </c>
      <c r="G36" s="867">
        <v>331</v>
      </c>
    </row>
    <row r="37" spans="1:7" ht="14.45" customHeight="1" x14ac:dyDescent="0.2">
      <c r="A37" s="837" t="s">
        <v>2262</v>
      </c>
      <c r="B37" s="832">
        <v>46</v>
      </c>
      <c r="C37" s="832">
        <v>32</v>
      </c>
      <c r="D37" s="832">
        <v>141</v>
      </c>
      <c r="E37" s="866">
        <v>11654</v>
      </c>
      <c r="F37" s="866">
        <v>8137</v>
      </c>
      <c r="G37" s="867">
        <v>32628</v>
      </c>
    </row>
    <row r="38" spans="1:7" ht="14.45" customHeight="1" x14ac:dyDescent="0.2">
      <c r="A38" s="837" t="s">
        <v>5702</v>
      </c>
      <c r="B38" s="832">
        <v>16</v>
      </c>
      <c r="C38" s="832">
        <v>2</v>
      </c>
      <c r="D38" s="832"/>
      <c r="E38" s="866">
        <v>4032</v>
      </c>
      <c r="F38" s="866">
        <v>508</v>
      </c>
      <c r="G38" s="867"/>
    </row>
    <row r="39" spans="1:7" ht="14.45" customHeight="1" x14ac:dyDescent="0.2">
      <c r="A39" s="837" t="s">
        <v>2263</v>
      </c>
      <c r="B39" s="832">
        <v>16</v>
      </c>
      <c r="C39" s="832">
        <v>14</v>
      </c>
      <c r="D39" s="832">
        <v>188</v>
      </c>
      <c r="E39" s="866">
        <v>3791</v>
      </c>
      <c r="F39" s="866">
        <v>3556</v>
      </c>
      <c r="G39" s="867">
        <v>33272.009999999995</v>
      </c>
    </row>
    <row r="40" spans="1:7" ht="14.45" customHeight="1" x14ac:dyDescent="0.2">
      <c r="A40" s="837" t="s">
        <v>2264</v>
      </c>
      <c r="B40" s="832"/>
      <c r="C40" s="832"/>
      <c r="D40" s="832">
        <v>145</v>
      </c>
      <c r="E40" s="866"/>
      <c r="F40" s="866"/>
      <c r="G40" s="867">
        <v>36975</v>
      </c>
    </row>
    <row r="41" spans="1:7" ht="14.45" customHeight="1" x14ac:dyDescent="0.2">
      <c r="A41" s="837" t="s">
        <v>5703</v>
      </c>
      <c r="B41" s="832">
        <v>51</v>
      </c>
      <c r="C41" s="832">
        <v>95</v>
      </c>
      <c r="D41" s="832">
        <v>51</v>
      </c>
      <c r="E41" s="866">
        <v>12863</v>
      </c>
      <c r="F41" s="866">
        <v>24130</v>
      </c>
      <c r="G41" s="867">
        <v>12303</v>
      </c>
    </row>
    <row r="42" spans="1:7" ht="14.45" customHeight="1" x14ac:dyDescent="0.2">
      <c r="A42" s="837" t="s">
        <v>5704</v>
      </c>
      <c r="B42" s="832">
        <v>175</v>
      </c>
      <c r="C42" s="832">
        <v>288</v>
      </c>
      <c r="D42" s="832">
        <v>64</v>
      </c>
      <c r="E42" s="866">
        <v>41504</v>
      </c>
      <c r="F42" s="866">
        <v>62273</v>
      </c>
      <c r="G42" s="867">
        <v>13825</v>
      </c>
    </row>
    <row r="43" spans="1:7" ht="14.45" customHeight="1" x14ac:dyDescent="0.2">
      <c r="A43" s="837" t="s">
        <v>2265</v>
      </c>
      <c r="B43" s="832">
        <v>161</v>
      </c>
      <c r="C43" s="832">
        <v>929</v>
      </c>
      <c r="D43" s="832">
        <v>528</v>
      </c>
      <c r="E43" s="866">
        <v>39807</v>
      </c>
      <c r="F43" s="866">
        <v>139811.99</v>
      </c>
      <c r="G43" s="867">
        <v>75672.66</v>
      </c>
    </row>
    <row r="44" spans="1:7" ht="14.45" customHeight="1" x14ac:dyDescent="0.2">
      <c r="A44" s="837" t="s">
        <v>2266</v>
      </c>
      <c r="B44" s="832">
        <v>84</v>
      </c>
      <c r="C44" s="832">
        <v>100</v>
      </c>
      <c r="D44" s="832">
        <v>253</v>
      </c>
      <c r="E44" s="866">
        <v>20815</v>
      </c>
      <c r="F44" s="866">
        <v>24327</v>
      </c>
      <c r="G44" s="867">
        <v>55757</v>
      </c>
    </row>
    <row r="45" spans="1:7" ht="14.45" customHeight="1" x14ac:dyDescent="0.2">
      <c r="A45" s="837" t="s">
        <v>2267</v>
      </c>
      <c r="B45" s="832">
        <v>206</v>
      </c>
      <c r="C45" s="832">
        <v>143</v>
      </c>
      <c r="D45" s="832">
        <v>188</v>
      </c>
      <c r="E45" s="866">
        <v>39983.339999999997</v>
      </c>
      <c r="F45" s="866">
        <v>21561.660000000003</v>
      </c>
      <c r="G45" s="867">
        <v>30779.67</v>
      </c>
    </row>
    <row r="46" spans="1:7" ht="14.45" customHeight="1" x14ac:dyDescent="0.2">
      <c r="A46" s="837" t="s">
        <v>2268</v>
      </c>
      <c r="B46" s="832">
        <v>48</v>
      </c>
      <c r="C46" s="832">
        <v>194</v>
      </c>
      <c r="D46" s="832">
        <v>67</v>
      </c>
      <c r="E46" s="866">
        <v>10044</v>
      </c>
      <c r="F46" s="866">
        <v>35496</v>
      </c>
      <c r="G46" s="867">
        <v>12520</v>
      </c>
    </row>
    <row r="47" spans="1:7" ht="14.45" customHeight="1" x14ac:dyDescent="0.2">
      <c r="A47" s="837" t="s">
        <v>5705</v>
      </c>
      <c r="B47" s="832">
        <v>27</v>
      </c>
      <c r="C47" s="832">
        <v>26</v>
      </c>
      <c r="D47" s="832">
        <v>189</v>
      </c>
      <c r="E47" s="866">
        <v>6154</v>
      </c>
      <c r="F47" s="866">
        <v>6532</v>
      </c>
      <c r="G47" s="867">
        <v>48220</v>
      </c>
    </row>
    <row r="48" spans="1:7" ht="14.45" customHeight="1" x14ac:dyDescent="0.2">
      <c r="A48" s="837" t="s">
        <v>5706</v>
      </c>
      <c r="B48" s="832">
        <v>1</v>
      </c>
      <c r="C48" s="832">
        <v>69</v>
      </c>
      <c r="D48" s="832">
        <v>6</v>
      </c>
      <c r="E48" s="866">
        <v>252</v>
      </c>
      <c r="F48" s="866">
        <v>14478</v>
      </c>
      <c r="G48" s="867">
        <v>1313</v>
      </c>
    </row>
    <row r="49" spans="1:7" ht="14.45" customHeight="1" x14ac:dyDescent="0.2">
      <c r="A49" s="837" t="s">
        <v>2270</v>
      </c>
      <c r="B49" s="832">
        <v>35</v>
      </c>
      <c r="C49" s="832">
        <v>134</v>
      </c>
      <c r="D49" s="832">
        <v>52</v>
      </c>
      <c r="E49" s="866">
        <v>8831</v>
      </c>
      <c r="F49" s="866">
        <v>33313</v>
      </c>
      <c r="G49" s="867">
        <v>13735</v>
      </c>
    </row>
    <row r="50" spans="1:7" ht="14.45" customHeight="1" x14ac:dyDescent="0.2">
      <c r="A50" s="837" t="s">
        <v>5707</v>
      </c>
      <c r="B50" s="832">
        <v>18</v>
      </c>
      <c r="C50" s="832">
        <v>60</v>
      </c>
      <c r="D50" s="832">
        <v>22</v>
      </c>
      <c r="E50" s="866">
        <v>4780</v>
      </c>
      <c r="F50" s="866">
        <v>14821</v>
      </c>
      <c r="G50" s="867">
        <v>4993</v>
      </c>
    </row>
    <row r="51" spans="1:7" ht="14.45" customHeight="1" x14ac:dyDescent="0.2">
      <c r="A51" s="837" t="s">
        <v>5708</v>
      </c>
      <c r="B51" s="832">
        <v>4</v>
      </c>
      <c r="C51" s="832">
        <v>31</v>
      </c>
      <c r="D51" s="832">
        <v>14</v>
      </c>
      <c r="E51" s="866">
        <v>1008</v>
      </c>
      <c r="F51" s="866">
        <v>7874</v>
      </c>
      <c r="G51" s="867">
        <v>3570</v>
      </c>
    </row>
    <row r="52" spans="1:7" ht="14.45" customHeight="1" x14ac:dyDescent="0.2">
      <c r="A52" s="837" t="s">
        <v>2271</v>
      </c>
      <c r="B52" s="832">
        <v>91</v>
      </c>
      <c r="C52" s="832">
        <v>13</v>
      </c>
      <c r="D52" s="832">
        <v>64</v>
      </c>
      <c r="E52" s="866">
        <v>18233</v>
      </c>
      <c r="F52" s="866">
        <v>2976</v>
      </c>
      <c r="G52" s="867">
        <v>13192</v>
      </c>
    </row>
    <row r="53" spans="1:7" ht="14.45" customHeight="1" x14ac:dyDescent="0.2">
      <c r="A53" s="837" t="s">
        <v>5709</v>
      </c>
      <c r="B53" s="832">
        <v>328</v>
      </c>
      <c r="C53" s="832">
        <v>250</v>
      </c>
      <c r="D53" s="832">
        <v>57</v>
      </c>
      <c r="E53" s="866">
        <v>82569</v>
      </c>
      <c r="F53" s="866">
        <v>60809</v>
      </c>
      <c r="G53" s="867">
        <v>14101</v>
      </c>
    </row>
    <row r="54" spans="1:7" ht="14.45" customHeight="1" x14ac:dyDescent="0.2">
      <c r="A54" s="837" t="s">
        <v>2272</v>
      </c>
      <c r="B54" s="832">
        <v>334</v>
      </c>
      <c r="C54" s="832">
        <v>221</v>
      </c>
      <c r="D54" s="832">
        <v>136</v>
      </c>
      <c r="E54" s="866">
        <v>82663</v>
      </c>
      <c r="F54" s="866">
        <v>55270</v>
      </c>
      <c r="G54" s="867">
        <v>33812</v>
      </c>
    </row>
    <row r="55" spans="1:7" ht="14.45" customHeight="1" x14ac:dyDescent="0.2">
      <c r="A55" s="837" t="s">
        <v>2273</v>
      </c>
      <c r="B55" s="832">
        <v>1358</v>
      </c>
      <c r="C55" s="832">
        <v>1905</v>
      </c>
      <c r="D55" s="832">
        <v>841</v>
      </c>
      <c r="E55" s="866">
        <v>227379.33000000002</v>
      </c>
      <c r="F55" s="866">
        <v>294820</v>
      </c>
      <c r="G55" s="867">
        <v>236111.99000000002</v>
      </c>
    </row>
    <row r="56" spans="1:7" ht="14.45" customHeight="1" x14ac:dyDescent="0.2">
      <c r="A56" s="837" t="s">
        <v>5710</v>
      </c>
      <c r="B56" s="832">
        <v>2</v>
      </c>
      <c r="C56" s="832"/>
      <c r="D56" s="832"/>
      <c r="E56" s="866">
        <v>211.32999999999998</v>
      </c>
      <c r="F56" s="866"/>
      <c r="G56" s="867"/>
    </row>
    <row r="57" spans="1:7" ht="14.45" customHeight="1" x14ac:dyDescent="0.2">
      <c r="A57" s="837" t="s">
        <v>5711</v>
      </c>
      <c r="B57" s="832">
        <v>41</v>
      </c>
      <c r="C57" s="832"/>
      <c r="D57" s="832"/>
      <c r="E57" s="866">
        <v>10135</v>
      </c>
      <c r="F57" s="866"/>
      <c r="G57" s="867"/>
    </row>
    <row r="58" spans="1:7" ht="14.45" customHeight="1" x14ac:dyDescent="0.2">
      <c r="A58" s="837" t="s">
        <v>5712</v>
      </c>
      <c r="B58" s="832">
        <v>3</v>
      </c>
      <c r="C58" s="832">
        <v>16</v>
      </c>
      <c r="D58" s="832"/>
      <c r="E58" s="866">
        <v>756</v>
      </c>
      <c r="F58" s="866">
        <v>4064</v>
      </c>
      <c r="G58" s="867"/>
    </row>
    <row r="59" spans="1:7" ht="14.45" customHeight="1" x14ac:dyDescent="0.2">
      <c r="A59" s="837" t="s">
        <v>5713</v>
      </c>
      <c r="B59" s="832">
        <v>6</v>
      </c>
      <c r="C59" s="832">
        <v>1</v>
      </c>
      <c r="D59" s="832"/>
      <c r="E59" s="866">
        <v>1708</v>
      </c>
      <c r="F59" s="866">
        <v>254</v>
      </c>
      <c r="G59" s="867"/>
    </row>
    <row r="60" spans="1:7" ht="14.45" customHeight="1" x14ac:dyDescent="0.2">
      <c r="A60" s="837" t="s">
        <v>5714</v>
      </c>
      <c r="B60" s="832">
        <v>3</v>
      </c>
      <c r="C60" s="832">
        <v>11</v>
      </c>
      <c r="D60" s="832">
        <v>6</v>
      </c>
      <c r="E60" s="866">
        <v>889</v>
      </c>
      <c r="F60" s="866">
        <v>1989.33</v>
      </c>
      <c r="G60" s="867">
        <v>1540</v>
      </c>
    </row>
    <row r="61" spans="1:7" ht="14.45" customHeight="1" x14ac:dyDescent="0.2">
      <c r="A61" s="837" t="s">
        <v>2274</v>
      </c>
      <c r="B61" s="832">
        <v>185</v>
      </c>
      <c r="C61" s="832">
        <v>170</v>
      </c>
      <c r="D61" s="832">
        <v>57</v>
      </c>
      <c r="E61" s="866">
        <v>42011</v>
      </c>
      <c r="F61" s="866">
        <v>36668</v>
      </c>
      <c r="G61" s="867">
        <v>15209</v>
      </c>
    </row>
    <row r="62" spans="1:7" ht="14.45" customHeight="1" x14ac:dyDescent="0.2">
      <c r="A62" s="837" t="s">
        <v>2275</v>
      </c>
      <c r="B62" s="832">
        <v>6</v>
      </c>
      <c r="C62" s="832">
        <v>6</v>
      </c>
      <c r="D62" s="832">
        <v>1</v>
      </c>
      <c r="E62" s="866">
        <v>437</v>
      </c>
      <c r="F62" s="866">
        <v>444</v>
      </c>
      <c r="G62" s="867">
        <v>38</v>
      </c>
    </row>
    <row r="63" spans="1:7" ht="14.45" customHeight="1" x14ac:dyDescent="0.2">
      <c r="A63" s="837" t="s">
        <v>2276</v>
      </c>
      <c r="B63" s="832">
        <v>262</v>
      </c>
      <c r="C63" s="832">
        <v>165</v>
      </c>
      <c r="D63" s="832">
        <v>78</v>
      </c>
      <c r="E63" s="866">
        <v>57250</v>
      </c>
      <c r="F63" s="866">
        <v>35865</v>
      </c>
      <c r="G63" s="867">
        <v>16145</v>
      </c>
    </row>
    <row r="64" spans="1:7" ht="14.45" customHeight="1" x14ac:dyDescent="0.2">
      <c r="A64" s="837" t="s">
        <v>2277</v>
      </c>
      <c r="B64" s="832">
        <v>182</v>
      </c>
      <c r="C64" s="832">
        <v>128</v>
      </c>
      <c r="D64" s="832">
        <v>50</v>
      </c>
      <c r="E64" s="866">
        <v>41804</v>
      </c>
      <c r="F64" s="866">
        <v>30181</v>
      </c>
      <c r="G64" s="867">
        <v>11933</v>
      </c>
    </row>
    <row r="65" spans="1:7" ht="14.45" customHeight="1" x14ac:dyDescent="0.2">
      <c r="A65" s="837" t="s">
        <v>5715</v>
      </c>
      <c r="B65" s="832"/>
      <c r="C65" s="832">
        <v>6</v>
      </c>
      <c r="D65" s="832"/>
      <c r="E65" s="866"/>
      <c r="F65" s="866">
        <v>1331</v>
      </c>
      <c r="G65" s="867"/>
    </row>
    <row r="66" spans="1:7" ht="14.45" customHeight="1" x14ac:dyDescent="0.2">
      <c r="A66" s="837" t="s">
        <v>5716</v>
      </c>
      <c r="B66" s="832"/>
      <c r="C66" s="832">
        <v>13</v>
      </c>
      <c r="D66" s="832"/>
      <c r="E66" s="866"/>
      <c r="F66" s="866">
        <v>3142</v>
      </c>
      <c r="G66" s="867"/>
    </row>
    <row r="67" spans="1:7" ht="14.45" customHeight="1" x14ac:dyDescent="0.2">
      <c r="A67" s="837" t="s">
        <v>2278</v>
      </c>
      <c r="B67" s="832">
        <v>102</v>
      </c>
      <c r="C67" s="832">
        <v>158</v>
      </c>
      <c r="D67" s="832">
        <v>43</v>
      </c>
      <c r="E67" s="866">
        <v>28037</v>
      </c>
      <c r="F67" s="866">
        <v>35334</v>
      </c>
      <c r="G67" s="867">
        <v>11520</v>
      </c>
    </row>
    <row r="68" spans="1:7" ht="14.45" customHeight="1" x14ac:dyDescent="0.2">
      <c r="A68" s="837" t="s">
        <v>2279</v>
      </c>
      <c r="B68" s="832"/>
      <c r="C68" s="832">
        <v>11</v>
      </c>
      <c r="D68" s="832">
        <v>6</v>
      </c>
      <c r="E68" s="866"/>
      <c r="F68" s="866">
        <v>1530</v>
      </c>
      <c r="G68" s="867">
        <v>445</v>
      </c>
    </row>
    <row r="69" spans="1:7" ht="14.45" customHeight="1" x14ac:dyDescent="0.2">
      <c r="A69" s="837" t="s">
        <v>5717</v>
      </c>
      <c r="B69" s="832">
        <v>36</v>
      </c>
      <c r="C69" s="832">
        <v>2</v>
      </c>
      <c r="D69" s="832"/>
      <c r="E69" s="866">
        <v>6464</v>
      </c>
      <c r="F69" s="866">
        <v>508</v>
      </c>
      <c r="G69" s="867"/>
    </row>
    <row r="70" spans="1:7" ht="14.45" customHeight="1" x14ac:dyDescent="0.2">
      <c r="A70" s="837" t="s">
        <v>5718</v>
      </c>
      <c r="B70" s="832">
        <v>22</v>
      </c>
      <c r="C70" s="832">
        <v>69</v>
      </c>
      <c r="D70" s="832">
        <v>3</v>
      </c>
      <c r="E70" s="866">
        <v>6611</v>
      </c>
      <c r="F70" s="866">
        <v>14694</v>
      </c>
      <c r="G70" s="867">
        <v>903</v>
      </c>
    </row>
    <row r="71" spans="1:7" ht="14.45" customHeight="1" x14ac:dyDescent="0.2">
      <c r="A71" s="837" t="s">
        <v>2280</v>
      </c>
      <c r="B71" s="832">
        <v>5</v>
      </c>
      <c r="C71" s="832">
        <v>1</v>
      </c>
      <c r="D71" s="832">
        <v>15</v>
      </c>
      <c r="E71" s="866">
        <v>1554</v>
      </c>
      <c r="F71" s="866">
        <v>38</v>
      </c>
      <c r="G71" s="867">
        <v>3382</v>
      </c>
    </row>
    <row r="72" spans="1:7" ht="14.45" customHeight="1" x14ac:dyDescent="0.2">
      <c r="A72" s="837" t="s">
        <v>5719</v>
      </c>
      <c r="B72" s="832">
        <v>261</v>
      </c>
      <c r="C72" s="832">
        <v>93</v>
      </c>
      <c r="D72" s="832">
        <v>428</v>
      </c>
      <c r="E72" s="866">
        <v>51369</v>
      </c>
      <c r="F72" s="866">
        <v>19209</v>
      </c>
      <c r="G72" s="867">
        <v>84411</v>
      </c>
    </row>
    <row r="73" spans="1:7" ht="14.45" customHeight="1" x14ac:dyDescent="0.2">
      <c r="A73" s="837" t="s">
        <v>2281</v>
      </c>
      <c r="B73" s="832">
        <v>81</v>
      </c>
      <c r="C73" s="832">
        <v>182</v>
      </c>
      <c r="D73" s="832">
        <v>60</v>
      </c>
      <c r="E73" s="866">
        <v>20301</v>
      </c>
      <c r="F73" s="866">
        <v>45348</v>
      </c>
      <c r="G73" s="867">
        <v>16590</v>
      </c>
    </row>
    <row r="74" spans="1:7" ht="14.45" customHeight="1" x14ac:dyDescent="0.2">
      <c r="A74" s="837" t="s">
        <v>5720</v>
      </c>
      <c r="B74" s="832">
        <v>79</v>
      </c>
      <c r="C74" s="832">
        <v>6</v>
      </c>
      <c r="D74" s="832">
        <v>20</v>
      </c>
      <c r="E74" s="866">
        <v>17935</v>
      </c>
      <c r="F74" s="866">
        <v>1092</v>
      </c>
      <c r="G74" s="867">
        <v>5062</v>
      </c>
    </row>
    <row r="75" spans="1:7" ht="14.45" customHeight="1" x14ac:dyDescent="0.2">
      <c r="A75" s="837" t="s">
        <v>5721</v>
      </c>
      <c r="B75" s="832">
        <v>229</v>
      </c>
      <c r="C75" s="832">
        <v>98</v>
      </c>
      <c r="D75" s="832">
        <v>124</v>
      </c>
      <c r="E75" s="866">
        <v>47030</v>
      </c>
      <c r="F75" s="866">
        <v>21671</v>
      </c>
      <c r="G75" s="867">
        <v>28847</v>
      </c>
    </row>
    <row r="76" spans="1:7" ht="14.45" customHeight="1" x14ac:dyDescent="0.2">
      <c r="A76" s="837" t="s">
        <v>5722</v>
      </c>
      <c r="B76" s="832">
        <v>10</v>
      </c>
      <c r="C76" s="832"/>
      <c r="D76" s="832"/>
      <c r="E76" s="866">
        <v>2520</v>
      </c>
      <c r="F76" s="866"/>
      <c r="G76" s="867"/>
    </row>
    <row r="77" spans="1:7" ht="14.45" customHeight="1" x14ac:dyDescent="0.2">
      <c r="A77" s="837" t="s">
        <v>5723</v>
      </c>
      <c r="B77" s="832">
        <v>129</v>
      </c>
      <c r="C77" s="832">
        <v>73</v>
      </c>
      <c r="D77" s="832">
        <v>138</v>
      </c>
      <c r="E77" s="866">
        <v>25414</v>
      </c>
      <c r="F77" s="866">
        <v>17339</v>
      </c>
      <c r="G77" s="867">
        <v>30559</v>
      </c>
    </row>
    <row r="78" spans="1:7" ht="14.45" customHeight="1" x14ac:dyDescent="0.2">
      <c r="A78" s="837" t="s">
        <v>2283</v>
      </c>
      <c r="B78" s="832"/>
      <c r="C78" s="832"/>
      <c r="D78" s="832">
        <v>127</v>
      </c>
      <c r="E78" s="866"/>
      <c r="F78" s="866"/>
      <c r="G78" s="867">
        <v>32307</v>
      </c>
    </row>
    <row r="79" spans="1:7" ht="14.45" customHeight="1" x14ac:dyDescent="0.2">
      <c r="A79" s="837" t="s">
        <v>2284</v>
      </c>
      <c r="B79" s="832">
        <v>5</v>
      </c>
      <c r="C79" s="832">
        <v>4</v>
      </c>
      <c r="D79" s="832">
        <v>1</v>
      </c>
      <c r="E79" s="866">
        <v>185</v>
      </c>
      <c r="F79" s="866">
        <v>152</v>
      </c>
      <c r="G79" s="867">
        <v>38</v>
      </c>
    </row>
    <row r="80" spans="1:7" ht="14.45" customHeight="1" x14ac:dyDescent="0.2">
      <c r="A80" s="837" t="s">
        <v>2285</v>
      </c>
      <c r="B80" s="832"/>
      <c r="C80" s="832">
        <v>16</v>
      </c>
      <c r="D80" s="832">
        <v>90</v>
      </c>
      <c r="E80" s="866"/>
      <c r="F80" s="866">
        <v>4123</v>
      </c>
      <c r="G80" s="867">
        <v>21213</v>
      </c>
    </row>
    <row r="81" spans="1:7" ht="14.45" customHeight="1" x14ac:dyDescent="0.2">
      <c r="A81" s="837" t="s">
        <v>2286</v>
      </c>
      <c r="B81" s="832">
        <v>840</v>
      </c>
      <c r="C81" s="832">
        <v>494</v>
      </c>
      <c r="D81" s="832">
        <v>289</v>
      </c>
      <c r="E81" s="866">
        <v>209242</v>
      </c>
      <c r="F81" s="866">
        <v>122637</v>
      </c>
      <c r="G81" s="867">
        <v>72146</v>
      </c>
    </row>
    <row r="82" spans="1:7" ht="14.45" customHeight="1" x14ac:dyDescent="0.2">
      <c r="A82" s="837" t="s">
        <v>5724</v>
      </c>
      <c r="B82" s="832">
        <v>156</v>
      </c>
      <c r="C82" s="832"/>
      <c r="D82" s="832"/>
      <c r="E82" s="866">
        <v>39471</v>
      </c>
      <c r="F82" s="866"/>
      <c r="G82" s="867"/>
    </row>
    <row r="83" spans="1:7" ht="14.45" customHeight="1" thickBot="1" x14ac:dyDescent="0.25">
      <c r="A83" s="870" t="s">
        <v>5725</v>
      </c>
      <c r="B83" s="834"/>
      <c r="C83" s="834">
        <v>6</v>
      </c>
      <c r="D83" s="834"/>
      <c r="E83" s="868"/>
      <c r="F83" s="868">
        <v>1143</v>
      </c>
      <c r="G83" s="869"/>
    </row>
    <row r="84" spans="1:7" ht="14.45" customHeight="1" x14ac:dyDescent="0.2">
      <c r="A84" s="787" t="s">
        <v>295</v>
      </c>
    </row>
    <row r="85" spans="1:7" ht="14.45" customHeight="1" x14ac:dyDescent="0.2">
      <c r="A85" s="788" t="s">
        <v>2242</v>
      </c>
    </row>
    <row r="86" spans="1:7" ht="14.45" customHeight="1" x14ac:dyDescent="0.2">
      <c r="A86" s="787" t="s">
        <v>5686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5800355-6A15-4E1F-8D71-04B67DDF1C86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3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5859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705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14328.5</v>
      </c>
      <c r="H3" s="208">
        <f t="shared" si="0"/>
        <v>2743926.13</v>
      </c>
      <c r="I3" s="78"/>
      <c r="J3" s="78"/>
      <c r="K3" s="208">
        <f t="shared" si="0"/>
        <v>14140.66</v>
      </c>
      <c r="L3" s="208">
        <f t="shared" si="0"/>
        <v>2615865.8199999998</v>
      </c>
      <c r="M3" s="78"/>
      <c r="N3" s="78"/>
      <c r="O3" s="208">
        <f t="shared" si="0"/>
        <v>8694.91</v>
      </c>
      <c r="P3" s="208">
        <f t="shared" si="0"/>
        <v>1832395.8900000001</v>
      </c>
      <c r="Q3" s="79">
        <f>IF(L3=0,0,P3/L3)</f>
        <v>0.70049307422045071</v>
      </c>
      <c r="R3" s="209">
        <f>IF(O3=0,0,P3/O3)</f>
        <v>210.74351430894629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1"/>
      <c r="B5" s="871"/>
      <c r="C5" s="872"/>
      <c r="D5" s="873"/>
      <c r="E5" s="874"/>
      <c r="F5" s="875"/>
      <c r="G5" s="876" t="s">
        <v>90</v>
      </c>
      <c r="H5" s="877" t="s">
        <v>14</v>
      </c>
      <c r="I5" s="878"/>
      <c r="J5" s="878"/>
      <c r="K5" s="876" t="s">
        <v>90</v>
      </c>
      <c r="L5" s="877" t="s">
        <v>14</v>
      </c>
      <c r="M5" s="878"/>
      <c r="N5" s="878"/>
      <c r="O5" s="876" t="s">
        <v>90</v>
      </c>
      <c r="P5" s="877" t="s">
        <v>14</v>
      </c>
      <c r="Q5" s="879"/>
      <c r="R5" s="880"/>
    </row>
    <row r="6" spans="1:18" ht="14.45" customHeight="1" x14ac:dyDescent="0.2">
      <c r="A6" s="807"/>
      <c r="B6" s="808" t="s">
        <v>5727</v>
      </c>
      <c r="C6" s="808" t="s">
        <v>595</v>
      </c>
      <c r="D6" s="808" t="s">
        <v>5728</v>
      </c>
      <c r="E6" s="808" t="s">
        <v>5729</v>
      </c>
      <c r="F6" s="808" t="s">
        <v>5730</v>
      </c>
      <c r="G6" s="225">
        <v>10</v>
      </c>
      <c r="H6" s="225">
        <v>0</v>
      </c>
      <c r="I6" s="808"/>
      <c r="J6" s="808">
        <v>0</v>
      </c>
      <c r="K6" s="225">
        <v>9</v>
      </c>
      <c r="L6" s="225">
        <v>0</v>
      </c>
      <c r="M6" s="808"/>
      <c r="N6" s="808">
        <v>0</v>
      </c>
      <c r="O6" s="225"/>
      <c r="P6" s="225"/>
      <c r="Q6" s="813"/>
      <c r="R6" s="831"/>
    </row>
    <row r="7" spans="1:18" ht="14.45" customHeight="1" x14ac:dyDescent="0.2">
      <c r="A7" s="822"/>
      <c r="B7" s="823" t="s">
        <v>5731</v>
      </c>
      <c r="C7" s="823" t="s">
        <v>590</v>
      </c>
      <c r="D7" s="823" t="s">
        <v>5732</v>
      </c>
      <c r="E7" s="823" t="s">
        <v>5733</v>
      </c>
      <c r="F7" s="823" t="s">
        <v>5734</v>
      </c>
      <c r="G7" s="832"/>
      <c r="H7" s="832"/>
      <c r="I7" s="823"/>
      <c r="J7" s="823"/>
      <c r="K7" s="832"/>
      <c r="L7" s="832"/>
      <c r="M7" s="823"/>
      <c r="N7" s="823"/>
      <c r="O7" s="832">
        <v>0.6</v>
      </c>
      <c r="P7" s="832">
        <v>32.64</v>
      </c>
      <c r="Q7" s="828"/>
      <c r="R7" s="833">
        <v>54.400000000000006</v>
      </c>
    </row>
    <row r="8" spans="1:18" ht="14.45" customHeight="1" x14ac:dyDescent="0.2">
      <c r="A8" s="822"/>
      <c r="B8" s="823" t="s">
        <v>5731</v>
      </c>
      <c r="C8" s="823" t="s">
        <v>590</v>
      </c>
      <c r="D8" s="823" t="s">
        <v>5732</v>
      </c>
      <c r="E8" s="823" t="s">
        <v>5735</v>
      </c>
      <c r="F8" s="823" t="s">
        <v>5736</v>
      </c>
      <c r="G8" s="832"/>
      <c r="H8" s="832"/>
      <c r="I8" s="823"/>
      <c r="J8" s="823"/>
      <c r="K8" s="832"/>
      <c r="L8" s="832"/>
      <c r="M8" s="823"/>
      <c r="N8" s="823"/>
      <c r="O8" s="832">
        <v>10.399999999999999</v>
      </c>
      <c r="P8" s="832">
        <v>724.91000000000031</v>
      </c>
      <c r="Q8" s="828"/>
      <c r="R8" s="833">
        <v>69.702884615384662</v>
      </c>
    </row>
    <row r="9" spans="1:18" ht="14.45" customHeight="1" x14ac:dyDescent="0.2">
      <c r="A9" s="822"/>
      <c r="B9" s="823" t="s">
        <v>5731</v>
      </c>
      <c r="C9" s="823" t="s">
        <v>590</v>
      </c>
      <c r="D9" s="823" t="s">
        <v>5732</v>
      </c>
      <c r="E9" s="823" t="s">
        <v>5737</v>
      </c>
      <c r="F9" s="823" t="s">
        <v>5738</v>
      </c>
      <c r="G9" s="832"/>
      <c r="H9" s="832"/>
      <c r="I9" s="823"/>
      <c r="J9" s="823"/>
      <c r="K9" s="832"/>
      <c r="L9" s="832"/>
      <c r="M9" s="823"/>
      <c r="N9" s="823"/>
      <c r="O9" s="832">
        <v>0.2</v>
      </c>
      <c r="P9" s="832">
        <v>73.540000000000006</v>
      </c>
      <c r="Q9" s="828"/>
      <c r="R9" s="833">
        <v>367.7</v>
      </c>
    </row>
    <row r="10" spans="1:18" ht="14.45" customHeight="1" x14ac:dyDescent="0.2">
      <c r="A10" s="822"/>
      <c r="B10" s="823" t="s">
        <v>5731</v>
      </c>
      <c r="C10" s="823" t="s">
        <v>590</v>
      </c>
      <c r="D10" s="823" t="s">
        <v>5732</v>
      </c>
      <c r="E10" s="823" t="s">
        <v>5739</v>
      </c>
      <c r="F10" s="823" t="s">
        <v>695</v>
      </c>
      <c r="G10" s="832"/>
      <c r="H10" s="832"/>
      <c r="I10" s="823"/>
      <c r="J10" s="823"/>
      <c r="K10" s="832"/>
      <c r="L10" s="832"/>
      <c r="M10" s="823"/>
      <c r="N10" s="823"/>
      <c r="O10" s="832">
        <v>0.4</v>
      </c>
      <c r="P10" s="832">
        <v>18.54</v>
      </c>
      <c r="Q10" s="828"/>
      <c r="R10" s="833">
        <v>46.349999999999994</v>
      </c>
    </row>
    <row r="11" spans="1:18" ht="14.45" customHeight="1" x14ac:dyDescent="0.2">
      <c r="A11" s="822"/>
      <c r="B11" s="823" t="s">
        <v>5731</v>
      </c>
      <c r="C11" s="823" t="s">
        <v>590</v>
      </c>
      <c r="D11" s="823" t="s">
        <v>5732</v>
      </c>
      <c r="E11" s="823" t="s">
        <v>5740</v>
      </c>
      <c r="F11" s="823" t="s">
        <v>697</v>
      </c>
      <c r="G11" s="832"/>
      <c r="H11" s="832"/>
      <c r="I11" s="823"/>
      <c r="J11" s="823"/>
      <c r="K11" s="832"/>
      <c r="L11" s="832"/>
      <c r="M11" s="823"/>
      <c r="N11" s="823"/>
      <c r="O11" s="832">
        <v>13</v>
      </c>
      <c r="P11" s="832">
        <v>173.81</v>
      </c>
      <c r="Q11" s="828"/>
      <c r="R11" s="833">
        <v>13.370000000000001</v>
      </c>
    </row>
    <row r="12" spans="1:18" ht="14.45" customHeight="1" x14ac:dyDescent="0.2">
      <c r="A12" s="822"/>
      <c r="B12" s="823" t="s">
        <v>5731</v>
      </c>
      <c r="C12" s="823" t="s">
        <v>590</v>
      </c>
      <c r="D12" s="823" t="s">
        <v>5732</v>
      </c>
      <c r="E12" s="823" t="s">
        <v>5741</v>
      </c>
      <c r="F12" s="823" t="s">
        <v>3486</v>
      </c>
      <c r="G12" s="832"/>
      <c r="H12" s="832"/>
      <c r="I12" s="823"/>
      <c r="J12" s="823"/>
      <c r="K12" s="832"/>
      <c r="L12" s="832"/>
      <c r="M12" s="823"/>
      <c r="N12" s="823"/>
      <c r="O12" s="832">
        <v>4.4000000000000004</v>
      </c>
      <c r="P12" s="832">
        <v>171.6</v>
      </c>
      <c r="Q12" s="828"/>
      <c r="R12" s="833">
        <v>38.999999999999993</v>
      </c>
    </row>
    <row r="13" spans="1:18" ht="14.45" customHeight="1" x14ac:dyDescent="0.2">
      <c r="A13" s="822"/>
      <c r="B13" s="823" t="s">
        <v>5731</v>
      </c>
      <c r="C13" s="823" t="s">
        <v>590</v>
      </c>
      <c r="D13" s="823" t="s">
        <v>5732</v>
      </c>
      <c r="E13" s="823" t="s">
        <v>5742</v>
      </c>
      <c r="F13" s="823" t="s">
        <v>3011</v>
      </c>
      <c r="G13" s="832"/>
      <c r="H13" s="832"/>
      <c r="I13" s="823"/>
      <c r="J13" s="823"/>
      <c r="K13" s="832"/>
      <c r="L13" s="832"/>
      <c r="M13" s="823"/>
      <c r="N13" s="823"/>
      <c r="O13" s="832">
        <v>0.3</v>
      </c>
      <c r="P13" s="832">
        <v>53.1</v>
      </c>
      <c r="Q13" s="828"/>
      <c r="R13" s="833">
        <v>177</v>
      </c>
    </row>
    <row r="14" spans="1:18" ht="14.45" customHeight="1" x14ac:dyDescent="0.2">
      <c r="A14" s="822"/>
      <c r="B14" s="823" t="s">
        <v>5731</v>
      </c>
      <c r="C14" s="823" t="s">
        <v>590</v>
      </c>
      <c r="D14" s="823" t="s">
        <v>5732</v>
      </c>
      <c r="E14" s="823" t="s">
        <v>5743</v>
      </c>
      <c r="F14" s="823" t="s">
        <v>673</v>
      </c>
      <c r="G14" s="832"/>
      <c r="H14" s="832"/>
      <c r="I14" s="823"/>
      <c r="J14" s="823"/>
      <c r="K14" s="832"/>
      <c r="L14" s="832"/>
      <c r="M14" s="823"/>
      <c r="N14" s="823"/>
      <c r="O14" s="832">
        <v>8.1999999999999975</v>
      </c>
      <c r="P14" s="832">
        <v>490.67</v>
      </c>
      <c r="Q14" s="828"/>
      <c r="R14" s="833">
        <v>59.8378048780488</v>
      </c>
    </row>
    <row r="15" spans="1:18" ht="14.45" customHeight="1" x14ac:dyDescent="0.2">
      <c r="A15" s="822"/>
      <c r="B15" s="823" t="s">
        <v>5731</v>
      </c>
      <c r="C15" s="823" t="s">
        <v>590</v>
      </c>
      <c r="D15" s="823" t="s">
        <v>5732</v>
      </c>
      <c r="E15" s="823" t="s">
        <v>5744</v>
      </c>
      <c r="F15" s="823" t="s">
        <v>5745</v>
      </c>
      <c r="G15" s="832"/>
      <c r="H15" s="832"/>
      <c r="I15" s="823"/>
      <c r="J15" s="823"/>
      <c r="K15" s="832"/>
      <c r="L15" s="832"/>
      <c r="M15" s="823"/>
      <c r="N15" s="823"/>
      <c r="O15" s="832">
        <v>0.7</v>
      </c>
      <c r="P15" s="832">
        <v>34.229999999999997</v>
      </c>
      <c r="Q15" s="828"/>
      <c r="R15" s="833">
        <v>48.9</v>
      </c>
    </row>
    <row r="16" spans="1:18" ht="14.45" customHeight="1" x14ac:dyDescent="0.2">
      <c r="A16" s="822"/>
      <c r="B16" s="823" t="s">
        <v>5731</v>
      </c>
      <c r="C16" s="823" t="s">
        <v>590</v>
      </c>
      <c r="D16" s="823" t="s">
        <v>5732</v>
      </c>
      <c r="E16" s="823" t="s">
        <v>5746</v>
      </c>
      <c r="F16" s="823" t="s">
        <v>669</v>
      </c>
      <c r="G16" s="832"/>
      <c r="H16" s="832"/>
      <c r="I16" s="823"/>
      <c r="J16" s="823"/>
      <c r="K16" s="832"/>
      <c r="L16" s="832"/>
      <c r="M16" s="823"/>
      <c r="N16" s="823"/>
      <c r="O16" s="832">
        <v>13.4</v>
      </c>
      <c r="P16" s="832">
        <v>7169.670000000001</v>
      </c>
      <c r="Q16" s="828"/>
      <c r="R16" s="833">
        <v>535.05000000000007</v>
      </c>
    </row>
    <row r="17" spans="1:18" ht="14.45" customHeight="1" x14ac:dyDescent="0.2">
      <c r="A17" s="822"/>
      <c r="B17" s="823" t="s">
        <v>5731</v>
      </c>
      <c r="C17" s="823" t="s">
        <v>590</v>
      </c>
      <c r="D17" s="823" t="s">
        <v>5732</v>
      </c>
      <c r="E17" s="823" t="s">
        <v>5747</v>
      </c>
      <c r="F17" s="823" t="s">
        <v>5748</v>
      </c>
      <c r="G17" s="832"/>
      <c r="H17" s="832"/>
      <c r="I17" s="823"/>
      <c r="J17" s="823"/>
      <c r="K17" s="832"/>
      <c r="L17" s="832"/>
      <c r="M17" s="823"/>
      <c r="N17" s="823"/>
      <c r="O17" s="832">
        <v>10</v>
      </c>
      <c r="P17" s="832">
        <v>168</v>
      </c>
      <c r="Q17" s="828"/>
      <c r="R17" s="833">
        <v>16.8</v>
      </c>
    </row>
    <row r="18" spans="1:18" ht="14.45" customHeight="1" x14ac:dyDescent="0.2">
      <c r="A18" s="822"/>
      <c r="B18" s="823" t="s">
        <v>5731</v>
      </c>
      <c r="C18" s="823" t="s">
        <v>590</v>
      </c>
      <c r="D18" s="823" t="s">
        <v>5732</v>
      </c>
      <c r="E18" s="823" t="s">
        <v>5749</v>
      </c>
      <c r="F18" s="823" t="s">
        <v>675</v>
      </c>
      <c r="G18" s="832"/>
      <c r="H18" s="832"/>
      <c r="I18" s="823"/>
      <c r="J18" s="823"/>
      <c r="K18" s="832"/>
      <c r="L18" s="832"/>
      <c r="M18" s="823"/>
      <c r="N18" s="823"/>
      <c r="O18" s="832">
        <v>0.08</v>
      </c>
      <c r="P18" s="832">
        <v>9.7200000000000006</v>
      </c>
      <c r="Q18" s="828"/>
      <c r="R18" s="833">
        <v>121.5</v>
      </c>
    </row>
    <row r="19" spans="1:18" ht="14.45" customHeight="1" x14ac:dyDescent="0.2">
      <c r="A19" s="822"/>
      <c r="B19" s="823" t="s">
        <v>5731</v>
      </c>
      <c r="C19" s="823" t="s">
        <v>590</v>
      </c>
      <c r="D19" s="823" t="s">
        <v>5732</v>
      </c>
      <c r="E19" s="823" t="s">
        <v>5750</v>
      </c>
      <c r="F19" s="823" t="s">
        <v>675</v>
      </c>
      <c r="G19" s="832"/>
      <c r="H19" s="832"/>
      <c r="I19" s="823"/>
      <c r="J19" s="823"/>
      <c r="K19" s="832"/>
      <c r="L19" s="832"/>
      <c r="M19" s="823"/>
      <c r="N19" s="823"/>
      <c r="O19" s="832">
        <v>0.03</v>
      </c>
      <c r="P19" s="832">
        <v>6.02</v>
      </c>
      <c r="Q19" s="828"/>
      <c r="R19" s="833">
        <v>200.66666666666666</v>
      </c>
    </row>
    <row r="20" spans="1:18" ht="14.45" customHeight="1" x14ac:dyDescent="0.2">
      <c r="A20" s="822"/>
      <c r="B20" s="823" t="s">
        <v>5731</v>
      </c>
      <c r="C20" s="823" t="s">
        <v>590</v>
      </c>
      <c r="D20" s="823" t="s">
        <v>5732</v>
      </c>
      <c r="E20" s="823" t="s">
        <v>5751</v>
      </c>
      <c r="F20" s="823" t="s">
        <v>675</v>
      </c>
      <c r="G20" s="832"/>
      <c r="H20" s="832"/>
      <c r="I20" s="823"/>
      <c r="J20" s="823"/>
      <c r="K20" s="832"/>
      <c r="L20" s="832"/>
      <c r="M20" s="823"/>
      <c r="N20" s="823"/>
      <c r="O20" s="832">
        <v>13.450000000000003</v>
      </c>
      <c r="P20" s="832">
        <v>3273.73</v>
      </c>
      <c r="Q20" s="828"/>
      <c r="R20" s="833">
        <v>243.39999999999995</v>
      </c>
    </row>
    <row r="21" spans="1:18" ht="14.45" customHeight="1" x14ac:dyDescent="0.2">
      <c r="A21" s="822"/>
      <c r="B21" s="823" t="s">
        <v>5731</v>
      </c>
      <c r="C21" s="823" t="s">
        <v>590</v>
      </c>
      <c r="D21" s="823" t="s">
        <v>5732</v>
      </c>
      <c r="E21" s="823" t="s">
        <v>5752</v>
      </c>
      <c r="F21" s="823" t="s">
        <v>1873</v>
      </c>
      <c r="G21" s="832"/>
      <c r="H21" s="832"/>
      <c r="I21" s="823"/>
      <c r="J21" s="823"/>
      <c r="K21" s="832"/>
      <c r="L21" s="832"/>
      <c r="M21" s="823"/>
      <c r="N21" s="823"/>
      <c r="O21" s="832">
        <v>0.05</v>
      </c>
      <c r="P21" s="832">
        <v>13.7</v>
      </c>
      <c r="Q21" s="828"/>
      <c r="R21" s="833">
        <v>273.99999999999994</v>
      </c>
    </row>
    <row r="22" spans="1:18" ht="14.45" customHeight="1" x14ac:dyDescent="0.2">
      <c r="A22" s="822"/>
      <c r="B22" s="823" t="s">
        <v>5731</v>
      </c>
      <c r="C22" s="823" t="s">
        <v>590</v>
      </c>
      <c r="D22" s="823" t="s">
        <v>5732</v>
      </c>
      <c r="E22" s="823" t="s">
        <v>5753</v>
      </c>
      <c r="F22" s="823" t="s">
        <v>5754</v>
      </c>
      <c r="G22" s="832"/>
      <c r="H22" s="832"/>
      <c r="I22" s="823"/>
      <c r="J22" s="823"/>
      <c r="K22" s="832"/>
      <c r="L22" s="832"/>
      <c r="M22" s="823"/>
      <c r="N22" s="823"/>
      <c r="O22" s="832">
        <v>0.4</v>
      </c>
      <c r="P22" s="832">
        <v>21.78</v>
      </c>
      <c r="Q22" s="828"/>
      <c r="R22" s="833">
        <v>54.45</v>
      </c>
    </row>
    <row r="23" spans="1:18" ht="14.45" customHeight="1" x14ac:dyDescent="0.2">
      <c r="A23" s="822"/>
      <c r="B23" s="823" t="s">
        <v>5731</v>
      </c>
      <c r="C23" s="823" t="s">
        <v>590</v>
      </c>
      <c r="D23" s="823" t="s">
        <v>5732</v>
      </c>
      <c r="E23" s="823" t="s">
        <v>5755</v>
      </c>
      <c r="F23" s="823" t="s">
        <v>1857</v>
      </c>
      <c r="G23" s="832"/>
      <c r="H23" s="832"/>
      <c r="I23" s="823"/>
      <c r="J23" s="823"/>
      <c r="K23" s="832"/>
      <c r="L23" s="832"/>
      <c r="M23" s="823"/>
      <c r="N23" s="823"/>
      <c r="O23" s="832">
        <v>8.3000000000000007</v>
      </c>
      <c r="P23" s="832">
        <v>2442.81</v>
      </c>
      <c r="Q23" s="828"/>
      <c r="R23" s="833">
        <v>294.31445783132529</v>
      </c>
    </row>
    <row r="24" spans="1:18" ht="14.45" customHeight="1" x14ac:dyDescent="0.2">
      <c r="A24" s="822"/>
      <c r="B24" s="823" t="s">
        <v>5731</v>
      </c>
      <c r="C24" s="823" t="s">
        <v>590</v>
      </c>
      <c r="D24" s="823" t="s">
        <v>5756</v>
      </c>
      <c r="E24" s="823" t="s">
        <v>5757</v>
      </c>
      <c r="F24" s="823" t="s">
        <v>5758</v>
      </c>
      <c r="G24" s="832"/>
      <c r="H24" s="832"/>
      <c r="I24" s="823"/>
      <c r="J24" s="823"/>
      <c r="K24" s="832"/>
      <c r="L24" s="832"/>
      <c r="M24" s="823"/>
      <c r="N24" s="823"/>
      <c r="O24" s="832">
        <v>1</v>
      </c>
      <c r="P24" s="832">
        <v>242.64</v>
      </c>
      <c r="Q24" s="828"/>
      <c r="R24" s="833">
        <v>242.64</v>
      </c>
    </row>
    <row r="25" spans="1:18" ht="14.45" customHeight="1" x14ac:dyDescent="0.2">
      <c r="A25" s="822"/>
      <c r="B25" s="823" t="s">
        <v>5731</v>
      </c>
      <c r="C25" s="823" t="s">
        <v>590</v>
      </c>
      <c r="D25" s="823" t="s">
        <v>5756</v>
      </c>
      <c r="E25" s="823" t="s">
        <v>5759</v>
      </c>
      <c r="F25" s="823" t="s">
        <v>5760</v>
      </c>
      <c r="G25" s="832"/>
      <c r="H25" s="832"/>
      <c r="I25" s="823"/>
      <c r="J25" s="823"/>
      <c r="K25" s="832"/>
      <c r="L25" s="832"/>
      <c r="M25" s="823"/>
      <c r="N25" s="823"/>
      <c r="O25" s="832">
        <v>117</v>
      </c>
      <c r="P25" s="832">
        <v>22355.480000000003</v>
      </c>
      <c r="Q25" s="828"/>
      <c r="R25" s="833">
        <v>191.07247863247866</v>
      </c>
    </row>
    <row r="26" spans="1:18" ht="14.45" customHeight="1" x14ac:dyDescent="0.2">
      <c r="A26" s="822"/>
      <c r="B26" s="823" t="s">
        <v>5731</v>
      </c>
      <c r="C26" s="823" t="s">
        <v>590</v>
      </c>
      <c r="D26" s="823" t="s">
        <v>5756</v>
      </c>
      <c r="E26" s="823" t="s">
        <v>5761</v>
      </c>
      <c r="F26" s="823" t="s">
        <v>5762</v>
      </c>
      <c r="G26" s="832"/>
      <c r="H26" s="832"/>
      <c r="I26" s="823"/>
      <c r="J26" s="823"/>
      <c r="K26" s="832"/>
      <c r="L26" s="832"/>
      <c r="M26" s="823"/>
      <c r="N26" s="823"/>
      <c r="O26" s="832">
        <v>32</v>
      </c>
      <c r="P26" s="832">
        <v>6271.6799999999994</v>
      </c>
      <c r="Q26" s="828"/>
      <c r="R26" s="833">
        <v>195.98999999999998</v>
      </c>
    </row>
    <row r="27" spans="1:18" ht="14.45" customHeight="1" x14ac:dyDescent="0.2">
      <c r="A27" s="822"/>
      <c r="B27" s="823" t="s">
        <v>5731</v>
      </c>
      <c r="C27" s="823" t="s">
        <v>590</v>
      </c>
      <c r="D27" s="823" t="s">
        <v>5756</v>
      </c>
      <c r="E27" s="823" t="s">
        <v>5763</v>
      </c>
      <c r="F27" s="823" t="s">
        <v>5764</v>
      </c>
      <c r="G27" s="832"/>
      <c r="H27" s="832"/>
      <c r="I27" s="823"/>
      <c r="J27" s="823"/>
      <c r="K27" s="832"/>
      <c r="L27" s="832"/>
      <c r="M27" s="823"/>
      <c r="N27" s="823"/>
      <c r="O27" s="832">
        <v>2</v>
      </c>
      <c r="P27" s="832">
        <v>778</v>
      </c>
      <c r="Q27" s="828"/>
      <c r="R27" s="833">
        <v>389</v>
      </c>
    </row>
    <row r="28" spans="1:18" ht="14.45" customHeight="1" x14ac:dyDescent="0.2">
      <c r="A28" s="822"/>
      <c r="B28" s="823" t="s">
        <v>5731</v>
      </c>
      <c r="C28" s="823" t="s">
        <v>590</v>
      </c>
      <c r="D28" s="823" t="s">
        <v>5756</v>
      </c>
      <c r="E28" s="823" t="s">
        <v>5765</v>
      </c>
      <c r="F28" s="823" t="s">
        <v>5764</v>
      </c>
      <c r="G28" s="832"/>
      <c r="H28" s="832"/>
      <c r="I28" s="823"/>
      <c r="J28" s="823"/>
      <c r="K28" s="832"/>
      <c r="L28" s="832"/>
      <c r="M28" s="823"/>
      <c r="N28" s="823"/>
      <c r="O28" s="832">
        <v>109</v>
      </c>
      <c r="P28" s="832">
        <v>48941</v>
      </c>
      <c r="Q28" s="828"/>
      <c r="R28" s="833">
        <v>449</v>
      </c>
    </row>
    <row r="29" spans="1:18" ht="14.45" customHeight="1" x14ac:dyDescent="0.2">
      <c r="A29" s="822"/>
      <c r="B29" s="823" t="s">
        <v>5731</v>
      </c>
      <c r="C29" s="823" t="s">
        <v>590</v>
      </c>
      <c r="D29" s="823" t="s">
        <v>5756</v>
      </c>
      <c r="E29" s="823" t="s">
        <v>5766</v>
      </c>
      <c r="F29" s="823" t="s">
        <v>5764</v>
      </c>
      <c r="G29" s="832"/>
      <c r="H29" s="832"/>
      <c r="I29" s="823"/>
      <c r="J29" s="823"/>
      <c r="K29" s="832"/>
      <c r="L29" s="832"/>
      <c r="M29" s="823"/>
      <c r="N29" s="823"/>
      <c r="O29" s="832">
        <v>29</v>
      </c>
      <c r="P29" s="832">
        <v>14500</v>
      </c>
      <c r="Q29" s="828"/>
      <c r="R29" s="833">
        <v>500</v>
      </c>
    </row>
    <row r="30" spans="1:18" ht="14.45" customHeight="1" x14ac:dyDescent="0.2">
      <c r="A30" s="822"/>
      <c r="B30" s="823" t="s">
        <v>5731</v>
      </c>
      <c r="C30" s="823" t="s">
        <v>590</v>
      </c>
      <c r="D30" s="823" t="s">
        <v>5728</v>
      </c>
      <c r="E30" s="823" t="s">
        <v>5767</v>
      </c>
      <c r="F30" s="823" t="s">
        <v>5768</v>
      </c>
      <c r="G30" s="832"/>
      <c r="H30" s="832"/>
      <c r="I30" s="823"/>
      <c r="J30" s="823"/>
      <c r="K30" s="832"/>
      <c r="L30" s="832"/>
      <c r="M30" s="823"/>
      <c r="N30" s="823"/>
      <c r="O30" s="832">
        <v>1</v>
      </c>
      <c r="P30" s="832">
        <v>123</v>
      </c>
      <c r="Q30" s="828"/>
      <c r="R30" s="833">
        <v>123</v>
      </c>
    </row>
    <row r="31" spans="1:18" ht="14.45" customHeight="1" x14ac:dyDescent="0.2">
      <c r="A31" s="822"/>
      <c r="B31" s="823" t="s">
        <v>5731</v>
      </c>
      <c r="C31" s="823" t="s">
        <v>590</v>
      </c>
      <c r="D31" s="823" t="s">
        <v>5728</v>
      </c>
      <c r="E31" s="823" t="s">
        <v>5769</v>
      </c>
      <c r="F31" s="823" t="s">
        <v>5770</v>
      </c>
      <c r="G31" s="832"/>
      <c r="H31" s="832"/>
      <c r="I31" s="823"/>
      <c r="J31" s="823"/>
      <c r="K31" s="832"/>
      <c r="L31" s="832"/>
      <c r="M31" s="823"/>
      <c r="N31" s="823"/>
      <c r="O31" s="832">
        <v>26</v>
      </c>
      <c r="P31" s="832">
        <v>2080</v>
      </c>
      <c r="Q31" s="828"/>
      <c r="R31" s="833">
        <v>80</v>
      </c>
    </row>
    <row r="32" spans="1:18" ht="14.45" customHeight="1" x14ac:dyDescent="0.2">
      <c r="A32" s="822"/>
      <c r="B32" s="823" t="s">
        <v>5731</v>
      </c>
      <c r="C32" s="823" t="s">
        <v>590</v>
      </c>
      <c r="D32" s="823" t="s">
        <v>5728</v>
      </c>
      <c r="E32" s="823" t="s">
        <v>5771</v>
      </c>
      <c r="F32" s="823" t="s">
        <v>5772</v>
      </c>
      <c r="G32" s="832"/>
      <c r="H32" s="832"/>
      <c r="I32" s="823"/>
      <c r="J32" s="823"/>
      <c r="K32" s="832"/>
      <c r="L32" s="832"/>
      <c r="M32" s="823"/>
      <c r="N32" s="823"/>
      <c r="O32" s="832">
        <v>292</v>
      </c>
      <c r="P32" s="832">
        <v>44676</v>
      </c>
      <c r="Q32" s="828"/>
      <c r="R32" s="833">
        <v>153</v>
      </c>
    </row>
    <row r="33" spans="1:18" ht="14.45" customHeight="1" x14ac:dyDescent="0.2">
      <c r="A33" s="822"/>
      <c r="B33" s="823" t="s">
        <v>5731</v>
      </c>
      <c r="C33" s="823" t="s">
        <v>590</v>
      </c>
      <c r="D33" s="823" t="s">
        <v>5728</v>
      </c>
      <c r="E33" s="823" t="s">
        <v>5773</v>
      </c>
      <c r="F33" s="823" t="s">
        <v>5774</v>
      </c>
      <c r="G33" s="832"/>
      <c r="H33" s="832"/>
      <c r="I33" s="823"/>
      <c r="J33" s="823"/>
      <c r="K33" s="832"/>
      <c r="L33" s="832"/>
      <c r="M33" s="823"/>
      <c r="N33" s="823"/>
      <c r="O33" s="832">
        <v>320</v>
      </c>
      <c r="P33" s="832">
        <v>12160</v>
      </c>
      <c r="Q33" s="828"/>
      <c r="R33" s="833">
        <v>38</v>
      </c>
    </row>
    <row r="34" spans="1:18" ht="14.45" customHeight="1" x14ac:dyDescent="0.2">
      <c r="A34" s="822"/>
      <c r="B34" s="823" t="s">
        <v>5731</v>
      </c>
      <c r="C34" s="823" t="s">
        <v>590</v>
      </c>
      <c r="D34" s="823" t="s">
        <v>5728</v>
      </c>
      <c r="E34" s="823" t="s">
        <v>5775</v>
      </c>
      <c r="F34" s="823" t="s">
        <v>5776</v>
      </c>
      <c r="G34" s="832"/>
      <c r="H34" s="832"/>
      <c r="I34" s="823"/>
      <c r="J34" s="823"/>
      <c r="K34" s="832"/>
      <c r="L34" s="832"/>
      <c r="M34" s="823"/>
      <c r="N34" s="823"/>
      <c r="O34" s="832">
        <v>38</v>
      </c>
      <c r="P34" s="832">
        <v>5016</v>
      </c>
      <c r="Q34" s="828"/>
      <c r="R34" s="833">
        <v>132</v>
      </c>
    </row>
    <row r="35" spans="1:18" ht="14.45" customHeight="1" x14ac:dyDescent="0.2">
      <c r="A35" s="822"/>
      <c r="B35" s="823" t="s">
        <v>5731</v>
      </c>
      <c r="C35" s="823" t="s">
        <v>590</v>
      </c>
      <c r="D35" s="823" t="s">
        <v>5728</v>
      </c>
      <c r="E35" s="823" t="s">
        <v>5777</v>
      </c>
      <c r="F35" s="823" t="s">
        <v>5778</v>
      </c>
      <c r="G35" s="832"/>
      <c r="H35" s="832"/>
      <c r="I35" s="823"/>
      <c r="J35" s="823"/>
      <c r="K35" s="832"/>
      <c r="L35" s="832"/>
      <c r="M35" s="823"/>
      <c r="N35" s="823"/>
      <c r="O35" s="832">
        <v>130</v>
      </c>
      <c r="P35" s="832">
        <v>92430</v>
      </c>
      <c r="Q35" s="828"/>
      <c r="R35" s="833">
        <v>711</v>
      </c>
    </row>
    <row r="36" spans="1:18" ht="14.45" customHeight="1" x14ac:dyDescent="0.2">
      <c r="A36" s="822"/>
      <c r="B36" s="823" t="s">
        <v>5731</v>
      </c>
      <c r="C36" s="823" t="s">
        <v>590</v>
      </c>
      <c r="D36" s="823" t="s">
        <v>5728</v>
      </c>
      <c r="E36" s="823" t="s">
        <v>5779</v>
      </c>
      <c r="F36" s="823" t="s">
        <v>5780</v>
      </c>
      <c r="G36" s="832"/>
      <c r="H36" s="832"/>
      <c r="I36" s="823"/>
      <c r="J36" s="823"/>
      <c r="K36" s="832"/>
      <c r="L36" s="832"/>
      <c r="M36" s="823"/>
      <c r="N36" s="823"/>
      <c r="O36" s="832">
        <v>2</v>
      </c>
      <c r="P36" s="832">
        <v>720</v>
      </c>
      <c r="Q36" s="828"/>
      <c r="R36" s="833">
        <v>360</v>
      </c>
    </row>
    <row r="37" spans="1:18" ht="14.45" customHeight="1" x14ac:dyDescent="0.2">
      <c r="A37" s="822"/>
      <c r="B37" s="823" t="s">
        <v>5731</v>
      </c>
      <c r="C37" s="823" t="s">
        <v>590</v>
      </c>
      <c r="D37" s="823" t="s">
        <v>5728</v>
      </c>
      <c r="E37" s="823" t="s">
        <v>5781</v>
      </c>
      <c r="F37" s="823" t="s">
        <v>5782</v>
      </c>
      <c r="G37" s="832"/>
      <c r="H37" s="832"/>
      <c r="I37" s="823"/>
      <c r="J37" s="823"/>
      <c r="K37" s="832"/>
      <c r="L37" s="832"/>
      <c r="M37" s="823"/>
      <c r="N37" s="823"/>
      <c r="O37" s="832">
        <v>1130</v>
      </c>
      <c r="P37" s="832">
        <v>37666.620000000003</v>
      </c>
      <c r="Q37" s="828"/>
      <c r="R37" s="833">
        <v>33.33329203539823</v>
      </c>
    </row>
    <row r="38" spans="1:18" ht="14.45" customHeight="1" x14ac:dyDescent="0.2">
      <c r="A38" s="822"/>
      <c r="B38" s="823" t="s">
        <v>5731</v>
      </c>
      <c r="C38" s="823" t="s">
        <v>590</v>
      </c>
      <c r="D38" s="823" t="s">
        <v>5728</v>
      </c>
      <c r="E38" s="823" t="s">
        <v>5783</v>
      </c>
      <c r="F38" s="823" t="s">
        <v>5784</v>
      </c>
      <c r="G38" s="832"/>
      <c r="H38" s="832"/>
      <c r="I38" s="823"/>
      <c r="J38" s="823"/>
      <c r="K38" s="832"/>
      <c r="L38" s="832"/>
      <c r="M38" s="823"/>
      <c r="N38" s="823"/>
      <c r="O38" s="832">
        <v>1</v>
      </c>
      <c r="P38" s="832">
        <v>123</v>
      </c>
      <c r="Q38" s="828"/>
      <c r="R38" s="833">
        <v>123</v>
      </c>
    </row>
    <row r="39" spans="1:18" ht="14.45" customHeight="1" x14ac:dyDescent="0.2">
      <c r="A39" s="822"/>
      <c r="B39" s="823" t="s">
        <v>5731</v>
      </c>
      <c r="C39" s="823" t="s">
        <v>590</v>
      </c>
      <c r="D39" s="823" t="s">
        <v>5728</v>
      </c>
      <c r="E39" s="823" t="s">
        <v>5785</v>
      </c>
      <c r="F39" s="823" t="s">
        <v>5786</v>
      </c>
      <c r="G39" s="832"/>
      <c r="H39" s="832"/>
      <c r="I39" s="823"/>
      <c r="J39" s="823"/>
      <c r="K39" s="832"/>
      <c r="L39" s="832"/>
      <c r="M39" s="823"/>
      <c r="N39" s="823"/>
      <c r="O39" s="832">
        <v>27</v>
      </c>
      <c r="P39" s="832">
        <v>891</v>
      </c>
      <c r="Q39" s="828"/>
      <c r="R39" s="833">
        <v>33</v>
      </c>
    </row>
    <row r="40" spans="1:18" ht="14.45" customHeight="1" x14ac:dyDescent="0.2">
      <c r="A40" s="822"/>
      <c r="B40" s="823" t="s">
        <v>5731</v>
      </c>
      <c r="C40" s="823" t="s">
        <v>590</v>
      </c>
      <c r="D40" s="823" t="s">
        <v>5728</v>
      </c>
      <c r="E40" s="823" t="s">
        <v>5787</v>
      </c>
      <c r="F40" s="823" t="s">
        <v>5788</v>
      </c>
      <c r="G40" s="832"/>
      <c r="H40" s="832"/>
      <c r="I40" s="823"/>
      <c r="J40" s="823"/>
      <c r="K40" s="832"/>
      <c r="L40" s="832"/>
      <c r="M40" s="823"/>
      <c r="N40" s="823"/>
      <c r="O40" s="832">
        <v>84</v>
      </c>
      <c r="P40" s="832">
        <v>6384</v>
      </c>
      <c r="Q40" s="828"/>
      <c r="R40" s="833">
        <v>76</v>
      </c>
    </row>
    <row r="41" spans="1:18" ht="14.45" customHeight="1" x14ac:dyDescent="0.2">
      <c r="A41" s="822"/>
      <c r="B41" s="823" t="s">
        <v>5731</v>
      </c>
      <c r="C41" s="823" t="s">
        <v>590</v>
      </c>
      <c r="D41" s="823" t="s">
        <v>5728</v>
      </c>
      <c r="E41" s="823" t="s">
        <v>5789</v>
      </c>
      <c r="F41" s="823" t="s">
        <v>5790</v>
      </c>
      <c r="G41" s="832"/>
      <c r="H41" s="832"/>
      <c r="I41" s="823"/>
      <c r="J41" s="823"/>
      <c r="K41" s="832"/>
      <c r="L41" s="832"/>
      <c r="M41" s="823"/>
      <c r="N41" s="823"/>
      <c r="O41" s="832">
        <v>2</v>
      </c>
      <c r="P41" s="832">
        <v>456</v>
      </c>
      <c r="Q41" s="828"/>
      <c r="R41" s="833">
        <v>228</v>
      </c>
    </row>
    <row r="42" spans="1:18" ht="14.45" customHeight="1" x14ac:dyDescent="0.2">
      <c r="A42" s="822"/>
      <c r="B42" s="823" t="s">
        <v>5731</v>
      </c>
      <c r="C42" s="823" t="s">
        <v>590</v>
      </c>
      <c r="D42" s="823" t="s">
        <v>5728</v>
      </c>
      <c r="E42" s="823" t="s">
        <v>5791</v>
      </c>
      <c r="F42" s="823" t="s">
        <v>5792</v>
      </c>
      <c r="G42" s="832"/>
      <c r="H42" s="832"/>
      <c r="I42" s="823"/>
      <c r="J42" s="823"/>
      <c r="K42" s="832"/>
      <c r="L42" s="832"/>
      <c r="M42" s="823"/>
      <c r="N42" s="823"/>
      <c r="O42" s="832">
        <v>300</v>
      </c>
      <c r="P42" s="832">
        <v>23700</v>
      </c>
      <c r="Q42" s="828"/>
      <c r="R42" s="833">
        <v>79</v>
      </c>
    </row>
    <row r="43" spans="1:18" ht="14.45" customHeight="1" x14ac:dyDescent="0.2">
      <c r="A43" s="822"/>
      <c r="B43" s="823" t="s">
        <v>5731</v>
      </c>
      <c r="C43" s="823" t="s">
        <v>590</v>
      </c>
      <c r="D43" s="823" t="s">
        <v>5728</v>
      </c>
      <c r="E43" s="823" t="s">
        <v>5793</v>
      </c>
      <c r="F43" s="823" t="s">
        <v>5794</v>
      </c>
      <c r="G43" s="832"/>
      <c r="H43" s="832"/>
      <c r="I43" s="823"/>
      <c r="J43" s="823"/>
      <c r="K43" s="832"/>
      <c r="L43" s="832"/>
      <c r="M43" s="823"/>
      <c r="N43" s="823"/>
      <c r="O43" s="832">
        <v>69</v>
      </c>
      <c r="P43" s="832">
        <v>43125</v>
      </c>
      <c r="Q43" s="828"/>
      <c r="R43" s="833">
        <v>625</v>
      </c>
    </row>
    <row r="44" spans="1:18" ht="14.45" customHeight="1" x14ac:dyDescent="0.2">
      <c r="A44" s="822"/>
      <c r="B44" s="823" t="s">
        <v>5731</v>
      </c>
      <c r="C44" s="823" t="s">
        <v>590</v>
      </c>
      <c r="D44" s="823" t="s">
        <v>5728</v>
      </c>
      <c r="E44" s="823" t="s">
        <v>5795</v>
      </c>
      <c r="F44" s="823" t="s">
        <v>5796</v>
      </c>
      <c r="G44" s="832"/>
      <c r="H44" s="832"/>
      <c r="I44" s="823"/>
      <c r="J44" s="823"/>
      <c r="K44" s="832"/>
      <c r="L44" s="832"/>
      <c r="M44" s="823"/>
      <c r="N44" s="823"/>
      <c r="O44" s="832">
        <v>1</v>
      </c>
      <c r="P44" s="832">
        <v>358</v>
      </c>
      <c r="Q44" s="828"/>
      <c r="R44" s="833">
        <v>358</v>
      </c>
    </row>
    <row r="45" spans="1:18" ht="14.45" customHeight="1" x14ac:dyDescent="0.2">
      <c r="A45" s="822"/>
      <c r="B45" s="823" t="s">
        <v>5731</v>
      </c>
      <c r="C45" s="823" t="s">
        <v>590</v>
      </c>
      <c r="D45" s="823" t="s">
        <v>5728</v>
      </c>
      <c r="E45" s="823" t="s">
        <v>5797</v>
      </c>
      <c r="F45" s="823" t="s">
        <v>5798</v>
      </c>
      <c r="G45" s="832"/>
      <c r="H45" s="832"/>
      <c r="I45" s="823"/>
      <c r="J45" s="823"/>
      <c r="K45" s="832"/>
      <c r="L45" s="832"/>
      <c r="M45" s="823"/>
      <c r="N45" s="823"/>
      <c r="O45" s="832">
        <v>107</v>
      </c>
      <c r="P45" s="832">
        <v>40339</v>
      </c>
      <c r="Q45" s="828"/>
      <c r="R45" s="833">
        <v>377</v>
      </c>
    </row>
    <row r="46" spans="1:18" ht="14.45" customHeight="1" x14ac:dyDescent="0.2">
      <c r="A46" s="822"/>
      <c r="B46" s="823" t="s">
        <v>5731</v>
      </c>
      <c r="C46" s="823" t="s">
        <v>590</v>
      </c>
      <c r="D46" s="823" t="s">
        <v>5728</v>
      </c>
      <c r="E46" s="823" t="s">
        <v>5799</v>
      </c>
      <c r="F46" s="823" t="s">
        <v>5800</v>
      </c>
      <c r="G46" s="832"/>
      <c r="H46" s="832"/>
      <c r="I46" s="823"/>
      <c r="J46" s="823"/>
      <c r="K46" s="832"/>
      <c r="L46" s="832"/>
      <c r="M46" s="823"/>
      <c r="N46" s="823"/>
      <c r="O46" s="832">
        <v>1028</v>
      </c>
      <c r="P46" s="832">
        <v>185040</v>
      </c>
      <c r="Q46" s="828"/>
      <c r="R46" s="833">
        <v>180</v>
      </c>
    </row>
    <row r="47" spans="1:18" ht="14.45" customHeight="1" x14ac:dyDescent="0.2">
      <c r="A47" s="822"/>
      <c r="B47" s="823" t="s">
        <v>5731</v>
      </c>
      <c r="C47" s="823" t="s">
        <v>590</v>
      </c>
      <c r="D47" s="823" t="s">
        <v>5728</v>
      </c>
      <c r="E47" s="823" t="s">
        <v>5801</v>
      </c>
      <c r="F47" s="823" t="s">
        <v>5802</v>
      </c>
      <c r="G47" s="832"/>
      <c r="H47" s="832"/>
      <c r="I47" s="823"/>
      <c r="J47" s="823"/>
      <c r="K47" s="832"/>
      <c r="L47" s="832"/>
      <c r="M47" s="823"/>
      <c r="N47" s="823"/>
      <c r="O47" s="832">
        <v>14</v>
      </c>
      <c r="P47" s="832">
        <v>18298</v>
      </c>
      <c r="Q47" s="828"/>
      <c r="R47" s="833">
        <v>1307</v>
      </c>
    </row>
    <row r="48" spans="1:18" ht="14.45" customHeight="1" x14ac:dyDescent="0.2">
      <c r="A48" s="822"/>
      <c r="B48" s="823" t="s">
        <v>5731</v>
      </c>
      <c r="C48" s="823" t="s">
        <v>590</v>
      </c>
      <c r="D48" s="823" t="s">
        <v>5728</v>
      </c>
      <c r="E48" s="823" t="s">
        <v>5803</v>
      </c>
      <c r="F48" s="823" t="s">
        <v>5804</v>
      </c>
      <c r="G48" s="832"/>
      <c r="H48" s="832"/>
      <c r="I48" s="823"/>
      <c r="J48" s="823"/>
      <c r="K48" s="832"/>
      <c r="L48" s="832"/>
      <c r="M48" s="823"/>
      <c r="N48" s="823"/>
      <c r="O48" s="832">
        <v>32</v>
      </c>
      <c r="P48" s="832">
        <v>39040</v>
      </c>
      <c r="Q48" s="828"/>
      <c r="R48" s="833">
        <v>1220</v>
      </c>
    </row>
    <row r="49" spans="1:18" ht="14.45" customHeight="1" x14ac:dyDescent="0.2">
      <c r="A49" s="822"/>
      <c r="B49" s="823" t="s">
        <v>5731</v>
      </c>
      <c r="C49" s="823" t="s">
        <v>590</v>
      </c>
      <c r="D49" s="823" t="s">
        <v>5728</v>
      </c>
      <c r="E49" s="823" t="s">
        <v>5805</v>
      </c>
      <c r="F49" s="823" t="s">
        <v>5804</v>
      </c>
      <c r="G49" s="832"/>
      <c r="H49" s="832"/>
      <c r="I49" s="823"/>
      <c r="J49" s="823"/>
      <c r="K49" s="832"/>
      <c r="L49" s="832"/>
      <c r="M49" s="823"/>
      <c r="N49" s="823"/>
      <c r="O49" s="832">
        <v>9</v>
      </c>
      <c r="P49" s="832">
        <v>15111</v>
      </c>
      <c r="Q49" s="828"/>
      <c r="R49" s="833">
        <v>1679</v>
      </c>
    </row>
    <row r="50" spans="1:18" ht="14.45" customHeight="1" x14ac:dyDescent="0.2">
      <c r="A50" s="822"/>
      <c r="B50" s="823" t="s">
        <v>5731</v>
      </c>
      <c r="C50" s="823" t="s">
        <v>590</v>
      </c>
      <c r="D50" s="823" t="s">
        <v>5728</v>
      </c>
      <c r="E50" s="823" t="s">
        <v>5806</v>
      </c>
      <c r="F50" s="823" t="s">
        <v>5807</v>
      </c>
      <c r="G50" s="832"/>
      <c r="H50" s="832"/>
      <c r="I50" s="823"/>
      <c r="J50" s="823"/>
      <c r="K50" s="832"/>
      <c r="L50" s="832"/>
      <c r="M50" s="823"/>
      <c r="N50" s="823"/>
      <c r="O50" s="832">
        <v>33</v>
      </c>
      <c r="P50" s="832">
        <v>75999</v>
      </c>
      <c r="Q50" s="828"/>
      <c r="R50" s="833">
        <v>2303</v>
      </c>
    </row>
    <row r="51" spans="1:18" ht="14.45" customHeight="1" x14ac:dyDescent="0.2">
      <c r="A51" s="822"/>
      <c r="B51" s="823" t="s">
        <v>5731</v>
      </c>
      <c r="C51" s="823" t="s">
        <v>590</v>
      </c>
      <c r="D51" s="823" t="s">
        <v>5728</v>
      </c>
      <c r="E51" s="823" t="s">
        <v>5808</v>
      </c>
      <c r="F51" s="823" t="s">
        <v>5809</v>
      </c>
      <c r="G51" s="832"/>
      <c r="H51" s="832"/>
      <c r="I51" s="823"/>
      <c r="J51" s="823"/>
      <c r="K51" s="832"/>
      <c r="L51" s="832"/>
      <c r="M51" s="823"/>
      <c r="N51" s="823"/>
      <c r="O51" s="832">
        <v>1</v>
      </c>
      <c r="P51" s="832">
        <v>799</v>
      </c>
      <c r="Q51" s="828"/>
      <c r="R51" s="833">
        <v>799</v>
      </c>
    </row>
    <row r="52" spans="1:18" ht="14.45" customHeight="1" x14ac:dyDescent="0.2">
      <c r="A52" s="822" t="s">
        <v>5810</v>
      </c>
      <c r="B52" s="823" t="s">
        <v>5811</v>
      </c>
      <c r="C52" s="823" t="s">
        <v>590</v>
      </c>
      <c r="D52" s="823" t="s">
        <v>5732</v>
      </c>
      <c r="E52" s="823" t="s">
        <v>5733</v>
      </c>
      <c r="F52" s="823" t="s">
        <v>5734</v>
      </c>
      <c r="G52" s="832">
        <v>3.4000000000000004</v>
      </c>
      <c r="H52" s="832">
        <v>184</v>
      </c>
      <c r="I52" s="823">
        <v>5.6476365868631051</v>
      </c>
      <c r="J52" s="823">
        <v>54.117647058823522</v>
      </c>
      <c r="K52" s="832">
        <v>0.60000000000000009</v>
      </c>
      <c r="L52" s="832">
        <v>32.580000000000005</v>
      </c>
      <c r="M52" s="823">
        <v>1</v>
      </c>
      <c r="N52" s="823">
        <v>54.300000000000004</v>
      </c>
      <c r="O52" s="832"/>
      <c r="P52" s="832"/>
      <c r="Q52" s="828"/>
      <c r="R52" s="833"/>
    </row>
    <row r="53" spans="1:18" ht="14.45" customHeight="1" x14ac:dyDescent="0.2">
      <c r="A53" s="822" t="s">
        <v>5810</v>
      </c>
      <c r="B53" s="823" t="s">
        <v>5811</v>
      </c>
      <c r="C53" s="823" t="s">
        <v>590</v>
      </c>
      <c r="D53" s="823" t="s">
        <v>5732</v>
      </c>
      <c r="E53" s="823" t="s">
        <v>5735</v>
      </c>
      <c r="F53" s="823" t="s">
        <v>5736</v>
      </c>
      <c r="G53" s="832">
        <v>13.799999999999997</v>
      </c>
      <c r="H53" s="832">
        <v>961.86000000000024</v>
      </c>
      <c r="I53" s="823">
        <v>1.0454545454545456</v>
      </c>
      <c r="J53" s="823">
        <v>69.700000000000031</v>
      </c>
      <c r="K53" s="832">
        <v>13.2</v>
      </c>
      <c r="L53" s="832">
        <v>920.04000000000008</v>
      </c>
      <c r="M53" s="823">
        <v>1</v>
      </c>
      <c r="N53" s="823">
        <v>69.7</v>
      </c>
      <c r="O53" s="832"/>
      <c r="P53" s="832"/>
      <c r="Q53" s="828"/>
      <c r="R53" s="833"/>
    </row>
    <row r="54" spans="1:18" ht="14.45" customHeight="1" x14ac:dyDescent="0.2">
      <c r="A54" s="822" t="s">
        <v>5810</v>
      </c>
      <c r="B54" s="823" t="s">
        <v>5811</v>
      </c>
      <c r="C54" s="823" t="s">
        <v>590</v>
      </c>
      <c r="D54" s="823" t="s">
        <v>5732</v>
      </c>
      <c r="E54" s="823" t="s">
        <v>5737</v>
      </c>
      <c r="F54" s="823" t="s">
        <v>5738</v>
      </c>
      <c r="G54" s="832">
        <v>63.200000000000017</v>
      </c>
      <c r="H54" s="832">
        <v>23238.640000000014</v>
      </c>
      <c r="I54" s="823">
        <v>1.177902592297668</v>
      </c>
      <c r="J54" s="823">
        <v>367.7000000000001</v>
      </c>
      <c r="K54" s="832">
        <v>69.2</v>
      </c>
      <c r="L54" s="832">
        <v>19728.830000000009</v>
      </c>
      <c r="M54" s="823">
        <v>1</v>
      </c>
      <c r="N54" s="823">
        <v>285.09869942196542</v>
      </c>
      <c r="O54" s="832"/>
      <c r="P54" s="832"/>
      <c r="Q54" s="828"/>
      <c r="R54" s="833"/>
    </row>
    <row r="55" spans="1:18" ht="14.45" customHeight="1" x14ac:dyDescent="0.2">
      <c r="A55" s="822" t="s">
        <v>5810</v>
      </c>
      <c r="B55" s="823" t="s">
        <v>5811</v>
      </c>
      <c r="C55" s="823" t="s">
        <v>590</v>
      </c>
      <c r="D55" s="823" t="s">
        <v>5732</v>
      </c>
      <c r="E55" s="823" t="s">
        <v>5739</v>
      </c>
      <c r="F55" s="823" t="s">
        <v>695</v>
      </c>
      <c r="G55" s="832">
        <v>0.8</v>
      </c>
      <c r="H55" s="832">
        <v>49.120000000000005</v>
      </c>
      <c r="I55" s="823">
        <v>1.2122408687068116</v>
      </c>
      <c r="J55" s="823">
        <v>61.400000000000006</v>
      </c>
      <c r="K55" s="832">
        <v>0.79999999999999993</v>
      </c>
      <c r="L55" s="832">
        <v>40.519999999999996</v>
      </c>
      <c r="M55" s="823">
        <v>1</v>
      </c>
      <c r="N55" s="823">
        <v>50.65</v>
      </c>
      <c r="O55" s="832"/>
      <c r="P55" s="832"/>
      <c r="Q55" s="828"/>
      <c r="R55" s="833"/>
    </row>
    <row r="56" spans="1:18" ht="14.45" customHeight="1" x14ac:dyDescent="0.2">
      <c r="A56" s="822" t="s">
        <v>5810</v>
      </c>
      <c r="B56" s="823" t="s">
        <v>5811</v>
      </c>
      <c r="C56" s="823" t="s">
        <v>590</v>
      </c>
      <c r="D56" s="823" t="s">
        <v>5732</v>
      </c>
      <c r="E56" s="823" t="s">
        <v>5740</v>
      </c>
      <c r="F56" s="823" t="s">
        <v>697</v>
      </c>
      <c r="G56" s="832">
        <v>59</v>
      </c>
      <c r="H56" s="832">
        <v>807.70000000000016</v>
      </c>
      <c r="I56" s="823">
        <v>12.082273747195217</v>
      </c>
      <c r="J56" s="823">
        <v>13.689830508474579</v>
      </c>
      <c r="K56" s="832">
        <v>5</v>
      </c>
      <c r="L56" s="832">
        <v>66.849999999999994</v>
      </c>
      <c r="M56" s="823">
        <v>1</v>
      </c>
      <c r="N56" s="823">
        <v>13.37</v>
      </c>
      <c r="O56" s="832"/>
      <c r="P56" s="832"/>
      <c r="Q56" s="828"/>
      <c r="R56" s="833"/>
    </row>
    <row r="57" spans="1:18" ht="14.45" customHeight="1" x14ac:dyDescent="0.2">
      <c r="A57" s="822" t="s">
        <v>5810</v>
      </c>
      <c r="B57" s="823" t="s">
        <v>5811</v>
      </c>
      <c r="C57" s="823" t="s">
        <v>590</v>
      </c>
      <c r="D57" s="823" t="s">
        <v>5732</v>
      </c>
      <c r="E57" s="823" t="s">
        <v>5742</v>
      </c>
      <c r="F57" s="823" t="s">
        <v>3011</v>
      </c>
      <c r="G57" s="832">
        <v>0.7</v>
      </c>
      <c r="H57" s="832">
        <v>123.9</v>
      </c>
      <c r="I57" s="823">
        <v>3.5000000000000004</v>
      </c>
      <c r="J57" s="823">
        <v>177.00000000000003</v>
      </c>
      <c r="K57" s="832">
        <v>0.2</v>
      </c>
      <c r="L57" s="832">
        <v>35.4</v>
      </c>
      <c r="M57" s="823">
        <v>1</v>
      </c>
      <c r="N57" s="823">
        <v>176.99999999999997</v>
      </c>
      <c r="O57" s="832"/>
      <c r="P57" s="832"/>
      <c r="Q57" s="828"/>
      <c r="R57" s="833"/>
    </row>
    <row r="58" spans="1:18" ht="14.45" customHeight="1" x14ac:dyDescent="0.2">
      <c r="A58" s="822" t="s">
        <v>5810</v>
      </c>
      <c r="B58" s="823" t="s">
        <v>5811</v>
      </c>
      <c r="C58" s="823" t="s">
        <v>590</v>
      </c>
      <c r="D58" s="823" t="s">
        <v>5732</v>
      </c>
      <c r="E58" s="823" t="s">
        <v>5812</v>
      </c>
      <c r="F58" s="823" t="s">
        <v>665</v>
      </c>
      <c r="G58" s="832">
        <v>1.4</v>
      </c>
      <c r="H58" s="832">
        <v>109.2</v>
      </c>
      <c r="I58" s="823">
        <v>1.1592356687898093</v>
      </c>
      <c r="J58" s="823">
        <v>78</v>
      </c>
      <c r="K58" s="832">
        <v>2.0000000000000004</v>
      </c>
      <c r="L58" s="832">
        <v>94.199999999999974</v>
      </c>
      <c r="M58" s="823">
        <v>1</v>
      </c>
      <c r="N58" s="823">
        <v>47.09999999999998</v>
      </c>
      <c r="O58" s="832"/>
      <c r="P58" s="832"/>
      <c r="Q58" s="828"/>
      <c r="R58" s="833"/>
    </row>
    <row r="59" spans="1:18" ht="14.45" customHeight="1" x14ac:dyDescent="0.2">
      <c r="A59" s="822" t="s">
        <v>5810</v>
      </c>
      <c r="B59" s="823" t="s">
        <v>5811</v>
      </c>
      <c r="C59" s="823" t="s">
        <v>590</v>
      </c>
      <c r="D59" s="823" t="s">
        <v>5732</v>
      </c>
      <c r="E59" s="823" t="s">
        <v>5743</v>
      </c>
      <c r="F59" s="823" t="s">
        <v>673</v>
      </c>
      <c r="G59" s="832">
        <v>6.7</v>
      </c>
      <c r="H59" s="832">
        <v>570.20000000000005</v>
      </c>
      <c r="I59" s="823">
        <v>0.88544497414475853</v>
      </c>
      <c r="J59" s="823">
        <v>85.104477611940297</v>
      </c>
      <c r="K59" s="832">
        <v>10.699999999999996</v>
      </c>
      <c r="L59" s="832">
        <v>643.96999999999991</v>
      </c>
      <c r="M59" s="823">
        <v>1</v>
      </c>
      <c r="N59" s="823">
        <v>60.184112149532723</v>
      </c>
      <c r="O59" s="832"/>
      <c r="P59" s="832"/>
      <c r="Q59" s="828"/>
      <c r="R59" s="833"/>
    </row>
    <row r="60" spans="1:18" ht="14.45" customHeight="1" x14ac:dyDescent="0.2">
      <c r="A60" s="822" t="s">
        <v>5810</v>
      </c>
      <c r="B60" s="823" t="s">
        <v>5811</v>
      </c>
      <c r="C60" s="823" t="s">
        <v>590</v>
      </c>
      <c r="D60" s="823" t="s">
        <v>5732</v>
      </c>
      <c r="E60" s="823" t="s">
        <v>5744</v>
      </c>
      <c r="F60" s="823" t="s">
        <v>5745</v>
      </c>
      <c r="G60" s="832"/>
      <c r="H60" s="832"/>
      <c r="I60" s="823"/>
      <c r="J60" s="823"/>
      <c r="K60" s="832">
        <v>0.5</v>
      </c>
      <c r="L60" s="832">
        <v>25.89</v>
      </c>
      <c r="M60" s="823">
        <v>1</v>
      </c>
      <c r="N60" s="823">
        <v>51.78</v>
      </c>
      <c r="O60" s="832"/>
      <c r="P60" s="832"/>
      <c r="Q60" s="828"/>
      <c r="R60" s="833"/>
    </row>
    <row r="61" spans="1:18" ht="14.45" customHeight="1" x14ac:dyDescent="0.2">
      <c r="A61" s="822" t="s">
        <v>5810</v>
      </c>
      <c r="B61" s="823" t="s">
        <v>5811</v>
      </c>
      <c r="C61" s="823" t="s">
        <v>590</v>
      </c>
      <c r="D61" s="823" t="s">
        <v>5732</v>
      </c>
      <c r="E61" s="823" t="s">
        <v>5746</v>
      </c>
      <c r="F61" s="823" t="s">
        <v>669</v>
      </c>
      <c r="G61" s="832">
        <v>19.2</v>
      </c>
      <c r="H61" s="832">
        <v>12480</v>
      </c>
      <c r="I61" s="823">
        <v>0.96276015931829162</v>
      </c>
      <c r="J61" s="823">
        <v>650</v>
      </c>
      <c r="K61" s="832">
        <v>24.199999999999992</v>
      </c>
      <c r="L61" s="832">
        <v>12962.730000000001</v>
      </c>
      <c r="M61" s="823">
        <v>1</v>
      </c>
      <c r="N61" s="823">
        <v>535.6500000000002</v>
      </c>
      <c r="O61" s="832"/>
      <c r="P61" s="832"/>
      <c r="Q61" s="828"/>
      <c r="R61" s="833"/>
    </row>
    <row r="62" spans="1:18" ht="14.45" customHeight="1" x14ac:dyDescent="0.2">
      <c r="A62" s="822" t="s">
        <v>5810</v>
      </c>
      <c r="B62" s="823" t="s">
        <v>5811</v>
      </c>
      <c r="C62" s="823" t="s">
        <v>590</v>
      </c>
      <c r="D62" s="823" t="s">
        <v>5732</v>
      </c>
      <c r="E62" s="823" t="s">
        <v>5747</v>
      </c>
      <c r="F62" s="823" t="s">
        <v>5748</v>
      </c>
      <c r="G62" s="832">
        <v>7</v>
      </c>
      <c r="H62" s="832">
        <v>117.6</v>
      </c>
      <c r="I62" s="823">
        <v>0.58333333333333326</v>
      </c>
      <c r="J62" s="823">
        <v>16.8</v>
      </c>
      <c r="K62" s="832">
        <v>12</v>
      </c>
      <c r="L62" s="832">
        <v>201.60000000000002</v>
      </c>
      <c r="M62" s="823">
        <v>1</v>
      </c>
      <c r="N62" s="823">
        <v>16.8</v>
      </c>
      <c r="O62" s="832"/>
      <c r="P62" s="832"/>
      <c r="Q62" s="828"/>
      <c r="R62" s="833"/>
    </row>
    <row r="63" spans="1:18" ht="14.45" customHeight="1" x14ac:dyDescent="0.2">
      <c r="A63" s="822" t="s">
        <v>5810</v>
      </c>
      <c r="B63" s="823" t="s">
        <v>5811</v>
      </c>
      <c r="C63" s="823" t="s">
        <v>590</v>
      </c>
      <c r="D63" s="823" t="s">
        <v>5732</v>
      </c>
      <c r="E63" s="823" t="s">
        <v>5813</v>
      </c>
      <c r="F63" s="823"/>
      <c r="G63" s="832">
        <v>0.60000000000000009</v>
      </c>
      <c r="H63" s="832">
        <v>32.67</v>
      </c>
      <c r="I63" s="823"/>
      <c r="J63" s="823">
        <v>54.449999999999996</v>
      </c>
      <c r="K63" s="832"/>
      <c r="L63" s="832"/>
      <c r="M63" s="823"/>
      <c r="N63" s="823"/>
      <c r="O63" s="832"/>
      <c r="P63" s="832"/>
      <c r="Q63" s="828"/>
      <c r="R63" s="833"/>
    </row>
    <row r="64" spans="1:18" ht="14.45" customHeight="1" x14ac:dyDescent="0.2">
      <c r="A64" s="822" t="s">
        <v>5810</v>
      </c>
      <c r="B64" s="823" t="s">
        <v>5811</v>
      </c>
      <c r="C64" s="823" t="s">
        <v>590</v>
      </c>
      <c r="D64" s="823" t="s">
        <v>5732</v>
      </c>
      <c r="E64" s="823" t="s">
        <v>5749</v>
      </c>
      <c r="F64" s="823" t="s">
        <v>675</v>
      </c>
      <c r="G64" s="832">
        <v>0.16</v>
      </c>
      <c r="H64" s="832">
        <v>19.440000000000001</v>
      </c>
      <c r="I64" s="823">
        <v>0.7990135635018496</v>
      </c>
      <c r="J64" s="823">
        <v>121.5</v>
      </c>
      <c r="K64" s="832">
        <v>0.2</v>
      </c>
      <c r="L64" s="832">
        <v>24.330000000000002</v>
      </c>
      <c r="M64" s="823">
        <v>1</v>
      </c>
      <c r="N64" s="823">
        <v>121.65</v>
      </c>
      <c r="O64" s="832"/>
      <c r="P64" s="832"/>
      <c r="Q64" s="828"/>
      <c r="R64" s="833"/>
    </row>
    <row r="65" spans="1:18" ht="14.45" customHeight="1" x14ac:dyDescent="0.2">
      <c r="A65" s="822" t="s">
        <v>5810</v>
      </c>
      <c r="B65" s="823" t="s">
        <v>5811</v>
      </c>
      <c r="C65" s="823" t="s">
        <v>590</v>
      </c>
      <c r="D65" s="823" t="s">
        <v>5732</v>
      </c>
      <c r="E65" s="823" t="s">
        <v>5750</v>
      </c>
      <c r="F65" s="823" t="s">
        <v>675</v>
      </c>
      <c r="G65" s="832">
        <v>0.24</v>
      </c>
      <c r="H65" s="832">
        <v>48.16</v>
      </c>
      <c r="I65" s="823">
        <v>0.79986713170569679</v>
      </c>
      <c r="J65" s="823">
        <v>200.66666666666666</v>
      </c>
      <c r="K65" s="832">
        <v>0.31000000000000005</v>
      </c>
      <c r="L65" s="832">
        <v>60.209999999999994</v>
      </c>
      <c r="M65" s="823">
        <v>1</v>
      </c>
      <c r="N65" s="823">
        <v>194.22580645161284</v>
      </c>
      <c r="O65" s="832"/>
      <c r="P65" s="832"/>
      <c r="Q65" s="828"/>
      <c r="R65" s="833"/>
    </row>
    <row r="66" spans="1:18" ht="14.45" customHeight="1" x14ac:dyDescent="0.2">
      <c r="A66" s="822" t="s">
        <v>5810</v>
      </c>
      <c r="B66" s="823" t="s">
        <v>5811</v>
      </c>
      <c r="C66" s="823" t="s">
        <v>590</v>
      </c>
      <c r="D66" s="823" t="s">
        <v>5732</v>
      </c>
      <c r="E66" s="823" t="s">
        <v>5751</v>
      </c>
      <c r="F66" s="823" t="s">
        <v>675</v>
      </c>
      <c r="G66" s="832">
        <v>16.300000000000008</v>
      </c>
      <c r="H66" s="832">
        <v>3967.5500000000011</v>
      </c>
      <c r="I66" s="823">
        <v>0.56487872523392157</v>
      </c>
      <c r="J66" s="823">
        <v>243.40797546012266</v>
      </c>
      <c r="K66" s="832">
        <v>28.850000000000005</v>
      </c>
      <c r="L66" s="832">
        <v>7023.720000000003</v>
      </c>
      <c r="M66" s="823">
        <v>1</v>
      </c>
      <c r="N66" s="823">
        <v>243.45649913344894</v>
      </c>
      <c r="O66" s="832"/>
      <c r="P66" s="832"/>
      <c r="Q66" s="828"/>
      <c r="R66" s="833"/>
    </row>
    <row r="67" spans="1:18" ht="14.45" customHeight="1" x14ac:dyDescent="0.2">
      <c r="A67" s="822" t="s">
        <v>5810</v>
      </c>
      <c r="B67" s="823" t="s">
        <v>5811</v>
      </c>
      <c r="C67" s="823" t="s">
        <v>590</v>
      </c>
      <c r="D67" s="823" t="s">
        <v>5732</v>
      </c>
      <c r="E67" s="823" t="s">
        <v>5814</v>
      </c>
      <c r="F67" s="823" t="s">
        <v>5815</v>
      </c>
      <c r="G67" s="832">
        <v>10</v>
      </c>
      <c r="H67" s="832">
        <v>375</v>
      </c>
      <c r="I67" s="823"/>
      <c r="J67" s="823">
        <v>37.5</v>
      </c>
      <c r="K67" s="832"/>
      <c r="L67" s="832"/>
      <c r="M67" s="823"/>
      <c r="N67" s="823"/>
      <c r="O67" s="832"/>
      <c r="P67" s="832"/>
      <c r="Q67" s="828"/>
      <c r="R67" s="833"/>
    </row>
    <row r="68" spans="1:18" ht="14.45" customHeight="1" x14ac:dyDescent="0.2">
      <c r="A68" s="822" t="s">
        <v>5810</v>
      </c>
      <c r="B68" s="823" t="s">
        <v>5811</v>
      </c>
      <c r="C68" s="823" t="s">
        <v>590</v>
      </c>
      <c r="D68" s="823" t="s">
        <v>5732</v>
      </c>
      <c r="E68" s="823" t="s">
        <v>5752</v>
      </c>
      <c r="F68" s="823" t="s">
        <v>1873</v>
      </c>
      <c r="G68" s="832"/>
      <c r="H68" s="832"/>
      <c r="I68" s="823"/>
      <c r="J68" s="823"/>
      <c r="K68" s="832">
        <v>0.1</v>
      </c>
      <c r="L68" s="832">
        <v>27.549999999999997</v>
      </c>
      <c r="M68" s="823">
        <v>1</v>
      </c>
      <c r="N68" s="823">
        <v>275.49999999999994</v>
      </c>
      <c r="O68" s="832"/>
      <c r="P68" s="832"/>
      <c r="Q68" s="828"/>
      <c r="R68" s="833"/>
    </row>
    <row r="69" spans="1:18" ht="14.45" customHeight="1" x14ac:dyDescent="0.2">
      <c r="A69" s="822" t="s">
        <v>5810</v>
      </c>
      <c r="B69" s="823" t="s">
        <v>5811</v>
      </c>
      <c r="C69" s="823" t="s">
        <v>590</v>
      </c>
      <c r="D69" s="823" t="s">
        <v>5732</v>
      </c>
      <c r="E69" s="823" t="s">
        <v>5753</v>
      </c>
      <c r="F69" s="823" t="s">
        <v>5754</v>
      </c>
      <c r="G69" s="832"/>
      <c r="H69" s="832"/>
      <c r="I69" s="823"/>
      <c r="J69" s="823"/>
      <c r="K69" s="832">
        <v>1.4</v>
      </c>
      <c r="L69" s="832">
        <v>40.07</v>
      </c>
      <c r="M69" s="823">
        <v>1</v>
      </c>
      <c r="N69" s="823">
        <v>28.621428571428574</v>
      </c>
      <c r="O69" s="832"/>
      <c r="P69" s="832"/>
      <c r="Q69" s="828"/>
      <c r="R69" s="833"/>
    </row>
    <row r="70" spans="1:18" ht="14.45" customHeight="1" x14ac:dyDescent="0.2">
      <c r="A70" s="822" t="s">
        <v>5810</v>
      </c>
      <c r="B70" s="823" t="s">
        <v>5811</v>
      </c>
      <c r="C70" s="823" t="s">
        <v>590</v>
      </c>
      <c r="D70" s="823" t="s">
        <v>5732</v>
      </c>
      <c r="E70" s="823" t="s">
        <v>5816</v>
      </c>
      <c r="F70" s="823" t="s">
        <v>1857</v>
      </c>
      <c r="G70" s="832"/>
      <c r="H70" s="832"/>
      <c r="I70" s="823"/>
      <c r="J70" s="823"/>
      <c r="K70" s="832">
        <v>12.400000000000002</v>
      </c>
      <c r="L70" s="832">
        <v>612.55999999999995</v>
      </c>
      <c r="M70" s="823">
        <v>1</v>
      </c>
      <c r="N70" s="823">
        <v>49.399999999999984</v>
      </c>
      <c r="O70" s="832"/>
      <c r="P70" s="832"/>
      <c r="Q70" s="828"/>
      <c r="R70" s="833"/>
    </row>
    <row r="71" spans="1:18" ht="14.45" customHeight="1" x14ac:dyDescent="0.2">
      <c r="A71" s="822" t="s">
        <v>5810</v>
      </c>
      <c r="B71" s="823" t="s">
        <v>5811</v>
      </c>
      <c r="C71" s="823" t="s">
        <v>590</v>
      </c>
      <c r="D71" s="823" t="s">
        <v>5756</v>
      </c>
      <c r="E71" s="823" t="s">
        <v>5757</v>
      </c>
      <c r="F71" s="823" t="s">
        <v>5758</v>
      </c>
      <c r="G71" s="832">
        <v>3</v>
      </c>
      <c r="H71" s="832">
        <v>727.92</v>
      </c>
      <c r="I71" s="823">
        <v>0.60000000000000009</v>
      </c>
      <c r="J71" s="823">
        <v>242.64</v>
      </c>
      <c r="K71" s="832">
        <v>5</v>
      </c>
      <c r="L71" s="832">
        <v>1213.1999999999998</v>
      </c>
      <c r="M71" s="823">
        <v>1</v>
      </c>
      <c r="N71" s="823">
        <v>242.63999999999996</v>
      </c>
      <c r="O71" s="832"/>
      <c r="P71" s="832"/>
      <c r="Q71" s="828"/>
      <c r="R71" s="833"/>
    </row>
    <row r="72" spans="1:18" ht="14.45" customHeight="1" x14ac:dyDescent="0.2">
      <c r="A72" s="822" t="s">
        <v>5810</v>
      </c>
      <c r="B72" s="823" t="s">
        <v>5811</v>
      </c>
      <c r="C72" s="823" t="s">
        <v>590</v>
      </c>
      <c r="D72" s="823" t="s">
        <v>5756</v>
      </c>
      <c r="E72" s="823" t="s">
        <v>5759</v>
      </c>
      <c r="F72" s="823" t="s">
        <v>5760</v>
      </c>
      <c r="G72" s="832">
        <v>88</v>
      </c>
      <c r="H72" s="832">
        <v>21352.32</v>
      </c>
      <c r="I72" s="823">
        <v>1.2571428571428571</v>
      </c>
      <c r="J72" s="823">
        <v>242.64</v>
      </c>
      <c r="K72" s="832">
        <v>70</v>
      </c>
      <c r="L72" s="832">
        <v>16984.8</v>
      </c>
      <c r="M72" s="823">
        <v>1</v>
      </c>
      <c r="N72" s="823">
        <v>242.64</v>
      </c>
      <c r="O72" s="832"/>
      <c r="P72" s="832"/>
      <c r="Q72" s="828"/>
      <c r="R72" s="833"/>
    </row>
    <row r="73" spans="1:18" ht="14.45" customHeight="1" x14ac:dyDescent="0.2">
      <c r="A73" s="822" t="s">
        <v>5810</v>
      </c>
      <c r="B73" s="823" t="s">
        <v>5811</v>
      </c>
      <c r="C73" s="823" t="s">
        <v>590</v>
      </c>
      <c r="D73" s="823" t="s">
        <v>5756</v>
      </c>
      <c r="E73" s="823" t="s">
        <v>5761</v>
      </c>
      <c r="F73" s="823" t="s">
        <v>5762</v>
      </c>
      <c r="G73" s="832">
        <v>21</v>
      </c>
      <c r="H73" s="832">
        <v>5095.4400000000005</v>
      </c>
      <c r="I73" s="823">
        <v>2.6250000000000009</v>
      </c>
      <c r="J73" s="823">
        <v>242.64000000000001</v>
      </c>
      <c r="K73" s="832">
        <v>8</v>
      </c>
      <c r="L73" s="832">
        <v>1941.1199999999997</v>
      </c>
      <c r="M73" s="823">
        <v>1</v>
      </c>
      <c r="N73" s="823">
        <v>242.63999999999996</v>
      </c>
      <c r="O73" s="832"/>
      <c r="P73" s="832"/>
      <c r="Q73" s="828"/>
      <c r="R73" s="833"/>
    </row>
    <row r="74" spans="1:18" ht="14.45" customHeight="1" x14ac:dyDescent="0.2">
      <c r="A74" s="822" t="s">
        <v>5810</v>
      </c>
      <c r="B74" s="823" t="s">
        <v>5811</v>
      </c>
      <c r="C74" s="823" t="s">
        <v>590</v>
      </c>
      <c r="D74" s="823" t="s">
        <v>5756</v>
      </c>
      <c r="E74" s="823" t="s">
        <v>5763</v>
      </c>
      <c r="F74" s="823" t="s">
        <v>5764</v>
      </c>
      <c r="G74" s="832">
        <v>6</v>
      </c>
      <c r="H74" s="832">
        <v>2334</v>
      </c>
      <c r="I74" s="823"/>
      <c r="J74" s="823">
        <v>389</v>
      </c>
      <c r="K74" s="832"/>
      <c r="L74" s="832"/>
      <c r="M74" s="823"/>
      <c r="N74" s="823"/>
      <c r="O74" s="832"/>
      <c r="P74" s="832"/>
      <c r="Q74" s="828"/>
      <c r="R74" s="833"/>
    </row>
    <row r="75" spans="1:18" ht="14.45" customHeight="1" x14ac:dyDescent="0.2">
      <c r="A75" s="822" t="s">
        <v>5810</v>
      </c>
      <c r="B75" s="823" t="s">
        <v>5811</v>
      </c>
      <c r="C75" s="823" t="s">
        <v>590</v>
      </c>
      <c r="D75" s="823" t="s">
        <v>5756</v>
      </c>
      <c r="E75" s="823" t="s">
        <v>5765</v>
      </c>
      <c r="F75" s="823" t="s">
        <v>5764</v>
      </c>
      <c r="G75" s="832">
        <v>140</v>
      </c>
      <c r="H75" s="832">
        <v>62860</v>
      </c>
      <c r="I75" s="823">
        <v>1.1864406779661016</v>
      </c>
      <c r="J75" s="823">
        <v>449</v>
      </c>
      <c r="K75" s="832">
        <v>118</v>
      </c>
      <c r="L75" s="832">
        <v>52982</v>
      </c>
      <c r="M75" s="823">
        <v>1</v>
      </c>
      <c r="N75" s="823">
        <v>449</v>
      </c>
      <c r="O75" s="832"/>
      <c r="P75" s="832"/>
      <c r="Q75" s="828"/>
      <c r="R75" s="833"/>
    </row>
    <row r="76" spans="1:18" ht="14.45" customHeight="1" x14ac:dyDescent="0.2">
      <c r="A76" s="822" t="s">
        <v>5810</v>
      </c>
      <c r="B76" s="823" t="s">
        <v>5811</v>
      </c>
      <c r="C76" s="823" t="s">
        <v>590</v>
      </c>
      <c r="D76" s="823" t="s">
        <v>5756</v>
      </c>
      <c r="E76" s="823" t="s">
        <v>5766</v>
      </c>
      <c r="F76" s="823" t="s">
        <v>5764</v>
      </c>
      <c r="G76" s="832">
        <v>29</v>
      </c>
      <c r="H76" s="832">
        <v>14500</v>
      </c>
      <c r="I76" s="823">
        <v>1.0740740740740742</v>
      </c>
      <c r="J76" s="823">
        <v>500</v>
      </c>
      <c r="K76" s="832">
        <v>27</v>
      </c>
      <c r="L76" s="832">
        <v>13500</v>
      </c>
      <c r="M76" s="823">
        <v>1</v>
      </c>
      <c r="N76" s="823">
        <v>500</v>
      </c>
      <c r="O76" s="832"/>
      <c r="P76" s="832"/>
      <c r="Q76" s="828"/>
      <c r="R76" s="833"/>
    </row>
    <row r="77" spans="1:18" ht="14.45" customHeight="1" x14ac:dyDescent="0.2">
      <c r="A77" s="822" t="s">
        <v>5810</v>
      </c>
      <c r="B77" s="823" t="s">
        <v>5811</v>
      </c>
      <c r="C77" s="823" t="s">
        <v>590</v>
      </c>
      <c r="D77" s="823" t="s">
        <v>5728</v>
      </c>
      <c r="E77" s="823" t="s">
        <v>5769</v>
      </c>
      <c r="F77" s="823" t="s">
        <v>5770</v>
      </c>
      <c r="G77" s="832">
        <v>54</v>
      </c>
      <c r="H77" s="832">
        <v>4212</v>
      </c>
      <c r="I77" s="823">
        <v>1.5233273056057866</v>
      </c>
      <c r="J77" s="823">
        <v>78</v>
      </c>
      <c r="K77" s="832">
        <v>35</v>
      </c>
      <c r="L77" s="832">
        <v>2765</v>
      </c>
      <c r="M77" s="823">
        <v>1</v>
      </c>
      <c r="N77" s="823">
        <v>79</v>
      </c>
      <c r="O77" s="832"/>
      <c r="P77" s="832"/>
      <c r="Q77" s="828"/>
      <c r="R77" s="833"/>
    </row>
    <row r="78" spans="1:18" ht="14.45" customHeight="1" x14ac:dyDescent="0.2">
      <c r="A78" s="822" t="s">
        <v>5810</v>
      </c>
      <c r="B78" s="823" t="s">
        <v>5811</v>
      </c>
      <c r="C78" s="823" t="s">
        <v>590</v>
      </c>
      <c r="D78" s="823" t="s">
        <v>5728</v>
      </c>
      <c r="E78" s="823" t="s">
        <v>5771</v>
      </c>
      <c r="F78" s="823" t="s">
        <v>5772</v>
      </c>
      <c r="G78" s="832">
        <v>1279</v>
      </c>
      <c r="H78" s="832">
        <v>188013</v>
      </c>
      <c r="I78" s="823">
        <v>0.8676788887094169</v>
      </c>
      <c r="J78" s="823">
        <v>147</v>
      </c>
      <c r="K78" s="832">
        <v>1435</v>
      </c>
      <c r="L78" s="832">
        <v>216685</v>
      </c>
      <c r="M78" s="823">
        <v>1</v>
      </c>
      <c r="N78" s="823">
        <v>151</v>
      </c>
      <c r="O78" s="832"/>
      <c r="P78" s="832"/>
      <c r="Q78" s="828"/>
      <c r="R78" s="833"/>
    </row>
    <row r="79" spans="1:18" ht="14.45" customHeight="1" x14ac:dyDescent="0.2">
      <c r="A79" s="822" t="s">
        <v>5810</v>
      </c>
      <c r="B79" s="823" t="s">
        <v>5811</v>
      </c>
      <c r="C79" s="823" t="s">
        <v>590</v>
      </c>
      <c r="D79" s="823" t="s">
        <v>5728</v>
      </c>
      <c r="E79" s="823" t="s">
        <v>5773</v>
      </c>
      <c r="F79" s="823" t="s">
        <v>5774</v>
      </c>
      <c r="G79" s="832">
        <v>304</v>
      </c>
      <c r="H79" s="832">
        <v>11248</v>
      </c>
      <c r="I79" s="823">
        <v>0.93670886075949367</v>
      </c>
      <c r="J79" s="823">
        <v>37</v>
      </c>
      <c r="K79" s="832">
        <v>316</v>
      </c>
      <c r="L79" s="832">
        <v>12008</v>
      </c>
      <c r="M79" s="823">
        <v>1</v>
      </c>
      <c r="N79" s="823">
        <v>38</v>
      </c>
      <c r="O79" s="832">
        <v>97</v>
      </c>
      <c r="P79" s="832">
        <v>3686</v>
      </c>
      <c r="Q79" s="828">
        <v>0.30696202531645572</v>
      </c>
      <c r="R79" s="833">
        <v>38</v>
      </c>
    </row>
    <row r="80" spans="1:18" ht="14.45" customHeight="1" x14ac:dyDescent="0.2">
      <c r="A80" s="822" t="s">
        <v>5810</v>
      </c>
      <c r="B80" s="823" t="s">
        <v>5811</v>
      </c>
      <c r="C80" s="823" t="s">
        <v>590</v>
      </c>
      <c r="D80" s="823" t="s">
        <v>5728</v>
      </c>
      <c r="E80" s="823" t="s">
        <v>5817</v>
      </c>
      <c r="F80" s="823" t="s">
        <v>5818</v>
      </c>
      <c r="G80" s="832">
        <v>5</v>
      </c>
      <c r="H80" s="832">
        <v>585</v>
      </c>
      <c r="I80" s="823"/>
      <c r="J80" s="823">
        <v>117</v>
      </c>
      <c r="K80" s="832"/>
      <c r="L80" s="832"/>
      <c r="M80" s="823"/>
      <c r="N80" s="823"/>
      <c r="O80" s="832"/>
      <c r="P80" s="832"/>
      <c r="Q80" s="828"/>
      <c r="R80" s="833"/>
    </row>
    <row r="81" spans="1:18" ht="14.45" customHeight="1" x14ac:dyDescent="0.2">
      <c r="A81" s="822" t="s">
        <v>5810</v>
      </c>
      <c r="B81" s="823" t="s">
        <v>5811</v>
      </c>
      <c r="C81" s="823" t="s">
        <v>590</v>
      </c>
      <c r="D81" s="823" t="s">
        <v>5728</v>
      </c>
      <c r="E81" s="823" t="s">
        <v>5775</v>
      </c>
      <c r="F81" s="823" t="s">
        <v>5776</v>
      </c>
      <c r="G81" s="832">
        <v>68</v>
      </c>
      <c r="H81" s="832">
        <v>8840</v>
      </c>
      <c r="I81" s="823">
        <v>0.53984732824427484</v>
      </c>
      <c r="J81" s="823">
        <v>130</v>
      </c>
      <c r="K81" s="832">
        <v>125</v>
      </c>
      <c r="L81" s="832">
        <v>16375</v>
      </c>
      <c r="M81" s="823">
        <v>1</v>
      </c>
      <c r="N81" s="823">
        <v>131</v>
      </c>
      <c r="O81" s="832"/>
      <c r="P81" s="832"/>
      <c r="Q81" s="828"/>
      <c r="R81" s="833"/>
    </row>
    <row r="82" spans="1:18" ht="14.45" customHeight="1" x14ac:dyDescent="0.2">
      <c r="A82" s="822" t="s">
        <v>5810</v>
      </c>
      <c r="B82" s="823" t="s">
        <v>5811</v>
      </c>
      <c r="C82" s="823" t="s">
        <v>590</v>
      </c>
      <c r="D82" s="823" t="s">
        <v>5728</v>
      </c>
      <c r="E82" s="823" t="s">
        <v>5819</v>
      </c>
      <c r="F82" s="823" t="s">
        <v>5820</v>
      </c>
      <c r="G82" s="832">
        <v>2933</v>
      </c>
      <c r="H82" s="832">
        <v>739116</v>
      </c>
      <c r="I82" s="823">
        <v>1.0192313526483445</v>
      </c>
      <c r="J82" s="823">
        <v>252</v>
      </c>
      <c r="K82" s="832">
        <v>2855</v>
      </c>
      <c r="L82" s="832">
        <v>725170</v>
      </c>
      <c r="M82" s="823">
        <v>1</v>
      </c>
      <c r="N82" s="823">
        <v>254</v>
      </c>
      <c r="O82" s="832">
        <v>2331</v>
      </c>
      <c r="P82" s="832">
        <v>594405</v>
      </c>
      <c r="Q82" s="828">
        <v>0.81967676544810186</v>
      </c>
      <c r="R82" s="833">
        <v>255</v>
      </c>
    </row>
    <row r="83" spans="1:18" ht="14.45" customHeight="1" x14ac:dyDescent="0.2">
      <c r="A83" s="822" t="s">
        <v>5810</v>
      </c>
      <c r="B83" s="823" t="s">
        <v>5811</v>
      </c>
      <c r="C83" s="823" t="s">
        <v>590</v>
      </c>
      <c r="D83" s="823" t="s">
        <v>5728</v>
      </c>
      <c r="E83" s="823" t="s">
        <v>5821</v>
      </c>
      <c r="F83" s="823" t="s">
        <v>5822</v>
      </c>
      <c r="G83" s="832"/>
      <c r="H83" s="832"/>
      <c r="I83" s="823"/>
      <c r="J83" s="823"/>
      <c r="K83" s="832"/>
      <c r="L83" s="832"/>
      <c r="M83" s="823"/>
      <c r="N83" s="823"/>
      <c r="O83" s="832">
        <v>1</v>
      </c>
      <c r="P83" s="832">
        <v>127</v>
      </c>
      <c r="Q83" s="828"/>
      <c r="R83" s="833">
        <v>127</v>
      </c>
    </row>
    <row r="84" spans="1:18" ht="14.45" customHeight="1" x14ac:dyDescent="0.2">
      <c r="A84" s="822" t="s">
        <v>5810</v>
      </c>
      <c r="B84" s="823" t="s">
        <v>5811</v>
      </c>
      <c r="C84" s="823" t="s">
        <v>590</v>
      </c>
      <c r="D84" s="823" t="s">
        <v>5728</v>
      </c>
      <c r="E84" s="823" t="s">
        <v>5823</v>
      </c>
      <c r="F84" s="823" t="s">
        <v>5796</v>
      </c>
      <c r="G84" s="832"/>
      <c r="H84" s="832"/>
      <c r="I84" s="823"/>
      <c r="J84" s="823"/>
      <c r="K84" s="832"/>
      <c r="L84" s="832"/>
      <c r="M84" s="823"/>
      <c r="N84" s="823"/>
      <c r="O84" s="832">
        <v>1</v>
      </c>
      <c r="P84" s="832">
        <v>473</v>
      </c>
      <c r="Q84" s="828"/>
      <c r="R84" s="833">
        <v>473</v>
      </c>
    </row>
    <row r="85" spans="1:18" ht="14.45" customHeight="1" x14ac:dyDescent="0.2">
      <c r="A85" s="822" t="s">
        <v>5810</v>
      </c>
      <c r="B85" s="823" t="s">
        <v>5811</v>
      </c>
      <c r="C85" s="823" t="s">
        <v>590</v>
      </c>
      <c r="D85" s="823" t="s">
        <v>5728</v>
      </c>
      <c r="E85" s="823" t="s">
        <v>5777</v>
      </c>
      <c r="F85" s="823" t="s">
        <v>5778</v>
      </c>
      <c r="G85" s="832">
        <v>160</v>
      </c>
      <c r="H85" s="832">
        <v>112320</v>
      </c>
      <c r="I85" s="823">
        <v>0.99292786421499291</v>
      </c>
      <c r="J85" s="823">
        <v>702</v>
      </c>
      <c r="K85" s="832">
        <v>160</v>
      </c>
      <c r="L85" s="832">
        <v>113120</v>
      </c>
      <c r="M85" s="823">
        <v>1</v>
      </c>
      <c r="N85" s="823">
        <v>707</v>
      </c>
      <c r="O85" s="832"/>
      <c r="P85" s="832"/>
      <c r="Q85" s="828"/>
      <c r="R85" s="833"/>
    </row>
    <row r="86" spans="1:18" ht="14.45" customHeight="1" x14ac:dyDescent="0.2">
      <c r="A86" s="822" t="s">
        <v>5810</v>
      </c>
      <c r="B86" s="823" t="s">
        <v>5811</v>
      </c>
      <c r="C86" s="823" t="s">
        <v>590</v>
      </c>
      <c r="D86" s="823" t="s">
        <v>5728</v>
      </c>
      <c r="E86" s="823" t="s">
        <v>5779</v>
      </c>
      <c r="F86" s="823" t="s">
        <v>5780</v>
      </c>
      <c r="G86" s="832">
        <v>7</v>
      </c>
      <c r="H86" s="832">
        <v>2485</v>
      </c>
      <c r="I86" s="823">
        <v>0.69413407821229045</v>
      </c>
      <c r="J86" s="823">
        <v>355</v>
      </c>
      <c r="K86" s="832">
        <v>10</v>
      </c>
      <c r="L86" s="832">
        <v>3580</v>
      </c>
      <c r="M86" s="823">
        <v>1</v>
      </c>
      <c r="N86" s="823">
        <v>358</v>
      </c>
      <c r="O86" s="832"/>
      <c r="P86" s="832"/>
      <c r="Q86" s="828"/>
      <c r="R86" s="833"/>
    </row>
    <row r="87" spans="1:18" ht="14.45" customHeight="1" x14ac:dyDescent="0.2">
      <c r="A87" s="822" t="s">
        <v>5810</v>
      </c>
      <c r="B87" s="823" t="s">
        <v>5811</v>
      </c>
      <c r="C87" s="823" t="s">
        <v>590</v>
      </c>
      <c r="D87" s="823" t="s">
        <v>5728</v>
      </c>
      <c r="E87" s="823" t="s">
        <v>5824</v>
      </c>
      <c r="F87" s="823" t="s">
        <v>5825</v>
      </c>
      <c r="G87" s="832"/>
      <c r="H87" s="832"/>
      <c r="I87" s="823"/>
      <c r="J87" s="823"/>
      <c r="K87" s="832">
        <v>1</v>
      </c>
      <c r="L87" s="832">
        <v>723</v>
      </c>
      <c r="M87" s="823">
        <v>1</v>
      </c>
      <c r="N87" s="823">
        <v>723</v>
      </c>
      <c r="O87" s="832">
        <v>2</v>
      </c>
      <c r="P87" s="832">
        <v>1450</v>
      </c>
      <c r="Q87" s="828">
        <v>2.0055325034578146</v>
      </c>
      <c r="R87" s="833">
        <v>725</v>
      </c>
    </row>
    <row r="88" spans="1:18" ht="14.45" customHeight="1" x14ac:dyDescent="0.2">
      <c r="A88" s="822" t="s">
        <v>5810</v>
      </c>
      <c r="B88" s="823" t="s">
        <v>5811</v>
      </c>
      <c r="C88" s="823" t="s">
        <v>590</v>
      </c>
      <c r="D88" s="823" t="s">
        <v>5728</v>
      </c>
      <c r="E88" s="823" t="s">
        <v>5781</v>
      </c>
      <c r="F88" s="823" t="s">
        <v>5782</v>
      </c>
      <c r="G88" s="832">
        <v>1202</v>
      </c>
      <c r="H88" s="832">
        <v>40066.660000000003</v>
      </c>
      <c r="I88" s="823">
        <v>0.91337405523330373</v>
      </c>
      <c r="J88" s="823">
        <v>33.333327787021631</v>
      </c>
      <c r="K88" s="832">
        <v>1316</v>
      </c>
      <c r="L88" s="832">
        <v>43866.65</v>
      </c>
      <c r="M88" s="823">
        <v>1</v>
      </c>
      <c r="N88" s="823">
        <v>33.333320668693013</v>
      </c>
      <c r="O88" s="832"/>
      <c r="P88" s="832"/>
      <c r="Q88" s="828"/>
      <c r="R88" s="833"/>
    </row>
    <row r="89" spans="1:18" ht="14.45" customHeight="1" x14ac:dyDescent="0.2">
      <c r="A89" s="822" t="s">
        <v>5810</v>
      </c>
      <c r="B89" s="823" t="s">
        <v>5811</v>
      </c>
      <c r="C89" s="823" t="s">
        <v>590</v>
      </c>
      <c r="D89" s="823" t="s">
        <v>5728</v>
      </c>
      <c r="E89" s="823" t="s">
        <v>5826</v>
      </c>
      <c r="F89" s="823" t="s">
        <v>5827</v>
      </c>
      <c r="G89" s="832">
        <v>163</v>
      </c>
      <c r="H89" s="832">
        <v>18908</v>
      </c>
      <c r="I89" s="823">
        <v>1.0723684210526316</v>
      </c>
      <c r="J89" s="823">
        <v>116</v>
      </c>
      <c r="K89" s="832">
        <v>152</v>
      </c>
      <c r="L89" s="832">
        <v>17632</v>
      </c>
      <c r="M89" s="823">
        <v>1</v>
      </c>
      <c r="N89" s="823">
        <v>116</v>
      </c>
      <c r="O89" s="832">
        <v>116</v>
      </c>
      <c r="P89" s="832">
        <v>13572</v>
      </c>
      <c r="Q89" s="828">
        <v>0.76973684210526316</v>
      </c>
      <c r="R89" s="833">
        <v>117</v>
      </c>
    </row>
    <row r="90" spans="1:18" ht="14.45" customHeight="1" x14ac:dyDescent="0.2">
      <c r="A90" s="822" t="s">
        <v>5810</v>
      </c>
      <c r="B90" s="823" t="s">
        <v>5811</v>
      </c>
      <c r="C90" s="823" t="s">
        <v>590</v>
      </c>
      <c r="D90" s="823" t="s">
        <v>5728</v>
      </c>
      <c r="E90" s="823" t="s">
        <v>5783</v>
      </c>
      <c r="F90" s="823" t="s">
        <v>5784</v>
      </c>
      <c r="G90" s="832">
        <v>2567</v>
      </c>
      <c r="H90" s="832">
        <v>310607</v>
      </c>
      <c r="I90" s="823">
        <v>0.89899682782254331</v>
      </c>
      <c r="J90" s="823">
        <v>121</v>
      </c>
      <c r="K90" s="832">
        <v>2832</v>
      </c>
      <c r="L90" s="832">
        <v>345504</v>
      </c>
      <c r="M90" s="823">
        <v>1</v>
      </c>
      <c r="N90" s="823">
        <v>122</v>
      </c>
      <c r="O90" s="832"/>
      <c r="P90" s="832"/>
      <c r="Q90" s="828"/>
      <c r="R90" s="833"/>
    </row>
    <row r="91" spans="1:18" ht="14.45" customHeight="1" x14ac:dyDescent="0.2">
      <c r="A91" s="822" t="s">
        <v>5810</v>
      </c>
      <c r="B91" s="823" t="s">
        <v>5811</v>
      </c>
      <c r="C91" s="823" t="s">
        <v>590</v>
      </c>
      <c r="D91" s="823" t="s">
        <v>5728</v>
      </c>
      <c r="E91" s="823" t="s">
        <v>5785</v>
      </c>
      <c r="F91" s="823" t="s">
        <v>5786</v>
      </c>
      <c r="G91" s="832">
        <v>16</v>
      </c>
      <c r="H91" s="832">
        <v>512</v>
      </c>
      <c r="I91" s="823">
        <v>0.70523415977961434</v>
      </c>
      <c r="J91" s="823">
        <v>32</v>
      </c>
      <c r="K91" s="832">
        <v>22</v>
      </c>
      <c r="L91" s="832">
        <v>726</v>
      </c>
      <c r="M91" s="823">
        <v>1</v>
      </c>
      <c r="N91" s="823">
        <v>33</v>
      </c>
      <c r="O91" s="832">
        <v>1</v>
      </c>
      <c r="P91" s="832">
        <v>33</v>
      </c>
      <c r="Q91" s="828">
        <v>4.5454545454545456E-2</v>
      </c>
      <c r="R91" s="833">
        <v>33</v>
      </c>
    </row>
    <row r="92" spans="1:18" ht="14.45" customHeight="1" x14ac:dyDescent="0.2">
      <c r="A92" s="822" t="s">
        <v>5810</v>
      </c>
      <c r="B92" s="823" t="s">
        <v>5811</v>
      </c>
      <c r="C92" s="823" t="s">
        <v>590</v>
      </c>
      <c r="D92" s="823" t="s">
        <v>5728</v>
      </c>
      <c r="E92" s="823" t="s">
        <v>5787</v>
      </c>
      <c r="F92" s="823" t="s">
        <v>5788</v>
      </c>
      <c r="G92" s="832">
        <v>12</v>
      </c>
      <c r="H92" s="832">
        <v>888</v>
      </c>
      <c r="I92" s="823">
        <v>1.0763636363636364</v>
      </c>
      <c r="J92" s="823">
        <v>74</v>
      </c>
      <c r="K92" s="832">
        <v>11</v>
      </c>
      <c r="L92" s="832">
        <v>825</v>
      </c>
      <c r="M92" s="823">
        <v>1</v>
      </c>
      <c r="N92" s="823">
        <v>75</v>
      </c>
      <c r="O92" s="832"/>
      <c r="P92" s="832"/>
      <c r="Q92" s="828"/>
      <c r="R92" s="833"/>
    </row>
    <row r="93" spans="1:18" ht="14.45" customHeight="1" x14ac:dyDescent="0.2">
      <c r="A93" s="822" t="s">
        <v>5810</v>
      </c>
      <c r="B93" s="823" t="s">
        <v>5811</v>
      </c>
      <c r="C93" s="823" t="s">
        <v>590</v>
      </c>
      <c r="D93" s="823" t="s">
        <v>5728</v>
      </c>
      <c r="E93" s="823" t="s">
        <v>5791</v>
      </c>
      <c r="F93" s="823" t="s">
        <v>5792</v>
      </c>
      <c r="G93" s="832">
        <v>329</v>
      </c>
      <c r="H93" s="832">
        <v>25333</v>
      </c>
      <c r="I93" s="823">
        <v>0.87072936000549939</v>
      </c>
      <c r="J93" s="823">
        <v>77</v>
      </c>
      <c r="K93" s="832">
        <v>373</v>
      </c>
      <c r="L93" s="832">
        <v>29094</v>
      </c>
      <c r="M93" s="823">
        <v>1</v>
      </c>
      <c r="N93" s="823">
        <v>78</v>
      </c>
      <c r="O93" s="832"/>
      <c r="P93" s="832"/>
      <c r="Q93" s="828"/>
      <c r="R93" s="833"/>
    </row>
    <row r="94" spans="1:18" ht="14.45" customHeight="1" x14ac:dyDescent="0.2">
      <c r="A94" s="822" t="s">
        <v>5810</v>
      </c>
      <c r="B94" s="823" t="s">
        <v>5811</v>
      </c>
      <c r="C94" s="823" t="s">
        <v>590</v>
      </c>
      <c r="D94" s="823" t="s">
        <v>5728</v>
      </c>
      <c r="E94" s="823" t="s">
        <v>5793</v>
      </c>
      <c r="F94" s="823" t="s">
        <v>5794</v>
      </c>
      <c r="G94" s="832">
        <v>101</v>
      </c>
      <c r="H94" s="832">
        <v>62620</v>
      </c>
      <c r="I94" s="823">
        <v>0.81849789558988839</v>
      </c>
      <c r="J94" s="823">
        <v>620</v>
      </c>
      <c r="K94" s="832">
        <v>123</v>
      </c>
      <c r="L94" s="832">
        <v>76506</v>
      </c>
      <c r="M94" s="823">
        <v>1</v>
      </c>
      <c r="N94" s="823">
        <v>622</v>
      </c>
      <c r="O94" s="832"/>
      <c r="P94" s="832"/>
      <c r="Q94" s="828"/>
      <c r="R94" s="833"/>
    </row>
    <row r="95" spans="1:18" ht="14.45" customHeight="1" x14ac:dyDescent="0.2">
      <c r="A95" s="822" t="s">
        <v>5810</v>
      </c>
      <c r="B95" s="823" t="s">
        <v>5811</v>
      </c>
      <c r="C95" s="823" t="s">
        <v>590</v>
      </c>
      <c r="D95" s="823" t="s">
        <v>5728</v>
      </c>
      <c r="E95" s="823" t="s">
        <v>5797</v>
      </c>
      <c r="F95" s="823" t="s">
        <v>5798</v>
      </c>
      <c r="G95" s="832">
        <v>96</v>
      </c>
      <c r="H95" s="832">
        <v>35904</v>
      </c>
      <c r="I95" s="823">
        <v>1.1788810086682426</v>
      </c>
      <c r="J95" s="823">
        <v>374</v>
      </c>
      <c r="K95" s="832">
        <v>81</v>
      </c>
      <c r="L95" s="832">
        <v>30456</v>
      </c>
      <c r="M95" s="823">
        <v>1</v>
      </c>
      <c r="N95" s="823">
        <v>376</v>
      </c>
      <c r="O95" s="832"/>
      <c r="P95" s="832"/>
      <c r="Q95" s="828"/>
      <c r="R95" s="833"/>
    </row>
    <row r="96" spans="1:18" ht="14.45" customHeight="1" x14ac:dyDescent="0.2">
      <c r="A96" s="822" t="s">
        <v>5810</v>
      </c>
      <c r="B96" s="823" t="s">
        <v>5811</v>
      </c>
      <c r="C96" s="823" t="s">
        <v>590</v>
      </c>
      <c r="D96" s="823" t="s">
        <v>5728</v>
      </c>
      <c r="E96" s="823" t="s">
        <v>5799</v>
      </c>
      <c r="F96" s="823" t="s">
        <v>5800</v>
      </c>
      <c r="G96" s="832">
        <v>1048</v>
      </c>
      <c r="H96" s="832">
        <v>186544</v>
      </c>
      <c r="I96" s="823">
        <v>0.90463997517070138</v>
      </c>
      <c r="J96" s="823">
        <v>178</v>
      </c>
      <c r="K96" s="832">
        <v>1152</v>
      </c>
      <c r="L96" s="832">
        <v>206208</v>
      </c>
      <c r="M96" s="823">
        <v>1</v>
      </c>
      <c r="N96" s="823">
        <v>179</v>
      </c>
      <c r="O96" s="832"/>
      <c r="P96" s="832"/>
      <c r="Q96" s="828"/>
      <c r="R96" s="833"/>
    </row>
    <row r="97" spans="1:18" ht="14.45" customHeight="1" x14ac:dyDescent="0.2">
      <c r="A97" s="822" t="s">
        <v>5810</v>
      </c>
      <c r="B97" s="823" t="s">
        <v>5811</v>
      </c>
      <c r="C97" s="823" t="s">
        <v>590</v>
      </c>
      <c r="D97" s="823" t="s">
        <v>5728</v>
      </c>
      <c r="E97" s="823" t="s">
        <v>5801</v>
      </c>
      <c r="F97" s="823" t="s">
        <v>5802</v>
      </c>
      <c r="G97" s="832">
        <v>45</v>
      </c>
      <c r="H97" s="832">
        <v>58410</v>
      </c>
      <c r="I97" s="823">
        <v>1.1796663569899422</v>
      </c>
      <c r="J97" s="823">
        <v>1298</v>
      </c>
      <c r="K97" s="832">
        <v>38</v>
      </c>
      <c r="L97" s="832">
        <v>49514</v>
      </c>
      <c r="M97" s="823">
        <v>1</v>
      </c>
      <c r="N97" s="823">
        <v>1303</v>
      </c>
      <c r="O97" s="832"/>
      <c r="P97" s="832"/>
      <c r="Q97" s="828"/>
      <c r="R97" s="833"/>
    </row>
    <row r="98" spans="1:18" ht="14.45" customHeight="1" x14ac:dyDescent="0.2">
      <c r="A98" s="822" t="s">
        <v>5810</v>
      </c>
      <c r="B98" s="823" t="s">
        <v>5811</v>
      </c>
      <c r="C98" s="823" t="s">
        <v>598</v>
      </c>
      <c r="D98" s="823" t="s">
        <v>5756</v>
      </c>
      <c r="E98" s="823" t="s">
        <v>5828</v>
      </c>
      <c r="F98" s="823" t="s">
        <v>5829</v>
      </c>
      <c r="G98" s="832">
        <v>1</v>
      </c>
      <c r="H98" s="832">
        <v>904.75</v>
      </c>
      <c r="I98" s="823"/>
      <c r="J98" s="823">
        <v>904.75</v>
      </c>
      <c r="K98" s="832"/>
      <c r="L98" s="832"/>
      <c r="M98" s="823"/>
      <c r="N98" s="823"/>
      <c r="O98" s="832"/>
      <c r="P98" s="832"/>
      <c r="Q98" s="828"/>
      <c r="R98" s="833"/>
    </row>
    <row r="99" spans="1:18" ht="14.45" customHeight="1" x14ac:dyDescent="0.2">
      <c r="A99" s="822" t="s">
        <v>5810</v>
      </c>
      <c r="B99" s="823" t="s">
        <v>5811</v>
      </c>
      <c r="C99" s="823" t="s">
        <v>598</v>
      </c>
      <c r="D99" s="823" t="s">
        <v>5728</v>
      </c>
      <c r="E99" s="823" t="s">
        <v>5819</v>
      </c>
      <c r="F99" s="823" t="s">
        <v>5820</v>
      </c>
      <c r="G99" s="832">
        <v>462</v>
      </c>
      <c r="H99" s="832">
        <v>116424</v>
      </c>
      <c r="I99" s="823">
        <v>1.1289709475970675</v>
      </c>
      <c r="J99" s="823">
        <v>252</v>
      </c>
      <c r="K99" s="832">
        <v>406</v>
      </c>
      <c r="L99" s="832">
        <v>103124</v>
      </c>
      <c r="M99" s="823">
        <v>1</v>
      </c>
      <c r="N99" s="823">
        <v>254</v>
      </c>
      <c r="O99" s="832">
        <v>323</v>
      </c>
      <c r="P99" s="832">
        <v>82365</v>
      </c>
      <c r="Q99" s="828">
        <v>0.79869865404755436</v>
      </c>
      <c r="R99" s="833">
        <v>255</v>
      </c>
    </row>
    <row r="100" spans="1:18" ht="14.45" customHeight="1" x14ac:dyDescent="0.2">
      <c r="A100" s="822" t="s">
        <v>5810</v>
      </c>
      <c r="B100" s="823" t="s">
        <v>5811</v>
      </c>
      <c r="C100" s="823" t="s">
        <v>598</v>
      </c>
      <c r="D100" s="823" t="s">
        <v>5728</v>
      </c>
      <c r="E100" s="823" t="s">
        <v>5821</v>
      </c>
      <c r="F100" s="823" t="s">
        <v>5822</v>
      </c>
      <c r="G100" s="832">
        <v>1788</v>
      </c>
      <c r="H100" s="832">
        <v>227076</v>
      </c>
      <c r="I100" s="823">
        <v>1.1634541486058594</v>
      </c>
      <c r="J100" s="823">
        <v>127</v>
      </c>
      <c r="K100" s="832">
        <v>1549</v>
      </c>
      <c r="L100" s="832">
        <v>195174</v>
      </c>
      <c r="M100" s="823">
        <v>1</v>
      </c>
      <c r="N100" s="823">
        <v>126</v>
      </c>
      <c r="O100" s="832">
        <v>1206</v>
      </c>
      <c r="P100" s="832">
        <v>153162</v>
      </c>
      <c r="Q100" s="828">
        <v>0.7847459190260998</v>
      </c>
      <c r="R100" s="833">
        <v>127</v>
      </c>
    </row>
    <row r="101" spans="1:18" ht="14.45" customHeight="1" x14ac:dyDescent="0.2">
      <c r="A101" s="822" t="s">
        <v>5810</v>
      </c>
      <c r="B101" s="823" t="s">
        <v>5811</v>
      </c>
      <c r="C101" s="823" t="s">
        <v>598</v>
      </c>
      <c r="D101" s="823" t="s">
        <v>5728</v>
      </c>
      <c r="E101" s="823" t="s">
        <v>5830</v>
      </c>
      <c r="F101" s="823" t="s">
        <v>5831</v>
      </c>
      <c r="G101" s="832">
        <v>1</v>
      </c>
      <c r="H101" s="832">
        <v>332</v>
      </c>
      <c r="I101" s="823">
        <v>0.99401197604790414</v>
      </c>
      <c r="J101" s="823">
        <v>332</v>
      </c>
      <c r="K101" s="832">
        <v>1</v>
      </c>
      <c r="L101" s="832">
        <v>334</v>
      </c>
      <c r="M101" s="823">
        <v>1</v>
      </c>
      <c r="N101" s="823">
        <v>334</v>
      </c>
      <c r="O101" s="832">
        <v>1</v>
      </c>
      <c r="P101" s="832">
        <v>335</v>
      </c>
      <c r="Q101" s="828">
        <v>1.0029940119760479</v>
      </c>
      <c r="R101" s="833">
        <v>335</v>
      </c>
    </row>
    <row r="102" spans="1:18" ht="14.45" customHeight="1" x14ac:dyDescent="0.2">
      <c r="A102" s="822" t="s">
        <v>5810</v>
      </c>
      <c r="B102" s="823" t="s">
        <v>5811</v>
      </c>
      <c r="C102" s="823" t="s">
        <v>598</v>
      </c>
      <c r="D102" s="823" t="s">
        <v>5728</v>
      </c>
      <c r="E102" s="823" t="s">
        <v>5832</v>
      </c>
      <c r="F102" s="823" t="s">
        <v>5833</v>
      </c>
      <c r="G102" s="832">
        <v>249</v>
      </c>
      <c r="H102" s="832">
        <v>123504</v>
      </c>
      <c r="I102" s="823">
        <v>1.6986301369863013</v>
      </c>
      <c r="J102" s="823">
        <v>496</v>
      </c>
      <c r="K102" s="832">
        <v>146</v>
      </c>
      <c r="L102" s="832">
        <v>72708</v>
      </c>
      <c r="M102" s="823">
        <v>1</v>
      </c>
      <c r="N102" s="823">
        <v>498</v>
      </c>
      <c r="O102" s="832">
        <v>58</v>
      </c>
      <c r="P102" s="832">
        <v>28942</v>
      </c>
      <c r="Q102" s="828">
        <v>0.39805798536612202</v>
      </c>
      <c r="R102" s="833">
        <v>499</v>
      </c>
    </row>
    <row r="103" spans="1:18" ht="14.45" customHeight="1" x14ac:dyDescent="0.2">
      <c r="A103" s="822" t="s">
        <v>5810</v>
      </c>
      <c r="B103" s="823" t="s">
        <v>5811</v>
      </c>
      <c r="C103" s="823" t="s">
        <v>598</v>
      </c>
      <c r="D103" s="823" t="s">
        <v>5728</v>
      </c>
      <c r="E103" s="823" t="s">
        <v>5834</v>
      </c>
      <c r="F103" s="823" t="s">
        <v>5835</v>
      </c>
      <c r="G103" s="832">
        <v>3</v>
      </c>
      <c r="H103" s="832">
        <v>2067</v>
      </c>
      <c r="I103" s="823"/>
      <c r="J103" s="823">
        <v>689</v>
      </c>
      <c r="K103" s="832"/>
      <c r="L103" s="832"/>
      <c r="M103" s="823"/>
      <c r="N103" s="823"/>
      <c r="O103" s="832"/>
      <c r="P103" s="832"/>
      <c r="Q103" s="828"/>
      <c r="R103" s="833"/>
    </row>
    <row r="104" spans="1:18" ht="14.45" customHeight="1" x14ac:dyDescent="0.2">
      <c r="A104" s="822" t="s">
        <v>5810</v>
      </c>
      <c r="B104" s="823" t="s">
        <v>5811</v>
      </c>
      <c r="C104" s="823" t="s">
        <v>598</v>
      </c>
      <c r="D104" s="823" t="s">
        <v>5728</v>
      </c>
      <c r="E104" s="823" t="s">
        <v>5836</v>
      </c>
      <c r="F104" s="823" t="s">
        <v>5833</v>
      </c>
      <c r="G104" s="832">
        <v>76</v>
      </c>
      <c r="H104" s="832">
        <v>43244</v>
      </c>
      <c r="I104" s="823">
        <v>0.63957168633714911</v>
      </c>
      <c r="J104" s="823">
        <v>569</v>
      </c>
      <c r="K104" s="832">
        <v>118</v>
      </c>
      <c r="L104" s="832">
        <v>67614</v>
      </c>
      <c r="M104" s="823">
        <v>1</v>
      </c>
      <c r="N104" s="823">
        <v>573</v>
      </c>
      <c r="O104" s="832">
        <v>42</v>
      </c>
      <c r="P104" s="832">
        <v>24192</v>
      </c>
      <c r="Q104" s="828">
        <v>0.35779572277930605</v>
      </c>
      <c r="R104" s="833">
        <v>576</v>
      </c>
    </row>
    <row r="105" spans="1:18" ht="14.45" customHeight="1" x14ac:dyDescent="0.2">
      <c r="A105" s="822" t="s">
        <v>5810</v>
      </c>
      <c r="B105" s="823" t="s">
        <v>5811</v>
      </c>
      <c r="C105" s="823" t="s">
        <v>598</v>
      </c>
      <c r="D105" s="823" t="s">
        <v>5728</v>
      </c>
      <c r="E105" s="823" t="s">
        <v>5837</v>
      </c>
      <c r="F105" s="823" t="s">
        <v>5835</v>
      </c>
      <c r="G105" s="832"/>
      <c r="H105" s="832"/>
      <c r="I105" s="823"/>
      <c r="J105" s="823"/>
      <c r="K105" s="832">
        <v>3</v>
      </c>
      <c r="L105" s="832">
        <v>2298</v>
      </c>
      <c r="M105" s="823">
        <v>1</v>
      </c>
      <c r="N105" s="823">
        <v>766</v>
      </c>
      <c r="O105" s="832">
        <v>1</v>
      </c>
      <c r="P105" s="832">
        <v>769</v>
      </c>
      <c r="Q105" s="828">
        <v>0.33463881636205395</v>
      </c>
      <c r="R105" s="833">
        <v>769</v>
      </c>
    </row>
    <row r="106" spans="1:18" ht="14.45" customHeight="1" x14ac:dyDescent="0.2">
      <c r="A106" s="822" t="s">
        <v>5810</v>
      </c>
      <c r="B106" s="823" t="s">
        <v>5811</v>
      </c>
      <c r="C106" s="823" t="s">
        <v>598</v>
      </c>
      <c r="D106" s="823" t="s">
        <v>5728</v>
      </c>
      <c r="E106" s="823" t="s">
        <v>5823</v>
      </c>
      <c r="F106" s="823" t="s">
        <v>5796</v>
      </c>
      <c r="G106" s="832">
        <v>11</v>
      </c>
      <c r="H106" s="832">
        <v>5104</v>
      </c>
      <c r="I106" s="823">
        <v>1.0905982905982905</v>
      </c>
      <c r="J106" s="823">
        <v>464</v>
      </c>
      <c r="K106" s="832">
        <v>10</v>
      </c>
      <c r="L106" s="832">
        <v>4680</v>
      </c>
      <c r="M106" s="823">
        <v>1</v>
      </c>
      <c r="N106" s="823">
        <v>468</v>
      </c>
      <c r="O106" s="832">
        <v>13</v>
      </c>
      <c r="P106" s="832">
        <v>6149</v>
      </c>
      <c r="Q106" s="828">
        <v>1.3138888888888889</v>
      </c>
      <c r="R106" s="833">
        <v>473</v>
      </c>
    </row>
    <row r="107" spans="1:18" ht="14.45" customHeight="1" x14ac:dyDescent="0.2">
      <c r="A107" s="822" t="s">
        <v>5810</v>
      </c>
      <c r="B107" s="823" t="s">
        <v>5811</v>
      </c>
      <c r="C107" s="823" t="s">
        <v>598</v>
      </c>
      <c r="D107" s="823" t="s">
        <v>5728</v>
      </c>
      <c r="E107" s="823" t="s">
        <v>5838</v>
      </c>
      <c r="F107" s="823" t="s">
        <v>5798</v>
      </c>
      <c r="G107" s="832">
        <v>4</v>
      </c>
      <c r="H107" s="832">
        <v>1788</v>
      </c>
      <c r="I107" s="823"/>
      <c r="J107" s="823">
        <v>447</v>
      </c>
      <c r="K107" s="832"/>
      <c r="L107" s="832"/>
      <c r="M107" s="823"/>
      <c r="N107" s="823"/>
      <c r="O107" s="832"/>
      <c r="P107" s="832"/>
      <c r="Q107" s="828"/>
      <c r="R107" s="833"/>
    </row>
    <row r="108" spans="1:18" ht="14.45" customHeight="1" x14ac:dyDescent="0.2">
      <c r="A108" s="822" t="s">
        <v>5810</v>
      </c>
      <c r="B108" s="823" t="s">
        <v>5811</v>
      </c>
      <c r="C108" s="823" t="s">
        <v>598</v>
      </c>
      <c r="D108" s="823" t="s">
        <v>5728</v>
      </c>
      <c r="E108" s="823" t="s">
        <v>5839</v>
      </c>
      <c r="F108" s="823" t="s">
        <v>5794</v>
      </c>
      <c r="G108" s="832">
        <v>1</v>
      </c>
      <c r="H108" s="832">
        <v>730</v>
      </c>
      <c r="I108" s="823"/>
      <c r="J108" s="823">
        <v>730</v>
      </c>
      <c r="K108" s="832"/>
      <c r="L108" s="832"/>
      <c r="M108" s="823"/>
      <c r="N108" s="823"/>
      <c r="O108" s="832"/>
      <c r="P108" s="832"/>
      <c r="Q108" s="828"/>
      <c r="R108" s="833"/>
    </row>
    <row r="109" spans="1:18" ht="14.45" customHeight="1" x14ac:dyDescent="0.2">
      <c r="A109" s="822" t="s">
        <v>5810</v>
      </c>
      <c r="B109" s="823" t="s">
        <v>5811</v>
      </c>
      <c r="C109" s="823" t="s">
        <v>598</v>
      </c>
      <c r="D109" s="823" t="s">
        <v>5728</v>
      </c>
      <c r="E109" s="823" t="s">
        <v>5840</v>
      </c>
      <c r="F109" s="823" t="s">
        <v>5841</v>
      </c>
      <c r="G109" s="832">
        <v>1</v>
      </c>
      <c r="H109" s="832">
        <v>834</v>
      </c>
      <c r="I109" s="823"/>
      <c r="J109" s="823">
        <v>834</v>
      </c>
      <c r="K109" s="832"/>
      <c r="L109" s="832"/>
      <c r="M109" s="823"/>
      <c r="N109" s="823"/>
      <c r="O109" s="832"/>
      <c r="P109" s="832"/>
      <c r="Q109" s="828"/>
      <c r="R109" s="833"/>
    </row>
    <row r="110" spans="1:18" ht="14.45" customHeight="1" x14ac:dyDescent="0.2">
      <c r="A110" s="822" t="s">
        <v>5810</v>
      </c>
      <c r="B110" s="823" t="s">
        <v>5811</v>
      </c>
      <c r="C110" s="823" t="s">
        <v>598</v>
      </c>
      <c r="D110" s="823" t="s">
        <v>5728</v>
      </c>
      <c r="E110" s="823" t="s">
        <v>5842</v>
      </c>
      <c r="F110" s="823" t="s">
        <v>5843</v>
      </c>
      <c r="G110" s="832">
        <v>3</v>
      </c>
      <c r="H110" s="832">
        <v>645</v>
      </c>
      <c r="I110" s="823">
        <v>0.49539170506912444</v>
      </c>
      <c r="J110" s="823">
        <v>215</v>
      </c>
      <c r="K110" s="832">
        <v>6</v>
      </c>
      <c r="L110" s="832">
        <v>1302</v>
      </c>
      <c r="M110" s="823">
        <v>1</v>
      </c>
      <c r="N110" s="823">
        <v>217</v>
      </c>
      <c r="O110" s="832">
        <v>3</v>
      </c>
      <c r="P110" s="832">
        <v>657</v>
      </c>
      <c r="Q110" s="828">
        <v>0.50460829493087556</v>
      </c>
      <c r="R110" s="833">
        <v>219</v>
      </c>
    </row>
    <row r="111" spans="1:18" ht="14.45" customHeight="1" x14ac:dyDescent="0.2">
      <c r="A111" s="822" t="s">
        <v>5810</v>
      </c>
      <c r="B111" s="823" t="s">
        <v>5811</v>
      </c>
      <c r="C111" s="823" t="s">
        <v>598</v>
      </c>
      <c r="D111" s="823" t="s">
        <v>5728</v>
      </c>
      <c r="E111" s="823" t="s">
        <v>5844</v>
      </c>
      <c r="F111" s="823" t="s">
        <v>5845</v>
      </c>
      <c r="G111" s="832">
        <v>11</v>
      </c>
      <c r="H111" s="832">
        <v>946</v>
      </c>
      <c r="I111" s="823">
        <v>1.075</v>
      </c>
      <c r="J111" s="823">
        <v>86</v>
      </c>
      <c r="K111" s="832">
        <v>10</v>
      </c>
      <c r="L111" s="832">
        <v>880</v>
      </c>
      <c r="M111" s="823">
        <v>1</v>
      </c>
      <c r="N111" s="823">
        <v>88</v>
      </c>
      <c r="O111" s="832">
        <v>2</v>
      </c>
      <c r="P111" s="832">
        <v>178</v>
      </c>
      <c r="Q111" s="828">
        <v>0.20227272727272727</v>
      </c>
      <c r="R111" s="833">
        <v>89</v>
      </c>
    </row>
    <row r="112" spans="1:18" ht="14.45" customHeight="1" x14ac:dyDescent="0.2">
      <c r="A112" s="822" t="s">
        <v>5810</v>
      </c>
      <c r="B112" s="823" t="s">
        <v>5811</v>
      </c>
      <c r="C112" s="823" t="s">
        <v>598</v>
      </c>
      <c r="D112" s="823" t="s">
        <v>5728</v>
      </c>
      <c r="E112" s="823" t="s">
        <v>5783</v>
      </c>
      <c r="F112" s="823" t="s">
        <v>5784</v>
      </c>
      <c r="G112" s="832"/>
      <c r="H112" s="832"/>
      <c r="I112" s="823"/>
      <c r="J112" s="823"/>
      <c r="K112" s="832">
        <v>8</v>
      </c>
      <c r="L112" s="832">
        <v>976</v>
      </c>
      <c r="M112" s="823">
        <v>1</v>
      </c>
      <c r="N112" s="823">
        <v>122</v>
      </c>
      <c r="O112" s="832"/>
      <c r="P112" s="832"/>
      <c r="Q112" s="828"/>
      <c r="R112" s="833"/>
    </row>
    <row r="113" spans="1:18" ht="14.45" customHeight="1" x14ac:dyDescent="0.2">
      <c r="A113" s="822" t="s">
        <v>5810</v>
      </c>
      <c r="B113" s="823" t="s">
        <v>5811</v>
      </c>
      <c r="C113" s="823" t="s">
        <v>598</v>
      </c>
      <c r="D113" s="823" t="s">
        <v>5728</v>
      </c>
      <c r="E113" s="823" t="s">
        <v>5846</v>
      </c>
      <c r="F113" s="823" t="s">
        <v>5847</v>
      </c>
      <c r="G113" s="832">
        <v>174</v>
      </c>
      <c r="H113" s="832">
        <v>53592</v>
      </c>
      <c r="I113" s="823">
        <v>1.1602511366096557</v>
      </c>
      <c r="J113" s="823">
        <v>308</v>
      </c>
      <c r="K113" s="832">
        <v>149</v>
      </c>
      <c r="L113" s="832">
        <v>46190</v>
      </c>
      <c r="M113" s="823">
        <v>1</v>
      </c>
      <c r="N113" s="823">
        <v>310</v>
      </c>
      <c r="O113" s="832">
        <v>88</v>
      </c>
      <c r="P113" s="832">
        <v>27368</v>
      </c>
      <c r="Q113" s="828">
        <v>0.59250920112578476</v>
      </c>
      <c r="R113" s="833">
        <v>311</v>
      </c>
    </row>
    <row r="114" spans="1:18" ht="14.45" customHeight="1" x14ac:dyDescent="0.2">
      <c r="A114" s="822" t="s">
        <v>5810</v>
      </c>
      <c r="B114" s="823" t="s">
        <v>5811</v>
      </c>
      <c r="C114" s="823" t="s">
        <v>598</v>
      </c>
      <c r="D114" s="823" t="s">
        <v>5728</v>
      </c>
      <c r="E114" s="823" t="s">
        <v>5848</v>
      </c>
      <c r="F114" s="823" t="s">
        <v>5843</v>
      </c>
      <c r="G114" s="832">
        <v>1</v>
      </c>
      <c r="H114" s="832">
        <v>179</v>
      </c>
      <c r="I114" s="823">
        <v>0.25</v>
      </c>
      <c r="J114" s="823">
        <v>179</v>
      </c>
      <c r="K114" s="832">
        <v>4</v>
      </c>
      <c r="L114" s="832">
        <v>716</v>
      </c>
      <c r="M114" s="823">
        <v>1</v>
      </c>
      <c r="N114" s="823">
        <v>179</v>
      </c>
      <c r="O114" s="832"/>
      <c r="P114" s="832"/>
      <c r="Q114" s="828"/>
      <c r="R114" s="833"/>
    </row>
    <row r="115" spans="1:18" ht="14.45" customHeight="1" x14ac:dyDescent="0.2">
      <c r="A115" s="822" t="s">
        <v>5810</v>
      </c>
      <c r="B115" s="823" t="s">
        <v>5811</v>
      </c>
      <c r="C115" s="823" t="s">
        <v>598</v>
      </c>
      <c r="D115" s="823" t="s">
        <v>5728</v>
      </c>
      <c r="E115" s="823" t="s">
        <v>5849</v>
      </c>
      <c r="F115" s="823" t="s">
        <v>5847</v>
      </c>
      <c r="G115" s="832">
        <v>210</v>
      </c>
      <c r="H115" s="832">
        <v>80010</v>
      </c>
      <c r="I115" s="823">
        <v>0.98961038961038961</v>
      </c>
      <c r="J115" s="823">
        <v>381</v>
      </c>
      <c r="K115" s="832">
        <v>210</v>
      </c>
      <c r="L115" s="832">
        <v>80850</v>
      </c>
      <c r="M115" s="823">
        <v>1</v>
      </c>
      <c r="N115" s="823">
        <v>385</v>
      </c>
      <c r="O115" s="832">
        <v>275</v>
      </c>
      <c r="P115" s="832">
        <v>106700</v>
      </c>
      <c r="Q115" s="828">
        <v>1.3197278911564625</v>
      </c>
      <c r="R115" s="833">
        <v>388</v>
      </c>
    </row>
    <row r="116" spans="1:18" ht="14.45" customHeight="1" x14ac:dyDescent="0.2">
      <c r="A116" s="822" t="s">
        <v>5810</v>
      </c>
      <c r="B116" s="823" t="s">
        <v>5811</v>
      </c>
      <c r="C116" s="823" t="s">
        <v>598</v>
      </c>
      <c r="D116" s="823" t="s">
        <v>5728</v>
      </c>
      <c r="E116" s="823" t="s">
        <v>5793</v>
      </c>
      <c r="F116" s="823" t="s">
        <v>5794</v>
      </c>
      <c r="G116" s="832"/>
      <c r="H116" s="832"/>
      <c r="I116" s="823"/>
      <c r="J116" s="823"/>
      <c r="K116" s="832">
        <v>1</v>
      </c>
      <c r="L116" s="832">
        <v>622</v>
      </c>
      <c r="M116" s="823">
        <v>1</v>
      </c>
      <c r="N116" s="823">
        <v>622</v>
      </c>
      <c r="O116" s="832"/>
      <c r="P116" s="832"/>
      <c r="Q116" s="828"/>
      <c r="R116" s="833"/>
    </row>
    <row r="117" spans="1:18" ht="14.45" customHeight="1" x14ac:dyDescent="0.2">
      <c r="A117" s="822" t="s">
        <v>5810</v>
      </c>
      <c r="B117" s="823" t="s">
        <v>5811</v>
      </c>
      <c r="C117" s="823" t="s">
        <v>598</v>
      </c>
      <c r="D117" s="823" t="s">
        <v>5728</v>
      </c>
      <c r="E117" s="823" t="s">
        <v>5850</v>
      </c>
      <c r="F117" s="823" t="s">
        <v>5851</v>
      </c>
      <c r="G117" s="832">
        <v>4</v>
      </c>
      <c r="H117" s="832">
        <v>1092</v>
      </c>
      <c r="I117" s="823">
        <v>3.9709090909090907</v>
      </c>
      <c r="J117" s="823">
        <v>273</v>
      </c>
      <c r="K117" s="832">
        <v>1</v>
      </c>
      <c r="L117" s="832">
        <v>275</v>
      </c>
      <c r="M117" s="823">
        <v>1</v>
      </c>
      <c r="N117" s="823">
        <v>275</v>
      </c>
      <c r="O117" s="832"/>
      <c r="P117" s="832"/>
      <c r="Q117" s="828"/>
      <c r="R117" s="833"/>
    </row>
    <row r="118" spans="1:18" ht="14.45" customHeight="1" x14ac:dyDescent="0.2">
      <c r="A118" s="822" t="s">
        <v>5810</v>
      </c>
      <c r="B118" s="823" t="s">
        <v>5811</v>
      </c>
      <c r="C118" s="823" t="s">
        <v>598</v>
      </c>
      <c r="D118" s="823" t="s">
        <v>5728</v>
      </c>
      <c r="E118" s="823" t="s">
        <v>5795</v>
      </c>
      <c r="F118" s="823" t="s">
        <v>5796</v>
      </c>
      <c r="G118" s="832">
        <v>7</v>
      </c>
      <c r="H118" s="832">
        <v>2478</v>
      </c>
      <c r="I118" s="823"/>
      <c r="J118" s="823">
        <v>354</v>
      </c>
      <c r="K118" s="832"/>
      <c r="L118" s="832"/>
      <c r="M118" s="823"/>
      <c r="N118" s="823"/>
      <c r="O118" s="832"/>
      <c r="P118" s="832"/>
      <c r="Q118" s="828"/>
      <c r="R118" s="833"/>
    </row>
    <row r="119" spans="1:18" ht="14.45" customHeight="1" x14ac:dyDescent="0.2">
      <c r="A119" s="822" t="s">
        <v>5810</v>
      </c>
      <c r="B119" s="823" t="s">
        <v>5811</v>
      </c>
      <c r="C119" s="823" t="s">
        <v>598</v>
      </c>
      <c r="D119" s="823" t="s">
        <v>5728</v>
      </c>
      <c r="E119" s="823" t="s">
        <v>5852</v>
      </c>
      <c r="F119" s="823" t="s">
        <v>5831</v>
      </c>
      <c r="G119" s="832">
        <v>3</v>
      </c>
      <c r="H119" s="832">
        <v>1215</v>
      </c>
      <c r="I119" s="823"/>
      <c r="J119" s="823">
        <v>405</v>
      </c>
      <c r="K119" s="832"/>
      <c r="L119" s="832"/>
      <c r="M119" s="823"/>
      <c r="N119" s="823"/>
      <c r="O119" s="832"/>
      <c r="P119" s="832"/>
      <c r="Q119" s="828"/>
      <c r="R119" s="833"/>
    </row>
    <row r="120" spans="1:18" ht="14.45" customHeight="1" x14ac:dyDescent="0.2">
      <c r="A120" s="822" t="s">
        <v>5810</v>
      </c>
      <c r="B120" s="823" t="s">
        <v>5811</v>
      </c>
      <c r="C120" s="823" t="s">
        <v>601</v>
      </c>
      <c r="D120" s="823" t="s">
        <v>5728</v>
      </c>
      <c r="E120" s="823" t="s">
        <v>5819</v>
      </c>
      <c r="F120" s="823" t="s">
        <v>5820</v>
      </c>
      <c r="G120" s="832">
        <v>73</v>
      </c>
      <c r="H120" s="832">
        <v>18396</v>
      </c>
      <c r="I120" s="823">
        <v>7.2425196850393698</v>
      </c>
      <c r="J120" s="823">
        <v>252</v>
      </c>
      <c r="K120" s="832">
        <v>10</v>
      </c>
      <c r="L120" s="832">
        <v>2540</v>
      </c>
      <c r="M120" s="823">
        <v>1</v>
      </c>
      <c r="N120" s="823">
        <v>254</v>
      </c>
      <c r="O120" s="832">
        <v>17</v>
      </c>
      <c r="P120" s="832">
        <v>4335</v>
      </c>
      <c r="Q120" s="828">
        <v>1.7066929133858268</v>
      </c>
      <c r="R120" s="833">
        <v>255</v>
      </c>
    </row>
    <row r="121" spans="1:18" ht="14.45" customHeight="1" x14ac:dyDescent="0.2">
      <c r="A121" s="822" t="s">
        <v>5810</v>
      </c>
      <c r="B121" s="823" t="s">
        <v>5811</v>
      </c>
      <c r="C121" s="823" t="s">
        <v>601</v>
      </c>
      <c r="D121" s="823" t="s">
        <v>5728</v>
      </c>
      <c r="E121" s="823" t="s">
        <v>5821</v>
      </c>
      <c r="F121" s="823" t="s">
        <v>5822</v>
      </c>
      <c r="G121" s="832">
        <v>136</v>
      </c>
      <c r="H121" s="832">
        <v>17272</v>
      </c>
      <c r="I121" s="823">
        <v>5.2722832722832722</v>
      </c>
      <c r="J121" s="823">
        <v>127</v>
      </c>
      <c r="K121" s="832">
        <v>26</v>
      </c>
      <c r="L121" s="832">
        <v>3276</v>
      </c>
      <c r="M121" s="823">
        <v>1</v>
      </c>
      <c r="N121" s="823">
        <v>126</v>
      </c>
      <c r="O121" s="832">
        <v>27</v>
      </c>
      <c r="P121" s="832">
        <v>3429</v>
      </c>
      <c r="Q121" s="828">
        <v>1.0467032967032968</v>
      </c>
      <c r="R121" s="833">
        <v>127</v>
      </c>
    </row>
    <row r="122" spans="1:18" ht="14.45" customHeight="1" x14ac:dyDescent="0.2">
      <c r="A122" s="822" t="s">
        <v>5810</v>
      </c>
      <c r="B122" s="823" t="s">
        <v>5811</v>
      </c>
      <c r="C122" s="823" t="s">
        <v>601</v>
      </c>
      <c r="D122" s="823" t="s">
        <v>5728</v>
      </c>
      <c r="E122" s="823" t="s">
        <v>5830</v>
      </c>
      <c r="F122" s="823" t="s">
        <v>5831</v>
      </c>
      <c r="G122" s="832">
        <v>3</v>
      </c>
      <c r="H122" s="832">
        <v>996</v>
      </c>
      <c r="I122" s="823"/>
      <c r="J122" s="823">
        <v>332</v>
      </c>
      <c r="K122" s="832"/>
      <c r="L122" s="832"/>
      <c r="M122" s="823"/>
      <c r="N122" s="823"/>
      <c r="O122" s="832">
        <v>2</v>
      </c>
      <c r="P122" s="832">
        <v>670</v>
      </c>
      <c r="Q122" s="828"/>
      <c r="R122" s="833">
        <v>335</v>
      </c>
    </row>
    <row r="123" spans="1:18" ht="14.45" customHeight="1" x14ac:dyDescent="0.2">
      <c r="A123" s="822" t="s">
        <v>5810</v>
      </c>
      <c r="B123" s="823" t="s">
        <v>5811</v>
      </c>
      <c r="C123" s="823" t="s">
        <v>601</v>
      </c>
      <c r="D123" s="823" t="s">
        <v>5728</v>
      </c>
      <c r="E123" s="823" t="s">
        <v>5832</v>
      </c>
      <c r="F123" s="823" t="s">
        <v>5833</v>
      </c>
      <c r="G123" s="832">
        <v>15</v>
      </c>
      <c r="H123" s="832">
        <v>7440</v>
      </c>
      <c r="I123" s="823">
        <v>7.4698795180722888</v>
      </c>
      <c r="J123" s="823">
        <v>496</v>
      </c>
      <c r="K123" s="832">
        <v>2</v>
      </c>
      <c r="L123" s="832">
        <v>996</v>
      </c>
      <c r="M123" s="823">
        <v>1</v>
      </c>
      <c r="N123" s="823">
        <v>498</v>
      </c>
      <c r="O123" s="832">
        <v>11</v>
      </c>
      <c r="P123" s="832">
        <v>5489</v>
      </c>
      <c r="Q123" s="828">
        <v>5.511044176706827</v>
      </c>
      <c r="R123" s="833">
        <v>499</v>
      </c>
    </row>
    <row r="124" spans="1:18" ht="14.45" customHeight="1" x14ac:dyDescent="0.2">
      <c r="A124" s="822" t="s">
        <v>5810</v>
      </c>
      <c r="B124" s="823" t="s">
        <v>5811</v>
      </c>
      <c r="C124" s="823" t="s">
        <v>601</v>
      </c>
      <c r="D124" s="823" t="s">
        <v>5728</v>
      </c>
      <c r="E124" s="823" t="s">
        <v>5834</v>
      </c>
      <c r="F124" s="823" t="s">
        <v>5835</v>
      </c>
      <c r="G124" s="832">
        <v>2</v>
      </c>
      <c r="H124" s="832">
        <v>1378</v>
      </c>
      <c r="I124" s="823">
        <v>1.9942112879884226</v>
      </c>
      <c r="J124" s="823">
        <v>689</v>
      </c>
      <c r="K124" s="832">
        <v>1</v>
      </c>
      <c r="L124" s="832">
        <v>691</v>
      </c>
      <c r="M124" s="823">
        <v>1</v>
      </c>
      <c r="N124" s="823">
        <v>691</v>
      </c>
      <c r="O124" s="832"/>
      <c r="P124" s="832"/>
      <c r="Q124" s="828"/>
      <c r="R124" s="833"/>
    </row>
    <row r="125" spans="1:18" ht="14.45" customHeight="1" x14ac:dyDescent="0.2">
      <c r="A125" s="822" t="s">
        <v>5810</v>
      </c>
      <c r="B125" s="823" t="s">
        <v>5811</v>
      </c>
      <c r="C125" s="823" t="s">
        <v>601</v>
      </c>
      <c r="D125" s="823" t="s">
        <v>5728</v>
      </c>
      <c r="E125" s="823" t="s">
        <v>5836</v>
      </c>
      <c r="F125" s="823" t="s">
        <v>5833</v>
      </c>
      <c r="G125" s="832">
        <v>54</v>
      </c>
      <c r="H125" s="832">
        <v>30726</v>
      </c>
      <c r="I125" s="823">
        <v>5.3623036649214662</v>
      </c>
      <c r="J125" s="823">
        <v>569</v>
      </c>
      <c r="K125" s="832">
        <v>10</v>
      </c>
      <c r="L125" s="832">
        <v>5730</v>
      </c>
      <c r="M125" s="823">
        <v>1</v>
      </c>
      <c r="N125" s="823">
        <v>573</v>
      </c>
      <c r="O125" s="832">
        <v>20</v>
      </c>
      <c r="P125" s="832">
        <v>11520</v>
      </c>
      <c r="Q125" s="828">
        <v>2.0104712041884816</v>
      </c>
      <c r="R125" s="833">
        <v>576</v>
      </c>
    </row>
    <row r="126" spans="1:18" ht="14.45" customHeight="1" x14ac:dyDescent="0.2">
      <c r="A126" s="822" t="s">
        <v>5810</v>
      </c>
      <c r="B126" s="823" t="s">
        <v>5811</v>
      </c>
      <c r="C126" s="823" t="s">
        <v>601</v>
      </c>
      <c r="D126" s="823" t="s">
        <v>5728</v>
      </c>
      <c r="E126" s="823" t="s">
        <v>5823</v>
      </c>
      <c r="F126" s="823" t="s">
        <v>5796</v>
      </c>
      <c r="G126" s="832">
        <v>6</v>
      </c>
      <c r="H126" s="832">
        <v>2784</v>
      </c>
      <c r="I126" s="823">
        <v>2.9743589743589745</v>
      </c>
      <c r="J126" s="823">
        <v>464</v>
      </c>
      <c r="K126" s="832">
        <v>2</v>
      </c>
      <c r="L126" s="832">
        <v>936</v>
      </c>
      <c r="M126" s="823">
        <v>1</v>
      </c>
      <c r="N126" s="823">
        <v>468</v>
      </c>
      <c r="O126" s="832">
        <v>2</v>
      </c>
      <c r="P126" s="832">
        <v>946</v>
      </c>
      <c r="Q126" s="828">
        <v>1.0106837606837606</v>
      </c>
      <c r="R126" s="833">
        <v>473</v>
      </c>
    </row>
    <row r="127" spans="1:18" ht="14.45" customHeight="1" x14ac:dyDescent="0.2">
      <c r="A127" s="822" t="s">
        <v>5810</v>
      </c>
      <c r="B127" s="823" t="s">
        <v>5811</v>
      </c>
      <c r="C127" s="823" t="s">
        <v>601</v>
      </c>
      <c r="D127" s="823" t="s">
        <v>5728</v>
      </c>
      <c r="E127" s="823" t="s">
        <v>5842</v>
      </c>
      <c r="F127" s="823" t="s">
        <v>5843</v>
      </c>
      <c r="G127" s="832">
        <v>1</v>
      </c>
      <c r="H127" s="832">
        <v>215</v>
      </c>
      <c r="I127" s="823"/>
      <c r="J127" s="823">
        <v>215</v>
      </c>
      <c r="K127" s="832"/>
      <c r="L127" s="832"/>
      <c r="M127" s="823"/>
      <c r="N127" s="823"/>
      <c r="O127" s="832">
        <v>1</v>
      </c>
      <c r="P127" s="832">
        <v>219</v>
      </c>
      <c r="Q127" s="828"/>
      <c r="R127" s="833">
        <v>219</v>
      </c>
    </row>
    <row r="128" spans="1:18" ht="14.45" customHeight="1" x14ac:dyDescent="0.2">
      <c r="A128" s="822" t="s">
        <v>5810</v>
      </c>
      <c r="B128" s="823" t="s">
        <v>5811</v>
      </c>
      <c r="C128" s="823" t="s">
        <v>601</v>
      </c>
      <c r="D128" s="823" t="s">
        <v>5728</v>
      </c>
      <c r="E128" s="823" t="s">
        <v>5844</v>
      </c>
      <c r="F128" s="823" t="s">
        <v>5845</v>
      </c>
      <c r="G128" s="832">
        <v>10</v>
      </c>
      <c r="H128" s="832">
        <v>860</v>
      </c>
      <c r="I128" s="823"/>
      <c r="J128" s="823">
        <v>86</v>
      </c>
      <c r="K128" s="832"/>
      <c r="L128" s="832"/>
      <c r="M128" s="823"/>
      <c r="N128" s="823"/>
      <c r="O128" s="832">
        <v>10</v>
      </c>
      <c r="P128" s="832">
        <v>890</v>
      </c>
      <c r="Q128" s="828"/>
      <c r="R128" s="833">
        <v>89</v>
      </c>
    </row>
    <row r="129" spans="1:18" ht="14.45" customHeight="1" x14ac:dyDescent="0.2">
      <c r="A129" s="822" t="s">
        <v>5810</v>
      </c>
      <c r="B129" s="823" t="s">
        <v>5811</v>
      </c>
      <c r="C129" s="823" t="s">
        <v>601</v>
      </c>
      <c r="D129" s="823" t="s">
        <v>5728</v>
      </c>
      <c r="E129" s="823" t="s">
        <v>5783</v>
      </c>
      <c r="F129" s="823" t="s">
        <v>5784</v>
      </c>
      <c r="G129" s="832">
        <v>7</v>
      </c>
      <c r="H129" s="832">
        <v>847</v>
      </c>
      <c r="I129" s="823">
        <v>3.471311475409836</v>
      </c>
      <c r="J129" s="823">
        <v>121</v>
      </c>
      <c r="K129" s="832">
        <v>2</v>
      </c>
      <c r="L129" s="832">
        <v>244</v>
      </c>
      <c r="M129" s="823">
        <v>1</v>
      </c>
      <c r="N129" s="823">
        <v>122</v>
      </c>
      <c r="O129" s="832">
        <v>3</v>
      </c>
      <c r="P129" s="832">
        <v>369</v>
      </c>
      <c r="Q129" s="828">
        <v>1.5122950819672132</v>
      </c>
      <c r="R129" s="833">
        <v>123</v>
      </c>
    </row>
    <row r="130" spans="1:18" ht="14.45" customHeight="1" x14ac:dyDescent="0.2">
      <c r="A130" s="822" t="s">
        <v>5810</v>
      </c>
      <c r="B130" s="823" t="s">
        <v>5811</v>
      </c>
      <c r="C130" s="823" t="s">
        <v>601</v>
      </c>
      <c r="D130" s="823" t="s">
        <v>5728</v>
      </c>
      <c r="E130" s="823" t="s">
        <v>5853</v>
      </c>
      <c r="F130" s="823" t="s">
        <v>5854</v>
      </c>
      <c r="G130" s="832">
        <v>1</v>
      </c>
      <c r="H130" s="832">
        <v>746</v>
      </c>
      <c r="I130" s="823"/>
      <c r="J130" s="823">
        <v>746</v>
      </c>
      <c r="K130" s="832"/>
      <c r="L130" s="832"/>
      <c r="M130" s="823"/>
      <c r="N130" s="823"/>
      <c r="O130" s="832"/>
      <c r="P130" s="832"/>
      <c r="Q130" s="828"/>
      <c r="R130" s="833"/>
    </row>
    <row r="131" spans="1:18" ht="14.45" customHeight="1" x14ac:dyDescent="0.2">
      <c r="A131" s="822" t="s">
        <v>5810</v>
      </c>
      <c r="B131" s="823" t="s">
        <v>5811</v>
      </c>
      <c r="C131" s="823" t="s">
        <v>601</v>
      </c>
      <c r="D131" s="823" t="s">
        <v>5728</v>
      </c>
      <c r="E131" s="823" t="s">
        <v>5855</v>
      </c>
      <c r="F131" s="823" t="s">
        <v>5856</v>
      </c>
      <c r="G131" s="832">
        <v>4</v>
      </c>
      <c r="H131" s="832">
        <v>2176</v>
      </c>
      <c r="I131" s="823"/>
      <c r="J131" s="823">
        <v>544</v>
      </c>
      <c r="K131" s="832"/>
      <c r="L131" s="832"/>
      <c r="M131" s="823"/>
      <c r="N131" s="823"/>
      <c r="O131" s="832"/>
      <c r="P131" s="832"/>
      <c r="Q131" s="828"/>
      <c r="R131" s="833"/>
    </row>
    <row r="132" spans="1:18" ht="14.45" customHeight="1" x14ac:dyDescent="0.2">
      <c r="A132" s="822" t="s">
        <v>5810</v>
      </c>
      <c r="B132" s="823" t="s">
        <v>5811</v>
      </c>
      <c r="C132" s="823" t="s">
        <v>601</v>
      </c>
      <c r="D132" s="823" t="s">
        <v>5728</v>
      </c>
      <c r="E132" s="823" t="s">
        <v>5846</v>
      </c>
      <c r="F132" s="823" t="s">
        <v>5847</v>
      </c>
      <c r="G132" s="832">
        <v>35</v>
      </c>
      <c r="H132" s="832">
        <v>10780</v>
      </c>
      <c r="I132" s="823"/>
      <c r="J132" s="823">
        <v>308</v>
      </c>
      <c r="K132" s="832"/>
      <c r="L132" s="832"/>
      <c r="M132" s="823"/>
      <c r="N132" s="823"/>
      <c r="O132" s="832"/>
      <c r="P132" s="832"/>
      <c r="Q132" s="828"/>
      <c r="R132" s="833"/>
    </row>
    <row r="133" spans="1:18" ht="14.45" customHeight="1" x14ac:dyDescent="0.2">
      <c r="A133" s="822" t="s">
        <v>5810</v>
      </c>
      <c r="B133" s="823" t="s">
        <v>5811</v>
      </c>
      <c r="C133" s="823" t="s">
        <v>601</v>
      </c>
      <c r="D133" s="823" t="s">
        <v>5728</v>
      </c>
      <c r="E133" s="823" t="s">
        <v>5848</v>
      </c>
      <c r="F133" s="823" t="s">
        <v>5843</v>
      </c>
      <c r="G133" s="832">
        <v>1</v>
      </c>
      <c r="H133" s="832">
        <v>179</v>
      </c>
      <c r="I133" s="823"/>
      <c r="J133" s="823">
        <v>179</v>
      </c>
      <c r="K133" s="832"/>
      <c r="L133" s="832"/>
      <c r="M133" s="823"/>
      <c r="N133" s="823"/>
      <c r="O133" s="832">
        <v>1</v>
      </c>
      <c r="P133" s="832">
        <v>180</v>
      </c>
      <c r="Q133" s="828"/>
      <c r="R133" s="833">
        <v>180</v>
      </c>
    </row>
    <row r="134" spans="1:18" ht="14.45" customHeight="1" x14ac:dyDescent="0.2">
      <c r="A134" s="822" t="s">
        <v>5810</v>
      </c>
      <c r="B134" s="823" t="s">
        <v>5811</v>
      </c>
      <c r="C134" s="823" t="s">
        <v>601</v>
      </c>
      <c r="D134" s="823" t="s">
        <v>5728</v>
      </c>
      <c r="E134" s="823" t="s">
        <v>5849</v>
      </c>
      <c r="F134" s="823" t="s">
        <v>5847</v>
      </c>
      <c r="G134" s="832">
        <v>42</v>
      </c>
      <c r="H134" s="832">
        <v>16002</v>
      </c>
      <c r="I134" s="823">
        <v>5.1954545454545453</v>
      </c>
      <c r="J134" s="823">
        <v>381</v>
      </c>
      <c r="K134" s="832">
        <v>8</v>
      </c>
      <c r="L134" s="832">
        <v>3080</v>
      </c>
      <c r="M134" s="823">
        <v>1</v>
      </c>
      <c r="N134" s="823">
        <v>385</v>
      </c>
      <c r="O134" s="832">
        <v>17</v>
      </c>
      <c r="P134" s="832">
        <v>6596</v>
      </c>
      <c r="Q134" s="828">
        <v>2.1415584415584417</v>
      </c>
      <c r="R134" s="833">
        <v>388</v>
      </c>
    </row>
    <row r="135" spans="1:18" ht="14.45" customHeight="1" x14ac:dyDescent="0.2">
      <c r="A135" s="822" t="s">
        <v>5810</v>
      </c>
      <c r="B135" s="823" t="s">
        <v>5811</v>
      </c>
      <c r="C135" s="823" t="s">
        <v>601</v>
      </c>
      <c r="D135" s="823" t="s">
        <v>5728</v>
      </c>
      <c r="E135" s="823" t="s">
        <v>5850</v>
      </c>
      <c r="F135" s="823" t="s">
        <v>5851</v>
      </c>
      <c r="G135" s="832">
        <v>14</v>
      </c>
      <c r="H135" s="832">
        <v>3822</v>
      </c>
      <c r="I135" s="823"/>
      <c r="J135" s="823">
        <v>273</v>
      </c>
      <c r="K135" s="832"/>
      <c r="L135" s="832"/>
      <c r="M135" s="823"/>
      <c r="N135" s="823"/>
      <c r="O135" s="832">
        <v>1</v>
      </c>
      <c r="P135" s="832">
        <v>276</v>
      </c>
      <c r="Q135" s="828"/>
      <c r="R135" s="833">
        <v>276</v>
      </c>
    </row>
    <row r="136" spans="1:18" ht="14.45" customHeight="1" x14ac:dyDescent="0.2">
      <c r="A136" s="822" t="s">
        <v>5810</v>
      </c>
      <c r="B136" s="823" t="s">
        <v>5811</v>
      </c>
      <c r="C136" s="823" t="s">
        <v>601</v>
      </c>
      <c r="D136" s="823" t="s">
        <v>5728</v>
      </c>
      <c r="E136" s="823" t="s">
        <v>5795</v>
      </c>
      <c r="F136" s="823" t="s">
        <v>5796</v>
      </c>
      <c r="G136" s="832"/>
      <c r="H136" s="832"/>
      <c r="I136" s="823"/>
      <c r="J136" s="823"/>
      <c r="K136" s="832">
        <v>2</v>
      </c>
      <c r="L136" s="832">
        <v>710</v>
      </c>
      <c r="M136" s="823">
        <v>1</v>
      </c>
      <c r="N136" s="823">
        <v>355</v>
      </c>
      <c r="O136" s="832"/>
      <c r="P136" s="832"/>
      <c r="Q136" s="828"/>
      <c r="R136" s="833"/>
    </row>
    <row r="137" spans="1:18" ht="14.45" customHeight="1" x14ac:dyDescent="0.2">
      <c r="A137" s="822" t="s">
        <v>5810</v>
      </c>
      <c r="B137" s="823" t="s">
        <v>5811</v>
      </c>
      <c r="C137" s="823" t="s">
        <v>601</v>
      </c>
      <c r="D137" s="823" t="s">
        <v>5728</v>
      </c>
      <c r="E137" s="823" t="s">
        <v>5852</v>
      </c>
      <c r="F137" s="823" t="s">
        <v>5831</v>
      </c>
      <c r="G137" s="832">
        <v>25</v>
      </c>
      <c r="H137" s="832">
        <v>10125</v>
      </c>
      <c r="I137" s="823"/>
      <c r="J137" s="823">
        <v>405</v>
      </c>
      <c r="K137" s="832"/>
      <c r="L137" s="832"/>
      <c r="M137" s="823"/>
      <c r="N137" s="823"/>
      <c r="O137" s="832">
        <v>1</v>
      </c>
      <c r="P137" s="832">
        <v>412</v>
      </c>
      <c r="Q137" s="828"/>
      <c r="R137" s="833">
        <v>412</v>
      </c>
    </row>
    <row r="138" spans="1:18" ht="14.45" customHeight="1" thickBot="1" x14ac:dyDescent="0.25">
      <c r="A138" s="814" t="s">
        <v>5810</v>
      </c>
      <c r="B138" s="815" t="s">
        <v>5811</v>
      </c>
      <c r="C138" s="815" t="s">
        <v>601</v>
      </c>
      <c r="D138" s="815" t="s">
        <v>5728</v>
      </c>
      <c r="E138" s="815" t="s">
        <v>5857</v>
      </c>
      <c r="F138" s="815" t="s">
        <v>5858</v>
      </c>
      <c r="G138" s="834">
        <v>1</v>
      </c>
      <c r="H138" s="834">
        <v>451</v>
      </c>
      <c r="I138" s="815"/>
      <c r="J138" s="815">
        <v>451</v>
      </c>
      <c r="K138" s="834"/>
      <c r="L138" s="834"/>
      <c r="M138" s="815"/>
      <c r="N138" s="815"/>
      <c r="O138" s="834"/>
      <c r="P138" s="834"/>
      <c r="Q138" s="820"/>
      <c r="R138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F6540AA-D01F-4606-826A-AA58999C657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3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5860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705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14328.5</v>
      </c>
      <c r="I3" s="208">
        <f t="shared" si="0"/>
        <v>2743926.1300000004</v>
      </c>
      <c r="J3" s="78"/>
      <c r="K3" s="78"/>
      <c r="L3" s="208">
        <f t="shared" si="0"/>
        <v>14140.66</v>
      </c>
      <c r="M3" s="208">
        <f t="shared" si="0"/>
        <v>2615865.8200000003</v>
      </c>
      <c r="N3" s="78"/>
      <c r="O3" s="78"/>
      <c r="P3" s="208">
        <f t="shared" si="0"/>
        <v>8694.91</v>
      </c>
      <c r="Q3" s="208">
        <f t="shared" si="0"/>
        <v>1832395.8900000001</v>
      </c>
      <c r="R3" s="79">
        <f>IF(M3=0,0,Q3/M3)</f>
        <v>0.7004930742204506</v>
      </c>
      <c r="S3" s="209">
        <f>IF(P3=0,0,Q3/P3)</f>
        <v>210.74351430894629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1"/>
      <c r="B5" s="871"/>
      <c r="C5" s="872"/>
      <c r="D5" s="881"/>
      <c r="E5" s="873"/>
      <c r="F5" s="874"/>
      <c r="G5" s="875"/>
      <c r="H5" s="876" t="s">
        <v>90</v>
      </c>
      <c r="I5" s="877" t="s">
        <v>14</v>
      </c>
      <c r="J5" s="878"/>
      <c r="K5" s="878"/>
      <c r="L5" s="876" t="s">
        <v>90</v>
      </c>
      <c r="M5" s="877" t="s">
        <v>14</v>
      </c>
      <c r="N5" s="878"/>
      <c r="O5" s="878"/>
      <c r="P5" s="876" t="s">
        <v>90</v>
      </c>
      <c r="Q5" s="877" t="s">
        <v>14</v>
      </c>
      <c r="R5" s="879"/>
      <c r="S5" s="880"/>
    </row>
    <row r="6" spans="1:19" ht="14.45" customHeight="1" x14ac:dyDescent="0.2">
      <c r="A6" s="807"/>
      <c r="B6" s="808" t="s">
        <v>5727</v>
      </c>
      <c r="C6" s="808" t="s">
        <v>595</v>
      </c>
      <c r="D6" s="808" t="s">
        <v>5684</v>
      </c>
      <c r="E6" s="808" t="s">
        <v>5728</v>
      </c>
      <c r="F6" s="808" t="s">
        <v>5729</v>
      </c>
      <c r="G6" s="808" t="s">
        <v>5730</v>
      </c>
      <c r="H6" s="225">
        <v>10</v>
      </c>
      <c r="I6" s="225">
        <v>0</v>
      </c>
      <c r="J6" s="808"/>
      <c r="K6" s="808">
        <v>0</v>
      </c>
      <c r="L6" s="225">
        <v>9</v>
      </c>
      <c r="M6" s="225">
        <v>0</v>
      </c>
      <c r="N6" s="808"/>
      <c r="O6" s="808">
        <v>0</v>
      </c>
      <c r="P6" s="225"/>
      <c r="Q6" s="225"/>
      <c r="R6" s="813"/>
      <c r="S6" s="831"/>
    </row>
    <row r="7" spans="1:19" ht="14.45" customHeight="1" x14ac:dyDescent="0.2">
      <c r="A7" s="822"/>
      <c r="B7" s="823" t="s">
        <v>5731</v>
      </c>
      <c r="C7" s="823" t="s">
        <v>590</v>
      </c>
      <c r="D7" s="823" t="s">
        <v>2245</v>
      </c>
      <c r="E7" s="823" t="s">
        <v>5732</v>
      </c>
      <c r="F7" s="823" t="s">
        <v>5735</v>
      </c>
      <c r="G7" s="823" t="s">
        <v>5736</v>
      </c>
      <c r="H7" s="832"/>
      <c r="I7" s="832"/>
      <c r="J7" s="823"/>
      <c r="K7" s="823"/>
      <c r="L7" s="832"/>
      <c r="M7" s="832"/>
      <c r="N7" s="823"/>
      <c r="O7" s="823"/>
      <c r="P7" s="832">
        <v>0.2</v>
      </c>
      <c r="Q7" s="832">
        <v>13.94</v>
      </c>
      <c r="R7" s="828"/>
      <c r="S7" s="833">
        <v>69.699999999999989</v>
      </c>
    </row>
    <row r="8" spans="1:19" ht="14.45" customHeight="1" x14ac:dyDescent="0.2">
      <c r="A8" s="822"/>
      <c r="B8" s="823" t="s">
        <v>5731</v>
      </c>
      <c r="C8" s="823" t="s">
        <v>590</v>
      </c>
      <c r="D8" s="823" t="s">
        <v>2245</v>
      </c>
      <c r="E8" s="823" t="s">
        <v>5732</v>
      </c>
      <c r="F8" s="823" t="s">
        <v>5737</v>
      </c>
      <c r="G8" s="823" t="s">
        <v>5738</v>
      </c>
      <c r="H8" s="832"/>
      <c r="I8" s="832"/>
      <c r="J8" s="823"/>
      <c r="K8" s="823"/>
      <c r="L8" s="832"/>
      <c r="M8" s="832"/>
      <c r="N8" s="823"/>
      <c r="O8" s="823"/>
      <c r="P8" s="832">
        <v>0.2</v>
      </c>
      <c r="Q8" s="832">
        <v>73.540000000000006</v>
      </c>
      <c r="R8" s="828"/>
      <c r="S8" s="833">
        <v>367.7</v>
      </c>
    </row>
    <row r="9" spans="1:19" ht="14.45" customHeight="1" x14ac:dyDescent="0.2">
      <c r="A9" s="822"/>
      <c r="B9" s="823" t="s">
        <v>5731</v>
      </c>
      <c r="C9" s="823" t="s">
        <v>590</v>
      </c>
      <c r="D9" s="823" t="s">
        <v>2245</v>
      </c>
      <c r="E9" s="823" t="s">
        <v>5732</v>
      </c>
      <c r="F9" s="823" t="s">
        <v>5743</v>
      </c>
      <c r="G9" s="823" t="s">
        <v>673</v>
      </c>
      <c r="H9" s="832"/>
      <c r="I9" s="832"/>
      <c r="J9" s="823"/>
      <c r="K9" s="823"/>
      <c r="L9" s="832"/>
      <c r="M9" s="832"/>
      <c r="N9" s="823"/>
      <c r="O9" s="823"/>
      <c r="P9" s="832">
        <v>1</v>
      </c>
      <c r="Q9" s="832">
        <v>60.019999999999996</v>
      </c>
      <c r="R9" s="828"/>
      <c r="S9" s="833">
        <v>60.019999999999996</v>
      </c>
    </row>
    <row r="10" spans="1:19" ht="14.45" customHeight="1" x14ac:dyDescent="0.2">
      <c r="A10" s="822"/>
      <c r="B10" s="823" t="s">
        <v>5731</v>
      </c>
      <c r="C10" s="823" t="s">
        <v>590</v>
      </c>
      <c r="D10" s="823" t="s">
        <v>2245</v>
      </c>
      <c r="E10" s="823" t="s">
        <v>5732</v>
      </c>
      <c r="F10" s="823" t="s">
        <v>5746</v>
      </c>
      <c r="G10" s="823" t="s">
        <v>669</v>
      </c>
      <c r="H10" s="832"/>
      <c r="I10" s="832"/>
      <c r="J10" s="823"/>
      <c r="K10" s="823"/>
      <c r="L10" s="832"/>
      <c r="M10" s="832"/>
      <c r="N10" s="823"/>
      <c r="O10" s="823"/>
      <c r="P10" s="832">
        <v>0.4</v>
      </c>
      <c r="Q10" s="832">
        <v>214.02</v>
      </c>
      <c r="R10" s="828"/>
      <c r="S10" s="833">
        <v>535.04999999999995</v>
      </c>
    </row>
    <row r="11" spans="1:19" ht="14.45" customHeight="1" x14ac:dyDescent="0.2">
      <c r="A11" s="822"/>
      <c r="B11" s="823" t="s">
        <v>5731</v>
      </c>
      <c r="C11" s="823" t="s">
        <v>590</v>
      </c>
      <c r="D11" s="823" t="s">
        <v>2245</v>
      </c>
      <c r="E11" s="823" t="s">
        <v>5732</v>
      </c>
      <c r="F11" s="823" t="s">
        <v>5751</v>
      </c>
      <c r="G11" s="823" t="s">
        <v>675</v>
      </c>
      <c r="H11" s="832"/>
      <c r="I11" s="832"/>
      <c r="J11" s="823"/>
      <c r="K11" s="823"/>
      <c r="L11" s="832"/>
      <c r="M11" s="832"/>
      <c r="N11" s="823"/>
      <c r="O11" s="823"/>
      <c r="P11" s="832">
        <v>1.7999999999999998</v>
      </c>
      <c r="Q11" s="832">
        <v>438.12</v>
      </c>
      <c r="R11" s="828"/>
      <c r="S11" s="833">
        <v>243.40000000000003</v>
      </c>
    </row>
    <row r="12" spans="1:19" ht="14.45" customHeight="1" x14ac:dyDescent="0.2">
      <c r="A12" s="822"/>
      <c r="B12" s="823" t="s">
        <v>5731</v>
      </c>
      <c r="C12" s="823" t="s">
        <v>590</v>
      </c>
      <c r="D12" s="823" t="s">
        <v>2245</v>
      </c>
      <c r="E12" s="823" t="s">
        <v>5732</v>
      </c>
      <c r="F12" s="823" t="s">
        <v>5755</v>
      </c>
      <c r="G12" s="823" t="s">
        <v>1857</v>
      </c>
      <c r="H12" s="832"/>
      <c r="I12" s="832"/>
      <c r="J12" s="823"/>
      <c r="K12" s="823"/>
      <c r="L12" s="832"/>
      <c r="M12" s="832"/>
      <c r="N12" s="823"/>
      <c r="O12" s="823"/>
      <c r="P12" s="832">
        <v>0.2</v>
      </c>
      <c r="Q12" s="832">
        <v>58.86</v>
      </c>
      <c r="R12" s="828"/>
      <c r="S12" s="833">
        <v>294.29999999999995</v>
      </c>
    </row>
    <row r="13" spans="1:19" ht="14.45" customHeight="1" x14ac:dyDescent="0.2">
      <c r="A13" s="822"/>
      <c r="B13" s="823" t="s">
        <v>5731</v>
      </c>
      <c r="C13" s="823" t="s">
        <v>590</v>
      </c>
      <c r="D13" s="823" t="s">
        <v>2245</v>
      </c>
      <c r="E13" s="823" t="s">
        <v>5756</v>
      </c>
      <c r="F13" s="823" t="s">
        <v>5759</v>
      </c>
      <c r="G13" s="823" t="s">
        <v>5760</v>
      </c>
      <c r="H13" s="832"/>
      <c r="I13" s="832"/>
      <c r="J13" s="823"/>
      <c r="K13" s="823"/>
      <c r="L13" s="832"/>
      <c r="M13" s="832"/>
      <c r="N13" s="823"/>
      <c r="O13" s="823"/>
      <c r="P13" s="832">
        <v>34</v>
      </c>
      <c r="Q13" s="832">
        <v>6508.16</v>
      </c>
      <c r="R13" s="828"/>
      <c r="S13" s="833">
        <v>191.41647058823528</v>
      </c>
    </row>
    <row r="14" spans="1:19" ht="14.45" customHeight="1" x14ac:dyDescent="0.2">
      <c r="A14" s="822"/>
      <c r="B14" s="823" t="s">
        <v>5731</v>
      </c>
      <c r="C14" s="823" t="s">
        <v>590</v>
      </c>
      <c r="D14" s="823" t="s">
        <v>2245</v>
      </c>
      <c r="E14" s="823" t="s">
        <v>5756</v>
      </c>
      <c r="F14" s="823" t="s">
        <v>5761</v>
      </c>
      <c r="G14" s="823" t="s">
        <v>5762</v>
      </c>
      <c r="H14" s="832"/>
      <c r="I14" s="832"/>
      <c r="J14" s="823"/>
      <c r="K14" s="823"/>
      <c r="L14" s="832"/>
      <c r="M14" s="832"/>
      <c r="N14" s="823"/>
      <c r="O14" s="823"/>
      <c r="P14" s="832">
        <v>6</v>
      </c>
      <c r="Q14" s="832">
        <v>1082.6400000000001</v>
      </c>
      <c r="R14" s="828"/>
      <c r="S14" s="833">
        <v>180.44000000000003</v>
      </c>
    </row>
    <row r="15" spans="1:19" ht="14.45" customHeight="1" x14ac:dyDescent="0.2">
      <c r="A15" s="822"/>
      <c r="B15" s="823" t="s">
        <v>5731</v>
      </c>
      <c r="C15" s="823" t="s">
        <v>590</v>
      </c>
      <c r="D15" s="823" t="s">
        <v>2245</v>
      </c>
      <c r="E15" s="823" t="s">
        <v>5728</v>
      </c>
      <c r="F15" s="823" t="s">
        <v>5769</v>
      </c>
      <c r="G15" s="823" t="s">
        <v>5770</v>
      </c>
      <c r="H15" s="832"/>
      <c r="I15" s="832"/>
      <c r="J15" s="823"/>
      <c r="K15" s="823"/>
      <c r="L15" s="832"/>
      <c r="M15" s="832"/>
      <c r="N15" s="823"/>
      <c r="O15" s="823"/>
      <c r="P15" s="832">
        <v>2</v>
      </c>
      <c r="Q15" s="832">
        <v>160</v>
      </c>
      <c r="R15" s="828"/>
      <c r="S15" s="833">
        <v>80</v>
      </c>
    </row>
    <row r="16" spans="1:19" ht="14.45" customHeight="1" x14ac:dyDescent="0.2">
      <c r="A16" s="822"/>
      <c r="B16" s="823" t="s">
        <v>5731</v>
      </c>
      <c r="C16" s="823" t="s">
        <v>590</v>
      </c>
      <c r="D16" s="823" t="s">
        <v>2245</v>
      </c>
      <c r="E16" s="823" t="s">
        <v>5728</v>
      </c>
      <c r="F16" s="823" t="s">
        <v>5771</v>
      </c>
      <c r="G16" s="823" t="s">
        <v>5772</v>
      </c>
      <c r="H16" s="832"/>
      <c r="I16" s="832"/>
      <c r="J16" s="823"/>
      <c r="K16" s="823"/>
      <c r="L16" s="832"/>
      <c r="M16" s="832"/>
      <c r="N16" s="823"/>
      <c r="O16" s="823"/>
      <c r="P16" s="832">
        <v>41</v>
      </c>
      <c r="Q16" s="832">
        <v>6273</v>
      </c>
      <c r="R16" s="828"/>
      <c r="S16" s="833">
        <v>153</v>
      </c>
    </row>
    <row r="17" spans="1:19" ht="14.45" customHeight="1" x14ac:dyDescent="0.2">
      <c r="A17" s="822"/>
      <c r="B17" s="823" t="s">
        <v>5731</v>
      </c>
      <c r="C17" s="823" t="s">
        <v>590</v>
      </c>
      <c r="D17" s="823" t="s">
        <v>2245</v>
      </c>
      <c r="E17" s="823" t="s">
        <v>5728</v>
      </c>
      <c r="F17" s="823" t="s">
        <v>5773</v>
      </c>
      <c r="G17" s="823" t="s">
        <v>5774</v>
      </c>
      <c r="H17" s="832"/>
      <c r="I17" s="832"/>
      <c r="J17" s="823"/>
      <c r="K17" s="823"/>
      <c r="L17" s="832"/>
      <c r="M17" s="832"/>
      <c r="N17" s="823"/>
      <c r="O17" s="823"/>
      <c r="P17" s="832">
        <v>40</v>
      </c>
      <c r="Q17" s="832">
        <v>1520</v>
      </c>
      <c r="R17" s="828"/>
      <c r="S17" s="833">
        <v>38</v>
      </c>
    </row>
    <row r="18" spans="1:19" ht="14.45" customHeight="1" x14ac:dyDescent="0.2">
      <c r="A18" s="822"/>
      <c r="B18" s="823" t="s">
        <v>5731</v>
      </c>
      <c r="C18" s="823" t="s">
        <v>590</v>
      </c>
      <c r="D18" s="823" t="s">
        <v>2245</v>
      </c>
      <c r="E18" s="823" t="s">
        <v>5728</v>
      </c>
      <c r="F18" s="823" t="s">
        <v>5775</v>
      </c>
      <c r="G18" s="823" t="s">
        <v>5776</v>
      </c>
      <c r="H18" s="832"/>
      <c r="I18" s="832"/>
      <c r="J18" s="823"/>
      <c r="K18" s="823"/>
      <c r="L18" s="832"/>
      <c r="M18" s="832"/>
      <c r="N18" s="823"/>
      <c r="O18" s="823"/>
      <c r="P18" s="832">
        <v>3</v>
      </c>
      <c r="Q18" s="832">
        <v>396</v>
      </c>
      <c r="R18" s="828"/>
      <c r="S18" s="833">
        <v>132</v>
      </c>
    </row>
    <row r="19" spans="1:19" ht="14.45" customHeight="1" x14ac:dyDescent="0.2">
      <c r="A19" s="822"/>
      <c r="B19" s="823" t="s">
        <v>5731</v>
      </c>
      <c r="C19" s="823" t="s">
        <v>590</v>
      </c>
      <c r="D19" s="823" t="s">
        <v>2245</v>
      </c>
      <c r="E19" s="823" t="s">
        <v>5728</v>
      </c>
      <c r="F19" s="823" t="s">
        <v>5777</v>
      </c>
      <c r="G19" s="823" t="s">
        <v>5778</v>
      </c>
      <c r="H19" s="832"/>
      <c r="I19" s="832"/>
      <c r="J19" s="823"/>
      <c r="K19" s="823"/>
      <c r="L19" s="832"/>
      <c r="M19" s="832"/>
      <c r="N19" s="823"/>
      <c r="O19" s="823"/>
      <c r="P19" s="832">
        <v>13</v>
      </c>
      <c r="Q19" s="832">
        <v>9243</v>
      </c>
      <c r="R19" s="828"/>
      <c r="S19" s="833">
        <v>711</v>
      </c>
    </row>
    <row r="20" spans="1:19" ht="14.45" customHeight="1" x14ac:dyDescent="0.2">
      <c r="A20" s="822"/>
      <c r="B20" s="823" t="s">
        <v>5731</v>
      </c>
      <c r="C20" s="823" t="s">
        <v>590</v>
      </c>
      <c r="D20" s="823" t="s">
        <v>2245</v>
      </c>
      <c r="E20" s="823" t="s">
        <v>5728</v>
      </c>
      <c r="F20" s="823" t="s">
        <v>5781</v>
      </c>
      <c r="G20" s="823" t="s">
        <v>5782</v>
      </c>
      <c r="H20" s="832"/>
      <c r="I20" s="832"/>
      <c r="J20" s="823"/>
      <c r="K20" s="823"/>
      <c r="L20" s="832"/>
      <c r="M20" s="832"/>
      <c r="N20" s="823"/>
      <c r="O20" s="823"/>
      <c r="P20" s="832">
        <v>124</v>
      </c>
      <c r="Q20" s="832">
        <v>4133.33</v>
      </c>
      <c r="R20" s="828"/>
      <c r="S20" s="833">
        <v>33.333306451612906</v>
      </c>
    </row>
    <row r="21" spans="1:19" ht="14.45" customHeight="1" x14ac:dyDescent="0.2">
      <c r="A21" s="822"/>
      <c r="B21" s="823" t="s">
        <v>5731</v>
      </c>
      <c r="C21" s="823" t="s">
        <v>590</v>
      </c>
      <c r="D21" s="823" t="s">
        <v>2245</v>
      </c>
      <c r="E21" s="823" t="s">
        <v>5728</v>
      </c>
      <c r="F21" s="823" t="s">
        <v>5791</v>
      </c>
      <c r="G21" s="823" t="s">
        <v>5792</v>
      </c>
      <c r="H21" s="832"/>
      <c r="I21" s="832"/>
      <c r="J21" s="823"/>
      <c r="K21" s="823"/>
      <c r="L21" s="832"/>
      <c r="M21" s="832"/>
      <c r="N21" s="823"/>
      <c r="O21" s="823"/>
      <c r="P21" s="832">
        <v>44</v>
      </c>
      <c r="Q21" s="832">
        <v>3476</v>
      </c>
      <c r="R21" s="828"/>
      <c r="S21" s="833">
        <v>79</v>
      </c>
    </row>
    <row r="22" spans="1:19" ht="14.45" customHeight="1" x14ac:dyDescent="0.2">
      <c r="A22" s="822"/>
      <c r="B22" s="823" t="s">
        <v>5731</v>
      </c>
      <c r="C22" s="823" t="s">
        <v>590</v>
      </c>
      <c r="D22" s="823" t="s">
        <v>2245</v>
      </c>
      <c r="E22" s="823" t="s">
        <v>5728</v>
      </c>
      <c r="F22" s="823" t="s">
        <v>5793</v>
      </c>
      <c r="G22" s="823" t="s">
        <v>5794</v>
      </c>
      <c r="H22" s="832"/>
      <c r="I22" s="832"/>
      <c r="J22" s="823"/>
      <c r="K22" s="823"/>
      <c r="L22" s="832"/>
      <c r="M22" s="832"/>
      <c r="N22" s="823"/>
      <c r="O22" s="823"/>
      <c r="P22" s="832">
        <v>2</v>
      </c>
      <c r="Q22" s="832">
        <v>1250</v>
      </c>
      <c r="R22" s="828"/>
      <c r="S22" s="833">
        <v>625</v>
      </c>
    </row>
    <row r="23" spans="1:19" ht="14.45" customHeight="1" x14ac:dyDescent="0.2">
      <c r="A23" s="822"/>
      <c r="B23" s="823" t="s">
        <v>5731</v>
      </c>
      <c r="C23" s="823" t="s">
        <v>590</v>
      </c>
      <c r="D23" s="823" t="s">
        <v>2245</v>
      </c>
      <c r="E23" s="823" t="s">
        <v>5728</v>
      </c>
      <c r="F23" s="823" t="s">
        <v>5797</v>
      </c>
      <c r="G23" s="823" t="s">
        <v>5798</v>
      </c>
      <c r="H23" s="832"/>
      <c r="I23" s="832"/>
      <c r="J23" s="823"/>
      <c r="K23" s="823"/>
      <c r="L23" s="832"/>
      <c r="M23" s="832"/>
      <c r="N23" s="823"/>
      <c r="O23" s="823"/>
      <c r="P23" s="832">
        <v>31</v>
      </c>
      <c r="Q23" s="832">
        <v>11687</v>
      </c>
      <c r="R23" s="828"/>
      <c r="S23" s="833">
        <v>377</v>
      </c>
    </row>
    <row r="24" spans="1:19" ht="14.45" customHeight="1" x14ac:dyDescent="0.2">
      <c r="A24" s="822"/>
      <c r="B24" s="823" t="s">
        <v>5731</v>
      </c>
      <c r="C24" s="823" t="s">
        <v>590</v>
      </c>
      <c r="D24" s="823" t="s">
        <v>2245</v>
      </c>
      <c r="E24" s="823" t="s">
        <v>5728</v>
      </c>
      <c r="F24" s="823" t="s">
        <v>5799</v>
      </c>
      <c r="G24" s="823" t="s">
        <v>5800</v>
      </c>
      <c r="H24" s="832"/>
      <c r="I24" s="832"/>
      <c r="J24" s="823"/>
      <c r="K24" s="823"/>
      <c r="L24" s="832"/>
      <c r="M24" s="832"/>
      <c r="N24" s="823"/>
      <c r="O24" s="823"/>
      <c r="P24" s="832">
        <v>111</v>
      </c>
      <c r="Q24" s="832">
        <v>19980</v>
      </c>
      <c r="R24" s="828"/>
      <c r="S24" s="833">
        <v>180</v>
      </c>
    </row>
    <row r="25" spans="1:19" ht="14.45" customHeight="1" x14ac:dyDescent="0.2">
      <c r="A25" s="822"/>
      <c r="B25" s="823" t="s">
        <v>5731</v>
      </c>
      <c r="C25" s="823" t="s">
        <v>590</v>
      </c>
      <c r="D25" s="823" t="s">
        <v>2245</v>
      </c>
      <c r="E25" s="823" t="s">
        <v>5728</v>
      </c>
      <c r="F25" s="823" t="s">
        <v>5803</v>
      </c>
      <c r="G25" s="823" t="s">
        <v>5804</v>
      </c>
      <c r="H25" s="832"/>
      <c r="I25" s="832"/>
      <c r="J25" s="823"/>
      <c r="K25" s="823"/>
      <c r="L25" s="832"/>
      <c r="M25" s="832"/>
      <c r="N25" s="823"/>
      <c r="O25" s="823"/>
      <c r="P25" s="832">
        <v>7</v>
      </c>
      <c r="Q25" s="832">
        <v>8540</v>
      </c>
      <c r="R25" s="828"/>
      <c r="S25" s="833">
        <v>1220</v>
      </c>
    </row>
    <row r="26" spans="1:19" ht="14.45" customHeight="1" x14ac:dyDescent="0.2">
      <c r="A26" s="822"/>
      <c r="B26" s="823" t="s">
        <v>5731</v>
      </c>
      <c r="C26" s="823" t="s">
        <v>590</v>
      </c>
      <c r="D26" s="823" t="s">
        <v>5684</v>
      </c>
      <c r="E26" s="823" t="s">
        <v>5732</v>
      </c>
      <c r="F26" s="823" t="s">
        <v>5751</v>
      </c>
      <c r="G26" s="823" t="s">
        <v>675</v>
      </c>
      <c r="H26" s="832"/>
      <c r="I26" s="832"/>
      <c r="J26" s="823"/>
      <c r="K26" s="823"/>
      <c r="L26" s="832"/>
      <c r="M26" s="832"/>
      <c r="N26" s="823"/>
      <c r="O26" s="823"/>
      <c r="P26" s="832">
        <v>0.05</v>
      </c>
      <c r="Q26" s="832">
        <v>12.17</v>
      </c>
      <c r="R26" s="828"/>
      <c r="S26" s="833">
        <v>243.39999999999998</v>
      </c>
    </row>
    <row r="27" spans="1:19" ht="14.45" customHeight="1" x14ac:dyDescent="0.2">
      <c r="A27" s="822"/>
      <c r="B27" s="823" t="s">
        <v>5731</v>
      </c>
      <c r="C27" s="823" t="s">
        <v>590</v>
      </c>
      <c r="D27" s="823" t="s">
        <v>5684</v>
      </c>
      <c r="E27" s="823" t="s">
        <v>5728</v>
      </c>
      <c r="F27" s="823" t="s">
        <v>5767</v>
      </c>
      <c r="G27" s="823" t="s">
        <v>5768</v>
      </c>
      <c r="H27" s="832"/>
      <c r="I27" s="832"/>
      <c r="J27" s="823"/>
      <c r="K27" s="823"/>
      <c r="L27" s="832"/>
      <c r="M27" s="832"/>
      <c r="N27" s="823"/>
      <c r="O27" s="823"/>
      <c r="P27" s="832">
        <v>1</v>
      </c>
      <c r="Q27" s="832">
        <v>123</v>
      </c>
      <c r="R27" s="828"/>
      <c r="S27" s="833">
        <v>123</v>
      </c>
    </row>
    <row r="28" spans="1:19" ht="14.45" customHeight="1" x14ac:dyDescent="0.2">
      <c r="A28" s="822"/>
      <c r="B28" s="823" t="s">
        <v>5731</v>
      </c>
      <c r="C28" s="823" t="s">
        <v>590</v>
      </c>
      <c r="D28" s="823" t="s">
        <v>5684</v>
      </c>
      <c r="E28" s="823" t="s">
        <v>5728</v>
      </c>
      <c r="F28" s="823" t="s">
        <v>5781</v>
      </c>
      <c r="G28" s="823" t="s">
        <v>5782</v>
      </c>
      <c r="H28" s="832"/>
      <c r="I28" s="832"/>
      <c r="J28" s="823"/>
      <c r="K28" s="823"/>
      <c r="L28" s="832"/>
      <c r="M28" s="832"/>
      <c r="N28" s="823"/>
      <c r="O28" s="823"/>
      <c r="P28" s="832">
        <v>2</v>
      </c>
      <c r="Q28" s="832">
        <v>66.66</v>
      </c>
      <c r="R28" s="828"/>
      <c r="S28" s="833">
        <v>33.33</v>
      </c>
    </row>
    <row r="29" spans="1:19" ht="14.45" customHeight="1" x14ac:dyDescent="0.2">
      <c r="A29" s="822"/>
      <c r="B29" s="823" t="s">
        <v>5731</v>
      </c>
      <c r="C29" s="823" t="s">
        <v>590</v>
      </c>
      <c r="D29" s="823" t="s">
        <v>5684</v>
      </c>
      <c r="E29" s="823" t="s">
        <v>5728</v>
      </c>
      <c r="F29" s="823" t="s">
        <v>5795</v>
      </c>
      <c r="G29" s="823" t="s">
        <v>5796</v>
      </c>
      <c r="H29" s="832"/>
      <c r="I29" s="832"/>
      <c r="J29" s="823"/>
      <c r="K29" s="823"/>
      <c r="L29" s="832"/>
      <c r="M29" s="832"/>
      <c r="N29" s="823"/>
      <c r="O29" s="823"/>
      <c r="P29" s="832">
        <v>1</v>
      </c>
      <c r="Q29" s="832">
        <v>358</v>
      </c>
      <c r="R29" s="828"/>
      <c r="S29" s="833">
        <v>358</v>
      </c>
    </row>
    <row r="30" spans="1:19" ht="14.45" customHeight="1" x14ac:dyDescent="0.2">
      <c r="A30" s="822"/>
      <c r="B30" s="823" t="s">
        <v>5731</v>
      </c>
      <c r="C30" s="823" t="s">
        <v>590</v>
      </c>
      <c r="D30" s="823" t="s">
        <v>5684</v>
      </c>
      <c r="E30" s="823" t="s">
        <v>5728</v>
      </c>
      <c r="F30" s="823" t="s">
        <v>5799</v>
      </c>
      <c r="G30" s="823" t="s">
        <v>5800</v>
      </c>
      <c r="H30" s="832"/>
      <c r="I30" s="832"/>
      <c r="J30" s="823"/>
      <c r="K30" s="823"/>
      <c r="L30" s="832"/>
      <c r="M30" s="832"/>
      <c r="N30" s="823"/>
      <c r="O30" s="823"/>
      <c r="P30" s="832">
        <v>2</v>
      </c>
      <c r="Q30" s="832">
        <v>360</v>
      </c>
      <c r="R30" s="828"/>
      <c r="S30" s="833">
        <v>180</v>
      </c>
    </row>
    <row r="31" spans="1:19" ht="14.45" customHeight="1" x14ac:dyDescent="0.2">
      <c r="A31" s="822"/>
      <c r="B31" s="823" t="s">
        <v>5731</v>
      </c>
      <c r="C31" s="823" t="s">
        <v>590</v>
      </c>
      <c r="D31" s="823" t="s">
        <v>5684</v>
      </c>
      <c r="E31" s="823" t="s">
        <v>5728</v>
      </c>
      <c r="F31" s="823" t="s">
        <v>5808</v>
      </c>
      <c r="G31" s="823" t="s">
        <v>5809</v>
      </c>
      <c r="H31" s="832"/>
      <c r="I31" s="832"/>
      <c r="J31" s="823"/>
      <c r="K31" s="823"/>
      <c r="L31" s="832"/>
      <c r="M31" s="832"/>
      <c r="N31" s="823"/>
      <c r="O31" s="823"/>
      <c r="P31" s="832">
        <v>1</v>
      </c>
      <c r="Q31" s="832">
        <v>799</v>
      </c>
      <c r="R31" s="828"/>
      <c r="S31" s="833">
        <v>799</v>
      </c>
    </row>
    <row r="32" spans="1:19" ht="14.45" customHeight="1" x14ac:dyDescent="0.2">
      <c r="A32" s="822"/>
      <c r="B32" s="823" t="s">
        <v>5731</v>
      </c>
      <c r="C32" s="823" t="s">
        <v>590</v>
      </c>
      <c r="D32" s="823" t="s">
        <v>2247</v>
      </c>
      <c r="E32" s="823" t="s">
        <v>5732</v>
      </c>
      <c r="F32" s="823" t="s">
        <v>5735</v>
      </c>
      <c r="G32" s="823" t="s">
        <v>5736</v>
      </c>
      <c r="H32" s="832"/>
      <c r="I32" s="832"/>
      <c r="J32" s="823"/>
      <c r="K32" s="823"/>
      <c r="L32" s="832"/>
      <c r="M32" s="832"/>
      <c r="N32" s="823"/>
      <c r="O32" s="823"/>
      <c r="P32" s="832">
        <v>0.5</v>
      </c>
      <c r="Q32" s="832">
        <v>34.85</v>
      </c>
      <c r="R32" s="828"/>
      <c r="S32" s="833">
        <v>69.7</v>
      </c>
    </row>
    <row r="33" spans="1:19" ht="14.45" customHeight="1" x14ac:dyDescent="0.2">
      <c r="A33" s="822"/>
      <c r="B33" s="823" t="s">
        <v>5731</v>
      </c>
      <c r="C33" s="823" t="s">
        <v>590</v>
      </c>
      <c r="D33" s="823" t="s">
        <v>2247</v>
      </c>
      <c r="E33" s="823" t="s">
        <v>5732</v>
      </c>
      <c r="F33" s="823" t="s">
        <v>5743</v>
      </c>
      <c r="G33" s="823" t="s">
        <v>673</v>
      </c>
      <c r="H33" s="832"/>
      <c r="I33" s="832"/>
      <c r="J33" s="823"/>
      <c r="K33" s="823"/>
      <c r="L33" s="832"/>
      <c r="M33" s="832"/>
      <c r="N33" s="823"/>
      <c r="O33" s="823"/>
      <c r="P33" s="832">
        <v>0.1</v>
      </c>
      <c r="Q33" s="832">
        <v>5.97</v>
      </c>
      <c r="R33" s="828"/>
      <c r="S33" s="833">
        <v>59.699999999999996</v>
      </c>
    </row>
    <row r="34" spans="1:19" ht="14.45" customHeight="1" x14ac:dyDescent="0.2">
      <c r="A34" s="822"/>
      <c r="B34" s="823" t="s">
        <v>5731</v>
      </c>
      <c r="C34" s="823" t="s">
        <v>590</v>
      </c>
      <c r="D34" s="823" t="s">
        <v>2247</v>
      </c>
      <c r="E34" s="823" t="s">
        <v>5732</v>
      </c>
      <c r="F34" s="823" t="s">
        <v>5746</v>
      </c>
      <c r="G34" s="823" t="s">
        <v>669</v>
      </c>
      <c r="H34" s="832"/>
      <c r="I34" s="832"/>
      <c r="J34" s="823"/>
      <c r="K34" s="823"/>
      <c r="L34" s="832"/>
      <c r="M34" s="832"/>
      <c r="N34" s="823"/>
      <c r="O34" s="823"/>
      <c r="P34" s="832">
        <v>1.2</v>
      </c>
      <c r="Q34" s="832">
        <v>642.05999999999995</v>
      </c>
      <c r="R34" s="828"/>
      <c r="S34" s="833">
        <v>535.04999999999995</v>
      </c>
    </row>
    <row r="35" spans="1:19" ht="14.45" customHeight="1" x14ac:dyDescent="0.2">
      <c r="A35" s="822"/>
      <c r="B35" s="823" t="s">
        <v>5731</v>
      </c>
      <c r="C35" s="823" t="s">
        <v>590</v>
      </c>
      <c r="D35" s="823" t="s">
        <v>2247</v>
      </c>
      <c r="E35" s="823" t="s">
        <v>5732</v>
      </c>
      <c r="F35" s="823" t="s">
        <v>5751</v>
      </c>
      <c r="G35" s="823" t="s">
        <v>675</v>
      </c>
      <c r="H35" s="832"/>
      <c r="I35" s="832"/>
      <c r="J35" s="823"/>
      <c r="K35" s="823"/>
      <c r="L35" s="832"/>
      <c r="M35" s="832"/>
      <c r="N35" s="823"/>
      <c r="O35" s="823"/>
      <c r="P35" s="832">
        <v>0.55000000000000004</v>
      </c>
      <c r="Q35" s="832">
        <v>133.87</v>
      </c>
      <c r="R35" s="828"/>
      <c r="S35" s="833">
        <v>243.39999999999998</v>
      </c>
    </row>
    <row r="36" spans="1:19" ht="14.45" customHeight="1" x14ac:dyDescent="0.2">
      <c r="A36" s="822"/>
      <c r="B36" s="823" t="s">
        <v>5731</v>
      </c>
      <c r="C36" s="823" t="s">
        <v>590</v>
      </c>
      <c r="D36" s="823" t="s">
        <v>2247</v>
      </c>
      <c r="E36" s="823" t="s">
        <v>5732</v>
      </c>
      <c r="F36" s="823" t="s">
        <v>5755</v>
      </c>
      <c r="G36" s="823" t="s">
        <v>1857</v>
      </c>
      <c r="H36" s="832"/>
      <c r="I36" s="832"/>
      <c r="J36" s="823"/>
      <c r="K36" s="823"/>
      <c r="L36" s="832"/>
      <c r="M36" s="832"/>
      <c r="N36" s="823"/>
      <c r="O36" s="823"/>
      <c r="P36" s="832">
        <v>0.6</v>
      </c>
      <c r="Q36" s="832">
        <v>176.58</v>
      </c>
      <c r="R36" s="828"/>
      <c r="S36" s="833">
        <v>294.3</v>
      </c>
    </row>
    <row r="37" spans="1:19" ht="14.45" customHeight="1" x14ac:dyDescent="0.2">
      <c r="A37" s="822"/>
      <c r="B37" s="823" t="s">
        <v>5731</v>
      </c>
      <c r="C37" s="823" t="s">
        <v>590</v>
      </c>
      <c r="D37" s="823" t="s">
        <v>2247</v>
      </c>
      <c r="E37" s="823" t="s">
        <v>5756</v>
      </c>
      <c r="F37" s="823" t="s">
        <v>5759</v>
      </c>
      <c r="G37" s="823" t="s">
        <v>5760</v>
      </c>
      <c r="H37" s="832"/>
      <c r="I37" s="832"/>
      <c r="J37" s="823"/>
      <c r="K37" s="823"/>
      <c r="L37" s="832"/>
      <c r="M37" s="832"/>
      <c r="N37" s="823"/>
      <c r="O37" s="823"/>
      <c r="P37" s="832">
        <v>3</v>
      </c>
      <c r="Q37" s="832">
        <v>541.31999999999994</v>
      </c>
      <c r="R37" s="828"/>
      <c r="S37" s="833">
        <v>180.43999999999997</v>
      </c>
    </row>
    <row r="38" spans="1:19" ht="14.45" customHeight="1" x14ac:dyDescent="0.2">
      <c r="A38" s="822"/>
      <c r="B38" s="823" t="s">
        <v>5731</v>
      </c>
      <c r="C38" s="823" t="s">
        <v>590</v>
      </c>
      <c r="D38" s="823" t="s">
        <v>2247</v>
      </c>
      <c r="E38" s="823" t="s">
        <v>5756</v>
      </c>
      <c r="F38" s="823" t="s">
        <v>5761</v>
      </c>
      <c r="G38" s="823" t="s">
        <v>5762</v>
      </c>
      <c r="H38" s="832"/>
      <c r="I38" s="832"/>
      <c r="J38" s="823"/>
      <c r="K38" s="823"/>
      <c r="L38" s="832"/>
      <c r="M38" s="832"/>
      <c r="N38" s="823"/>
      <c r="O38" s="823"/>
      <c r="P38" s="832">
        <v>1</v>
      </c>
      <c r="Q38" s="832">
        <v>180.44</v>
      </c>
      <c r="R38" s="828"/>
      <c r="S38" s="833">
        <v>180.44</v>
      </c>
    </row>
    <row r="39" spans="1:19" ht="14.45" customHeight="1" x14ac:dyDescent="0.2">
      <c r="A39" s="822"/>
      <c r="B39" s="823" t="s">
        <v>5731</v>
      </c>
      <c r="C39" s="823" t="s">
        <v>590</v>
      </c>
      <c r="D39" s="823" t="s">
        <v>2247</v>
      </c>
      <c r="E39" s="823" t="s">
        <v>5728</v>
      </c>
      <c r="F39" s="823" t="s">
        <v>5769</v>
      </c>
      <c r="G39" s="823" t="s">
        <v>5770</v>
      </c>
      <c r="H39" s="832"/>
      <c r="I39" s="832"/>
      <c r="J39" s="823"/>
      <c r="K39" s="823"/>
      <c r="L39" s="832"/>
      <c r="M39" s="832"/>
      <c r="N39" s="823"/>
      <c r="O39" s="823"/>
      <c r="P39" s="832">
        <v>1</v>
      </c>
      <c r="Q39" s="832">
        <v>80</v>
      </c>
      <c r="R39" s="828"/>
      <c r="S39" s="833">
        <v>80</v>
      </c>
    </row>
    <row r="40" spans="1:19" ht="14.45" customHeight="1" x14ac:dyDescent="0.2">
      <c r="A40" s="822"/>
      <c r="B40" s="823" t="s">
        <v>5731</v>
      </c>
      <c r="C40" s="823" t="s">
        <v>590</v>
      </c>
      <c r="D40" s="823" t="s">
        <v>2247</v>
      </c>
      <c r="E40" s="823" t="s">
        <v>5728</v>
      </c>
      <c r="F40" s="823" t="s">
        <v>5771</v>
      </c>
      <c r="G40" s="823" t="s">
        <v>5772</v>
      </c>
      <c r="H40" s="832"/>
      <c r="I40" s="832"/>
      <c r="J40" s="823"/>
      <c r="K40" s="823"/>
      <c r="L40" s="832"/>
      <c r="M40" s="832"/>
      <c r="N40" s="823"/>
      <c r="O40" s="823"/>
      <c r="P40" s="832">
        <v>13</v>
      </c>
      <c r="Q40" s="832">
        <v>1989</v>
      </c>
      <c r="R40" s="828"/>
      <c r="S40" s="833">
        <v>153</v>
      </c>
    </row>
    <row r="41" spans="1:19" ht="14.45" customHeight="1" x14ac:dyDescent="0.2">
      <c r="A41" s="822"/>
      <c r="B41" s="823" t="s">
        <v>5731</v>
      </c>
      <c r="C41" s="823" t="s">
        <v>590</v>
      </c>
      <c r="D41" s="823" t="s">
        <v>2247</v>
      </c>
      <c r="E41" s="823" t="s">
        <v>5728</v>
      </c>
      <c r="F41" s="823" t="s">
        <v>5773</v>
      </c>
      <c r="G41" s="823" t="s">
        <v>5774</v>
      </c>
      <c r="H41" s="832"/>
      <c r="I41" s="832"/>
      <c r="J41" s="823"/>
      <c r="K41" s="823"/>
      <c r="L41" s="832"/>
      <c r="M41" s="832"/>
      <c r="N41" s="823"/>
      <c r="O41" s="823"/>
      <c r="P41" s="832">
        <v>13</v>
      </c>
      <c r="Q41" s="832">
        <v>494</v>
      </c>
      <c r="R41" s="828"/>
      <c r="S41" s="833">
        <v>38</v>
      </c>
    </row>
    <row r="42" spans="1:19" ht="14.45" customHeight="1" x14ac:dyDescent="0.2">
      <c r="A42" s="822"/>
      <c r="B42" s="823" t="s">
        <v>5731</v>
      </c>
      <c r="C42" s="823" t="s">
        <v>590</v>
      </c>
      <c r="D42" s="823" t="s">
        <v>2247</v>
      </c>
      <c r="E42" s="823" t="s">
        <v>5728</v>
      </c>
      <c r="F42" s="823" t="s">
        <v>5775</v>
      </c>
      <c r="G42" s="823" t="s">
        <v>5776</v>
      </c>
      <c r="H42" s="832"/>
      <c r="I42" s="832"/>
      <c r="J42" s="823"/>
      <c r="K42" s="823"/>
      <c r="L42" s="832"/>
      <c r="M42" s="832"/>
      <c r="N42" s="823"/>
      <c r="O42" s="823"/>
      <c r="P42" s="832">
        <v>1</v>
      </c>
      <c r="Q42" s="832">
        <v>132</v>
      </c>
      <c r="R42" s="828"/>
      <c r="S42" s="833">
        <v>132</v>
      </c>
    </row>
    <row r="43" spans="1:19" ht="14.45" customHeight="1" x14ac:dyDescent="0.2">
      <c r="A43" s="822"/>
      <c r="B43" s="823" t="s">
        <v>5731</v>
      </c>
      <c r="C43" s="823" t="s">
        <v>590</v>
      </c>
      <c r="D43" s="823" t="s">
        <v>2247</v>
      </c>
      <c r="E43" s="823" t="s">
        <v>5728</v>
      </c>
      <c r="F43" s="823" t="s">
        <v>5777</v>
      </c>
      <c r="G43" s="823" t="s">
        <v>5778</v>
      </c>
      <c r="H43" s="832"/>
      <c r="I43" s="832"/>
      <c r="J43" s="823"/>
      <c r="K43" s="823"/>
      <c r="L43" s="832"/>
      <c r="M43" s="832"/>
      <c r="N43" s="823"/>
      <c r="O43" s="823"/>
      <c r="P43" s="832">
        <v>10</v>
      </c>
      <c r="Q43" s="832">
        <v>7110</v>
      </c>
      <c r="R43" s="828"/>
      <c r="S43" s="833">
        <v>711</v>
      </c>
    </row>
    <row r="44" spans="1:19" ht="14.45" customHeight="1" x14ac:dyDescent="0.2">
      <c r="A44" s="822"/>
      <c r="B44" s="823" t="s">
        <v>5731</v>
      </c>
      <c r="C44" s="823" t="s">
        <v>590</v>
      </c>
      <c r="D44" s="823" t="s">
        <v>2247</v>
      </c>
      <c r="E44" s="823" t="s">
        <v>5728</v>
      </c>
      <c r="F44" s="823" t="s">
        <v>5781</v>
      </c>
      <c r="G44" s="823" t="s">
        <v>5782</v>
      </c>
      <c r="H44" s="832"/>
      <c r="I44" s="832"/>
      <c r="J44" s="823"/>
      <c r="K44" s="823"/>
      <c r="L44" s="832"/>
      <c r="M44" s="832"/>
      <c r="N44" s="823"/>
      <c r="O44" s="823"/>
      <c r="P44" s="832">
        <v>55</v>
      </c>
      <c r="Q44" s="832">
        <v>1833.33</v>
      </c>
      <c r="R44" s="828"/>
      <c r="S44" s="833">
        <v>33.333272727272728</v>
      </c>
    </row>
    <row r="45" spans="1:19" ht="14.45" customHeight="1" x14ac:dyDescent="0.2">
      <c r="A45" s="822"/>
      <c r="B45" s="823" t="s">
        <v>5731</v>
      </c>
      <c r="C45" s="823" t="s">
        <v>590</v>
      </c>
      <c r="D45" s="823" t="s">
        <v>2247</v>
      </c>
      <c r="E45" s="823" t="s">
        <v>5728</v>
      </c>
      <c r="F45" s="823" t="s">
        <v>5791</v>
      </c>
      <c r="G45" s="823" t="s">
        <v>5792</v>
      </c>
      <c r="H45" s="832"/>
      <c r="I45" s="832"/>
      <c r="J45" s="823"/>
      <c r="K45" s="823"/>
      <c r="L45" s="832"/>
      <c r="M45" s="832"/>
      <c r="N45" s="823"/>
      <c r="O45" s="823"/>
      <c r="P45" s="832">
        <v>13</v>
      </c>
      <c r="Q45" s="832">
        <v>1027</v>
      </c>
      <c r="R45" s="828"/>
      <c r="S45" s="833">
        <v>79</v>
      </c>
    </row>
    <row r="46" spans="1:19" ht="14.45" customHeight="1" x14ac:dyDescent="0.2">
      <c r="A46" s="822"/>
      <c r="B46" s="823" t="s">
        <v>5731</v>
      </c>
      <c r="C46" s="823" t="s">
        <v>590</v>
      </c>
      <c r="D46" s="823" t="s">
        <v>2247</v>
      </c>
      <c r="E46" s="823" t="s">
        <v>5728</v>
      </c>
      <c r="F46" s="823" t="s">
        <v>5793</v>
      </c>
      <c r="G46" s="823" t="s">
        <v>5794</v>
      </c>
      <c r="H46" s="832"/>
      <c r="I46" s="832"/>
      <c r="J46" s="823"/>
      <c r="K46" s="823"/>
      <c r="L46" s="832"/>
      <c r="M46" s="832"/>
      <c r="N46" s="823"/>
      <c r="O46" s="823"/>
      <c r="P46" s="832">
        <v>6</v>
      </c>
      <c r="Q46" s="832">
        <v>3750</v>
      </c>
      <c r="R46" s="828"/>
      <c r="S46" s="833">
        <v>625</v>
      </c>
    </row>
    <row r="47" spans="1:19" ht="14.45" customHeight="1" x14ac:dyDescent="0.2">
      <c r="A47" s="822"/>
      <c r="B47" s="823" t="s">
        <v>5731</v>
      </c>
      <c r="C47" s="823" t="s">
        <v>590</v>
      </c>
      <c r="D47" s="823" t="s">
        <v>2247</v>
      </c>
      <c r="E47" s="823" t="s">
        <v>5728</v>
      </c>
      <c r="F47" s="823" t="s">
        <v>5797</v>
      </c>
      <c r="G47" s="823" t="s">
        <v>5798</v>
      </c>
      <c r="H47" s="832"/>
      <c r="I47" s="832"/>
      <c r="J47" s="823"/>
      <c r="K47" s="823"/>
      <c r="L47" s="832"/>
      <c r="M47" s="832"/>
      <c r="N47" s="823"/>
      <c r="O47" s="823"/>
      <c r="P47" s="832">
        <v>4</v>
      </c>
      <c r="Q47" s="832">
        <v>1508</v>
      </c>
      <c r="R47" s="828"/>
      <c r="S47" s="833">
        <v>377</v>
      </c>
    </row>
    <row r="48" spans="1:19" ht="14.45" customHeight="1" x14ac:dyDescent="0.2">
      <c r="A48" s="822"/>
      <c r="B48" s="823" t="s">
        <v>5731</v>
      </c>
      <c r="C48" s="823" t="s">
        <v>590</v>
      </c>
      <c r="D48" s="823" t="s">
        <v>2247</v>
      </c>
      <c r="E48" s="823" t="s">
        <v>5728</v>
      </c>
      <c r="F48" s="823" t="s">
        <v>5799</v>
      </c>
      <c r="G48" s="823" t="s">
        <v>5800</v>
      </c>
      <c r="H48" s="832"/>
      <c r="I48" s="832"/>
      <c r="J48" s="823"/>
      <c r="K48" s="823"/>
      <c r="L48" s="832"/>
      <c r="M48" s="832"/>
      <c r="N48" s="823"/>
      <c r="O48" s="823"/>
      <c r="P48" s="832">
        <v>45</v>
      </c>
      <c r="Q48" s="832">
        <v>8100</v>
      </c>
      <c r="R48" s="828"/>
      <c r="S48" s="833">
        <v>180</v>
      </c>
    </row>
    <row r="49" spans="1:19" ht="14.45" customHeight="1" x14ac:dyDescent="0.2">
      <c r="A49" s="822"/>
      <c r="B49" s="823" t="s">
        <v>5731</v>
      </c>
      <c r="C49" s="823" t="s">
        <v>590</v>
      </c>
      <c r="D49" s="823" t="s">
        <v>2252</v>
      </c>
      <c r="E49" s="823" t="s">
        <v>5728</v>
      </c>
      <c r="F49" s="823" t="s">
        <v>5773</v>
      </c>
      <c r="G49" s="823" t="s">
        <v>5774</v>
      </c>
      <c r="H49" s="832"/>
      <c r="I49" s="832"/>
      <c r="J49" s="823"/>
      <c r="K49" s="823"/>
      <c r="L49" s="832"/>
      <c r="M49" s="832"/>
      <c r="N49" s="823"/>
      <c r="O49" s="823"/>
      <c r="P49" s="832">
        <v>14</v>
      </c>
      <c r="Q49" s="832">
        <v>532</v>
      </c>
      <c r="R49" s="828"/>
      <c r="S49" s="833">
        <v>38</v>
      </c>
    </row>
    <row r="50" spans="1:19" ht="14.45" customHeight="1" x14ac:dyDescent="0.2">
      <c r="A50" s="822"/>
      <c r="B50" s="823" t="s">
        <v>5731</v>
      </c>
      <c r="C50" s="823" t="s">
        <v>590</v>
      </c>
      <c r="D50" s="823" t="s">
        <v>2254</v>
      </c>
      <c r="E50" s="823" t="s">
        <v>5728</v>
      </c>
      <c r="F50" s="823" t="s">
        <v>5769</v>
      </c>
      <c r="G50" s="823" t="s">
        <v>5770</v>
      </c>
      <c r="H50" s="832"/>
      <c r="I50" s="832"/>
      <c r="J50" s="823"/>
      <c r="K50" s="823"/>
      <c r="L50" s="832"/>
      <c r="M50" s="832"/>
      <c r="N50" s="823"/>
      <c r="O50" s="823"/>
      <c r="P50" s="832">
        <v>1</v>
      </c>
      <c r="Q50" s="832">
        <v>80</v>
      </c>
      <c r="R50" s="828"/>
      <c r="S50" s="833">
        <v>80</v>
      </c>
    </row>
    <row r="51" spans="1:19" ht="14.45" customHeight="1" x14ac:dyDescent="0.2">
      <c r="A51" s="822"/>
      <c r="B51" s="823" t="s">
        <v>5731</v>
      </c>
      <c r="C51" s="823" t="s">
        <v>590</v>
      </c>
      <c r="D51" s="823" t="s">
        <v>2254</v>
      </c>
      <c r="E51" s="823" t="s">
        <v>5728</v>
      </c>
      <c r="F51" s="823" t="s">
        <v>5773</v>
      </c>
      <c r="G51" s="823" t="s">
        <v>5774</v>
      </c>
      <c r="H51" s="832"/>
      <c r="I51" s="832"/>
      <c r="J51" s="823"/>
      <c r="K51" s="823"/>
      <c r="L51" s="832"/>
      <c r="M51" s="832"/>
      <c r="N51" s="823"/>
      <c r="O51" s="823"/>
      <c r="P51" s="832">
        <v>1</v>
      </c>
      <c r="Q51" s="832">
        <v>38</v>
      </c>
      <c r="R51" s="828"/>
      <c r="S51" s="833">
        <v>38</v>
      </c>
    </row>
    <row r="52" spans="1:19" ht="14.45" customHeight="1" x14ac:dyDescent="0.2">
      <c r="A52" s="822"/>
      <c r="B52" s="823" t="s">
        <v>5731</v>
      </c>
      <c r="C52" s="823" t="s">
        <v>590</v>
      </c>
      <c r="D52" s="823" t="s">
        <v>2254</v>
      </c>
      <c r="E52" s="823" t="s">
        <v>5728</v>
      </c>
      <c r="F52" s="823" t="s">
        <v>5777</v>
      </c>
      <c r="G52" s="823" t="s">
        <v>5778</v>
      </c>
      <c r="H52" s="832"/>
      <c r="I52" s="832"/>
      <c r="J52" s="823"/>
      <c r="K52" s="823"/>
      <c r="L52" s="832"/>
      <c r="M52" s="832"/>
      <c r="N52" s="823"/>
      <c r="O52" s="823"/>
      <c r="P52" s="832">
        <v>4</v>
      </c>
      <c r="Q52" s="832">
        <v>2844</v>
      </c>
      <c r="R52" s="828"/>
      <c r="S52" s="833">
        <v>711</v>
      </c>
    </row>
    <row r="53" spans="1:19" ht="14.45" customHeight="1" x14ac:dyDescent="0.2">
      <c r="A53" s="822"/>
      <c r="B53" s="823" t="s">
        <v>5731</v>
      </c>
      <c r="C53" s="823" t="s">
        <v>590</v>
      </c>
      <c r="D53" s="823" t="s">
        <v>2254</v>
      </c>
      <c r="E53" s="823" t="s">
        <v>5728</v>
      </c>
      <c r="F53" s="823" t="s">
        <v>5781</v>
      </c>
      <c r="G53" s="823" t="s">
        <v>5782</v>
      </c>
      <c r="H53" s="832"/>
      <c r="I53" s="832"/>
      <c r="J53" s="823"/>
      <c r="K53" s="823"/>
      <c r="L53" s="832"/>
      <c r="M53" s="832"/>
      <c r="N53" s="823"/>
      <c r="O53" s="823"/>
      <c r="P53" s="832">
        <v>12</v>
      </c>
      <c r="Q53" s="832">
        <v>399.99</v>
      </c>
      <c r="R53" s="828"/>
      <c r="S53" s="833">
        <v>33.332500000000003</v>
      </c>
    </row>
    <row r="54" spans="1:19" ht="14.45" customHeight="1" x14ac:dyDescent="0.2">
      <c r="A54" s="822"/>
      <c r="B54" s="823" t="s">
        <v>5731</v>
      </c>
      <c r="C54" s="823" t="s">
        <v>590</v>
      </c>
      <c r="D54" s="823" t="s">
        <v>2254</v>
      </c>
      <c r="E54" s="823" t="s">
        <v>5728</v>
      </c>
      <c r="F54" s="823" t="s">
        <v>5799</v>
      </c>
      <c r="G54" s="823" t="s">
        <v>5800</v>
      </c>
      <c r="H54" s="832"/>
      <c r="I54" s="832"/>
      <c r="J54" s="823"/>
      <c r="K54" s="823"/>
      <c r="L54" s="832"/>
      <c r="M54" s="832"/>
      <c r="N54" s="823"/>
      <c r="O54" s="823"/>
      <c r="P54" s="832">
        <v>8</v>
      </c>
      <c r="Q54" s="832">
        <v>1440</v>
      </c>
      <c r="R54" s="828"/>
      <c r="S54" s="833">
        <v>180</v>
      </c>
    </row>
    <row r="55" spans="1:19" ht="14.45" customHeight="1" x14ac:dyDescent="0.2">
      <c r="A55" s="822"/>
      <c r="B55" s="823" t="s">
        <v>5731</v>
      </c>
      <c r="C55" s="823" t="s">
        <v>590</v>
      </c>
      <c r="D55" s="823" t="s">
        <v>2255</v>
      </c>
      <c r="E55" s="823" t="s">
        <v>5732</v>
      </c>
      <c r="F55" s="823" t="s">
        <v>5741</v>
      </c>
      <c r="G55" s="823" t="s">
        <v>3486</v>
      </c>
      <c r="H55" s="832"/>
      <c r="I55" s="832"/>
      <c r="J55" s="823"/>
      <c r="K55" s="823"/>
      <c r="L55" s="832"/>
      <c r="M55" s="832"/>
      <c r="N55" s="823"/>
      <c r="O55" s="823"/>
      <c r="P55" s="832">
        <v>0.2</v>
      </c>
      <c r="Q55" s="832">
        <v>7.8</v>
      </c>
      <c r="R55" s="828"/>
      <c r="S55" s="833">
        <v>39</v>
      </c>
    </row>
    <row r="56" spans="1:19" ht="14.45" customHeight="1" x14ac:dyDescent="0.2">
      <c r="A56" s="822"/>
      <c r="B56" s="823" t="s">
        <v>5731</v>
      </c>
      <c r="C56" s="823" t="s">
        <v>590</v>
      </c>
      <c r="D56" s="823" t="s">
        <v>2255</v>
      </c>
      <c r="E56" s="823" t="s">
        <v>5728</v>
      </c>
      <c r="F56" s="823" t="s">
        <v>5773</v>
      </c>
      <c r="G56" s="823" t="s">
        <v>5774</v>
      </c>
      <c r="H56" s="832"/>
      <c r="I56" s="832"/>
      <c r="J56" s="823"/>
      <c r="K56" s="823"/>
      <c r="L56" s="832"/>
      <c r="M56" s="832"/>
      <c r="N56" s="823"/>
      <c r="O56" s="823"/>
      <c r="P56" s="832">
        <v>42</v>
      </c>
      <c r="Q56" s="832">
        <v>1596</v>
      </c>
      <c r="R56" s="828"/>
      <c r="S56" s="833">
        <v>38</v>
      </c>
    </row>
    <row r="57" spans="1:19" ht="14.45" customHeight="1" x14ac:dyDescent="0.2">
      <c r="A57" s="822"/>
      <c r="B57" s="823" t="s">
        <v>5731</v>
      </c>
      <c r="C57" s="823" t="s">
        <v>590</v>
      </c>
      <c r="D57" s="823" t="s">
        <v>2255</v>
      </c>
      <c r="E57" s="823" t="s">
        <v>5728</v>
      </c>
      <c r="F57" s="823" t="s">
        <v>5777</v>
      </c>
      <c r="G57" s="823" t="s">
        <v>5778</v>
      </c>
      <c r="H57" s="832"/>
      <c r="I57" s="832"/>
      <c r="J57" s="823"/>
      <c r="K57" s="823"/>
      <c r="L57" s="832"/>
      <c r="M57" s="832"/>
      <c r="N57" s="823"/>
      <c r="O57" s="823"/>
      <c r="P57" s="832">
        <v>16</v>
      </c>
      <c r="Q57" s="832">
        <v>11376</v>
      </c>
      <c r="R57" s="828"/>
      <c r="S57" s="833">
        <v>711</v>
      </c>
    </row>
    <row r="58" spans="1:19" ht="14.45" customHeight="1" x14ac:dyDescent="0.2">
      <c r="A58" s="822"/>
      <c r="B58" s="823" t="s">
        <v>5731</v>
      </c>
      <c r="C58" s="823" t="s">
        <v>590</v>
      </c>
      <c r="D58" s="823" t="s">
        <v>2255</v>
      </c>
      <c r="E58" s="823" t="s">
        <v>5728</v>
      </c>
      <c r="F58" s="823" t="s">
        <v>5779</v>
      </c>
      <c r="G58" s="823" t="s">
        <v>5780</v>
      </c>
      <c r="H58" s="832"/>
      <c r="I58" s="832"/>
      <c r="J58" s="823"/>
      <c r="K58" s="823"/>
      <c r="L58" s="832"/>
      <c r="M58" s="832"/>
      <c r="N58" s="823"/>
      <c r="O58" s="823"/>
      <c r="P58" s="832">
        <v>1</v>
      </c>
      <c r="Q58" s="832">
        <v>360</v>
      </c>
      <c r="R58" s="828"/>
      <c r="S58" s="833">
        <v>360</v>
      </c>
    </row>
    <row r="59" spans="1:19" ht="14.45" customHeight="1" x14ac:dyDescent="0.2">
      <c r="A59" s="822"/>
      <c r="B59" s="823" t="s">
        <v>5731</v>
      </c>
      <c r="C59" s="823" t="s">
        <v>590</v>
      </c>
      <c r="D59" s="823" t="s">
        <v>2255</v>
      </c>
      <c r="E59" s="823" t="s">
        <v>5728</v>
      </c>
      <c r="F59" s="823" t="s">
        <v>5781</v>
      </c>
      <c r="G59" s="823" t="s">
        <v>5782</v>
      </c>
      <c r="H59" s="832"/>
      <c r="I59" s="832"/>
      <c r="J59" s="823"/>
      <c r="K59" s="823"/>
      <c r="L59" s="832"/>
      <c r="M59" s="832"/>
      <c r="N59" s="823"/>
      <c r="O59" s="823"/>
      <c r="P59" s="832">
        <v>128</v>
      </c>
      <c r="Q59" s="832">
        <v>4266.66</v>
      </c>
      <c r="R59" s="828"/>
      <c r="S59" s="833">
        <v>33.333281249999999</v>
      </c>
    </row>
    <row r="60" spans="1:19" ht="14.45" customHeight="1" x14ac:dyDescent="0.2">
      <c r="A60" s="822"/>
      <c r="B60" s="823" t="s">
        <v>5731</v>
      </c>
      <c r="C60" s="823" t="s">
        <v>590</v>
      </c>
      <c r="D60" s="823" t="s">
        <v>2255</v>
      </c>
      <c r="E60" s="823" t="s">
        <v>5728</v>
      </c>
      <c r="F60" s="823" t="s">
        <v>5785</v>
      </c>
      <c r="G60" s="823" t="s">
        <v>5786</v>
      </c>
      <c r="H60" s="832"/>
      <c r="I60" s="832"/>
      <c r="J60" s="823"/>
      <c r="K60" s="823"/>
      <c r="L60" s="832"/>
      <c r="M60" s="832"/>
      <c r="N60" s="823"/>
      <c r="O60" s="823"/>
      <c r="P60" s="832">
        <v>1</v>
      </c>
      <c r="Q60" s="832">
        <v>33</v>
      </c>
      <c r="R60" s="828"/>
      <c r="S60" s="833">
        <v>33</v>
      </c>
    </row>
    <row r="61" spans="1:19" ht="14.45" customHeight="1" x14ac:dyDescent="0.2">
      <c r="A61" s="822"/>
      <c r="B61" s="823" t="s">
        <v>5731</v>
      </c>
      <c r="C61" s="823" t="s">
        <v>590</v>
      </c>
      <c r="D61" s="823" t="s">
        <v>2255</v>
      </c>
      <c r="E61" s="823" t="s">
        <v>5728</v>
      </c>
      <c r="F61" s="823" t="s">
        <v>5787</v>
      </c>
      <c r="G61" s="823" t="s">
        <v>5788</v>
      </c>
      <c r="H61" s="832"/>
      <c r="I61" s="832"/>
      <c r="J61" s="823"/>
      <c r="K61" s="823"/>
      <c r="L61" s="832"/>
      <c r="M61" s="832"/>
      <c r="N61" s="823"/>
      <c r="O61" s="823"/>
      <c r="P61" s="832">
        <v>5</v>
      </c>
      <c r="Q61" s="832">
        <v>380</v>
      </c>
      <c r="R61" s="828"/>
      <c r="S61" s="833">
        <v>76</v>
      </c>
    </row>
    <row r="62" spans="1:19" ht="14.45" customHeight="1" x14ac:dyDescent="0.2">
      <c r="A62" s="822"/>
      <c r="B62" s="823" t="s">
        <v>5731</v>
      </c>
      <c r="C62" s="823" t="s">
        <v>590</v>
      </c>
      <c r="D62" s="823" t="s">
        <v>2255</v>
      </c>
      <c r="E62" s="823" t="s">
        <v>5728</v>
      </c>
      <c r="F62" s="823" t="s">
        <v>5789</v>
      </c>
      <c r="G62" s="823" t="s">
        <v>5790</v>
      </c>
      <c r="H62" s="832"/>
      <c r="I62" s="832"/>
      <c r="J62" s="823"/>
      <c r="K62" s="823"/>
      <c r="L62" s="832"/>
      <c r="M62" s="832"/>
      <c r="N62" s="823"/>
      <c r="O62" s="823"/>
      <c r="P62" s="832">
        <v>2</v>
      </c>
      <c r="Q62" s="832">
        <v>456</v>
      </c>
      <c r="R62" s="828"/>
      <c r="S62" s="833">
        <v>228</v>
      </c>
    </row>
    <row r="63" spans="1:19" ht="14.45" customHeight="1" x14ac:dyDescent="0.2">
      <c r="A63" s="822"/>
      <c r="B63" s="823" t="s">
        <v>5731</v>
      </c>
      <c r="C63" s="823" t="s">
        <v>590</v>
      </c>
      <c r="D63" s="823" t="s">
        <v>2255</v>
      </c>
      <c r="E63" s="823" t="s">
        <v>5728</v>
      </c>
      <c r="F63" s="823" t="s">
        <v>5799</v>
      </c>
      <c r="G63" s="823" t="s">
        <v>5800</v>
      </c>
      <c r="H63" s="832"/>
      <c r="I63" s="832"/>
      <c r="J63" s="823"/>
      <c r="K63" s="823"/>
      <c r="L63" s="832"/>
      <c r="M63" s="832"/>
      <c r="N63" s="823"/>
      <c r="O63" s="823"/>
      <c r="P63" s="832">
        <v>112</v>
      </c>
      <c r="Q63" s="832">
        <v>20160</v>
      </c>
      <c r="R63" s="828"/>
      <c r="S63" s="833">
        <v>180</v>
      </c>
    </row>
    <row r="64" spans="1:19" ht="14.45" customHeight="1" x14ac:dyDescent="0.2">
      <c r="A64" s="822"/>
      <c r="B64" s="823" t="s">
        <v>5731</v>
      </c>
      <c r="C64" s="823" t="s">
        <v>590</v>
      </c>
      <c r="D64" s="823" t="s">
        <v>2256</v>
      </c>
      <c r="E64" s="823" t="s">
        <v>5732</v>
      </c>
      <c r="F64" s="823" t="s">
        <v>5735</v>
      </c>
      <c r="G64" s="823" t="s">
        <v>5736</v>
      </c>
      <c r="H64" s="832"/>
      <c r="I64" s="832"/>
      <c r="J64" s="823"/>
      <c r="K64" s="823"/>
      <c r="L64" s="832"/>
      <c r="M64" s="832"/>
      <c r="N64" s="823"/>
      <c r="O64" s="823"/>
      <c r="P64" s="832">
        <v>0.7</v>
      </c>
      <c r="Q64" s="832">
        <v>48.79</v>
      </c>
      <c r="R64" s="828"/>
      <c r="S64" s="833">
        <v>69.7</v>
      </c>
    </row>
    <row r="65" spans="1:19" ht="14.45" customHeight="1" x14ac:dyDescent="0.2">
      <c r="A65" s="822"/>
      <c r="B65" s="823" t="s">
        <v>5731</v>
      </c>
      <c r="C65" s="823" t="s">
        <v>590</v>
      </c>
      <c r="D65" s="823" t="s">
        <v>2256</v>
      </c>
      <c r="E65" s="823" t="s">
        <v>5732</v>
      </c>
      <c r="F65" s="823" t="s">
        <v>5743</v>
      </c>
      <c r="G65" s="823" t="s">
        <v>673</v>
      </c>
      <c r="H65" s="832"/>
      <c r="I65" s="832"/>
      <c r="J65" s="823"/>
      <c r="K65" s="823"/>
      <c r="L65" s="832"/>
      <c r="M65" s="832"/>
      <c r="N65" s="823"/>
      <c r="O65" s="823"/>
      <c r="P65" s="832">
        <v>1.0999999999999999</v>
      </c>
      <c r="Q65" s="832">
        <v>65.819999999999993</v>
      </c>
      <c r="R65" s="828"/>
      <c r="S65" s="833">
        <v>59.836363636363636</v>
      </c>
    </row>
    <row r="66" spans="1:19" ht="14.45" customHeight="1" x14ac:dyDescent="0.2">
      <c r="A66" s="822"/>
      <c r="B66" s="823" t="s">
        <v>5731</v>
      </c>
      <c r="C66" s="823" t="s">
        <v>590</v>
      </c>
      <c r="D66" s="823" t="s">
        <v>2256</v>
      </c>
      <c r="E66" s="823" t="s">
        <v>5732</v>
      </c>
      <c r="F66" s="823" t="s">
        <v>5746</v>
      </c>
      <c r="G66" s="823" t="s">
        <v>669</v>
      </c>
      <c r="H66" s="832"/>
      <c r="I66" s="832"/>
      <c r="J66" s="823"/>
      <c r="K66" s="823"/>
      <c r="L66" s="832"/>
      <c r="M66" s="832"/>
      <c r="N66" s="823"/>
      <c r="O66" s="823"/>
      <c r="P66" s="832">
        <v>3.4000000000000004</v>
      </c>
      <c r="Q66" s="832">
        <v>1819.17</v>
      </c>
      <c r="R66" s="828"/>
      <c r="S66" s="833">
        <v>535.04999999999995</v>
      </c>
    </row>
    <row r="67" spans="1:19" ht="14.45" customHeight="1" x14ac:dyDescent="0.2">
      <c r="A67" s="822"/>
      <c r="B67" s="823" t="s">
        <v>5731</v>
      </c>
      <c r="C67" s="823" t="s">
        <v>590</v>
      </c>
      <c r="D67" s="823" t="s">
        <v>2256</v>
      </c>
      <c r="E67" s="823" t="s">
        <v>5732</v>
      </c>
      <c r="F67" s="823" t="s">
        <v>5751</v>
      </c>
      <c r="G67" s="823" t="s">
        <v>675</v>
      </c>
      <c r="H67" s="832"/>
      <c r="I67" s="832"/>
      <c r="J67" s="823"/>
      <c r="K67" s="823"/>
      <c r="L67" s="832"/>
      <c r="M67" s="832"/>
      <c r="N67" s="823"/>
      <c r="O67" s="823"/>
      <c r="P67" s="832">
        <v>3.15</v>
      </c>
      <c r="Q67" s="832">
        <v>766.71</v>
      </c>
      <c r="R67" s="828"/>
      <c r="S67" s="833">
        <v>243.4</v>
      </c>
    </row>
    <row r="68" spans="1:19" ht="14.45" customHeight="1" x14ac:dyDescent="0.2">
      <c r="A68" s="822"/>
      <c r="B68" s="823" t="s">
        <v>5731</v>
      </c>
      <c r="C68" s="823" t="s">
        <v>590</v>
      </c>
      <c r="D68" s="823" t="s">
        <v>2256</v>
      </c>
      <c r="E68" s="823" t="s">
        <v>5732</v>
      </c>
      <c r="F68" s="823" t="s">
        <v>5755</v>
      </c>
      <c r="G68" s="823" t="s">
        <v>1857</v>
      </c>
      <c r="H68" s="832"/>
      <c r="I68" s="832"/>
      <c r="J68" s="823"/>
      <c r="K68" s="823"/>
      <c r="L68" s="832"/>
      <c r="M68" s="832"/>
      <c r="N68" s="823"/>
      <c r="O68" s="823"/>
      <c r="P68" s="832">
        <v>1.7000000000000002</v>
      </c>
      <c r="Q68" s="832">
        <v>500.30999999999995</v>
      </c>
      <c r="R68" s="828"/>
      <c r="S68" s="833">
        <v>294.29999999999995</v>
      </c>
    </row>
    <row r="69" spans="1:19" ht="14.45" customHeight="1" x14ac:dyDescent="0.2">
      <c r="A69" s="822"/>
      <c r="B69" s="823" t="s">
        <v>5731</v>
      </c>
      <c r="C69" s="823" t="s">
        <v>590</v>
      </c>
      <c r="D69" s="823" t="s">
        <v>2256</v>
      </c>
      <c r="E69" s="823" t="s">
        <v>5756</v>
      </c>
      <c r="F69" s="823" t="s">
        <v>5757</v>
      </c>
      <c r="G69" s="823" t="s">
        <v>5758</v>
      </c>
      <c r="H69" s="832"/>
      <c r="I69" s="832"/>
      <c r="J69" s="823"/>
      <c r="K69" s="823"/>
      <c r="L69" s="832"/>
      <c r="M69" s="832"/>
      <c r="N69" s="823"/>
      <c r="O69" s="823"/>
      <c r="P69" s="832">
        <v>1</v>
      </c>
      <c r="Q69" s="832">
        <v>242.64</v>
      </c>
      <c r="R69" s="828"/>
      <c r="S69" s="833">
        <v>242.64</v>
      </c>
    </row>
    <row r="70" spans="1:19" ht="14.45" customHeight="1" x14ac:dyDescent="0.2">
      <c r="A70" s="822"/>
      <c r="B70" s="823" t="s">
        <v>5731</v>
      </c>
      <c r="C70" s="823" t="s">
        <v>590</v>
      </c>
      <c r="D70" s="823" t="s">
        <v>2256</v>
      </c>
      <c r="E70" s="823" t="s">
        <v>5756</v>
      </c>
      <c r="F70" s="823" t="s">
        <v>5759</v>
      </c>
      <c r="G70" s="823" t="s">
        <v>5760</v>
      </c>
      <c r="H70" s="832"/>
      <c r="I70" s="832"/>
      <c r="J70" s="823"/>
      <c r="K70" s="823"/>
      <c r="L70" s="832"/>
      <c r="M70" s="832"/>
      <c r="N70" s="823"/>
      <c r="O70" s="823"/>
      <c r="P70" s="832">
        <v>42</v>
      </c>
      <c r="Q70" s="832">
        <v>7827.28</v>
      </c>
      <c r="R70" s="828"/>
      <c r="S70" s="833">
        <v>186.36380952380952</v>
      </c>
    </row>
    <row r="71" spans="1:19" ht="14.45" customHeight="1" x14ac:dyDescent="0.2">
      <c r="A71" s="822"/>
      <c r="B71" s="823" t="s">
        <v>5731</v>
      </c>
      <c r="C71" s="823" t="s">
        <v>590</v>
      </c>
      <c r="D71" s="823" t="s">
        <v>2256</v>
      </c>
      <c r="E71" s="823" t="s">
        <v>5756</v>
      </c>
      <c r="F71" s="823" t="s">
        <v>5761</v>
      </c>
      <c r="G71" s="823" t="s">
        <v>5762</v>
      </c>
      <c r="H71" s="832"/>
      <c r="I71" s="832"/>
      <c r="J71" s="823"/>
      <c r="K71" s="823"/>
      <c r="L71" s="832"/>
      <c r="M71" s="832"/>
      <c r="N71" s="823"/>
      <c r="O71" s="823"/>
      <c r="P71" s="832">
        <v>5</v>
      </c>
      <c r="Q71" s="832">
        <v>1026.5999999999999</v>
      </c>
      <c r="R71" s="828"/>
      <c r="S71" s="833">
        <v>205.32</v>
      </c>
    </row>
    <row r="72" spans="1:19" ht="14.45" customHeight="1" x14ac:dyDescent="0.2">
      <c r="A72" s="822"/>
      <c r="B72" s="823" t="s">
        <v>5731</v>
      </c>
      <c r="C72" s="823" t="s">
        <v>590</v>
      </c>
      <c r="D72" s="823" t="s">
        <v>2256</v>
      </c>
      <c r="E72" s="823" t="s">
        <v>5728</v>
      </c>
      <c r="F72" s="823" t="s">
        <v>5769</v>
      </c>
      <c r="G72" s="823" t="s">
        <v>5770</v>
      </c>
      <c r="H72" s="832"/>
      <c r="I72" s="832"/>
      <c r="J72" s="823"/>
      <c r="K72" s="823"/>
      <c r="L72" s="832"/>
      <c r="M72" s="832"/>
      <c r="N72" s="823"/>
      <c r="O72" s="823"/>
      <c r="P72" s="832">
        <v>4</v>
      </c>
      <c r="Q72" s="832">
        <v>320</v>
      </c>
      <c r="R72" s="828"/>
      <c r="S72" s="833">
        <v>80</v>
      </c>
    </row>
    <row r="73" spans="1:19" ht="14.45" customHeight="1" x14ac:dyDescent="0.2">
      <c r="A73" s="822"/>
      <c r="B73" s="823" t="s">
        <v>5731</v>
      </c>
      <c r="C73" s="823" t="s">
        <v>590</v>
      </c>
      <c r="D73" s="823" t="s">
        <v>2256</v>
      </c>
      <c r="E73" s="823" t="s">
        <v>5728</v>
      </c>
      <c r="F73" s="823" t="s">
        <v>5771</v>
      </c>
      <c r="G73" s="823" t="s">
        <v>5772</v>
      </c>
      <c r="H73" s="832"/>
      <c r="I73" s="832"/>
      <c r="J73" s="823"/>
      <c r="K73" s="823"/>
      <c r="L73" s="832"/>
      <c r="M73" s="832"/>
      <c r="N73" s="823"/>
      <c r="O73" s="823"/>
      <c r="P73" s="832">
        <v>66</v>
      </c>
      <c r="Q73" s="832">
        <v>10098</v>
      </c>
      <c r="R73" s="828"/>
      <c r="S73" s="833">
        <v>153</v>
      </c>
    </row>
    <row r="74" spans="1:19" ht="14.45" customHeight="1" x14ac:dyDescent="0.2">
      <c r="A74" s="822"/>
      <c r="B74" s="823" t="s">
        <v>5731</v>
      </c>
      <c r="C74" s="823" t="s">
        <v>590</v>
      </c>
      <c r="D74" s="823" t="s">
        <v>2256</v>
      </c>
      <c r="E74" s="823" t="s">
        <v>5728</v>
      </c>
      <c r="F74" s="823" t="s">
        <v>5773</v>
      </c>
      <c r="G74" s="823" t="s">
        <v>5774</v>
      </c>
      <c r="H74" s="832"/>
      <c r="I74" s="832"/>
      <c r="J74" s="823"/>
      <c r="K74" s="823"/>
      <c r="L74" s="832"/>
      <c r="M74" s="832"/>
      <c r="N74" s="823"/>
      <c r="O74" s="823"/>
      <c r="P74" s="832">
        <v>41</v>
      </c>
      <c r="Q74" s="832">
        <v>1558</v>
      </c>
      <c r="R74" s="828"/>
      <c r="S74" s="833">
        <v>38</v>
      </c>
    </row>
    <row r="75" spans="1:19" ht="14.45" customHeight="1" x14ac:dyDescent="0.2">
      <c r="A75" s="822"/>
      <c r="B75" s="823" t="s">
        <v>5731</v>
      </c>
      <c r="C75" s="823" t="s">
        <v>590</v>
      </c>
      <c r="D75" s="823" t="s">
        <v>2256</v>
      </c>
      <c r="E75" s="823" t="s">
        <v>5728</v>
      </c>
      <c r="F75" s="823" t="s">
        <v>5775</v>
      </c>
      <c r="G75" s="823" t="s">
        <v>5776</v>
      </c>
      <c r="H75" s="832"/>
      <c r="I75" s="832"/>
      <c r="J75" s="823"/>
      <c r="K75" s="823"/>
      <c r="L75" s="832"/>
      <c r="M75" s="832"/>
      <c r="N75" s="823"/>
      <c r="O75" s="823"/>
      <c r="P75" s="832">
        <v>8</v>
      </c>
      <c r="Q75" s="832">
        <v>1056</v>
      </c>
      <c r="R75" s="828"/>
      <c r="S75" s="833">
        <v>132</v>
      </c>
    </row>
    <row r="76" spans="1:19" ht="14.45" customHeight="1" x14ac:dyDescent="0.2">
      <c r="A76" s="822"/>
      <c r="B76" s="823" t="s">
        <v>5731</v>
      </c>
      <c r="C76" s="823" t="s">
        <v>590</v>
      </c>
      <c r="D76" s="823" t="s">
        <v>2256</v>
      </c>
      <c r="E76" s="823" t="s">
        <v>5728</v>
      </c>
      <c r="F76" s="823" t="s">
        <v>5777</v>
      </c>
      <c r="G76" s="823" t="s">
        <v>5778</v>
      </c>
      <c r="H76" s="832"/>
      <c r="I76" s="832"/>
      <c r="J76" s="823"/>
      <c r="K76" s="823"/>
      <c r="L76" s="832"/>
      <c r="M76" s="832"/>
      <c r="N76" s="823"/>
      <c r="O76" s="823"/>
      <c r="P76" s="832">
        <v>13</v>
      </c>
      <c r="Q76" s="832">
        <v>9243</v>
      </c>
      <c r="R76" s="828"/>
      <c r="S76" s="833">
        <v>711</v>
      </c>
    </row>
    <row r="77" spans="1:19" ht="14.45" customHeight="1" x14ac:dyDescent="0.2">
      <c r="A77" s="822"/>
      <c r="B77" s="823" t="s">
        <v>5731</v>
      </c>
      <c r="C77" s="823" t="s">
        <v>590</v>
      </c>
      <c r="D77" s="823" t="s">
        <v>2256</v>
      </c>
      <c r="E77" s="823" t="s">
        <v>5728</v>
      </c>
      <c r="F77" s="823" t="s">
        <v>5781</v>
      </c>
      <c r="G77" s="823" t="s">
        <v>5782</v>
      </c>
      <c r="H77" s="832"/>
      <c r="I77" s="832"/>
      <c r="J77" s="823"/>
      <c r="K77" s="823"/>
      <c r="L77" s="832"/>
      <c r="M77" s="832"/>
      <c r="N77" s="823"/>
      <c r="O77" s="823"/>
      <c r="P77" s="832">
        <v>160</v>
      </c>
      <c r="Q77" s="832">
        <v>5333.33</v>
      </c>
      <c r="R77" s="828"/>
      <c r="S77" s="833">
        <v>33.333312499999998</v>
      </c>
    </row>
    <row r="78" spans="1:19" ht="14.45" customHeight="1" x14ac:dyDescent="0.2">
      <c r="A78" s="822"/>
      <c r="B78" s="823" t="s">
        <v>5731</v>
      </c>
      <c r="C78" s="823" t="s">
        <v>590</v>
      </c>
      <c r="D78" s="823" t="s">
        <v>2256</v>
      </c>
      <c r="E78" s="823" t="s">
        <v>5728</v>
      </c>
      <c r="F78" s="823" t="s">
        <v>5787</v>
      </c>
      <c r="G78" s="823" t="s">
        <v>5788</v>
      </c>
      <c r="H78" s="832"/>
      <c r="I78" s="832"/>
      <c r="J78" s="823"/>
      <c r="K78" s="823"/>
      <c r="L78" s="832"/>
      <c r="M78" s="832"/>
      <c r="N78" s="823"/>
      <c r="O78" s="823"/>
      <c r="P78" s="832">
        <v>4</v>
      </c>
      <c r="Q78" s="832">
        <v>304</v>
      </c>
      <c r="R78" s="828"/>
      <c r="S78" s="833">
        <v>76</v>
      </c>
    </row>
    <row r="79" spans="1:19" ht="14.45" customHeight="1" x14ac:dyDescent="0.2">
      <c r="A79" s="822"/>
      <c r="B79" s="823" t="s">
        <v>5731</v>
      </c>
      <c r="C79" s="823" t="s">
        <v>590</v>
      </c>
      <c r="D79" s="823" t="s">
        <v>2256</v>
      </c>
      <c r="E79" s="823" t="s">
        <v>5728</v>
      </c>
      <c r="F79" s="823" t="s">
        <v>5791</v>
      </c>
      <c r="G79" s="823" t="s">
        <v>5792</v>
      </c>
      <c r="H79" s="832"/>
      <c r="I79" s="832"/>
      <c r="J79" s="823"/>
      <c r="K79" s="823"/>
      <c r="L79" s="832"/>
      <c r="M79" s="832"/>
      <c r="N79" s="823"/>
      <c r="O79" s="823"/>
      <c r="P79" s="832">
        <v>65</v>
      </c>
      <c r="Q79" s="832">
        <v>5135</v>
      </c>
      <c r="R79" s="828"/>
      <c r="S79" s="833">
        <v>79</v>
      </c>
    </row>
    <row r="80" spans="1:19" ht="14.45" customHeight="1" x14ac:dyDescent="0.2">
      <c r="A80" s="822"/>
      <c r="B80" s="823" t="s">
        <v>5731</v>
      </c>
      <c r="C80" s="823" t="s">
        <v>590</v>
      </c>
      <c r="D80" s="823" t="s">
        <v>2256</v>
      </c>
      <c r="E80" s="823" t="s">
        <v>5728</v>
      </c>
      <c r="F80" s="823" t="s">
        <v>5793</v>
      </c>
      <c r="G80" s="823" t="s">
        <v>5794</v>
      </c>
      <c r="H80" s="832"/>
      <c r="I80" s="832"/>
      <c r="J80" s="823"/>
      <c r="K80" s="823"/>
      <c r="L80" s="832"/>
      <c r="M80" s="832"/>
      <c r="N80" s="823"/>
      <c r="O80" s="823"/>
      <c r="P80" s="832">
        <v>18</v>
      </c>
      <c r="Q80" s="832">
        <v>11250</v>
      </c>
      <c r="R80" s="828"/>
      <c r="S80" s="833">
        <v>625</v>
      </c>
    </row>
    <row r="81" spans="1:19" ht="14.45" customHeight="1" x14ac:dyDescent="0.2">
      <c r="A81" s="822"/>
      <c r="B81" s="823" t="s">
        <v>5731</v>
      </c>
      <c r="C81" s="823" t="s">
        <v>590</v>
      </c>
      <c r="D81" s="823" t="s">
        <v>2256</v>
      </c>
      <c r="E81" s="823" t="s">
        <v>5728</v>
      </c>
      <c r="F81" s="823" t="s">
        <v>5797</v>
      </c>
      <c r="G81" s="823" t="s">
        <v>5798</v>
      </c>
      <c r="H81" s="832"/>
      <c r="I81" s="832"/>
      <c r="J81" s="823"/>
      <c r="K81" s="823"/>
      <c r="L81" s="832"/>
      <c r="M81" s="832"/>
      <c r="N81" s="823"/>
      <c r="O81" s="823"/>
      <c r="P81" s="832">
        <v>41</v>
      </c>
      <c r="Q81" s="832">
        <v>15457</v>
      </c>
      <c r="R81" s="828"/>
      <c r="S81" s="833">
        <v>377</v>
      </c>
    </row>
    <row r="82" spans="1:19" ht="14.45" customHeight="1" x14ac:dyDescent="0.2">
      <c r="A82" s="822"/>
      <c r="B82" s="823" t="s">
        <v>5731</v>
      </c>
      <c r="C82" s="823" t="s">
        <v>590</v>
      </c>
      <c r="D82" s="823" t="s">
        <v>2256</v>
      </c>
      <c r="E82" s="823" t="s">
        <v>5728</v>
      </c>
      <c r="F82" s="823" t="s">
        <v>5799</v>
      </c>
      <c r="G82" s="823" t="s">
        <v>5800</v>
      </c>
      <c r="H82" s="832"/>
      <c r="I82" s="832"/>
      <c r="J82" s="823"/>
      <c r="K82" s="823"/>
      <c r="L82" s="832"/>
      <c r="M82" s="832"/>
      <c r="N82" s="823"/>
      <c r="O82" s="823"/>
      <c r="P82" s="832">
        <v>147</v>
      </c>
      <c r="Q82" s="832">
        <v>26460</v>
      </c>
      <c r="R82" s="828"/>
      <c r="S82" s="833">
        <v>180</v>
      </c>
    </row>
    <row r="83" spans="1:19" ht="14.45" customHeight="1" x14ac:dyDescent="0.2">
      <c r="A83" s="822"/>
      <c r="B83" s="823" t="s">
        <v>5731</v>
      </c>
      <c r="C83" s="823" t="s">
        <v>590</v>
      </c>
      <c r="D83" s="823" t="s">
        <v>2258</v>
      </c>
      <c r="E83" s="823" t="s">
        <v>5732</v>
      </c>
      <c r="F83" s="823" t="s">
        <v>5735</v>
      </c>
      <c r="G83" s="823" t="s">
        <v>5736</v>
      </c>
      <c r="H83" s="832"/>
      <c r="I83" s="832"/>
      <c r="J83" s="823"/>
      <c r="K83" s="823"/>
      <c r="L83" s="832"/>
      <c r="M83" s="832"/>
      <c r="N83" s="823"/>
      <c r="O83" s="823"/>
      <c r="P83" s="832">
        <v>0.9</v>
      </c>
      <c r="Q83" s="832">
        <v>62.730000000000004</v>
      </c>
      <c r="R83" s="828"/>
      <c r="S83" s="833">
        <v>69.7</v>
      </c>
    </row>
    <row r="84" spans="1:19" ht="14.45" customHeight="1" x14ac:dyDescent="0.2">
      <c r="A84" s="822"/>
      <c r="B84" s="823" t="s">
        <v>5731</v>
      </c>
      <c r="C84" s="823" t="s">
        <v>590</v>
      </c>
      <c r="D84" s="823" t="s">
        <v>2258</v>
      </c>
      <c r="E84" s="823" t="s">
        <v>5732</v>
      </c>
      <c r="F84" s="823" t="s">
        <v>5739</v>
      </c>
      <c r="G84" s="823" t="s">
        <v>695</v>
      </c>
      <c r="H84" s="832"/>
      <c r="I84" s="832"/>
      <c r="J84" s="823"/>
      <c r="K84" s="823"/>
      <c r="L84" s="832"/>
      <c r="M84" s="832"/>
      <c r="N84" s="823"/>
      <c r="O84" s="823"/>
      <c r="P84" s="832">
        <v>0.4</v>
      </c>
      <c r="Q84" s="832">
        <v>18.54</v>
      </c>
      <c r="R84" s="828"/>
      <c r="S84" s="833">
        <v>46.349999999999994</v>
      </c>
    </row>
    <row r="85" spans="1:19" ht="14.45" customHeight="1" x14ac:dyDescent="0.2">
      <c r="A85" s="822"/>
      <c r="B85" s="823" t="s">
        <v>5731</v>
      </c>
      <c r="C85" s="823" t="s">
        <v>590</v>
      </c>
      <c r="D85" s="823" t="s">
        <v>2258</v>
      </c>
      <c r="E85" s="823" t="s">
        <v>5732</v>
      </c>
      <c r="F85" s="823" t="s">
        <v>5741</v>
      </c>
      <c r="G85" s="823" t="s">
        <v>3486</v>
      </c>
      <c r="H85" s="832"/>
      <c r="I85" s="832"/>
      <c r="J85" s="823"/>
      <c r="K85" s="823"/>
      <c r="L85" s="832"/>
      <c r="M85" s="832"/>
      <c r="N85" s="823"/>
      <c r="O85" s="823"/>
      <c r="P85" s="832">
        <v>3.8</v>
      </c>
      <c r="Q85" s="832">
        <v>148.19999999999999</v>
      </c>
      <c r="R85" s="828"/>
      <c r="S85" s="833">
        <v>39</v>
      </c>
    </row>
    <row r="86" spans="1:19" ht="14.45" customHeight="1" x14ac:dyDescent="0.2">
      <c r="A86" s="822"/>
      <c r="B86" s="823" t="s">
        <v>5731</v>
      </c>
      <c r="C86" s="823" t="s">
        <v>590</v>
      </c>
      <c r="D86" s="823" t="s">
        <v>2258</v>
      </c>
      <c r="E86" s="823" t="s">
        <v>5732</v>
      </c>
      <c r="F86" s="823" t="s">
        <v>5743</v>
      </c>
      <c r="G86" s="823" t="s">
        <v>673</v>
      </c>
      <c r="H86" s="832"/>
      <c r="I86" s="832"/>
      <c r="J86" s="823"/>
      <c r="K86" s="823"/>
      <c r="L86" s="832"/>
      <c r="M86" s="832"/>
      <c r="N86" s="823"/>
      <c r="O86" s="823"/>
      <c r="P86" s="832">
        <v>0.8</v>
      </c>
      <c r="Q86" s="832">
        <v>47.72</v>
      </c>
      <c r="R86" s="828"/>
      <c r="S86" s="833">
        <v>59.65</v>
      </c>
    </row>
    <row r="87" spans="1:19" ht="14.45" customHeight="1" x14ac:dyDescent="0.2">
      <c r="A87" s="822"/>
      <c r="B87" s="823" t="s">
        <v>5731</v>
      </c>
      <c r="C87" s="823" t="s">
        <v>590</v>
      </c>
      <c r="D87" s="823" t="s">
        <v>2258</v>
      </c>
      <c r="E87" s="823" t="s">
        <v>5732</v>
      </c>
      <c r="F87" s="823" t="s">
        <v>5746</v>
      </c>
      <c r="G87" s="823" t="s">
        <v>669</v>
      </c>
      <c r="H87" s="832"/>
      <c r="I87" s="832"/>
      <c r="J87" s="823"/>
      <c r="K87" s="823"/>
      <c r="L87" s="832"/>
      <c r="M87" s="832"/>
      <c r="N87" s="823"/>
      <c r="O87" s="823"/>
      <c r="P87" s="832">
        <v>2.8</v>
      </c>
      <c r="Q87" s="832">
        <v>1498.1399999999999</v>
      </c>
      <c r="R87" s="828"/>
      <c r="S87" s="833">
        <v>535.04999999999995</v>
      </c>
    </row>
    <row r="88" spans="1:19" ht="14.45" customHeight="1" x14ac:dyDescent="0.2">
      <c r="A88" s="822"/>
      <c r="B88" s="823" t="s">
        <v>5731</v>
      </c>
      <c r="C88" s="823" t="s">
        <v>590</v>
      </c>
      <c r="D88" s="823" t="s">
        <v>2258</v>
      </c>
      <c r="E88" s="823" t="s">
        <v>5732</v>
      </c>
      <c r="F88" s="823" t="s">
        <v>5750</v>
      </c>
      <c r="G88" s="823" t="s">
        <v>675</v>
      </c>
      <c r="H88" s="832"/>
      <c r="I88" s="832"/>
      <c r="J88" s="823"/>
      <c r="K88" s="823"/>
      <c r="L88" s="832"/>
      <c r="M88" s="832"/>
      <c r="N88" s="823"/>
      <c r="O88" s="823"/>
      <c r="P88" s="832">
        <v>0.03</v>
      </c>
      <c r="Q88" s="832">
        <v>6.02</v>
      </c>
      <c r="R88" s="828"/>
      <c r="S88" s="833">
        <v>200.66666666666666</v>
      </c>
    </row>
    <row r="89" spans="1:19" ht="14.45" customHeight="1" x14ac:dyDescent="0.2">
      <c r="A89" s="822"/>
      <c r="B89" s="823" t="s">
        <v>5731</v>
      </c>
      <c r="C89" s="823" t="s">
        <v>590</v>
      </c>
      <c r="D89" s="823" t="s">
        <v>2258</v>
      </c>
      <c r="E89" s="823" t="s">
        <v>5732</v>
      </c>
      <c r="F89" s="823" t="s">
        <v>5751</v>
      </c>
      <c r="G89" s="823" t="s">
        <v>675</v>
      </c>
      <c r="H89" s="832"/>
      <c r="I89" s="832"/>
      <c r="J89" s="823"/>
      <c r="K89" s="823"/>
      <c r="L89" s="832"/>
      <c r="M89" s="832"/>
      <c r="N89" s="823"/>
      <c r="O89" s="823"/>
      <c r="P89" s="832">
        <v>1</v>
      </c>
      <c r="Q89" s="832">
        <v>243.4</v>
      </c>
      <c r="R89" s="828"/>
      <c r="S89" s="833">
        <v>243.4</v>
      </c>
    </row>
    <row r="90" spans="1:19" ht="14.45" customHeight="1" x14ac:dyDescent="0.2">
      <c r="A90" s="822"/>
      <c r="B90" s="823" t="s">
        <v>5731</v>
      </c>
      <c r="C90" s="823" t="s">
        <v>590</v>
      </c>
      <c r="D90" s="823" t="s">
        <v>2258</v>
      </c>
      <c r="E90" s="823" t="s">
        <v>5732</v>
      </c>
      <c r="F90" s="823" t="s">
        <v>5752</v>
      </c>
      <c r="G90" s="823" t="s">
        <v>1873</v>
      </c>
      <c r="H90" s="832"/>
      <c r="I90" s="832"/>
      <c r="J90" s="823"/>
      <c r="K90" s="823"/>
      <c r="L90" s="832"/>
      <c r="M90" s="832"/>
      <c r="N90" s="823"/>
      <c r="O90" s="823"/>
      <c r="P90" s="832">
        <v>0.05</v>
      </c>
      <c r="Q90" s="832">
        <v>13.7</v>
      </c>
      <c r="R90" s="828"/>
      <c r="S90" s="833">
        <v>273.99999999999994</v>
      </c>
    </row>
    <row r="91" spans="1:19" ht="14.45" customHeight="1" x14ac:dyDescent="0.2">
      <c r="A91" s="822"/>
      <c r="B91" s="823" t="s">
        <v>5731</v>
      </c>
      <c r="C91" s="823" t="s">
        <v>590</v>
      </c>
      <c r="D91" s="823" t="s">
        <v>2258</v>
      </c>
      <c r="E91" s="823" t="s">
        <v>5732</v>
      </c>
      <c r="F91" s="823" t="s">
        <v>5753</v>
      </c>
      <c r="G91" s="823" t="s">
        <v>5754</v>
      </c>
      <c r="H91" s="832"/>
      <c r="I91" s="832"/>
      <c r="J91" s="823"/>
      <c r="K91" s="823"/>
      <c r="L91" s="832"/>
      <c r="M91" s="832"/>
      <c r="N91" s="823"/>
      <c r="O91" s="823"/>
      <c r="P91" s="832">
        <v>0.4</v>
      </c>
      <c r="Q91" s="832">
        <v>21.78</v>
      </c>
      <c r="R91" s="828"/>
      <c r="S91" s="833">
        <v>54.45</v>
      </c>
    </row>
    <row r="92" spans="1:19" ht="14.45" customHeight="1" x14ac:dyDescent="0.2">
      <c r="A92" s="822"/>
      <c r="B92" s="823" t="s">
        <v>5731</v>
      </c>
      <c r="C92" s="823" t="s">
        <v>590</v>
      </c>
      <c r="D92" s="823" t="s">
        <v>2258</v>
      </c>
      <c r="E92" s="823" t="s">
        <v>5732</v>
      </c>
      <c r="F92" s="823" t="s">
        <v>5755</v>
      </c>
      <c r="G92" s="823" t="s">
        <v>1857</v>
      </c>
      <c r="H92" s="832"/>
      <c r="I92" s="832"/>
      <c r="J92" s="823"/>
      <c r="K92" s="823"/>
      <c r="L92" s="832"/>
      <c r="M92" s="832"/>
      <c r="N92" s="823"/>
      <c r="O92" s="823"/>
      <c r="P92" s="832">
        <v>3.2</v>
      </c>
      <c r="Q92" s="832">
        <v>941.88</v>
      </c>
      <c r="R92" s="828"/>
      <c r="S92" s="833">
        <v>294.33749999999998</v>
      </c>
    </row>
    <row r="93" spans="1:19" ht="14.45" customHeight="1" x14ac:dyDescent="0.2">
      <c r="A93" s="822"/>
      <c r="B93" s="823" t="s">
        <v>5731</v>
      </c>
      <c r="C93" s="823" t="s">
        <v>590</v>
      </c>
      <c r="D93" s="823" t="s">
        <v>2258</v>
      </c>
      <c r="E93" s="823" t="s">
        <v>5728</v>
      </c>
      <c r="F93" s="823" t="s">
        <v>5769</v>
      </c>
      <c r="G93" s="823" t="s">
        <v>5770</v>
      </c>
      <c r="H93" s="832"/>
      <c r="I93" s="832"/>
      <c r="J93" s="823"/>
      <c r="K93" s="823"/>
      <c r="L93" s="832"/>
      <c r="M93" s="832"/>
      <c r="N93" s="823"/>
      <c r="O93" s="823"/>
      <c r="P93" s="832">
        <v>4</v>
      </c>
      <c r="Q93" s="832">
        <v>320</v>
      </c>
      <c r="R93" s="828"/>
      <c r="S93" s="833">
        <v>80</v>
      </c>
    </row>
    <row r="94" spans="1:19" ht="14.45" customHeight="1" x14ac:dyDescent="0.2">
      <c r="A94" s="822"/>
      <c r="B94" s="823" t="s">
        <v>5731</v>
      </c>
      <c r="C94" s="823" t="s">
        <v>590</v>
      </c>
      <c r="D94" s="823" t="s">
        <v>2258</v>
      </c>
      <c r="E94" s="823" t="s">
        <v>5728</v>
      </c>
      <c r="F94" s="823" t="s">
        <v>5771</v>
      </c>
      <c r="G94" s="823" t="s">
        <v>5772</v>
      </c>
      <c r="H94" s="832"/>
      <c r="I94" s="832"/>
      <c r="J94" s="823"/>
      <c r="K94" s="823"/>
      <c r="L94" s="832"/>
      <c r="M94" s="832"/>
      <c r="N94" s="823"/>
      <c r="O94" s="823"/>
      <c r="P94" s="832">
        <v>23</v>
      </c>
      <c r="Q94" s="832">
        <v>3519</v>
      </c>
      <c r="R94" s="828"/>
      <c r="S94" s="833">
        <v>153</v>
      </c>
    </row>
    <row r="95" spans="1:19" ht="14.45" customHeight="1" x14ac:dyDescent="0.2">
      <c r="A95" s="822"/>
      <c r="B95" s="823" t="s">
        <v>5731</v>
      </c>
      <c r="C95" s="823" t="s">
        <v>590</v>
      </c>
      <c r="D95" s="823" t="s">
        <v>2258</v>
      </c>
      <c r="E95" s="823" t="s">
        <v>5728</v>
      </c>
      <c r="F95" s="823" t="s">
        <v>5773</v>
      </c>
      <c r="G95" s="823" t="s">
        <v>5774</v>
      </c>
      <c r="H95" s="832"/>
      <c r="I95" s="832"/>
      <c r="J95" s="823"/>
      <c r="K95" s="823"/>
      <c r="L95" s="832"/>
      <c r="M95" s="832"/>
      <c r="N95" s="823"/>
      <c r="O95" s="823"/>
      <c r="P95" s="832">
        <v>39</v>
      </c>
      <c r="Q95" s="832">
        <v>1482</v>
      </c>
      <c r="R95" s="828"/>
      <c r="S95" s="833">
        <v>38</v>
      </c>
    </row>
    <row r="96" spans="1:19" ht="14.45" customHeight="1" x14ac:dyDescent="0.2">
      <c r="A96" s="822"/>
      <c r="B96" s="823" t="s">
        <v>5731</v>
      </c>
      <c r="C96" s="823" t="s">
        <v>590</v>
      </c>
      <c r="D96" s="823" t="s">
        <v>2258</v>
      </c>
      <c r="E96" s="823" t="s">
        <v>5728</v>
      </c>
      <c r="F96" s="823" t="s">
        <v>5775</v>
      </c>
      <c r="G96" s="823" t="s">
        <v>5776</v>
      </c>
      <c r="H96" s="832"/>
      <c r="I96" s="832"/>
      <c r="J96" s="823"/>
      <c r="K96" s="823"/>
      <c r="L96" s="832"/>
      <c r="M96" s="832"/>
      <c r="N96" s="823"/>
      <c r="O96" s="823"/>
      <c r="P96" s="832">
        <v>5</v>
      </c>
      <c r="Q96" s="832">
        <v>660</v>
      </c>
      <c r="R96" s="828"/>
      <c r="S96" s="833">
        <v>132</v>
      </c>
    </row>
    <row r="97" spans="1:19" ht="14.45" customHeight="1" x14ac:dyDescent="0.2">
      <c r="A97" s="822"/>
      <c r="B97" s="823" t="s">
        <v>5731</v>
      </c>
      <c r="C97" s="823" t="s">
        <v>590</v>
      </c>
      <c r="D97" s="823" t="s">
        <v>2258</v>
      </c>
      <c r="E97" s="823" t="s">
        <v>5728</v>
      </c>
      <c r="F97" s="823" t="s">
        <v>5777</v>
      </c>
      <c r="G97" s="823" t="s">
        <v>5778</v>
      </c>
      <c r="H97" s="832"/>
      <c r="I97" s="832"/>
      <c r="J97" s="823"/>
      <c r="K97" s="823"/>
      <c r="L97" s="832"/>
      <c r="M97" s="832"/>
      <c r="N97" s="823"/>
      <c r="O97" s="823"/>
      <c r="P97" s="832">
        <v>22</v>
      </c>
      <c r="Q97" s="832">
        <v>15642</v>
      </c>
      <c r="R97" s="828"/>
      <c r="S97" s="833">
        <v>711</v>
      </c>
    </row>
    <row r="98" spans="1:19" ht="14.45" customHeight="1" x14ac:dyDescent="0.2">
      <c r="A98" s="822"/>
      <c r="B98" s="823" t="s">
        <v>5731</v>
      </c>
      <c r="C98" s="823" t="s">
        <v>590</v>
      </c>
      <c r="D98" s="823" t="s">
        <v>2258</v>
      </c>
      <c r="E98" s="823" t="s">
        <v>5728</v>
      </c>
      <c r="F98" s="823" t="s">
        <v>5779</v>
      </c>
      <c r="G98" s="823" t="s">
        <v>5780</v>
      </c>
      <c r="H98" s="832"/>
      <c r="I98" s="832"/>
      <c r="J98" s="823"/>
      <c r="K98" s="823"/>
      <c r="L98" s="832"/>
      <c r="M98" s="832"/>
      <c r="N98" s="823"/>
      <c r="O98" s="823"/>
      <c r="P98" s="832">
        <v>1</v>
      </c>
      <c r="Q98" s="832">
        <v>360</v>
      </c>
      <c r="R98" s="828"/>
      <c r="S98" s="833">
        <v>360</v>
      </c>
    </row>
    <row r="99" spans="1:19" ht="14.45" customHeight="1" x14ac:dyDescent="0.2">
      <c r="A99" s="822"/>
      <c r="B99" s="823" t="s">
        <v>5731</v>
      </c>
      <c r="C99" s="823" t="s">
        <v>590</v>
      </c>
      <c r="D99" s="823" t="s">
        <v>2258</v>
      </c>
      <c r="E99" s="823" t="s">
        <v>5728</v>
      </c>
      <c r="F99" s="823" t="s">
        <v>5781</v>
      </c>
      <c r="G99" s="823" t="s">
        <v>5782</v>
      </c>
      <c r="H99" s="832"/>
      <c r="I99" s="832"/>
      <c r="J99" s="823"/>
      <c r="K99" s="823"/>
      <c r="L99" s="832"/>
      <c r="M99" s="832"/>
      <c r="N99" s="823"/>
      <c r="O99" s="823"/>
      <c r="P99" s="832">
        <v>171</v>
      </c>
      <c r="Q99" s="832">
        <v>5699.99</v>
      </c>
      <c r="R99" s="828"/>
      <c r="S99" s="833">
        <v>33.333274853801171</v>
      </c>
    </row>
    <row r="100" spans="1:19" ht="14.45" customHeight="1" x14ac:dyDescent="0.2">
      <c r="A100" s="822"/>
      <c r="B100" s="823" t="s">
        <v>5731</v>
      </c>
      <c r="C100" s="823" t="s">
        <v>590</v>
      </c>
      <c r="D100" s="823" t="s">
        <v>2258</v>
      </c>
      <c r="E100" s="823" t="s">
        <v>5728</v>
      </c>
      <c r="F100" s="823" t="s">
        <v>5785</v>
      </c>
      <c r="G100" s="823" t="s">
        <v>5786</v>
      </c>
      <c r="H100" s="832"/>
      <c r="I100" s="832"/>
      <c r="J100" s="823"/>
      <c r="K100" s="823"/>
      <c r="L100" s="832"/>
      <c r="M100" s="832"/>
      <c r="N100" s="823"/>
      <c r="O100" s="823"/>
      <c r="P100" s="832">
        <v>24</v>
      </c>
      <c r="Q100" s="832">
        <v>792</v>
      </c>
      <c r="R100" s="828"/>
      <c r="S100" s="833">
        <v>33</v>
      </c>
    </row>
    <row r="101" spans="1:19" ht="14.45" customHeight="1" x14ac:dyDescent="0.2">
      <c r="A101" s="822"/>
      <c r="B101" s="823" t="s">
        <v>5731</v>
      </c>
      <c r="C101" s="823" t="s">
        <v>590</v>
      </c>
      <c r="D101" s="823" t="s">
        <v>2258</v>
      </c>
      <c r="E101" s="823" t="s">
        <v>5728</v>
      </c>
      <c r="F101" s="823" t="s">
        <v>5787</v>
      </c>
      <c r="G101" s="823" t="s">
        <v>5788</v>
      </c>
      <c r="H101" s="832"/>
      <c r="I101" s="832"/>
      <c r="J101" s="823"/>
      <c r="K101" s="823"/>
      <c r="L101" s="832"/>
      <c r="M101" s="832"/>
      <c r="N101" s="823"/>
      <c r="O101" s="823"/>
      <c r="P101" s="832">
        <v>21</v>
      </c>
      <c r="Q101" s="832">
        <v>1596</v>
      </c>
      <c r="R101" s="828"/>
      <c r="S101" s="833">
        <v>76</v>
      </c>
    </row>
    <row r="102" spans="1:19" ht="14.45" customHeight="1" x14ac:dyDescent="0.2">
      <c r="A102" s="822"/>
      <c r="B102" s="823" t="s">
        <v>5731</v>
      </c>
      <c r="C102" s="823" t="s">
        <v>590</v>
      </c>
      <c r="D102" s="823" t="s">
        <v>2258</v>
      </c>
      <c r="E102" s="823" t="s">
        <v>5728</v>
      </c>
      <c r="F102" s="823" t="s">
        <v>5791</v>
      </c>
      <c r="G102" s="823" t="s">
        <v>5792</v>
      </c>
      <c r="H102" s="832"/>
      <c r="I102" s="832"/>
      <c r="J102" s="823"/>
      <c r="K102" s="823"/>
      <c r="L102" s="832"/>
      <c r="M102" s="832"/>
      <c r="N102" s="823"/>
      <c r="O102" s="823"/>
      <c r="P102" s="832">
        <v>22</v>
      </c>
      <c r="Q102" s="832">
        <v>1738</v>
      </c>
      <c r="R102" s="828"/>
      <c r="S102" s="833">
        <v>79</v>
      </c>
    </row>
    <row r="103" spans="1:19" ht="14.45" customHeight="1" x14ac:dyDescent="0.2">
      <c r="A103" s="822"/>
      <c r="B103" s="823" t="s">
        <v>5731</v>
      </c>
      <c r="C103" s="823" t="s">
        <v>590</v>
      </c>
      <c r="D103" s="823" t="s">
        <v>2258</v>
      </c>
      <c r="E103" s="823" t="s">
        <v>5728</v>
      </c>
      <c r="F103" s="823" t="s">
        <v>5793</v>
      </c>
      <c r="G103" s="823" t="s">
        <v>5794</v>
      </c>
      <c r="H103" s="832"/>
      <c r="I103" s="832"/>
      <c r="J103" s="823"/>
      <c r="K103" s="823"/>
      <c r="L103" s="832"/>
      <c r="M103" s="832"/>
      <c r="N103" s="823"/>
      <c r="O103" s="823"/>
      <c r="P103" s="832">
        <v>14</v>
      </c>
      <c r="Q103" s="832">
        <v>8750</v>
      </c>
      <c r="R103" s="828"/>
      <c r="S103" s="833">
        <v>625</v>
      </c>
    </row>
    <row r="104" spans="1:19" ht="14.45" customHeight="1" x14ac:dyDescent="0.2">
      <c r="A104" s="822"/>
      <c r="B104" s="823" t="s">
        <v>5731</v>
      </c>
      <c r="C104" s="823" t="s">
        <v>590</v>
      </c>
      <c r="D104" s="823" t="s">
        <v>2258</v>
      </c>
      <c r="E104" s="823" t="s">
        <v>5728</v>
      </c>
      <c r="F104" s="823" t="s">
        <v>5799</v>
      </c>
      <c r="G104" s="823" t="s">
        <v>5800</v>
      </c>
      <c r="H104" s="832"/>
      <c r="I104" s="832"/>
      <c r="J104" s="823"/>
      <c r="K104" s="823"/>
      <c r="L104" s="832"/>
      <c r="M104" s="832"/>
      <c r="N104" s="823"/>
      <c r="O104" s="823"/>
      <c r="P104" s="832">
        <v>160</v>
      </c>
      <c r="Q104" s="832">
        <v>28800</v>
      </c>
      <c r="R104" s="828"/>
      <c r="S104" s="833">
        <v>180</v>
      </c>
    </row>
    <row r="105" spans="1:19" ht="14.45" customHeight="1" x14ac:dyDescent="0.2">
      <c r="A105" s="822"/>
      <c r="B105" s="823" t="s">
        <v>5731</v>
      </c>
      <c r="C105" s="823" t="s">
        <v>590</v>
      </c>
      <c r="D105" s="823" t="s">
        <v>2258</v>
      </c>
      <c r="E105" s="823" t="s">
        <v>5728</v>
      </c>
      <c r="F105" s="823" t="s">
        <v>5803</v>
      </c>
      <c r="G105" s="823" t="s">
        <v>5804</v>
      </c>
      <c r="H105" s="832"/>
      <c r="I105" s="832"/>
      <c r="J105" s="823"/>
      <c r="K105" s="823"/>
      <c r="L105" s="832"/>
      <c r="M105" s="832"/>
      <c r="N105" s="823"/>
      <c r="O105" s="823"/>
      <c r="P105" s="832">
        <v>2</v>
      </c>
      <c r="Q105" s="832">
        <v>2440</v>
      </c>
      <c r="R105" s="828"/>
      <c r="S105" s="833">
        <v>1220</v>
      </c>
    </row>
    <row r="106" spans="1:19" ht="14.45" customHeight="1" x14ac:dyDescent="0.2">
      <c r="A106" s="822"/>
      <c r="B106" s="823" t="s">
        <v>5731</v>
      </c>
      <c r="C106" s="823" t="s">
        <v>590</v>
      </c>
      <c r="D106" s="823" t="s">
        <v>2261</v>
      </c>
      <c r="E106" s="823" t="s">
        <v>5728</v>
      </c>
      <c r="F106" s="823" t="s">
        <v>5773</v>
      </c>
      <c r="G106" s="823" t="s">
        <v>5774</v>
      </c>
      <c r="H106" s="832"/>
      <c r="I106" s="832"/>
      <c r="J106" s="823"/>
      <c r="K106" s="823"/>
      <c r="L106" s="832"/>
      <c r="M106" s="832"/>
      <c r="N106" s="823"/>
      <c r="O106" s="823"/>
      <c r="P106" s="832">
        <v>1</v>
      </c>
      <c r="Q106" s="832">
        <v>38</v>
      </c>
      <c r="R106" s="828"/>
      <c r="S106" s="833">
        <v>38</v>
      </c>
    </row>
    <row r="107" spans="1:19" ht="14.45" customHeight="1" x14ac:dyDescent="0.2">
      <c r="A107" s="822"/>
      <c r="B107" s="823" t="s">
        <v>5731</v>
      </c>
      <c r="C107" s="823" t="s">
        <v>590</v>
      </c>
      <c r="D107" s="823" t="s">
        <v>2263</v>
      </c>
      <c r="E107" s="823" t="s">
        <v>5732</v>
      </c>
      <c r="F107" s="823" t="s">
        <v>5735</v>
      </c>
      <c r="G107" s="823" t="s">
        <v>5736</v>
      </c>
      <c r="H107" s="832"/>
      <c r="I107" s="832"/>
      <c r="J107" s="823"/>
      <c r="K107" s="823"/>
      <c r="L107" s="832"/>
      <c r="M107" s="832"/>
      <c r="N107" s="823"/>
      <c r="O107" s="823"/>
      <c r="P107" s="832">
        <v>1.5</v>
      </c>
      <c r="Q107" s="832">
        <v>104.58</v>
      </c>
      <c r="R107" s="828"/>
      <c r="S107" s="833">
        <v>69.72</v>
      </c>
    </row>
    <row r="108" spans="1:19" ht="14.45" customHeight="1" x14ac:dyDescent="0.2">
      <c r="A108" s="822"/>
      <c r="B108" s="823" t="s">
        <v>5731</v>
      </c>
      <c r="C108" s="823" t="s">
        <v>590</v>
      </c>
      <c r="D108" s="823" t="s">
        <v>2263</v>
      </c>
      <c r="E108" s="823" t="s">
        <v>5732</v>
      </c>
      <c r="F108" s="823" t="s">
        <v>5741</v>
      </c>
      <c r="G108" s="823" t="s">
        <v>3486</v>
      </c>
      <c r="H108" s="832"/>
      <c r="I108" s="832"/>
      <c r="J108" s="823"/>
      <c r="K108" s="823"/>
      <c r="L108" s="832"/>
      <c r="M108" s="832"/>
      <c r="N108" s="823"/>
      <c r="O108" s="823"/>
      <c r="P108" s="832">
        <v>0.2</v>
      </c>
      <c r="Q108" s="832">
        <v>7.8</v>
      </c>
      <c r="R108" s="828"/>
      <c r="S108" s="833">
        <v>39</v>
      </c>
    </row>
    <row r="109" spans="1:19" ht="14.45" customHeight="1" x14ac:dyDescent="0.2">
      <c r="A109" s="822"/>
      <c r="B109" s="823" t="s">
        <v>5731</v>
      </c>
      <c r="C109" s="823" t="s">
        <v>590</v>
      </c>
      <c r="D109" s="823" t="s">
        <v>2263</v>
      </c>
      <c r="E109" s="823" t="s">
        <v>5732</v>
      </c>
      <c r="F109" s="823" t="s">
        <v>5743</v>
      </c>
      <c r="G109" s="823" t="s">
        <v>673</v>
      </c>
      <c r="H109" s="832"/>
      <c r="I109" s="832"/>
      <c r="J109" s="823"/>
      <c r="K109" s="823"/>
      <c r="L109" s="832"/>
      <c r="M109" s="832"/>
      <c r="N109" s="823"/>
      <c r="O109" s="823"/>
      <c r="P109" s="832">
        <v>0.30000000000000004</v>
      </c>
      <c r="Q109" s="832">
        <v>17.89</v>
      </c>
      <c r="R109" s="828"/>
      <c r="S109" s="833">
        <v>59.633333333333326</v>
      </c>
    </row>
    <row r="110" spans="1:19" ht="14.45" customHeight="1" x14ac:dyDescent="0.2">
      <c r="A110" s="822"/>
      <c r="B110" s="823" t="s">
        <v>5731</v>
      </c>
      <c r="C110" s="823" t="s">
        <v>590</v>
      </c>
      <c r="D110" s="823" t="s">
        <v>2263</v>
      </c>
      <c r="E110" s="823" t="s">
        <v>5732</v>
      </c>
      <c r="F110" s="823" t="s">
        <v>5746</v>
      </c>
      <c r="G110" s="823" t="s">
        <v>669</v>
      </c>
      <c r="H110" s="832"/>
      <c r="I110" s="832"/>
      <c r="J110" s="823"/>
      <c r="K110" s="823"/>
      <c r="L110" s="832"/>
      <c r="M110" s="832"/>
      <c r="N110" s="823"/>
      <c r="O110" s="823"/>
      <c r="P110" s="832">
        <v>1.4000000000000001</v>
      </c>
      <c r="Q110" s="832">
        <v>749.07</v>
      </c>
      <c r="R110" s="828"/>
      <c r="S110" s="833">
        <v>535.04999999999995</v>
      </c>
    </row>
    <row r="111" spans="1:19" ht="14.45" customHeight="1" x14ac:dyDescent="0.2">
      <c r="A111" s="822"/>
      <c r="B111" s="823" t="s">
        <v>5731</v>
      </c>
      <c r="C111" s="823" t="s">
        <v>590</v>
      </c>
      <c r="D111" s="823" t="s">
        <v>2263</v>
      </c>
      <c r="E111" s="823" t="s">
        <v>5732</v>
      </c>
      <c r="F111" s="823" t="s">
        <v>5751</v>
      </c>
      <c r="G111" s="823" t="s">
        <v>675</v>
      </c>
      <c r="H111" s="832"/>
      <c r="I111" s="832"/>
      <c r="J111" s="823"/>
      <c r="K111" s="823"/>
      <c r="L111" s="832"/>
      <c r="M111" s="832"/>
      <c r="N111" s="823"/>
      <c r="O111" s="823"/>
      <c r="P111" s="832">
        <v>0.75</v>
      </c>
      <c r="Q111" s="832">
        <v>182.55</v>
      </c>
      <c r="R111" s="828"/>
      <c r="S111" s="833">
        <v>243.4</v>
      </c>
    </row>
    <row r="112" spans="1:19" ht="14.45" customHeight="1" x14ac:dyDescent="0.2">
      <c r="A112" s="822"/>
      <c r="B112" s="823" t="s">
        <v>5731</v>
      </c>
      <c r="C112" s="823" t="s">
        <v>590</v>
      </c>
      <c r="D112" s="823" t="s">
        <v>2263</v>
      </c>
      <c r="E112" s="823" t="s">
        <v>5732</v>
      </c>
      <c r="F112" s="823" t="s">
        <v>5755</v>
      </c>
      <c r="G112" s="823" t="s">
        <v>1857</v>
      </c>
      <c r="H112" s="832"/>
      <c r="I112" s="832"/>
      <c r="J112" s="823"/>
      <c r="K112" s="823"/>
      <c r="L112" s="832"/>
      <c r="M112" s="832"/>
      <c r="N112" s="823"/>
      <c r="O112" s="823"/>
      <c r="P112" s="832">
        <v>0.70000000000000007</v>
      </c>
      <c r="Q112" s="832">
        <v>206.01</v>
      </c>
      <c r="R112" s="828"/>
      <c r="S112" s="833">
        <v>294.29999999999995</v>
      </c>
    </row>
    <row r="113" spans="1:19" ht="14.45" customHeight="1" x14ac:dyDescent="0.2">
      <c r="A113" s="822"/>
      <c r="B113" s="823" t="s">
        <v>5731</v>
      </c>
      <c r="C113" s="823" t="s">
        <v>590</v>
      </c>
      <c r="D113" s="823" t="s">
        <v>2263</v>
      </c>
      <c r="E113" s="823" t="s">
        <v>5756</v>
      </c>
      <c r="F113" s="823" t="s">
        <v>5759</v>
      </c>
      <c r="G113" s="823" t="s">
        <v>5760</v>
      </c>
      <c r="H113" s="832"/>
      <c r="I113" s="832"/>
      <c r="J113" s="823"/>
      <c r="K113" s="823"/>
      <c r="L113" s="832"/>
      <c r="M113" s="832"/>
      <c r="N113" s="823"/>
      <c r="O113" s="823"/>
      <c r="P113" s="832">
        <v>12</v>
      </c>
      <c r="Q113" s="832">
        <v>2414.08</v>
      </c>
      <c r="R113" s="828"/>
      <c r="S113" s="833">
        <v>201.17333333333332</v>
      </c>
    </row>
    <row r="114" spans="1:19" ht="14.45" customHeight="1" x14ac:dyDescent="0.2">
      <c r="A114" s="822"/>
      <c r="B114" s="823" t="s">
        <v>5731</v>
      </c>
      <c r="C114" s="823" t="s">
        <v>590</v>
      </c>
      <c r="D114" s="823" t="s">
        <v>2263</v>
      </c>
      <c r="E114" s="823" t="s">
        <v>5756</v>
      </c>
      <c r="F114" s="823" t="s">
        <v>5761</v>
      </c>
      <c r="G114" s="823" t="s">
        <v>5762</v>
      </c>
      <c r="H114" s="832"/>
      <c r="I114" s="832"/>
      <c r="J114" s="823"/>
      <c r="K114" s="823"/>
      <c r="L114" s="832"/>
      <c r="M114" s="832"/>
      <c r="N114" s="823"/>
      <c r="O114" s="823"/>
      <c r="P114" s="832">
        <v>1</v>
      </c>
      <c r="Q114" s="832">
        <v>180.44</v>
      </c>
      <c r="R114" s="828"/>
      <c r="S114" s="833">
        <v>180.44</v>
      </c>
    </row>
    <row r="115" spans="1:19" ht="14.45" customHeight="1" x14ac:dyDescent="0.2">
      <c r="A115" s="822"/>
      <c r="B115" s="823" t="s">
        <v>5731</v>
      </c>
      <c r="C115" s="823" t="s">
        <v>590</v>
      </c>
      <c r="D115" s="823" t="s">
        <v>2263</v>
      </c>
      <c r="E115" s="823" t="s">
        <v>5728</v>
      </c>
      <c r="F115" s="823" t="s">
        <v>5771</v>
      </c>
      <c r="G115" s="823" t="s">
        <v>5772</v>
      </c>
      <c r="H115" s="832"/>
      <c r="I115" s="832"/>
      <c r="J115" s="823"/>
      <c r="K115" s="823"/>
      <c r="L115" s="832"/>
      <c r="M115" s="832"/>
      <c r="N115" s="823"/>
      <c r="O115" s="823"/>
      <c r="P115" s="832">
        <v>17</v>
      </c>
      <c r="Q115" s="832">
        <v>2601</v>
      </c>
      <c r="R115" s="828"/>
      <c r="S115" s="833">
        <v>153</v>
      </c>
    </row>
    <row r="116" spans="1:19" ht="14.45" customHeight="1" x14ac:dyDescent="0.2">
      <c r="A116" s="822"/>
      <c r="B116" s="823" t="s">
        <v>5731</v>
      </c>
      <c r="C116" s="823" t="s">
        <v>590</v>
      </c>
      <c r="D116" s="823" t="s">
        <v>2263</v>
      </c>
      <c r="E116" s="823" t="s">
        <v>5728</v>
      </c>
      <c r="F116" s="823" t="s">
        <v>5773</v>
      </c>
      <c r="G116" s="823" t="s">
        <v>5774</v>
      </c>
      <c r="H116" s="832"/>
      <c r="I116" s="832"/>
      <c r="J116" s="823"/>
      <c r="K116" s="823"/>
      <c r="L116" s="832"/>
      <c r="M116" s="832"/>
      <c r="N116" s="823"/>
      <c r="O116" s="823"/>
      <c r="P116" s="832">
        <v>9</v>
      </c>
      <c r="Q116" s="832">
        <v>342</v>
      </c>
      <c r="R116" s="828"/>
      <c r="S116" s="833">
        <v>38</v>
      </c>
    </row>
    <row r="117" spans="1:19" ht="14.45" customHeight="1" x14ac:dyDescent="0.2">
      <c r="A117" s="822"/>
      <c r="B117" s="823" t="s">
        <v>5731</v>
      </c>
      <c r="C117" s="823" t="s">
        <v>590</v>
      </c>
      <c r="D117" s="823" t="s">
        <v>2263</v>
      </c>
      <c r="E117" s="823" t="s">
        <v>5728</v>
      </c>
      <c r="F117" s="823" t="s">
        <v>5775</v>
      </c>
      <c r="G117" s="823" t="s">
        <v>5776</v>
      </c>
      <c r="H117" s="832"/>
      <c r="I117" s="832"/>
      <c r="J117" s="823"/>
      <c r="K117" s="823"/>
      <c r="L117" s="832"/>
      <c r="M117" s="832"/>
      <c r="N117" s="823"/>
      <c r="O117" s="823"/>
      <c r="P117" s="832">
        <v>1</v>
      </c>
      <c r="Q117" s="832">
        <v>132</v>
      </c>
      <c r="R117" s="828"/>
      <c r="S117" s="833">
        <v>132</v>
      </c>
    </row>
    <row r="118" spans="1:19" ht="14.45" customHeight="1" x14ac:dyDescent="0.2">
      <c r="A118" s="822"/>
      <c r="B118" s="823" t="s">
        <v>5731</v>
      </c>
      <c r="C118" s="823" t="s">
        <v>590</v>
      </c>
      <c r="D118" s="823" t="s">
        <v>2263</v>
      </c>
      <c r="E118" s="823" t="s">
        <v>5728</v>
      </c>
      <c r="F118" s="823" t="s">
        <v>5777</v>
      </c>
      <c r="G118" s="823" t="s">
        <v>5778</v>
      </c>
      <c r="H118" s="832"/>
      <c r="I118" s="832"/>
      <c r="J118" s="823"/>
      <c r="K118" s="823"/>
      <c r="L118" s="832"/>
      <c r="M118" s="832"/>
      <c r="N118" s="823"/>
      <c r="O118" s="823"/>
      <c r="P118" s="832">
        <v>6</v>
      </c>
      <c r="Q118" s="832">
        <v>4266</v>
      </c>
      <c r="R118" s="828"/>
      <c r="S118" s="833">
        <v>711</v>
      </c>
    </row>
    <row r="119" spans="1:19" ht="14.45" customHeight="1" x14ac:dyDescent="0.2">
      <c r="A119" s="822"/>
      <c r="B119" s="823" t="s">
        <v>5731</v>
      </c>
      <c r="C119" s="823" t="s">
        <v>590</v>
      </c>
      <c r="D119" s="823" t="s">
        <v>2263</v>
      </c>
      <c r="E119" s="823" t="s">
        <v>5728</v>
      </c>
      <c r="F119" s="823" t="s">
        <v>5781</v>
      </c>
      <c r="G119" s="823" t="s">
        <v>5782</v>
      </c>
      <c r="H119" s="832"/>
      <c r="I119" s="832"/>
      <c r="J119" s="823"/>
      <c r="K119" s="823"/>
      <c r="L119" s="832"/>
      <c r="M119" s="832"/>
      <c r="N119" s="823"/>
      <c r="O119" s="823"/>
      <c r="P119" s="832">
        <v>45</v>
      </c>
      <c r="Q119" s="832">
        <v>1500.0100000000002</v>
      </c>
      <c r="R119" s="828"/>
      <c r="S119" s="833">
        <v>33.333555555555563</v>
      </c>
    </row>
    <row r="120" spans="1:19" ht="14.45" customHeight="1" x14ac:dyDescent="0.2">
      <c r="A120" s="822"/>
      <c r="B120" s="823" t="s">
        <v>5731</v>
      </c>
      <c r="C120" s="823" t="s">
        <v>590</v>
      </c>
      <c r="D120" s="823" t="s">
        <v>2263</v>
      </c>
      <c r="E120" s="823" t="s">
        <v>5728</v>
      </c>
      <c r="F120" s="823" t="s">
        <v>5785</v>
      </c>
      <c r="G120" s="823" t="s">
        <v>5786</v>
      </c>
      <c r="H120" s="832"/>
      <c r="I120" s="832"/>
      <c r="J120" s="823"/>
      <c r="K120" s="823"/>
      <c r="L120" s="832"/>
      <c r="M120" s="832"/>
      <c r="N120" s="823"/>
      <c r="O120" s="823"/>
      <c r="P120" s="832">
        <v>1</v>
      </c>
      <c r="Q120" s="832">
        <v>33</v>
      </c>
      <c r="R120" s="828"/>
      <c r="S120" s="833">
        <v>33</v>
      </c>
    </row>
    <row r="121" spans="1:19" ht="14.45" customHeight="1" x14ac:dyDescent="0.2">
      <c r="A121" s="822"/>
      <c r="B121" s="823" t="s">
        <v>5731</v>
      </c>
      <c r="C121" s="823" t="s">
        <v>590</v>
      </c>
      <c r="D121" s="823" t="s">
        <v>2263</v>
      </c>
      <c r="E121" s="823" t="s">
        <v>5728</v>
      </c>
      <c r="F121" s="823" t="s">
        <v>5787</v>
      </c>
      <c r="G121" s="823" t="s">
        <v>5788</v>
      </c>
      <c r="H121" s="832"/>
      <c r="I121" s="832"/>
      <c r="J121" s="823"/>
      <c r="K121" s="823"/>
      <c r="L121" s="832"/>
      <c r="M121" s="832"/>
      <c r="N121" s="823"/>
      <c r="O121" s="823"/>
      <c r="P121" s="832">
        <v>3</v>
      </c>
      <c r="Q121" s="832">
        <v>228</v>
      </c>
      <c r="R121" s="828"/>
      <c r="S121" s="833">
        <v>76</v>
      </c>
    </row>
    <row r="122" spans="1:19" ht="14.45" customHeight="1" x14ac:dyDescent="0.2">
      <c r="A122" s="822"/>
      <c r="B122" s="823" t="s">
        <v>5731</v>
      </c>
      <c r="C122" s="823" t="s">
        <v>590</v>
      </c>
      <c r="D122" s="823" t="s">
        <v>2263</v>
      </c>
      <c r="E122" s="823" t="s">
        <v>5728</v>
      </c>
      <c r="F122" s="823" t="s">
        <v>5791</v>
      </c>
      <c r="G122" s="823" t="s">
        <v>5792</v>
      </c>
      <c r="H122" s="832"/>
      <c r="I122" s="832"/>
      <c r="J122" s="823"/>
      <c r="K122" s="823"/>
      <c r="L122" s="832"/>
      <c r="M122" s="832"/>
      <c r="N122" s="823"/>
      <c r="O122" s="823"/>
      <c r="P122" s="832">
        <v>17</v>
      </c>
      <c r="Q122" s="832">
        <v>1343</v>
      </c>
      <c r="R122" s="828"/>
      <c r="S122" s="833">
        <v>79</v>
      </c>
    </row>
    <row r="123" spans="1:19" ht="14.45" customHeight="1" x14ac:dyDescent="0.2">
      <c r="A123" s="822"/>
      <c r="B123" s="823" t="s">
        <v>5731</v>
      </c>
      <c r="C123" s="823" t="s">
        <v>590</v>
      </c>
      <c r="D123" s="823" t="s">
        <v>2263</v>
      </c>
      <c r="E123" s="823" t="s">
        <v>5728</v>
      </c>
      <c r="F123" s="823" t="s">
        <v>5793</v>
      </c>
      <c r="G123" s="823" t="s">
        <v>5794</v>
      </c>
      <c r="H123" s="832"/>
      <c r="I123" s="832"/>
      <c r="J123" s="823"/>
      <c r="K123" s="823"/>
      <c r="L123" s="832"/>
      <c r="M123" s="832"/>
      <c r="N123" s="823"/>
      <c r="O123" s="823"/>
      <c r="P123" s="832">
        <v>7</v>
      </c>
      <c r="Q123" s="832">
        <v>4375</v>
      </c>
      <c r="R123" s="828"/>
      <c r="S123" s="833">
        <v>625</v>
      </c>
    </row>
    <row r="124" spans="1:19" ht="14.45" customHeight="1" x14ac:dyDescent="0.2">
      <c r="A124" s="822"/>
      <c r="B124" s="823" t="s">
        <v>5731</v>
      </c>
      <c r="C124" s="823" t="s">
        <v>590</v>
      </c>
      <c r="D124" s="823" t="s">
        <v>2263</v>
      </c>
      <c r="E124" s="823" t="s">
        <v>5728</v>
      </c>
      <c r="F124" s="823" t="s">
        <v>5797</v>
      </c>
      <c r="G124" s="823" t="s">
        <v>5798</v>
      </c>
      <c r="H124" s="832"/>
      <c r="I124" s="832"/>
      <c r="J124" s="823"/>
      <c r="K124" s="823"/>
      <c r="L124" s="832"/>
      <c r="M124" s="832"/>
      <c r="N124" s="823"/>
      <c r="O124" s="823"/>
      <c r="P124" s="832">
        <v>9</v>
      </c>
      <c r="Q124" s="832">
        <v>3393</v>
      </c>
      <c r="R124" s="828"/>
      <c r="S124" s="833">
        <v>377</v>
      </c>
    </row>
    <row r="125" spans="1:19" ht="14.45" customHeight="1" x14ac:dyDescent="0.2">
      <c r="A125" s="822"/>
      <c r="B125" s="823" t="s">
        <v>5731</v>
      </c>
      <c r="C125" s="823" t="s">
        <v>590</v>
      </c>
      <c r="D125" s="823" t="s">
        <v>2263</v>
      </c>
      <c r="E125" s="823" t="s">
        <v>5728</v>
      </c>
      <c r="F125" s="823" t="s">
        <v>5799</v>
      </c>
      <c r="G125" s="823" t="s">
        <v>5800</v>
      </c>
      <c r="H125" s="832"/>
      <c r="I125" s="832"/>
      <c r="J125" s="823"/>
      <c r="K125" s="823"/>
      <c r="L125" s="832"/>
      <c r="M125" s="832"/>
      <c r="N125" s="823"/>
      <c r="O125" s="823"/>
      <c r="P125" s="832">
        <v>44</v>
      </c>
      <c r="Q125" s="832">
        <v>7920</v>
      </c>
      <c r="R125" s="828"/>
      <c r="S125" s="833">
        <v>180</v>
      </c>
    </row>
    <row r="126" spans="1:19" ht="14.45" customHeight="1" x14ac:dyDescent="0.2">
      <c r="A126" s="822"/>
      <c r="B126" s="823" t="s">
        <v>5731</v>
      </c>
      <c r="C126" s="823" t="s">
        <v>590</v>
      </c>
      <c r="D126" s="823" t="s">
        <v>2265</v>
      </c>
      <c r="E126" s="823" t="s">
        <v>5732</v>
      </c>
      <c r="F126" s="823" t="s">
        <v>5733</v>
      </c>
      <c r="G126" s="823" t="s">
        <v>5734</v>
      </c>
      <c r="H126" s="832"/>
      <c r="I126" s="832"/>
      <c r="J126" s="823"/>
      <c r="K126" s="823"/>
      <c r="L126" s="832"/>
      <c r="M126" s="832"/>
      <c r="N126" s="823"/>
      <c r="O126" s="823"/>
      <c r="P126" s="832">
        <v>0.6</v>
      </c>
      <c r="Q126" s="832">
        <v>32.64</v>
      </c>
      <c r="R126" s="828"/>
      <c r="S126" s="833">
        <v>54.400000000000006</v>
      </c>
    </row>
    <row r="127" spans="1:19" ht="14.45" customHeight="1" x14ac:dyDescent="0.2">
      <c r="A127" s="822"/>
      <c r="B127" s="823" t="s">
        <v>5731</v>
      </c>
      <c r="C127" s="823" t="s">
        <v>590</v>
      </c>
      <c r="D127" s="823" t="s">
        <v>2265</v>
      </c>
      <c r="E127" s="823" t="s">
        <v>5732</v>
      </c>
      <c r="F127" s="823" t="s">
        <v>5735</v>
      </c>
      <c r="G127" s="823" t="s">
        <v>5736</v>
      </c>
      <c r="H127" s="832"/>
      <c r="I127" s="832"/>
      <c r="J127" s="823"/>
      <c r="K127" s="823"/>
      <c r="L127" s="832"/>
      <c r="M127" s="832"/>
      <c r="N127" s="823"/>
      <c r="O127" s="823"/>
      <c r="P127" s="832">
        <v>0.5</v>
      </c>
      <c r="Q127" s="832">
        <v>34.85</v>
      </c>
      <c r="R127" s="828"/>
      <c r="S127" s="833">
        <v>69.7</v>
      </c>
    </row>
    <row r="128" spans="1:19" ht="14.45" customHeight="1" x14ac:dyDescent="0.2">
      <c r="A128" s="822"/>
      <c r="B128" s="823" t="s">
        <v>5731</v>
      </c>
      <c r="C128" s="823" t="s">
        <v>590</v>
      </c>
      <c r="D128" s="823" t="s">
        <v>2265</v>
      </c>
      <c r="E128" s="823" t="s">
        <v>5732</v>
      </c>
      <c r="F128" s="823" t="s">
        <v>5740</v>
      </c>
      <c r="G128" s="823" t="s">
        <v>697</v>
      </c>
      <c r="H128" s="832"/>
      <c r="I128" s="832"/>
      <c r="J128" s="823"/>
      <c r="K128" s="823"/>
      <c r="L128" s="832"/>
      <c r="M128" s="832"/>
      <c r="N128" s="823"/>
      <c r="O128" s="823"/>
      <c r="P128" s="832">
        <v>2</v>
      </c>
      <c r="Q128" s="832">
        <v>26.74</v>
      </c>
      <c r="R128" s="828"/>
      <c r="S128" s="833">
        <v>13.37</v>
      </c>
    </row>
    <row r="129" spans="1:19" ht="14.45" customHeight="1" x14ac:dyDescent="0.2">
      <c r="A129" s="822"/>
      <c r="B129" s="823" t="s">
        <v>5731</v>
      </c>
      <c r="C129" s="823" t="s">
        <v>590</v>
      </c>
      <c r="D129" s="823" t="s">
        <v>2265</v>
      </c>
      <c r="E129" s="823" t="s">
        <v>5732</v>
      </c>
      <c r="F129" s="823" t="s">
        <v>5741</v>
      </c>
      <c r="G129" s="823" t="s">
        <v>3486</v>
      </c>
      <c r="H129" s="832"/>
      <c r="I129" s="832"/>
      <c r="J129" s="823"/>
      <c r="K129" s="823"/>
      <c r="L129" s="832"/>
      <c r="M129" s="832"/>
      <c r="N129" s="823"/>
      <c r="O129" s="823"/>
      <c r="P129" s="832">
        <v>0.2</v>
      </c>
      <c r="Q129" s="832">
        <v>7.8</v>
      </c>
      <c r="R129" s="828"/>
      <c r="S129" s="833">
        <v>39</v>
      </c>
    </row>
    <row r="130" spans="1:19" ht="14.45" customHeight="1" x14ac:dyDescent="0.2">
      <c r="A130" s="822"/>
      <c r="B130" s="823" t="s">
        <v>5731</v>
      </c>
      <c r="C130" s="823" t="s">
        <v>590</v>
      </c>
      <c r="D130" s="823" t="s">
        <v>2265</v>
      </c>
      <c r="E130" s="823" t="s">
        <v>5732</v>
      </c>
      <c r="F130" s="823" t="s">
        <v>5742</v>
      </c>
      <c r="G130" s="823" t="s">
        <v>3011</v>
      </c>
      <c r="H130" s="832"/>
      <c r="I130" s="832"/>
      <c r="J130" s="823"/>
      <c r="K130" s="823"/>
      <c r="L130" s="832"/>
      <c r="M130" s="832"/>
      <c r="N130" s="823"/>
      <c r="O130" s="823"/>
      <c r="P130" s="832">
        <v>0.3</v>
      </c>
      <c r="Q130" s="832">
        <v>53.1</v>
      </c>
      <c r="R130" s="828"/>
      <c r="S130" s="833">
        <v>177</v>
      </c>
    </row>
    <row r="131" spans="1:19" ht="14.45" customHeight="1" x14ac:dyDescent="0.2">
      <c r="A131" s="822"/>
      <c r="B131" s="823" t="s">
        <v>5731</v>
      </c>
      <c r="C131" s="823" t="s">
        <v>590</v>
      </c>
      <c r="D131" s="823" t="s">
        <v>2265</v>
      </c>
      <c r="E131" s="823" t="s">
        <v>5732</v>
      </c>
      <c r="F131" s="823" t="s">
        <v>5743</v>
      </c>
      <c r="G131" s="823" t="s">
        <v>673</v>
      </c>
      <c r="H131" s="832"/>
      <c r="I131" s="832"/>
      <c r="J131" s="823"/>
      <c r="K131" s="823"/>
      <c r="L131" s="832"/>
      <c r="M131" s="832"/>
      <c r="N131" s="823"/>
      <c r="O131" s="823"/>
      <c r="P131" s="832">
        <v>0.4</v>
      </c>
      <c r="Q131" s="832">
        <v>23.97</v>
      </c>
      <c r="R131" s="828"/>
      <c r="S131" s="833">
        <v>59.924999999999997</v>
      </c>
    </row>
    <row r="132" spans="1:19" ht="14.45" customHeight="1" x14ac:dyDescent="0.2">
      <c r="A132" s="822"/>
      <c r="B132" s="823" t="s">
        <v>5731</v>
      </c>
      <c r="C132" s="823" t="s">
        <v>590</v>
      </c>
      <c r="D132" s="823" t="s">
        <v>2265</v>
      </c>
      <c r="E132" s="823" t="s">
        <v>5732</v>
      </c>
      <c r="F132" s="823" t="s">
        <v>5746</v>
      </c>
      <c r="G132" s="823" t="s">
        <v>669</v>
      </c>
      <c r="H132" s="832"/>
      <c r="I132" s="832"/>
      <c r="J132" s="823"/>
      <c r="K132" s="823"/>
      <c r="L132" s="832"/>
      <c r="M132" s="832"/>
      <c r="N132" s="823"/>
      <c r="O132" s="823"/>
      <c r="P132" s="832">
        <v>2.4</v>
      </c>
      <c r="Q132" s="832">
        <v>1284.1199999999999</v>
      </c>
      <c r="R132" s="828"/>
      <c r="S132" s="833">
        <v>535.04999999999995</v>
      </c>
    </row>
    <row r="133" spans="1:19" ht="14.45" customHeight="1" x14ac:dyDescent="0.2">
      <c r="A133" s="822"/>
      <c r="B133" s="823" t="s">
        <v>5731</v>
      </c>
      <c r="C133" s="823" t="s">
        <v>590</v>
      </c>
      <c r="D133" s="823" t="s">
        <v>2265</v>
      </c>
      <c r="E133" s="823" t="s">
        <v>5732</v>
      </c>
      <c r="F133" s="823" t="s">
        <v>5749</v>
      </c>
      <c r="G133" s="823" t="s">
        <v>675</v>
      </c>
      <c r="H133" s="832"/>
      <c r="I133" s="832"/>
      <c r="J133" s="823"/>
      <c r="K133" s="823"/>
      <c r="L133" s="832"/>
      <c r="M133" s="832"/>
      <c r="N133" s="823"/>
      <c r="O133" s="823"/>
      <c r="P133" s="832">
        <v>0.06</v>
      </c>
      <c r="Q133" s="832">
        <v>7.29</v>
      </c>
      <c r="R133" s="828"/>
      <c r="S133" s="833">
        <v>121.5</v>
      </c>
    </row>
    <row r="134" spans="1:19" ht="14.45" customHeight="1" x14ac:dyDescent="0.2">
      <c r="A134" s="822"/>
      <c r="B134" s="823" t="s">
        <v>5731</v>
      </c>
      <c r="C134" s="823" t="s">
        <v>590</v>
      </c>
      <c r="D134" s="823" t="s">
        <v>2265</v>
      </c>
      <c r="E134" s="823" t="s">
        <v>5732</v>
      </c>
      <c r="F134" s="823" t="s">
        <v>5751</v>
      </c>
      <c r="G134" s="823" t="s">
        <v>675</v>
      </c>
      <c r="H134" s="832"/>
      <c r="I134" s="832"/>
      <c r="J134" s="823"/>
      <c r="K134" s="823"/>
      <c r="L134" s="832"/>
      <c r="M134" s="832"/>
      <c r="N134" s="823"/>
      <c r="O134" s="823"/>
      <c r="P134" s="832">
        <v>1.9000000000000001</v>
      </c>
      <c r="Q134" s="832">
        <v>462.46000000000004</v>
      </c>
      <c r="R134" s="828"/>
      <c r="S134" s="833">
        <v>243.4</v>
      </c>
    </row>
    <row r="135" spans="1:19" ht="14.45" customHeight="1" x14ac:dyDescent="0.2">
      <c r="A135" s="822"/>
      <c r="B135" s="823" t="s">
        <v>5731</v>
      </c>
      <c r="C135" s="823" t="s">
        <v>590</v>
      </c>
      <c r="D135" s="823" t="s">
        <v>2265</v>
      </c>
      <c r="E135" s="823" t="s">
        <v>5732</v>
      </c>
      <c r="F135" s="823" t="s">
        <v>5755</v>
      </c>
      <c r="G135" s="823" t="s">
        <v>1857</v>
      </c>
      <c r="H135" s="832"/>
      <c r="I135" s="832"/>
      <c r="J135" s="823"/>
      <c r="K135" s="823"/>
      <c r="L135" s="832"/>
      <c r="M135" s="832"/>
      <c r="N135" s="823"/>
      <c r="O135" s="823"/>
      <c r="P135" s="832">
        <v>1.1000000000000001</v>
      </c>
      <c r="Q135" s="832">
        <v>323.73</v>
      </c>
      <c r="R135" s="828"/>
      <c r="S135" s="833">
        <v>294.3</v>
      </c>
    </row>
    <row r="136" spans="1:19" ht="14.45" customHeight="1" x14ac:dyDescent="0.2">
      <c r="A136" s="822"/>
      <c r="B136" s="823" t="s">
        <v>5731</v>
      </c>
      <c r="C136" s="823" t="s">
        <v>590</v>
      </c>
      <c r="D136" s="823" t="s">
        <v>2265</v>
      </c>
      <c r="E136" s="823" t="s">
        <v>5756</v>
      </c>
      <c r="F136" s="823" t="s">
        <v>5759</v>
      </c>
      <c r="G136" s="823" t="s">
        <v>5760</v>
      </c>
      <c r="H136" s="832"/>
      <c r="I136" s="832"/>
      <c r="J136" s="823"/>
      <c r="K136" s="823"/>
      <c r="L136" s="832"/>
      <c r="M136" s="832"/>
      <c r="N136" s="823"/>
      <c r="O136" s="823"/>
      <c r="P136" s="832">
        <v>10</v>
      </c>
      <c r="Q136" s="832">
        <v>1928.8000000000002</v>
      </c>
      <c r="R136" s="828"/>
      <c r="S136" s="833">
        <v>192.88000000000002</v>
      </c>
    </row>
    <row r="137" spans="1:19" ht="14.45" customHeight="1" x14ac:dyDescent="0.2">
      <c r="A137" s="822"/>
      <c r="B137" s="823" t="s">
        <v>5731</v>
      </c>
      <c r="C137" s="823" t="s">
        <v>590</v>
      </c>
      <c r="D137" s="823" t="s">
        <v>2265</v>
      </c>
      <c r="E137" s="823" t="s">
        <v>5756</v>
      </c>
      <c r="F137" s="823" t="s">
        <v>5761</v>
      </c>
      <c r="G137" s="823" t="s">
        <v>5762</v>
      </c>
      <c r="H137" s="832"/>
      <c r="I137" s="832"/>
      <c r="J137" s="823"/>
      <c r="K137" s="823"/>
      <c r="L137" s="832"/>
      <c r="M137" s="832"/>
      <c r="N137" s="823"/>
      <c r="O137" s="823"/>
      <c r="P137" s="832">
        <v>3</v>
      </c>
      <c r="Q137" s="832">
        <v>541.31999999999994</v>
      </c>
      <c r="R137" s="828"/>
      <c r="S137" s="833">
        <v>180.43999999999997</v>
      </c>
    </row>
    <row r="138" spans="1:19" ht="14.45" customHeight="1" x14ac:dyDescent="0.2">
      <c r="A138" s="822"/>
      <c r="B138" s="823" t="s">
        <v>5731</v>
      </c>
      <c r="C138" s="823" t="s">
        <v>590</v>
      </c>
      <c r="D138" s="823" t="s">
        <v>2265</v>
      </c>
      <c r="E138" s="823" t="s">
        <v>5728</v>
      </c>
      <c r="F138" s="823" t="s">
        <v>5769</v>
      </c>
      <c r="G138" s="823" t="s">
        <v>5770</v>
      </c>
      <c r="H138" s="832"/>
      <c r="I138" s="832"/>
      <c r="J138" s="823"/>
      <c r="K138" s="823"/>
      <c r="L138" s="832"/>
      <c r="M138" s="832"/>
      <c r="N138" s="823"/>
      <c r="O138" s="823"/>
      <c r="P138" s="832">
        <v>7</v>
      </c>
      <c r="Q138" s="832">
        <v>560</v>
      </c>
      <c r="R138" s="828"/>
      <c r="S138" s="833">
        <v>80</v>
      </c>
    </row>
    <row r="139" spans="1:19" ht="14.45" customHeight="1" x14ac:dyDescent="0.2">
      <c r="A139" s="822"/>
      <c r="B139" s="823" t="s">
        <v>5731</v>
      </c>
      <c r="C139" s="823" t="s">
        <v>590</v>
      </c>
      <c r="D139" s="823" t="s">
        <v>2265</v>
      </c>
      <c r="E139" s="823" t="s">
        <v>5728</v>
      </c>
      <c r="F139" s="823" t="s">
        <v>5771</v>
      </c>
      <c r="G139" s="823" t="s">
        <v>5772</v>
      </c>
      <c r="H139" s="832"/>
      <c r="I139" s="832"/>
      <c r="J139" s="823"/>
      <c r="K139" s="823"/>
      <c r="L139" s="832"/>
      <c r="M139" s="832"/>
      <c r="N139" s="823"/>
      <c r="O139" s="823"/>
      <c r="P139" s="832">
        <v>42</v>
      </c>
      <c r="Q139" s="832">
        <v>6426</v>
      </c>
      <c r="R139" s="828"/>
      <c r="S139" s="833">
        <v>153</v>
      </c>
    </row>
    <row r="140" spans="1:19" ht="14.45" customHeight="1" x14ac:dyDescent="0.2">
      <c r="A140" s="822"/>
      <c r="B140" s="823" t="s">
        <v>5731</v>
      </c>
      <c r="C140" s="823" t="s">
        <v>590</v>
      </c>
      <c r="D140" s="823" t="s">
        <v>2265</v>
      </c>
      <c r="E140" s="823" t="s">
        <v>5728</v>
      </c>
      <c r="F140" s="823" t="s">
        <v>5773</v>
      </c>
      <c r="G140" s="823" t="s">
        <v>5774</v>
      </c>
      <c r="H140" s="832"/>
      <c r="I140" s="832"/>
      <c r="J140" s="823"/>
      <c r="K140" s="823"/>
      <c r="L140" s="832"/>
      <c r="M140" s="832"/>
      <c r="N140" s="823"/>
      <c r="O140" s="823"/>
      <c r="P140" s="832">
        <v>50</v>
      </c>
      <c r="Q140" s="832">
        <v>1900</v>
      </c>
      <c r="R140" s="828"/>
      <c r="S140" s="833">
        <v>38</v>
      </c>
    </row>
    <row r="141" spans="1:19" ht="14.45" customHeight="1" x14ac:dyDescent="0.2">
      <c r="A141" s="822"/>
      <c r="B141" s="823" t="s">
        <v>5731</v>
      </c>
      <c r="C141" s="823" t="s">
        <v>590</v>
      </c>
      <c r="D141" s="823" t="s">
        <v>2265</v>
      </c>
      <c r="E141" s="823" t="s">
        <v>5728</v>
      </c>
      <c r="F141" s="823" t="s">
        <v>5775</v>
      </c>
      <c r="G141" s="823" t="s">
        <v>5776</v>
      </c>
      <c r="H141" s="832"/>
      <c r="I141" s="832"/>
      <c r="J141" s="823"/>
      <c r="K141" s="823"/>
      <c r="L141" s="832"/>
      <c r="M141" s="832"/>
      <c r="N141" s="823"/>
      <c r="O141" s="823"/>
      <c r="P141" s="832">
        <v>16</v>
      </c>
      <c r="Q141" s="832">
        <v>2112</v>
      </c>
      <c r="R141" s="828"/>
      <c r="S141" s="833">
        <v>132</v>
      </c>
    </row>
    <row r="142" spans="1:19" ht="14.45" customHeight="1" x14ac:dyDescent="0.2">
      <c r="A142" s="822"/>
      <c r="B142" s="823" t="s">
        <v>5731</v>
      </c>
      <c r="C142" s="823" t="s">
        <v>590</v>
      </c>
      <c r="D142" s="823" t="s">
        <v>2265</v>
      </c>
      <c r="E142" s="823" t="s">
        <v>5728</v>
      </c>
      <c r="F142" s="823" t="s">
        <v>5777</v>
      </c>
      <c r="G142" s="823" t="s">
        <v>5778</v>
      </c>
      <c r="H142" s="832"/>
      <c r="I142" s="832"/>
      <c r="J142" s="823"/>
      <c r="K142" s="823"/>
      <c r="L142" s="832"/>
      <c r="M142" s="832"/>
      <c r="N142" s="823"/>
      <c r="O142" s="823"/>
      <c r="P142" s="832">
        <v>21</v>
      </c>
      <c r="Q142" s="832">
        <v>14931</v>
      </c>
      <c r="R142" s="828"/>
      <c r="S142" s="833">
        <v>711</v>
      </c>
    </row>
    <row r="143" spans="1:19" ht="14.45" customHeight="1" x14ac:dyDescent="0.2">
      <c r="A143" s="822"/>
      <c r="B143" s="823" t="s">
        <v>5731</v>
      </c>
      <c r="C143" s="823" t="s">
        <v>590</v>
      </c>
      <c r="D143" s="823" t="s">
        <v>2265</v>
      </c>
      <c r="E143" s="823" t="s">
        <v>5728</v>
      </c>
      <c r="F143" s="823" t="s">
        <v>5781</v>
      </c>
      <c r="G143" s="823" t="s">
        <v>5782</v>
      </c>
      <c r="H143" s="832"/>
      <c r="I143" s="832"/>
      <c r="J143" s="823"/>
      <c r="K143" s="823"/>
      <c r="L143" s="832"/>
      <c r="M143" s="832"/>
      <c r="N143" s="823"/>
      <c r="O143" s="823"/>
      <c r="P143" s="832">
        <v>146</v>
      </c>
      <c r="Q143" s="832">
        <v>4866.66</v>
      </c>
      <c r="R143" s="828"/>
      <c r="S143" s="833">
        <v>33.333287671232874</v>
      </c>
    </row>
    <row r="144" spans="1:19" ht="14.45" customHeight="1" x14ac:dyDescent="0.2">
      <c r="A144" s="822"/>
      <c r="B144" s="823" t="s">
        <v>5731</v>
      </c>
      <c r="C144" s="823" t="s">
        <v>590</v>
      </c>
      <c r="D144" s="823" t="s">
        <v>2265</v>
      </c>
      <c r="E144" s="823" t="s">
        <v>5728</v>
      </c>
      <c r="F144" s="823" t="s">
        <v>5785</v>
      </c>
      <c r="G144" s="823" t="s">
        <v>5786</v>
      </c>
      <c r="H144" s="832"/>
      <c r="I144" s="832"/>
      <c r="J144" s="823"/>
      <c r="K144" s="823"/>
      <c r="L144" s="832"/>
      <c r="M144" s="832"/>
      <c r="N144" s="823"/>
      <c r="O144" s="823"/>
      <c r="P144" s="832">
        <v>1</v>
      </c>
      <c r="Q144" s="832">
        <v>33</v>
      </c>
      <c r="R144" s="828"/>
      <c r="S144" s="833">
        <v>33</v>
      </c>
    </row>
    <row r="145" spans="1:19" ht="14.45" customHeight="1" x14ac:dyDescent="0.2">
      <c r="A145" s="822"/>
      <c r="B145" s="823" t="s">
        <v>5731</v>
      </c>
      <c r="C145" s="823" t="s">
        <v>590</v>
      </c>
      <c r="D145" s="823" t="s">
        <v>2265</v>
      </c>
      <c r="E145" s="823" t="s">
        <v>5728</v>
      </c>
      <c r="F145" s="823" t="s">
        <v>5787</v>
      </c>
      <c r="G145" s="823" t="s">
        <v>5788</v>
      </c>
      <c r="H145" s="832"/>
      <c r="I145" s="832"/>
      <c r="J145" s="823"/>
      <c r="K145" s="823"/>
      <c r="L145" s="832"/>
      <c r="M145" s="832"/>
      <c r="N145" s="823"/>
      <c r="O145" s="823"/>
      <c r="P145" s="832">
        <v>19</v>
      </c>
      <c r="Q145" s="832">
        <v>1444</v>
      </c>
      <c r="R145" s="828"/>
      <c r="S145" s="833">
        <v>76</v>
      </c>
    </row>
    <row r="146" spans="1:19" ht="14.45" customHeight="1" x14ac:dyDescent="0.2">
      <c r="A146" s="822"/>
      <c r="B146" s="823" t="s">
        <v>5731</v>
      </c>
      <c r="C146" s="823" t="s">
        <v>590</v>
      </c>
      <c r="D146" s="823" t="s">
        <v>2265</v>
      </c>
      <c r="E146" s="823" t="s">
        <v>5728</v>
      </c>
      <c r="F146" s="823" t="s">
        <v>5791</v>
      </c>
      <c r="G146" s="823" t="s">
        <v>5792</v>
      </c>
      <c r="H146" s="832"/>
      <c r="I146" s="832"/>
      <c r="J146" s="823"/>
      <c r="K146" s="823"/>
      <c r="L146" s="832"/>
      <c r="M146" s="832"/>
      <c r="N146" s="823"/>
      <c r="O146" s="823"/>
      <c r="P146" s="832">
        <v>42</v>
      </c>
      <c r="Q146" s="832">
        <v>3318</v>
      </c>
      <c r="R146" s="828"/>
      <c r="S146" s="833">
        <v>79</v>
      </c>
    </row>
    <row r="147" spans="1:19" ht="14.45" customHeight="1" x14ac:dyDescent="0.2">
      <c r="A147" s="822"/>
      <c r="B147" s="823" t="s">
        <v>5731</v>
      </c>
      <c r="C147" s="823" t="s">
        <v>590</v>
      </c>
      <c r="D147" s="823" t="s">
        <v>2265</v>
      </c>
      <c r="E147" s="823" t="s">
        <v>5728</v>
      </c>
      <c r="F147" s="823" t="s">
        <v>5793</v>
      </c>
      <c r="G147" s="823" t="s">
        <v>5794</v>
      </c>
      <c r="H147" s="832"/>
      <c r="I147" s="832"/>
      <c r="J147" s="823"/>
      <c r="K147" s="823"/>
      <c r="L147" s="832"/>
      <c r="M147" s="832"/>
      <c r="N147" s="823"/>
      <c r="O147" s="823"/>
      <c r="P147" s="832">
        <v>12</v>
      </c>
      <c r="Q147" s="832">
        <v>7500</v>
      </c>
      <c r="R147" s="828"/>
      <c r="S147" s="833">
        <v>625</v>
      </c>
    </row>
    <row r="148" spans="1:19" ht="14.45" customHeight="1" x14ac:dyDescent="0.2">
      <c r="A148" s="822"/>
      <c r="B148" s="823" t="s">
        <v>5731</v>
      </c>
      <c r="C148" s="823" t="s">
        <v>590</v>
      </c>
      <c r="D148" s="823" t="s">
        <v>2265</v>
      </c>
      <c r="E148" s="823" t="s">
        <v>5728</v>
      </c>
      <c r="F148" s="823" t="s">
        <v>5797</v>
      </c>
      <c r="G148" s="823" t="s">
        <v>5798</v>
      </c>
      <c r="H148" s="832"/>
      <c r="I148" s="832"/>
      <c r="J148" s="823"/>
      <c r="K148" s="823"/>
      <c r="L148" s="832"/>
      <c r="M148" s="832"/>
      <c r="N148" s="823"/>
      <c r="O148" s="823"/>
      <c r="P148" s="832">
        <v>11</v>
      </c>
      <c r="Q148" s="832">
        <v>4147</v>
      </c>
      <c r="R148" s="828"/>
      <c r="S148" s="833">
        <v>377</v>
      </c>
    </row>
    <row r="149" spans="1:19" ht="14.45" customHeight="1" x14ac:dyDescent="0.2">
      <c r="A149" s="822"/>
      <c r="B149" s="823" t="s">
        <v>5731</v>
      </c>
      <c r="C149" s="823" t="s">
        <v>590</v>
      </c>
      <c r="D149" s="823" t="s">
        <v>2265</v>
      </c>
      <c r="E149" s="823" t="s">
        <v>5728</v>
      </c>
      <c r="F149" s="823" t="s">
        <v>5799</v>
      </c>
      <c r="G149" s="823" t="s">
        <v>5800</v>
      </c>
      <c r="H149" s="832"/>
      <c r="I149" s="832"/>
      <c r="J149" s="823"/>
      <c r="K149" s="823"/>
      <c r="L149" s="832"/>
      <c r="M149" s="832"/>
      <c r="N149" s="823"/>
      <c r="O149" s="823"/>
      <c r="P149" s="832">
        <v>130</v>
      </c>
      <c r="Q149" s="832">
        <v>23400</v>
      </c>
      <c r="R149" s="828"/>
      <c r="S149" s="833">
        <v>180</v>
      </c>
    </row>
    <row r="150" spans="1:19" ht="14.45" customHeight="1" x14ac:dyDescent="0.2">
      <c r="A150" s="822"/>
      <c r="B150" s="823" t="s">
        <v>5731</v>
      </c>
      <c r="C150" s="823" t="s">
        <v>590</v>
      </c>
      <c r="D150" s="823" t="s">
        <v>2267</v>
      </c>
      <c r="E150" s="823" t="s">
        <v>5732</v>
      </c>
      <c r="F150" s="823" t="s">
        <v>5751</v>
      </c>
      <c r="G150" s="823" t="s">
        <v>675</v>
      </c>
      <c r="H150" s="832"/>
      <c r="I150" s="832"/>
      <c r="J150" s="823"/>
      <c r="K150" s="823"/>
      <c r="L150" s="832"/>
      <c r="M150" s="832"/>
      <c r="N150" s="823"/>
      <c r="O150" s="823"/>
      <c r="P150" s="832">
        <v>0.05</v>
      </c>
      <c r="Q150" s="832">
        <v>12.17</v>
      </c>
      <c r="R150" s="828"/>
      <c r="S150" s="833">
        <v>243.39999999999998</v>
      </c>
    </row>
    <row r="151" spans="1:19" ht="14.45" customHeight="1" x14ac:dyDescent="0.2">
      <c r="A151" s="822"/>
      <c r="B151" s="823" t="s">
        <v>5731</v>
      </c>
      <c r="C151" s="823" t="s">
        <v>590</v>
      </c>
      <c r="D151" s="823" t="s">
        <v>2267</v>
      </c>
      <c r="E151" s="823" t="s">
        <v>5728</v>
      </c>
      <c r="F151" s="823" t="s">
        <v>5771</v>
      </c>
      <c r="G151" s="823" t="s">
        <v>5772</v>
      </c>
      <c r="H151" s="832"/>
      <c r="I151" s="832"/>
      <c r="J151" s="823"/>
      <c r="K151" s="823"/>
      <c r="L151" s="832"/>
      <c r="M151" s="832"/>
      <c r="N151" s="823"/>
      <c r="O151" s="823"/>
      <c r="P151" s="832">
        <v>2</v>
      </c>
      <c r="Q151" s="832">
        <v>306</v>
      </c>
      <c r="R151" s="828"/>
      <c r="S151" s="833">
        <v>153</v>
      </c>
    </row>
    <row r="152" spans="1:19" ht="14.45" customHeight="1" x14ac:dyDescent="0.2">
      <c r="A152" s="822"/>
      <c r="B152" s="823" t="s">
        <v>5731</v>
      </c>
      <c r="C152" s="823" t="s">
        <v>590</v>
      </c>
      <c r="D152" s="823" t="s">
        <v>2267</v>
      </c>
      <c r="E152" s="823" t="s">
        <v>5728</v>
      </c>
      <c r="F152" s="823" t="s">
        <v>5773</v>
      </c>
      <c r="G152" s="823" t="s">
        <v>5774</v>
      </c>
      <c r="H152" s="832"/>
      <c r="I152" s="832"/>
      <c r="J152" s="823"/>
      <c r="K152" s="823"/>
      <c r="L152" s="832"/>
      <c r="M152" s="832"/>
      <c r="N152" s="823"/>
      <c r="O152" s="823"/>
      <c r="P152" s="832">
        <v>14</v>
      </c>
      <c r="Q152" s="832">
        <v>532</v>
      </c>
      <c r="R152" s="828"/>
      <c r="S152" s="833">
        <v>38</v>
      </c>
    </row>
    <row r="153" spans="1:19" ht="14.45" customHeight="1" x14ac:dyDescent="0.2">
      <c r="A153" s="822"/>
      <c r="B153" s="823" t="s">
        <v>5731</v>
      </c>
      <c r="C153" s="823" t="s">
        <v>590</v>
      </c>
      <c r="D153" s="823" t="s">
        <v>2267</v>
      </c>
      <c r="E153" s="823" t="s">
        <v>5728</v>
      </c>
      <c r="F153" s="823" t="s">
        <v>5775</v>
      </c>
      <c r="G153" s="823" t="s">
        <v>5776</v>
      </c>
      <c r="H153" s="832"/>
      <c r="I153" s="832"/>
      <c r="J153" s="823"/>
      <c r="K153" s="823"/>
      <c r="L153" s="832"/>
      <c r="M153" s="832"/>
      <c r="N153" s="823"/>
      <c r="O153" s="823"/>
      <c r="P153" s="832">
        <v>1</v>
      </c>
      <c r="Q153" s="832">
        <v>132</v>
      </c>
      <c r="R153" s="828"/>
      <c r="S153" s="833">
        <v>132</v>
      </c>
    </row>
    <row r="154" spans="1:19" ht="14.45" customHeight="1" x14ac:dyDescent="0.2">
      <c r="A154" s="822"/>
      <c r="B154" s="823" t="s">
        <v>5731</v>
      </c>
      <c r="C154" s="823" t="s">
        <v>590</v>
      </c>
      <c r="D154" s="823" t="s">
        <v>2267</v>
      </c>
      <c r="E154" s="823" t="s">
        <v>5728</v>
      </c>
      <c r="F154" s="823" t="s">
        <v>5777</v>
      </c>
      <c r="G154" s="823" t="s">
        <v>5778</v>
      </c>
      <c r="H154" s="832"/>
      <c r="I154" s="832"/>
      <c r="J154" s="823"/>
      <c r="K154" s="823"/>
      <c r="L154" s="832"/>
      <c r="M154" s="832"/>
      <c r="N154" s="823"/>
      <c r="O154" s="823"/>
      <c r="P154" s="832">
        <v>8</v>
      </c>
      <c r="Q154" s="832">
        <v>5688</v>
      </c>
      <c r="R154" s="828"/>
      <c r="S154" s="833">
        <v>711</v>
      </c>
    </row>
    <row r="155" spans="1:19" ht="14.45" customHeight="1" x14ac:dyDescent="0.2">
      <c r="A155" s="822"/>
      <c r="B155" s="823" t="s">
        <v>5731</v>
      </c>
      <c r="C155" s="823" t="s">
        <v>590</v>
      </c>
      <c r="D155" s="823" t="s">
        <v>2267</v>
      </c>
      <c r="E155" s="823" t="s">
        <v>5728</v>
      </c>
      <c r="F155" s="823" t="s">
        <v>5781</v>
      </c>
      <c r="G155" s="823" t="s">
        <v>5782</v>
      </c>
      <c r="H155" s="832"/>
      <c r="I155" s="832"/>
      <c r="J155" s="823"/>
      <c r="K155" s="823"/>
      <c r="L155" s="832"/>
      <c r="M155" s="832"/>
      <c r="N155" s="823"/>
      <c r="O155" s="823"/>
      <c r="P155" s="832">
        <v>62</v>
      </c>
      <c r="Q155" s="832">
        <v>2066.67</v>
      </c>
      <c r="R155" s="828"/>
      <c r="S155" s="833">
        <v>33.333387096774196</v>
      </c>
    </row>
    <row r="156" spans="1:19" ht="14.45" customHeight="1" x14ac:dyDescent="0.2">
      <c r="A156" s="822"/>
      <c r="B156" s="823" t="s">
        <v>5731</v>
      </c>
      <c r="C156" s="823" t="s">
        <v>590</v>
      </c>
      <c r="D156" s="823" t="s">
        <v>2267</v>
      </c>
      <c r="E156" s="823" t="s">
        <v>5728</v>
      </c>
      <c r="F156" s="823" t="s">
        <v>5787</v>
      </c>
      <c r="G156" s="823" t="s">
        <v>5788</v>
      </c>
      <c r="H156" s="832"/>
      <c r="I156" s="832"/>
      <c r="J156" s="823"/>
      <c r="K156" s="823"/>
      <c r="L156" s="832"/>
      <c r="M156" s="832"/>
      <c r="N156" s="823"/>
      <c r="O156" s="823"/>
      <c r="P156" s="832">
        <v>10</v>
      </c>
      <c r="Q156" s="832">
        <v>760</v>
      </c>
      <c r="R156" s="828"/>
      <c r="S156" s="833">
        <v>76</v>
      </c>
    </row>
    <row r="157" spans="1:19" ht="14.45" customHeight="1" x14ac:dyDescent="0.2">
      <c r="A157" s="822"/>
      <c r="B157" s="823" t="s">
        <v>5731</v>
      </c>
      <c r="C157" s="823" t="s">
        <v>590</v>
      </c>
      <c r="D157" s="823" t="s">
        <v>2267</v>
      </c>
      <c r="E157" s="823" t="s">
        <v>5728</v>
      </c>
      <c r="F157" s="823" t="s">
        <v>5791</v>
      </c>
      <c r="G157" s="823" t="s">
        <v>5792</v>
      </c>
      <c r="H157" s="832"/>
      <c r="I157" s="832"/>
      <c r="J157" s="823"/>
      <c r="K157" s="823"/>
      <c r="L157" s="832"/>
      <c r="M157" s="832"/>
      <c r="N157" s="823"/>
      <c r="O157" s="823"/>
      <c r="P157" s="832">
        <v>1</v>
      </c>
      <c r="Q157" s="832">
        <v>79</v>
      </c>
      <c r="R157" s="828"/>
      <c r="S157" s="833">
        <v>79</v>
      </c>
    </row>
    <row r="158" spans="1:19" ht="14.45" customHeight="1" x14ac:dyDescent="0.2">
      <c r="A158" s="822"/>
      <c r="B158" s="823" t="s">
        <v>5731</v>
      </c>
      <c r="C158" s="823" t="s">
        <v>590</v>
      </c>
      <c r="D158" s="823" t="s">
        <v>2267</v>
      </c>
      <c r="E158" s="823" t="s">
        <v>5728</v>
      </c>
      <c r="F158" s="823" t="s">
        <v>5799</v>
      </c>
      <c r="G158" s="823" t="s">
        <v>5800</v>
      </c>
      <c r="H158" s="832"/>
      <c r="I158" s="832"/>
      <c r="J158" s="823"/>
      <c r="K158" s="823"/>
      <c r="L158" s="832"/>
      <c r="M158" s="832"/>
      <c r="N158" s="823"/>
      <c r="O158" s="823"/>
      <c r="P158" s="832">
        <v>54</v>
      </c>
      <c r="Q158" s="832">
        <v>9720</v>
      </c>
      <c r="R158" s="828"/>
      <c r="S158" s="833">
        <v>180</v>
      </c>
    </row>
    <row r="159" spans="1:19" ht="14.45" customHeight="1" x14ac:dyDescent="0.2">
      <c r="A159" s="822"/>
      <c r="B159" s="823" t="s">
        <v>5731</v>
      </c>
      <c r="C159" s="823" t="s">
        <v>590</v>
      </c>
      <c r="D159" s="823" t="s">
        <v>2273</v>
      </c>
      <c r="E159" s="823" t="s">
        <v>5732</v>
      </c>
      <c r="F159" s="823" t="s">
        <v>5735</v>
      </c>
      <c r="G159" s="823" t="s">
        <v>5736</v>
      </c>
      <c r="H159" s="832"/>
      <c r="I159" s="832"/>
      <c r="J159" s="823"/>
      <c r="K159" s="823"/>
      <c r="L159" s="832"/>
      <c r="M159" s="832"/>
      <c r="N159" s="823"/>
      <c r="O159" s="823"/>
      <c r="P159" s="832">
        <v>6.1</v>
      </c>
      <c r="Q159" s="832">
        <v>425.17</v>
      </c>
      <c r="R159" s="828"/>
      <c r="S159" s="833">
        <v>69.7</v>
      </c>
    </row>
    <row r="160" spans="1:19" ht="14.45" customHeight="1" x14ac:dyDescent="0.2">
      <c r="A160" s="822"/>
      <c r="B160" s="823" t="s">
        <v>5731</v>
      </c>
      <c r="C160" s="823" t="s">
        <v>590</v>
      </c>
      <c r="D160" s="823" t="s">
        <v>2273</v>
      </c>
      <c r="E160" s="823" t="s">
        <v>5732</v>
      </c>
      <c r="F160" s="823" t="s">
        <v>5740</v>
      </c>
      <c r="G160" s="823" t="s">
        <v>697</v>
      </c>
      <c r="H160" s="832"/>
      <c r="I160" s="832"/>
      <c r="J160" s="823"/>
      <c r="K160" s="823"/>
      <c r="L160" s="832"/>
      <c r="M160" s="832"/>
      <c r="N160" s="823"/>
      <c r="O160" s="823"/>
      <c r="P160" s="832">
        <v>11</v>
      </c>
      <c r="Q160" s="832">
        <v>147.07</v>
      </c>
      <c r="R160" s="828"/>
      <c r="S160" s="833">
        <v>13.37</v>
      </c>
    </row>
    <row r="161" spans="1:19" ht="14.45" customHeight="1" x14ac:dyDescent="0.2">
      <c r="A161" s="822"/>
      <c r="B161" s="823" t="s">
        <v>5731</v>
      </c>
      <c r="C161" s="823" t="s">
        <v>590</v>
      </c>
      <c r="D161" s="823" t="s">
        <v>2273</v>
      </c>
      <c r="E161" s="823" t="s">
        <v>5732</v>
      </c>
      <c r="F161" s="823" t="s">
        <v>5743</v>
      </c>
      <c r="G161" s="823" t="s">
        <v>673</v>
      </c>
      <c r="H161" s="832"/>
      <c r="I161" s="832"/>
      <c r="J161" s="823"/>
      <c r="K161" s="823"/>
      <c r="L161" s="832"/>
      <c r="M161" s="832"/>
      <c r="N161" s="823"/>
      <c r="O161" s="823"/>
      <c r="P161" s="832">
        <v>4.5</v>
      </c>
      <c r="Q161" s="832">
        <v>269.27999999999997</v>
      </c>
      <c r="R161" s="828"/>
      <c r="S161" s="833">
        <v>59.839999999999996</v>
      </c>
    </row>
    <row r="162" spans="1:19" ht="14.45" customHeight="1" x14ac:dyDescent="0.2">
      <c r="A162" s="822"/>
      <c r="B162" s="823" t="s">
        <v>5731</v>
      </c>
      <c r="C162" s="823" t="s">
        <v>590</v>
      </c>
      <c r="D162" s="823" t="s">
        <v>2273</v>
      </c>
      <c r="E162" s="823" t="s">
        <v>5732</v>
      </c>
      <c r="F162" s="823" t="s">
        <v>5744</v>
      </c>
      <c r="G162" s="823" t="s">
        <v>5745</v>
      </c>
      <c r="H162" s="832"/>
      <c r="I162" s="832"/>
      <c r="J162" s="823"/>
      <c r="K162" s="823"/>
      <c r="L162" s="832"/>
      <c r="M162" s="832"/>
      <c r="N162" s="823"/>
      <c r="O162" s="823"/>
      <c r="P162" s="832">
        <v>0.7</v>
      </c>
      <c r="Q162" s="832">
        <v>34.229999999999997</v>
      </c>
      <c r="R162" s="828"/>
      <c r="S162" s="833">
        <v>48.9</v>
      </c>
    </row>
    <row r="163" spans="1:19" ht="14.45" customHeight="1" x14ac:dyDescent="0.2">
      <c r="A163" s="822"/>
      <c r="B163" s="823" t="s">
        <v>5731</v>
      </c>
      <c r="C163" s="823" t="s">
        <v>590</v>
      </c>
      <c r="D163" s="823" t="s">
        <v>2273</v>
      </c>
      <c r="E163" s="823" t="s">
        <v>5732</v>
      </c>
      <c r="F163" s="823" t="s">
        <v>5746</v>
      </c>
      <c r="G163" s="823" t="s">
        <v>669</v>
      </c>
      <c r="H163" s="832"/>
      <c r="I163" s="832"/>
      <c r="J163" s="823"/>
      <c r="K163" s="823"/>
      <c r="L163" s="832"/>
      <c r="M163" s="832"/>
      <c r="N163" s="823"/>
      <c r="O163" s="823"/>
      <c r="P163" s="832">
        <v>1.8</v>
      </c>
      <c r="Q163" s="832">
        <v>963.08999999999992</v>
      </c>
      <c r="R163" s="828"/>
      <c r="S163" s="833">
        <v>535.04999999999995</v>
      </c>
    </row>
    <row r="164" spans="1:19" ht="14.45" customHeight="1" x14ac:dyDescent="0.2">
      <c r="A164" s="822"/>
      <c r="B164" s="823" t="s">
        <v>5731</v>
      </c>
      <c r="C164" s="823" t="s">
        <v>590</v>
      </c>
      <c r="D164" s="823" t="s">
        <v>2273</v>
      </c>
      <c r="E164" s="823" t="s">
        <v>5732</v>
      </c>
      <c r="F164" s="823" t="s">
        <v>5747</v>
      </c>
      <c r="G164" s="823" t="s">
        <v>5748</v>
      </c>
      <c r="H164" s="832"/>
      <c r="I164" s="832"/>
      <c r="J164" s="823"/>
      <c r="K164" s="823"/>
      <c r="L164" s="832"/>
      <c r="M164" s="832"/>
      <c r="N164" s="823"/>
      <c r="O164" s="823"/>
      <c r="P164" s="832">
        <v>10</v>
      </c>
      <c r="Q164" s="832">
        <v>168</v>
      </c>
      <c r="R164" s="828"/>
      <c r="S164" s="833">
        <v>16.8</v>
      </c>
    </row>
    <row r="165" spans="1:19" ht="14.45" customHeight="1" x14ac:dyDescent="0.2">
      <c r="A165" s="822"/>
      <c r="B165" s="823" t="s">
        <v>5731</v>
      </c>
      <c r="C165" s="823" t="s">
        <v>590</v>
      </c>
      <c r="D165" s="823" t="s">
        <v>2273</v>
      </c>
      <c r="E165" s="823" t="s">
        <v>5732</v>
      </c>
      <c r="F165" s="823" t="s">
        <v>5749</v>
      </c>
      <c r="G165" s="823" t="s">
        <v>675</v>
      </c>
      <c r="H165" s="832"/>
      <c r="I165" s="832"/>
      <c r="J165" s="823"/>
      <c r="K165" s="823"/>
      <c r="L165" s="832"/>
      <c r="M165" s="832"/>
      <c r="N165" s="823"/>
      <c r="O165" s="823"/>
      <c r="P165" s="832">
        <v>0.02</v>
      </c>
      <c r="Q165" s="832">
        <v>2.4300000000000002</v>
      </c>
      <c r="R165" s="828"/>
      <c r="S165" s="833">
        <v>121.5</v>
      </c>
    </row>
    <row r="166" spans="1:19" ht="14.45" customHeight="1" x14ac:dyDescent="0.2">
      <c r="A166" s="822"/>
      <c r="B166" s="823" t="s">
        <v>5731</v>
      </c>
      <c r="C166" s="823" t="s">
        <v>590</v>
      </c>
      <c r="D166" s="823" t="s">
        <v>2273</v>
      </c>
      <c r="E166" s="823" t="s">
        <v>5732</v>
      </c>
      <c r="F166" s="823" t="s">
        <v>5751</v>
      </c>
      <c r="G166" s="823" t="s">
        <v>675</v>
      </c>
      <c r="H166" s="832"/>
      <c r="I166" s="832"/>
      <c r="J166" s="823"/>
      <c r="K166" s="823"/>
      <c r="L166" s="832"/>
      <c r="M166" s="832"/>
      <c r="N166" s="823"/>
      <c r="O166" s="823"/>
      <c r="P166" s="832">
        <v>4.1999999999999993</v>
      </c>
      <c r="Q166" s="832">
        <v>1022.28</v>
      </c>
      <c r="R166" s="828"/>
      <c r="S166" s="833">
        <v>243.40000000000003</v>
      </c>
    </row>
    <row r="167" spans="1:19" ht="14.45" customHeight="1" x14ac:dyDescent="0.2">
      <c r="A167" s="822"/>
      <c r="B167" s="823" t="s">
        <v>5731</v>
      </c>
      <c r="C167" s="823" t="s">
        <v>590</v>
      </c>
      <c r="D167" s="823" t="s">
        <v>2273</v>
      </c>
      <c r="E167" s="823" t="s">
        <v>5732</v>
      </c>
      <c r="F167" s="823" t="s">
        <v>5755</v>
      </c>
      <c r="G167" s="823" t="s">
        <v>1857</v>
      </c>
      <c r="H167" s="832"/>
      <c r="I167" s="832"/>
      <c r="J167" s="823"/>
      <c r="K167" s="823"/>
      <c r="L167" s="832"/>
      <c r="M167" s="832"/>
      <c r="N167" s="823"/>
      <c r="O167" s="823"/>
      <c r="P167" s="832">
        <v>0.8</v>
      </c>
      <c r="Q167" s="832">
        <v>235.44</v>
      </c>
      <c r="R167" s="828"/>
      <c r="S167" s="833">
        <v>294.29999999999995</v>
      </c>
    </row>
    <row r="168" spans="1:19" ht="14.45" customHeight="1" x14ac:dyDescent="0.2">
      <c r="A168" s="822"/>
      <c r="B168" s="823" t="s">
        <v>5731</v>
      </c>
      <c r="C168" s="823" t="s">
        <v>590</v>
      </c>
      <c r="D168" s="823" t="s">
        <v>2273</v>
      </c>
      <c r="E168" s="823" t="s">
        <v>5756</v>
      </c>
      <c r="F168" s="823" t="s">
        <v>5759</v>
      </c>
      <c r="G168" s="823" t="s">
        <v>5760</v>
      </c>
      <c r="H168" s="832"/>
      <c r="I168" s="832"/>
      <c r="J168" s="823"/>
      <c r="K168" s="823"/>
      <c r="L168" s="832"/>
      <c r="M168" s="832"/>
      <c r="N168" s="823"/>
      <c r="O168" s="823"/>
      <c r="P168" s="832">
        <v>16</v>
      </c>
      <c r="Q168" s="832">
        <v>3135.84</v>
      </c>
      <c r="R168" s="828"/>
      <c r="S168" s="833">
        <v>195.99</v>
      </c>
    </row>
    <row r="169" spans="1:19" ht="14.45" customHeight="1" x14ac:dyDescent="0.2">
      <c r="A169" s="822"/>
      <c r="B169" s="823" t="s">
        <v>5731</v>
      </c>
      <c r="C169" s="823" t="s">
        <v>590</v>
      </c>
      <c r="D169" s="823" t="s">
        <v>2273</v>
      </c>
      <c r="E169" s="823" t="s">
        <v>5756</v>
      </c>
      <c r="F169" s="823" t="s">
        <v>5761</v>
      </c>
      <c r="G169" s="823" t="s">
        <v>5762</v>
      </c>
      <c r="H169" s="832"/>
      <c r="I169" s="832"/>
      <c r="J169" s="823"/>
      <c r="K169" s="823"/>
      <c r="L169" s="832"/>
      <c r="M169" s="832"/>
      <c r="N169" s="823"/>
      <c r="O169" s="823"/>
      <c r="P169" s="832">
        <v>16</v>
      </c>
      <c r="Q169" s="832">
        <v>3260.2400000000002</v>
      </c>
      <c r="R169" s="828"/>
      <c r="S169" s="833">
        <v>203.76500000000001</v>
      </c>
    </row>
    <row r="170" spans="1:19" ht="14.45" customHeight="1" x14ac:dyDescent="0.2">
      <c r="A170" s="822"/>
      <c r="B170" s="823" t="s">
        <v>5731</v>
      </c>
      <c r="C170" s="823" t="s">
        <v>590</v>
      </c>
      <c r="D170" s="823" t="s">
        <v>2273</v>
      </c>
      <c r="E170" s="823" t="s">
        <v>5756</v>
      </c>
      <c r="F170" s="823" t="s">
        <v>5763</v>
      </c>
      <c r="G170" s="823" t="s">
        <v>5764</v>
      </c>
      <c r="H170" s="832"/>
      <c r="I170" s="832"/>
      <c r="J170" s="823"/>
      <c r="K170" s="823"/>
      <c r="L170" s="832"/>
      <c r="M170" s="832"/>
      <c r="N170" s="823"/>
      <c r="O170" s="823"/>
      <c r="P170" s="832">
        <v>2</v>
      </c>
      <c r="Q170" s="832">
        <v>778</v>
      </c>
      <c r="R170" s="828"/>
      <c r="S170" s="833">
        <v>389</v>
      </c>
    </row>
    <row r="171" spans="1:19" ht="14.45" customHeight="1" x14ac:dyDescent="0.2">
      <c r="A171" s="822"/>
      <c r="B171" s="823" t="s">
        <v>5731</v>
      </c>
      <c r="C171" s="823" t="s">
        <v>590</v>
      </c>
      <c r="D171" s="823" t="s">
        <v>2273</v>
      </c>
      <c r="E171" s="823" t="s">
        <v>5756</v>
      </c>
      <c r="F171" s="823" t="s">
        <v>5765</v>
      </c>
      <c r="G171" s="823" t="s">
        <v>5764</v>
      </c>
      <c r="H171" s="832"/>
      <c r="I171" s="832"/>
      <c r="J171" s="823"/>
      <c r="K171" s="823"/>
      <c r="L171" s="832"/>
      <c r="M171" s="832"/>
      <c r="N171" s="823"/>
      <c r="O171" s="823"/>
      <c r="P171" s="832">
        <v>109</v>
      </c>
      <c r="Q171" s="832">
        <v>48941</v>
      </c>
      <c r="R171" s="828"/>
      <c r="S171" s="833">
        <v>449</v>
      </c>
    </row>
    <row r="172" spans="1:19" ht="14.45" customHeight="1" x14ac:dyDescent="0.2">
      <c r="A172" s="822"/>
      <c r="B172" s="823" t="s">
        <v>5731</v>
      </c>
      <c r="C172" s="823" t="s">
        <v>590</v>
      </c>
      <c r="D172" s="823" t="s">
        <v>2273</v>
      </c>
      <c r="E172" s="823" t="s">
        <v>5756</v>
      </c>
      <c r="F172" s="823" t="s">
        <v>5766</v>
      </c>
      <c r="G172" s="823" t="s">
        <v>5764</v>
      </c>
      <c r="H172" s="832"/>
      <c r="I172" s="832"/>
      <c r="J172" s="823"/>
      <c r="K172" s="823"/>
      <c r="L172" s="832"/>
      <c r="M172" s="832"/>
      <c r="N172" s="823"/>
      <c r="O172" s="823"/>
      <c r="P172" s="832">
        <v>29</v>
      </c>
      <c r="Q172" s="832">
        <v>14500</v>
      </c>
      <c r="R172" s="828"/>
      <c r="S172" s="833">
        <v>500</v>
      </c>
    </row>
    <row r="173" spans="1:19" ht="14.45" customHeight="1" x14ac:dyDescent="0.2">
      <c r="A173" s="822"/>
      <c r="B173" s="823" t="s">
        <v>5731</v>
      </c>
      <c r="C173" s="823" t="s">
        <v>590</v>
      </c>
      <c r="D173" s="823" t="s">
        <v>2273</v>
      </c>
      <c r="E173" s="823" t="s">
        <v>5728</v>
      </c>
      <c r="F173" s="823" t="s">
        <v>5769</v>
      </c>
      <c r="G173" s="823" t="s">
        <v>5770</v>
      </c>
      <c r="H173" s="832"/>
      <c r="I173" s="832"/>
      <c r="J173" s="823"/>
      <c r="K173" s="823"/>
      <c r="L173" s="832"/>
      <c r="M173" s="832"/>
      <c r="N173" s="823"/>
      <c r="O173" s="823"/>
      <c r="P173" s="832">
        <v>7</v>
      </c>
      <c r="Q173" s="832">
        <v>560</v>
      </c>
      <c r="R173" s="828"/>
      <c r="S173" s="833">
        <v>80</v>
      </c>
    </row>
    <row r="174" spans="1:19" ht="14.45" customHeight="1" x14ac:dyDescent="0.2">
      <c r="A174" s="822"/>
      <c r="B174" s="823" t="s">
        <v>5731</v>
      </c>
      <c r="C174" s="823" t="s">
        <v>590</v>
      </c>
      <c r="D174" s="823" t="s">
        <v>2273</v>
      </c>
      <c r="E174" s="823" t="s">
        <v>5728</v>
      </c>
      <c r="F174" s="823" t="s">
        <v>5771</v>
      </c>
      <c r="G174" s="823" t="s">
        <v>5772</v>
      </c>
      <c r="H174" s="832"/>
      <c r="I174" s="832"/>
      <c r="J174" s="823"/>
      <c r="K174" s="823"/>
      <c r="L174" s="832"/>
      <c r="M174" s="832"/>
      <c r="N174" s="823"/>
      <c r="O174" s="823"/>
      <c r="P174" s="832">
        <v>88</v>
      </c>
      <c r="Q174" s="832">
        <v>13464</v>
      </c>
      <c r="R174" s="828"/>
      <c r="S174" s="833">
        <v>153</v>
      </c>
    </row>
    <row r="175" spans="1:19" ht="14.45" customHeight="1" x14ac:dyDescent="0.2">
      <c r="A175" s="822"/>
      <c r="B175" s="823" t="s">
        <v>5731</v>
      </c>
      <c r="C175" s="823" t="s">
        <v>590</v>
      </c>
      <c r="D175" s="823" t="s">
        <v>2273</v>
      </c>
      <c r="E175" s="823" t="s">
        <v>5728</v>
      </c>
      <c r="F175" s="823" t="s">
        <v>5773</v>
      </c>
      <c r="G175" s="823" t="s">
        <v>5774</v>
      </c>
      <c r="H175" s="832"/>
      <c r="I175" s="832"/>
      <c r="J175" s="823"/>
      <c r="K175" s="823"/>
      <c r="L175" s="832"/>
      <c r="M175" s="832"/>
      <c r="N175" s="823"/>
      <c r="O175" s="823"/>
      <c r="P175" s="832">
        <v>50</v>
      </c>
      <c r="Q175" s="832">
        <v>1900</v>
      </c>
      <c r="R175" s="828"/>
      <c r="S175" s="833">
        <v>38</v>
      </c>
    </row>
    <row r="176" spans="1:19" ht="14.45" customHeight="1" x14ac:dyDescent="0.2">
      <c r="A176" s="822"/>
      <c r="B176" s="823" t="s">
        <v>5731</v>
      </c>
      <c r="C176" s="823" t="s">
        <v>590</v>
      </c>
      <c r="D176" s="823" t="s">
        <v>2273</v>
      </c>
      <c r="E176" s="823" t="s">
        <v>5728</v>
      </c>
      <c r="F176" s="823" t="s">
        <v>5775</v>
      </c>
      <c r="G176" s="823" t="s">
        <v>5776</v>
      </c>
      <c r="H176" s="832"/>
      <c r="I176" s="832"/>
      <c r="J176" s="823"/>
      <c r="K176" s="823"/>
      <c r="L176" s="832"/>
      <c r="M176" s="832"/>
      <c r="N176" s="823"/>
      <c r="O176" s="823"/>
      <c r="P176" s="832">
        <v>3</v>
      </c>
      <c r="Q176" s="832">
        <v>396</v>
      </c>
      <c r="R176" s="828"/>
      <c r="S176" s="833">
        <v>132</v>
      </c>
    </row>
    <row r="177" spans="1:19" ht="14.45" customHeight="1" x14ac:dyDescent="0.2">
      <c r="A177" s="822"/>
      <c r="B177" s="823" t="s">
        <v>5731</v>
      </c>
      <c r="C177" s="823" t="s">
        <v>590</v>
      </c>
      <c r="D177" s="823" t="s">
        <v>2273</v>
      </c>
      <c r="E177" s="823" t="s">
        <v>5728</v>
      </c>
      <c r="F177" s="823" t="s">
        <v>5777</v>
      </c>
      <c r="G177" s="823" t="s">
        <v>5778</v>
      </c>
      <c r="H177" s="832"/>
      <c r="I177" s="832"/>
      <c r="J177" s="823"/>
      <c r="K177" s="823"/>
      <c r="L177" s="832"/>
      <c r="M177" s="832"/>
      <c r="N177" s="823"/>
      <c r="O177" s="823"/>
      <c r="P177" s="832">
        <v>17</v>
      </c>
      <c r="Q177" s="832">
        <v>12087</v>
      </c>
      <c r="R177" s="828"/>
      <c r="S177" s="833">
        <v>711</v>
      </c>
    </row>
    <row r="178" spans="1:19" ht="14.45" customHeight="1" x14ac:dyDescent="0.2">
      <c r="A178" s="822"/>
      <c r="B178" s="823" t="s">
        <v>5731</v>
      </c>
      <c r="C178" s="823" t="s">
        <v>590</v>
      </c>
      <c r="D178" s="823" t="s">
        <v>2273</v>
      </c>
      <c r="E178" s="823" t="s">
        <v>5728</v>
      </c>
      <c r="F178" s="823" t="s">
        <v>5781</v>
      </c>
      <c r="G178" s="823" t="s">
        <v>5782</v>
      </c>
      <c r="H178" s="832"/>
      <c r="I178" s="832"/>
      <c r="J178" s="823"/>
      <c r="K178" s="823"/>
      <c r="L178" s="832"/>
      <c r="M178" s="832"/>
      <c r="N178" s="823"/>
      <c r="O178" s="823"/>
      <c r="P178" s="832">
        <v>225</v>
      </c>
      <c r="Q178" s="832">
        <v>7499.99</v>
      </c>
      <c r="R178" s="828"/>
      <c r="S178" s="833">
        <v>33.333288888888887</v>
      </c>
    </row>
    <row r="179" spans="1:19" ht="14.45" customHeight="1" x14ac:dyDescent="0.2">
      <c r="A179" s="822"/>
      <c r="B179" s="823" t="s">
        <v>5731</v>
      </c>
      <c r="C179" s="823" t="s">
        <v>590</v>
      </c>
      <c r="D179" s="823" t="s">
        <v>2273</v>
      </c>
      <c r="E179" s="823" t="s">
        <v>5728</v>
      </c>
      <c r="F179" s="823" t="s">
        <v>5783</v>
      </c>
      <c r="G179" s="823" t="s">
        <v>5784</v>
      </c>
      <c r="H179" s="832"/>
      <c r="I179" s="832"/>
      <c r="J179" s="823"/>
      <c r="K179" s="823"/>
      <c r="L179" s="832"/>
      <c r="M179" s="832"/>
      <c r="N179" s="823"/>
      <c r="O179" s="823"/>
      <c r="P179" s="832">
        <v>1</v>
      </c>
      <c r="Q179" s="832">
        <v>123</v>
      </c>
      <c r="R179" s="828"/>
      <c r="S179" s="833">
        <v>123</v>
      </c>
    </row>
    <row r="180" spans="1:19" ht="14.45" customHeight="1" x14ac:dyDescent="0.2">
      <c r="A180" s="822"/>
      <c r="B180" s="823" t="s">
        <v>5731</v>
      </c>
      <c r="C180" s="823" t="s">
        <v>590</v>
      </c>
      <c r="D180" s="823" t="s">
        <v>2273</v>
      </c>
      <c r="E180" s="823" t="s">
        <v>5728</v>
      </c>
      <c r="F180" s="823" t="s">
        <v>5787</v>
      </c>
      <c r="G180" s="823" t="s">
        <v>5788</v>
      </c>
      <c r="H180" s="832"/>
      <c r="I180" s="832"/>
      <c r="J180" s="823"/>
      <c r="K180" s="823"/>
      <c r="L180" s="832"/>
      <c r="M180" s="832"/>
      <c r="N180" s="823"/>
      <c r="O180" s="823"/>
      <c r="P180" s="832">
        <v>22</v>
      </c>
      <c r="Q180" s="832">
        <v>1672</v>
      </c>
      <c r="R180" s="828"/>
      <c r="S180" s="833">
        <v>76</v>
      </c>
    </row>
    <row r="181" spans="1:19" ht="14.45" customHeight="1" x14ac:dyDescent="0.2">
      <c r="A181" s="822"/>
      <c r="B181" s="823" t="s">
        <v>5731</v>
      </c>
      <c r="C181" s="823" t="s">
        <v>590</v>
      </c>
      <c r="D181" s="823" t="s">
        <v>2273</v>
      </c>
      <c r="E181" s="823" t="s">
        <v>5728</v>
      </c>
      <c r="F181" s="823" t="s">
        <v>5791</v>
      </c>
      <c r="G181" s="823" t="s">
        <v>5792</v>
      </c>
      <c r="H181" s="832"/>
      <c r="I181" s="832"/>
      <c r="J181" s="823"/>
      <c r="K181" s="823"/>
      <c r="L181" s="832"/>
      <c r="M181" s="832"/>
      <c r="N181" s="823"/>
      <c r="O181" s="823"/>
      <c r="P181" s="832">
        <v>96</v>
      </c>
      <c r="Q181" s="832">
        <v>7584</v>
      </c>
      <c r="R181" s="828"/>
      <c r="S181" s="833">
        <v>79</v>
      </c>
    </row>
    <row r="182" spans="1:19" ht="14.45" customHeight="1" x14ac:dyDescent="0.2">
      <c r="A182" s="822"/>
      <c r="B182" s="823" t="s">
        <v>5731</v>
      </c>
      <c r="C182" s="823" t="s">
        <v>590</v>
      </c>
      <c r="D182" s="823" t="s">
        <v>2273</v>
      </c>
      <c r="E182" s="823" t="s">
        <v>5728</v>
      </c>
      <c r="F182" s="823" t="s">
        <v>5793</v>
      </c>
      <c r="G182" s="823" t="s">
        <v>5794</v>
      </c>
      <c r="H182" s="832"/>
      <c r="I182" s="832"/>
      <c r="J182" s="823"/>
      <c r="K182" s="823"/>
      <c r="L182" s="832"/>
      <c r="M182" s="832"/>
      <c r="N182" s="823"/>
      <c r="O182" s="823"/>
      <c r="P182" s="832">
        <v>10</v>
      </c>
      <c r="Q182" s="832">
        <v>6250</v>
      </c>
      <c r="R182" s="828"/>
      <c r="S182" s="833">
        <v>625</v>
      </c>
    </row>
    <row r="183" spans="1:19" ht="14.45" customHeight="1" x14ac:dyDescent="0.2">
      <c r="A183" s="822"/>
      <c r="B183" s="823" t="s">
        <v>5731</v>
      </c>
      <c r="C183" s="823" t="s">
        <v>590</v>
      </c>
      <c r="D183" s="823" t="s">
        <v>2273</v>
      </c>
      <c r="E183" s="823" t="s">
        <v>5728</v>
      </c>
      <c r="F183" s="823" t="s">
        <v>5797</v>
      </c>
      <c r="G183" s="823" t="s">
        <v>5798</v>
      </c>
      <c r="H183" s="832"/>
      <c r="I183" s="832"/>
      <c r="J183" s="823"/>
      <c r="K183" s="823"/>
      <c r="L183" s="832"/>
      <c r="M183" s="832"/>
      <c r="N183" s="823"/>
      <c r="O183" s="823"/>
      <c r="P183" s="832">
        <v>11</v>
      </c>
      <c r="Q183" s="832">
        <v>4147</v>
      </c>
      <c r="R183" s="828"/>
      <c r="S183" s="833">
        <v>377</v>
      </c>
    </row>
    <row r="184" spans="1:19" ht="14.45" customHeight="1" x14ac:dyDescent="0.2">
      <c r="A184" s="822"/>
      <c r="B184" s="823" t="s">
        <v>5731</v>
      </c>
      <c r="C184" s="823" t="s">
        <v>590</v>
      </c>
      <c r="D184" s="823" t="s">
        <v>2273</v>
      </c>
      <c r="E184" s="823" t="s">
        <v>5728</v>
      </c>
      <c r="F184" s="823" t="s">
        <v>5799</v>
      </c>
      <c r="G184" s="823" t="s">
        <v>5800</v>
      </c>
      <c r="H184" s="832"/>
      <c r="I184" s="832"/>
      <c r="J184" s="823"/>
      <c r="K184" s="823"/>
      <c r="L184" s="832"/>
      <c r="M184" s="832"/>
      <c r="N184" s="823"/>
      <c r="O184" s="823"/>
      <c r="P184" s="832">
        <v>215</v>
      </c>
      <c r="Q184" s="832">
        <v>38700</v>
      </c>
      <c r="R184" s="828"/>
      <c r="S184" s="833">
        <v>180</v>
      </c>
    </row>
    <row r="185" spans="1:19" ht="14.45" customHeight="1" x14ac:dyDescent="0.2">
      <c r="A185" s="822"/>
      <c r="B185" s="823" t="s">
        <v>5731</v>
      </c>
      <c r="C185" s="823" t="s">
        <v>590</v>
      </c>
      <c r="D185" s="823" t="s">
        <v>2273</v>
      </c>
      <c r="E185" s="823" t="s">
        <v>5728</v>
      </c>
      <c r="F185" s="823" t="s">
        <v>5801</v>
      </c>
      <c r="G185" s="823" t="s">
        <v>5802</v>
      </c>
      <c r="H185" s="832"/>
      <c r="I185" s="832"/>
      <c r="J185" s="823"/>
      <c r="K185" s="823"/>
      <c r="L185" s="832"/>
      <c r="M185" s="832"/>
      <c r="N185" s="823"/>
      <c r="O185" s="823"/>
      <c r="P185" s="832">
        <v>14</v>
      </c>
      <c r="Q185" s="832">
        <v>18298</v>
      </c>
      <c r="R185" s="828"/>
      <c r="S185" s="833">
        <v>1307</v>
      </c>
    </row>
    <row r="186" spans="1:19" ht="14.45" customHeight="1" x14ac:dyDescent="0.2">
      <c r="A186" s="822"/>
      <c r="B186" s="823" t="s">
        <v>5731</v>
      </c>
      <c r="C186" s="823" t="s">
        <v>590</v>
      </c>
      <c r="D186" s="823" t="s">
        <v>2273</v>
      </c>
      <c r="E186" s="823" t="s">
        <v>5728</v>
      </c>
      <c r="F186" s="823" t="s">
        <v>5803</v>
      </c>
      <c r="G186" s="823" t="s">
        <v>5804</v>
      </c>
      <c r="H186" s="832"/>
      <c r="I186" s="832"/>
      <c r="J186" s="823"/>
      <c r="K186" s="823"/>
      <c r="L186" s="832"/>
      <c r="M186" s="832"/>
      <c r="N186" s="823"/>
      <c r="O186" s="823"/>
      <c r="P186" s="832">
        <v>23</v>
      </c>
      <c r="Q186" s="832">
        <v>28060</v>
      </c>
      <c r="R186" s="828"/>
      <c r="S186" s="833">
        <v>1220</v>
      </c>
    </row>
    <row r="187" spans="1:19" ht="14.45" customHeight="1" x14ac:dyDescent="0.2">
      <c r="A187" s="822"/>
      <c r="B187" s="823" t="s">
        <v>5731</v>
      </c>
      <c r="C187" s="823" t="s">
        <v>590</v>
      </c>
      <c r="D187" s="823" t="s">
        <v>2273</v>
      </c>
      <c r="E187" s="823" t="s">
        <v>5728</v>
      </c>
      <c r="F187" s="823" t="s">
        <v>5805</v>
      </c>
      <c r="G187" s="823" t="s">
        <v>5804</v>
      </c>
      <c r="H187" s="832"/>
      <c r="I187" s="832"/>
      <c r="J187" s="823"/>
      <c r="K187" s="823"/>
      <c r="L187" s="832"/>
      <c r="M187" s="832"/>
      <c r="N187" s="823"/>
      <c r="O187" s="823"/>
      <c r="P187" s="832">
        <v>9</v>
      </c>
      <c r="Q187" s="832">
        <v>15111</v>
      </c>
      <c r="R187" s="828"/>
      <c r="S187" s="833">
        <v>1679</v>
      </c>
    </row>
    <row r="188" spans="1:19" ht="14.45" customHeight="1" x14ac:dyDescent="0.2">
      <c r="A188" s="822"/>
      <c r="B188" s="823" t="s">
        <v>5731</v>
      </c>
      <c r="C188" s="823" t="s">
        <v>590</v>
      </c>
      <c r="D188" s="823" t="s">
        <v>2273</v>
      </c>
      <c r="E188" s="823" t="s">
        <v>5728</v>
      </c>
      <c r="F188" s="823" t="s">
        <v>5806</v>
      </c>
      <c r="G188" s="823" t="s">
        <v>5807</v>
      </c>
      <c r="H188" s="832"/>
      <c r="I188" s="832"/>
      <c r="J188" s="823"/>
      <c r="K188" s="823"/>
      <c r="L188" s="832"/>
      <c r="M188" s="832"/>
      <c r="N188" s="823"/>
      <c r="O188" s="823"/>
      <c r="P188" s="832">
        <v>33</v>
      </c>
      <c r="Q188" s="832">
        <v>75999</v>
      </c>
      <c r="R188" s="828"/>
      <c r="S188" s="833">
        <v>2303</v>
      </c>
    </row>
    <row r="189" spans="1:19" ht="14.45" customHeight="1" x14ac:dyDescent="0.2">
      <c r="A189" s="822"/>
      <c r="B189" s="823" t="s">
        <v>5731</v>
      </c>
      <c r="C189" s="823" t="s">
        <v>590</v>
      </c>
      <c r="D189" s="823" t="s">
        <v>2279</v>
      </c>
      <c r="E189" s="823" t="s">
        <v>5728</v>
      </c>
      <c r="F189" s="823" t="s">
        <v>5773</v>
      </c>
      <c r="G189" s="823" t="s">
        <v>5774</v>
      </c>
      <c r="H189" s="832"/>
      <c r="I189" s="832"/>
      <c r="J189" s="823"/>
      <c r="K189" s="823"/>
      <c r="L189" s="832"/>
      <c r="M189" s="832"/>
      <c r="N189" s="823"/>
      <c r="O189" s="823"/>
      <c r="P189" s="832">
        <v>5</v>
      </c>
      <c r="Q189" s="832">
        <v>190</v>
      </c>
      <c r="R189" s="828"/>
      <c r="S189" s="833">
        <v>38</v>
      </c>
    </row>
    <row r="190" spans="1:19" ht="14.45" customHeight="1" x14ac:dyDescent="0.2">
      <c r="A190" s="822"/>
      <c r="B190" s="823" t="s">
        <v>5731</v>
      </c>
      <c r="C190" s="823" t="s">
        <v>590</v>
      </c>
      <c r="D190" s="823" t="s">
        <v>2260</v>
      </c>
      <c r="E190" s="823" t="s">
        <v>5728</v>
      </c>
      <c r="F190" s="823" t="s">
        <v>5773</v>
      </c>
      <c r="G190" s="823" t="s">
        <v>5774</v>
      </c>
      <c r="H190" s="832"/>
      <c r="I190" s="832"/>
      <c r="J190" s="823"/>
      <c r="K190" s="823"/>
      <c r="L190" s="832"/>
      <c r="M190" s="832"/>
      <c r="N190" s="823"/>
      <c r="O190" s="823"/>
      <c r="P190" s="832">
        <v>1</v>
      </c>
      <c r="Q190" s="832">
        <v>38</v>
      </c>
      <c r="R190" s="828"/>
      <c r="S190" s="833">
        <v>38</v>
      </c>
    </row>
    <row r="191" spans="1:19" ht="14.45" customHeight="1" x14ac:dyDescent="0.2">
      <c r="A191" s="822" t="s">
        <v>5810</v>
      </c>
      <c r="B191" s="823" t="s">
        <v>5811</v>
      </c>
      <c r="C191" s="823" t="s">
        <v>590</v>
      </c>
      <c r="D191" s="823" t="s">
        <v>2244</v>
      </c>
      <c r="E191" s="823" t="s">
        <v>5728</v>
      </c>
      <c r="F191" s="823" t="s">
        <v>5773</v>
      </c>
      <c r="G191" s="823" t="s">
        <v>5774</v>
      </c>
      <c r="H191" s="832">
        <v>5</v>
      </c>
      <c r="I191" s="832">
        <v>185</v>
      </c>
      <c r="J191" s="823">
        <v>1.6228070175438596</v>
      </c>
      <c r="K191" s="823">
        <v>37</v>
      </c>
      <c r="L191" s="832">
        <v>3</v>
      </c>
      <c r="M191" s="832">
        <v>114</v>
      </c>
      <c r="N191" s="823">
        <v>1</v>
      </c>
      <c r="O191" s="823">
        <v>38</v>
      </c>
      <c r="P191" s="832">
        <v>1</v>
      </c>
      <c r="Q191" s="832">
        <v>38</v>
      </c>
      <c r="R191" s="828">
        <v>0.33333333333333331</v>
      </c>
      <c r="S191" s="833">
        <v>38</v>
      </c>
    </row>
    <row r="192" spans="1:19" ht="14.45" customHeight="1" x14ac:dyDescent="0.2">
      <c r="A192" s="822" t="s">
        <v>5810</v>
      </c>
      <c r="B192" s="823" t="s">
        <v>5811</v>
      </c>
      <c r="C192" s="823" t="s">
        <v>590</v>
      </c>
      <c r="D192" s="823" t="s">
        <v>2244</v>
      </c>
      <c r="E192" s="823" t="s">
        <v>5728</v>
      </c>
      <c r="F192" s="823" t="s">
        <v>5819</v>
      </c>
      <c r="G192" s="823" t="s">
        <v>5820</v>
      </c>
      <c r="H192" s="832">
        <v>14</v>
      </c>
      <c r="I192" s="832">
        <v>3528</v>
      </c>
      <c r="J192" s="823">
        <v>0.21368867353119322</v>
      </c>
      <c r="K192" s="823">
        <v>252</v>
      </c>
      <c r="L192" s="832">
        <v>65</v>
      </c>
      <c r="M192" s="832">
        <v>16510</v>
      </c>
      <c r="N192" s="823">
        <v>1</v>
      </c>
      <c r="O192" s="823">
        <v>254</v>
      </c>
      <c r="P192" s="832">
        <v>47</v>
      </c>
      <c r="Q192" s="832">
        <v>11985</v>
      </c>
      <c r="R192" s="828">
        <v>0.72592368261659601</v>
      </c>
      <c r="S192" s="833">
        <v>255</v>
      </c>
    </row>
    <row r="193" spans="1:19" ht="14.45" customHeight="1" x14ac:dyDescent="0.2">
      <c r="A193" s="822" t="s">
        <v>5810</v>
      </c>
      <c r="B193" s="823" t="s">
        <v>5811</v>
      </c>
      <c r="C193" s="823" t="s">
        <v>590</v>
      </c>
      <c r="D193" s="823" t="s">
        <v>2245</v>
      </c>
      <c r="E193" s="823" t="s">
        <v>5732</v>
      </c>
      <c r="F193" s="823" t="s">
        <v>5735</v>
      </c>
      <c r="G193" s="823" t="s">
        <v>5736</v>
      </c>
      <c r="H193" s="832">
        <v>1.8000000000000003</v>
      </c>
      <c r="I193" s="832">
        <v>125.46</v>
      </c>
      <c r="J193" s="823">
        <v>1.7999999999999998</v>
      </c>
      <c r="K193" s="823">
        <v>69.699999999999989</v>
      </c>
      <c r="L193" s="832">
        <v>1</v>
      </c>
      <c r="M193" s="832">
        <v>69.7</v>
      </c>
      <c r="N193" s="823">
        <v>1</v>
      </c>
      <c r="O193" s="823">
        <v>69.7</v>
      </c>
      <c r="P193" s="832"/>
      <c r="Q193" s="832"/>
      <c r="R193" s="828"/>
      <c r="S193" s="833"/>
    </row>
    <row r="194" spans="1:19" ht="14.45" customHeight="1" x14ac:dyDescent="0.2">
      <c r="A194" s="822" t="s">
        <v>5810</v>
      </c>
      <c r="B194" s="823" t="s">
        <v>5811</v>
      </c>
      <c r="C194" s="823" t="s">
        <v>590</v>
      </c>
      <c r="D194" s="823" t="s">
        <v>2245</v>
      </c>
      <c r="E194" s="823" t="s">
        <v>5732</v>
      </c>
      <c r="F194" s="823" t="s">
        <v>5737</v>
      </c>
      <c r="G194" s="823" t="s">
        <v>5738</v>
      </c>
      <c r="H194" s="832">
        <v>10.8</v>
      </c>
      <c r="I194" s="832">
        <v>3971.16</v>
      </c>
      <c r="J194" s="823">
        <v>1.3929153937081062</v>
      </c>
      <c r="K194" s="823">
        <v>367.7</v>
      </c>
      <c r="L194" s="832">
        <v>10</v>
      </c>
      <c r="M194" s="832">
        <v>2850.9700000000003</v>
      </c>
      <c r="N194" s="823">
        <v>1</v>
      </c>
      <c r="O194" s="823">
        <v>285.09700000000004</v>
      </c>
      <c r="P194" s="832"/>
      <c r="Q194" s="832"/>
      <c r="R194" s="828"/>
      <c r="S194" s="833"/>
    </row>
    <row r="195" spans="1:19" ht="14.45" customHeight="1" x14ac:dyDescent="0.2">
      <c r="A195" s="822" t="s">
        <v>5810</v>
      </c>
      <c r="B195" s="823" t="s">
        <v>5811</v>
      </c>
      <c r="C195" s="823" t="s">
        <v>590</v>
      </c>
      <c r="D195" s="823" t="s">
        <v>2245</v>
      </c>
      <c r="E195" s="823" t="s">
        <v>5732</v>
      </c>
      <c r="F195" s="823" t="s">
        <v>5739</v>
      </c>
      <c r="G195" s="823" t="s">
        <v>695</v>
      </c>
      <c r="H195" s="832"/>
      <c r="I195" s="832"/>
      <c r="J195" s="823"/>
      <c r="K195" s="823"/>
      <c r="L195" s="832">
        <v>0.1</v>
      </c>
      <c r="M195" s="832">
        <v>5.07</v>
      </c>
      <c r="N195" s="823">
        <v>1</v>
      </c>
      <c r="O195" s="823">
        <v>50.7</v>
      </c>
      <c r="P195" s="832"/>
      <c r="Q195" s="832"/>
      <c r="R195" s="828"/>
      <c r="S195" s="833"/>
    </row>
    <row r="196" spans="1:19" ht="14.45" customHeight="1" x14ac:dyDescent="0.2">
      <c r="A196" s="822" t="s">
        <v>5810</v>
      </c>
      <c r="B196" s="823" t="s">
        <v>5811</v>
      </c>
      <c r="C196" s="823" t="s">
        <v>590</v>
      </c>
      <c r="D196" s="823" t="s">
        <v>2245</v>
      </c>
      <c r="E196" s="823" t="s">
        <v>5732</v>
      </c>
      <c r="F196" s="823" t="s">
        <v>5740</v>
      </c>
      <c r="G196" s="823" t="s">
        <v>697</v>
      </c>
      <c r="H196" s="832">
        <v>7</v>
      </c>
      <c r="I196" s="832">
        <v>95.81</v>
      </c>
      <c r="J196" s="823"/>
      <c r="K196" s="823">
        <v>13.687142857142858</v>
      </c>
      <c r="L196" s="832"/>
      <c r="M196" s="832"/>
      <c r="N196" s="823"/>
      <c r="O196" s="823"/>
      <c r="P196" s="832"/>
      <c r="Q196" s="832"/>
      <c r="R196" s="828"/>
      <c r="S196" s="833"/>
    </row>
    <row r="197" spans="1:19" ht="14.45" customHeight="1" x14ac:dyDescent="0.2">
      <c r="A197" s="822" t="s">
        <v>5810</v>
      </c>
      <c r="B197" s="823" t="s">
        <v>5811</v>
      </c>
      <c r="C197" s="823" t="s">
        <v>590</v>
      </c>
      <c r="D197" s="823" t="s">
        <v>2245</v>
      </c>
      <c r="E197" s="823" t="s">
        <v>5732</v>
      </c>
      <c r="F197" s="823" t="s">
        <v>5812</v>
      </c>
      <c r="G197" s="823" t="s">
        <v>665</v>
      </c>
      <c r="H197" s="832">
        <v>0.1</v>
      </c>
      <c r="I197" s="832">
        <v>7.8</v>
      </c>
      <c r="J197" s="823">
        <v>0.82802547770700641</v>
      </c>
      <c r="K197" s="823">
        <v>78</v>
      </c>
      <c r="L197" s="832">
        <v>0.2</v>
      </c>
      <c r="M197" s="832">
        <v>9.42</v>
      </c>
      <c r="N197" s="823">
        <v>1</v>
      </c>
      <c r="O197" s="823">
        <v>47.099999999999994</v>
      </c>
      <c r="P197" s="832"/>
      <c r="Q197" s="832"/>
      <c r="R197" s="828"/>
      <c r="S197" s="833"/>
    </row>
    <row r="198" spans="1:19" ht="14.45" customHeight="1" x14ac:dyDescent="0.2">
      <c r="A198" s="822" t="s">
        <v>5810</v>
      </c>
      <c r="B198" s="823" t="s">
        <v>5811</v>
      </c>
      <c r="C198" s="823" t="s">
        <v>590</v>
      </c>
      <c r="D198" s="823" t="s">
        <v>2245</v>
      </c>
      <c r="E198" s="823" t="s">
        <v>5732</v>
      </c>
      <c r="F198" s="823" t="s">
        <v>5743</v>
      </c>
      <c r="G198" s="823" t="s">
        <v>673</v>
      </c>
      <c r="H198" s="832">
        <v>1.6</v>
      </c>
      <c r="I198" s="832">
        <v>136.19</v>
      </c>
      <c r="J198" s="823">
        <v>1.8849826989619376</v>
      </c>
      <c r="K198" s="823">
        <v>85.118749999999991</v>
      </c>
      <c r="L198" s="832">
        <v>1.2</v>
      </c>
      <c r="M198" s="832">
        <v>72.25</v>
      </c>
      <c r="N198" s="823">
        <v>1</v>
      </c>
      <c r="O198" s="823">
        <v>60.208333333333336</v>
      </c>
      <c r="P198" s="832"/>
      <c r="Q198" s="832"/>
      <c r="R198" s="828"/>
      <c r="S198" s="833"/>
    </row>
    <row r="199" spans="1:19" ht="14.45" customHeight="1" x14ac:dyDescent="0.2">
      <c r="A199" s="822" t="s">
        <v>5810</v>
      </c>
      <c r="B199" s="823" t="s">
        <v>5811</v>
      </c>
      <c r="C199" s="823" t="s">
        <v>590</v>
      </c>
      <c r="D199" s="823" t="s">
        <v>2245</v>
      </c>
      <c r="E199" s="823" t="s">
        <v>5732</v>
      </c>
      <c r="F199" s="823" t="s">
        <v>5746</v>
      </c>
      <c r="G199" s="823" t="s">
        <v>669</v>
      </c>
      <c r="H199" s="832">
        <v>4</v>
      </c>
      <c r="I199" s="832">
        <v>2600</v>
      </c>
      <c r="J199" s="823">
        <v>1.7335413582963286</v>
      </c>
      <c r="K199" s="823">
        <v>650</v>
      </c>
      <c r="L199" s="832">
        <v>2.8000000000000003</v>
      </c>
      <c r="M199" s="832">
        <v>1499.8200000000002</v>
      </c>
      <c r="N199" s="823">
        <v>1</v>
      </c>
      <c r="O199" s="823">
        <v>535.65</v>
      </c>
      <c r="P199" s="832"/>
      <c r="Q199" s="832"/>
      <c r="R199" s="828"/>
      <c r="S199" s="833"/>
    </row>
    <row r="200" spans="1:19" ht="14.45" customHeight="1" x14ac:dyDescent="0.2">
      <c r="A200" s="822" t="s">
        <v>5810</v>
      </c>
      <c r="B200" s="823" t="s">
        <v>5811</v>
      </c>
      <c r="C200" s="823" t="s">
        <v>590</v>
      </c>
      <c r="D200" s="823" t="s">
        <v>2245</v>
      </c>
      <c r="E200" s="823" t="s">
        <v>5732</v>
      </c>
      <c r="F200" s="823" t="s">
        <v>5749</v>
      </c>
      <c r="G200" s="823" t="s">
        <v>675</v>
      </c>
      <c r="H200" s="832"/>
      <c r="I200" s="832"/>
      <c r="J200" s="823"/>
      <c r="K200" s="823"/>
      <c r="L200" s="832">
        <v>0.04</v>
      </c>
      <c r="M200" s="832">
        <v>4.87</v>
      </c>
      <c r="N200" s="823">
        <v>1</v>
      </c>
      <c r="O200" s="823">
        <v>121.75</v>
      </c>
      <c r="P200" s="832"/>
      <c r="Q200" s="832"/>
      <c r="R200" s="828"/>
      <c r="S200" s="833"/>
    </row>
    <row r="201" spans="1:19" ht="14.45" customHeight="1" x14ac:dyDescent="0.2">
      <c r="A201" s="822" t="s">
        <v>5810</v>
      </c>
      <c r="B201" s="823" t="s">
        <v>5811</v>
      </c>
      <c r="C201" s="823" t="s">
        <v>590</v>
      </c>
      <c r="D201" s="823" t="s">
        <v>2245</v>
      </c>
      <c r="E201" s="823" t="s">
        <v>5732</v>
      </c>
      <c r="F201" s="823" t="s">
        <v>5751</v>
      </c>
      <c r="G201" s="823" t="s">
        <v>675</v>
      </c>
      <c r="H201" s="832">
        <v>2.5499999999999998</v>
      </c>
      <c r="I201" s="832">
        <v>620.66999999999996</v>
      </c>
      <c r="J201" s="823">
        <v>1.1086956521739129</v>
      </c>
      <c r="K201" s="823">
        <v>243.4</v>
      </c>
      <c r="L201" s="832">
        <v>2.2999999999999998</v>
      </c>
      <c r="M201" s="832">
        <v>559.82000000000005</v>
      </c>
      <c r="N201" s="823">
        <v>1</v>
      </c>
      <c r="O201" s="823">
        <v>243.40000000000003</v>
      </c>
      <c r="P201" s="832"/>
      <c r="Q201" s="832"/>
      <c r="R201" s="828"/>
      <c r="S201" s="833"/>
    </row>
    <row r="202" spans="1:19" ht="14.45" customHeight="1" x14ac:dyDescent="0.2">
      <c r="A202" s="822" t="s">
        <v>5810</v>
      </c>
      <c r="B202" s="823" t="s">
        <v>5811</v>
      </c>
      <c r="C202" s="823" t="s">
        <v>590</v>
      </c>
      <c r="D202" s="823" t="s">
        <v>2245</v>
      </c>
      <c r="E202" s="823" t="s">
        <v>5732</v>
      </c>
      <c r="F202" s="823" t="s">
        <v>5814</v>
      </c>
      <c r="G202" s="823" t="s">
        <v>5815</v>
      </c>
      <c r="H202" s="832">
        <v>2.0000000000000004</v>
      </c>
      <c r="I202" s="832">
        <v>75</v>
      </c>
      <c r="J202" s="823"/>
      <c r="K202" s="823">
        <v>37.499999999999993</v>
      </c>
      <c r="L202" s="832"/>
      <c r="M202" s="832"/>
      <c r="N202" s="823"/>
      <c r="O202" s="823"/>
      <c r="P202" s="832"/>
      <c r="Q202" s="832"/>
      <c r="R202" s="828"/>
      <c r="S202" s="833"/>
    </row>
    <row r="203" spans="1:19" ht="14.45" customHeight="1" x14ac:dyDescent="0.2">
      <c r="A203" s="822" t="s">
        <v>5810</v>
      </c>
      <c r="B203" s="823" t="s">
        <v>5811</v>
      </c>
      <c r="C203" s="823" t="s">
        <v>590</v>
      </c>
      <c r="D203" s="823" t="s">
        <v>2245</v>
      </c>
      <c r="E203" s="823" t="s">
        <v>5732</v>
      </c>
      <c r="F203" s="823" t="s">
        <v>5752</v>
      </c>
      <c r="G203" s="823" t="s">
        <v>1873</v>
      </c>
      <c r="H203" s="832"/>
      <c r="I203" s="832"/>
      <c r="J203" s="823"/>
      <c r="K203" s="823"/>
      <c r="L203" s="832">
        <v>0.05</v>
      </c>
      <c r="M203" s="832">
        <v>13.85</v>
      </c>
      <c r="N203" s="823">
        <v>1</v>
      </c>
      <c r="O203" s="823">
        <v>277</v>
      </c>
      <c r="P203" s="832"/>
      <c r="Q203" s="832"/>
      <c r="R203" s="828"/>
      <c r="S203" s="833"/>
    </row>
    <row r="204" spans="1:19" ht="14.45" customHeight="1" x14ac:dyDescent="0.2">
      <c r="A204" s="822" t="s">
        <v>5810</v>
      </c>
      <c r="B204" s="823" t="s">
        <v>5811</v>
      </c>
      <c r="C204" s="823" t="s">
        <v>590</v>
      </c>
      <c r="D204" s="823" t="s">
        <v>2245</v>
      </c>
      <c r="E204" s="823" t="s">
        <v>5732</v>
      </c>
      <c r="F204" s="823" t="s">
        <v>5816</v>
      </c>
      <c r="G204" s="823" t="s">
        <v>1857</v>
      </c>
      <c r="H204" s="832"/>
      <c r="I204" s="832"/>
      <c r="J204" s="823"/>
      <c r="K204" s="823"/>
      <c r="L204" s="832">
        <v>1.5000000000000002</v>
      </c>
      <c r="M204" s="832">
        <v>74.099999999999994</v>
      </c>
      <c r="N204" s="823">
        <v>1</v>
      </c>
      <c r="O204" s="823">
        <v>49.399999999999991</v>
      </c>
      <c r="P204" s="832"/>
      <c r="Q204" s="832"/>
      <c r="R204" s="828"/>
      <c r="S204" s="833"/>
    </row>
    <row r="205" spans="1:19" ht="14.45" customHeight="1" x14ac:dyDescent="0.2">
      <c r="A205" s="822" t="s">
        <v>5810</v>
      </c>
      <c r="B205" s="823" t="s">
        <v>5811</v>
      </c>
      <c r="C205" s="823" t="s">
        <v>590</v>
      </c>
      <c r="D205" s="823" t="s">
        <v>2245</v>
      </c>
      <c r="E205" s="823" t="s">
        <v>5756</v>
      </c>
      <c r="F205" s="823" t="s">
        <v>5759</v>
      </c>
      <c r="G205" s="823" t="s">
        <v>5760</v>
      </c>
      <c r="H205" s="832">
        <v>20</v>
      </c>
      <c r="I205" s="832">
        <v>4852.8</v>
      </c>
      <c r="J205" s="823">
        <v>0.8</v>
      </c>
      <c r="K205" s="823">
        <v>242.64000000000001</v>
      </c>
      <c r="L205" s="832">
        <v>25</v>
      </c>
      <c r="M205" s="832">
        <v>6066</v>
      </c>
      <c r="N205" s="823">
        <v>1</v>
      </c>
      <c r="O205" s="823">
        <v>242.64</v>
      </c>
      <c r="P205" s="832"/>
      <c r="Q205" s="832"/>
      <c r="R205" s="828"/>
      <c r="S205" s="833"/>
    </row>
    <row r="206" spans="1:19" ht="14.45" customHeight="1" x14ac:dyDescent="0.2">
      <c r="A206" s="822" t="s">
        <v>5810</v>
      </c>
      <c r="B206" s="823" t="s">
        <v>5811</v>
      </c>
      <c r="C206" s="823" t="s">
        <v>590</v>
      </c>
      <c r="D206" s="823" t="s">
        <v>2245</v>
      </c>
      <c r="E206" s="823" t="s">
        <v>5756</v>
      </c>
      <c r="F206" s="823" t="s">
        <v>5761</v>
      </c>
      <c r="G206" s="823" t="s">
        <v>5762</v>
      </c>
      <c r="H206" s="832">
        <v>4</v>
      </c>
      <c r="I206" s="832">
        <v>970.56</v>
      </c>
      <c r="J206" s="823">
        <v>1.3333333333333333</v>
      </c>
      <c r="K206" s="823">
        <v>242.64</v>
      </c>
      <c r="L206" s="832">
        <v>3</v>
      </c>
      <c r="M206" s="832">
        <v>727.92</v>
      </c>
      <c r="N206" s="823">
        <v>1</v>
      </c>
      <c r="O206" s="823">
        <v>242.64</v>
      </c>
      <c r="P206" s="832"/>
      <c r="Q206" s="832"/>
      <c r="R206" s="828"/>
      <c r="S206" s="833"/>
    </row>
    <row r="207" spans="1:19" ht="14.45" customHeight="1" x14ac:dyDescent="0.2">
      <c r="A207" s="822" t="s">
        <v>5810</v>
      </c>
      <c r="B207" s="823" t="s">
        <v>5811</v>
      </c>
      <c r="C207" s="823" t="s">
        <v>590</v>
      </c>
      <c r="D207" s="823" t="s">
        <v>2245</v>
      </c>
      <c r="E207" s="823" t="s">
        <v>5728</v>
      </c>
      <c r="F207" s="823" t="s">
        <v>5769</v>
      </c>
      <c r="G207" s="823" t="s">
        <v>5770</v>
      </c>
      <c r="H207" s="832">
        <v>5</v>
      </c>
      <c r="I207" s="832">
        <v>390</v>
      </c>
      <c r="J207" s="823">
        <v>4.9367088607594933</v>
      </c>
      <c r="K207" s="823">
        <v>78</v>
      </c>
      <c r="L207" s="832">
        <v>1</v>
      </c>
      <c r="M207" s="832">
        <v>79</v>
      </c>
      <c r="N207" s="823">
        <v>1</v>
      </c>
      <c r="O207" s="823">
        <v>79</v>
      </c>
      <c r="P207" s="832"/>
      <c r="Q207" s="832"/>
      <c r="R207" s="828"/>
      <c r="S207" s="833"/>
    </row>
    <row r="208" spans="1:19" ht="14.45" customHeight="1" x14ac:dyDescent="0.2">
      <c r="A208" s="822" t="s">
        <v>5810</v>
      </c>
      <c r="B208" s="823" t="s">
        <v>5811</v>
      </c>
      <c r="C208" s="823" t="s">
        <v>590</v>
      </c>
      <c r="D208" s="823" t="s">
        <v>2245</v>
      </c>
      <c r="E208" s="823" t="s">
        <v>5728</v>
      </c>
      <c r="F208" s="823" t="s">
        <v>5771</v>
      </c>
      <c r="G208" s="823" t="s">
        <v>5772</v>
      </c>
      <c r="H208" s="832">
        <v>205</v>
      </c>
      <c r="I208" s="832">
        <v>30135</v>
      </c>
      <c r="J208" s="823">
        <v>1.0394246688741722</v>
      </c>
      <c r="K208" s="823">
        <v>147</v>
      </c>
      <c r="L208" s="832">
        <v>192</v>
      </c>
      <c r="M208" s="832">
        <v>28992</v>
      </c>
      <c r="N208" s="823">
        <v>1</v>
      </c>
      <c r="O208" s="823">
        <v>151</v>
      </c>
      <c r="P208" s="832"/>
      <c r="Q208" s="832"/>
      <c r="R208" s="828"/>
      <c r="S208" s="833"/>
    </row>
    <row r="209" spans="1:19" ht="14.45" customHeight="1" x14ac:dyDescent="0.2">
      <c r="A209" s="822" t="s">
        <v>5810</v>
      </c>
      <c r="B209" s="823" t="s">
        <v>5811</v>
      </c>
      <c r="C209" s="823" t="s">
        <v>590</v>
      </c>
      <c r="D209" s="823" t="s">
        <v>2245</v>
      </c>
      <c r="E209" s="823" t="s">
        <v>5728</v>
      </c>
      <c r="F209" s="823" t="s">
        <v>5773</v>
      </c>
      <c r="G209" s="823" t="s">
        <v>5774</v>
      </c>
      <c r="H209" s="832">
        <v>24</v>
      </c>
      <c r="I209" s="832">
        <v>888</v>
      </c>
      <c r="J209" s="823">
        <v>1.112781954887218</v>
      </c>
      <c r="K209" s="823">
        <v>37</v>
      </c>
      <c r="L209" s="832">
        <v>21</v>
      </c>
      <c r="M209" s="832">
        <v>798</v>
      </c>
      <c r="N209" s="823">
        <v>1</v>
      </c>
      <c r="O209" s="823">
        <v>38</v>
      </c>
      <c r="P209" s="832">
        <v>1</v>
      </c>
      <c r="Q209" s="832">
        <v>38</v>
      </c>
      <c r="R209" s="828">
        <v>4.7619047619047616E-2</v>
      </c>
      <c r="S209" s="833">
        <v>38</v>
      </c>
    </row>
    <row r="210" spans="1:19" ht="14.45" customHeight="1" x14ac:dyDescent="0.2">
      <c r="A210" s="822" t="s">
        <v>5810</v>
      </c>
      <c r="B210" s="823" t="s">
        <v>5811</v>
      </c>
      <c r="C210" s="823" t="s">
        <v>590</v>
      </c>
      <c r="D210" s="823" t="s">
        <v>2245</v>
      </c>
      <c r="E210" s="823" t="s">
        <v>5728</v>
      </c>
      <c r="F210" s="823" t="s">
        <v>5817</v>
      </c>
      <c r="G210" s="823" t="s">
        <v>5818</v>
      </c>
      <c r="H210" s="832">
        <v>1</v>
      </c>
      <c r="I210" s="832">
        <v>117</v>
      </c>
      <c r="J210" s="823"/>
      <c r="K210" s="823">
        <v>117</v>
      </c>
      <c r="L210" s="832"/>
      <c r="M210" s="832"/>
      <c r="N210" s="823"/>
      <c r="O210" s="823"/>
      <c r="P210" s="832"/>
      <c r="Q210" s="832"/>
      <c r="R210" s="828"/>
      <c r="S210" s="833"/>
    </row>
    <row r="211" spans="1:19" ht="14.45" customHeight="1" x14ac:dyDescent="0.2">
      <c r="A211" s="822" t="s">
        <v>5810</v>
      </c>
      <c r="B211" s="823" t="s">
        <v>5811</v>
      </c>
      <c r="C211" s="823" t="s">
        <v>590</v>
      </c>
      <c r="D211" s="823" t="s">
        <v>2245</v>
      </c>
      <c r="E211" s="823" t="s">
        <v>5728</v>
      </c>
      <c r="F211" s="823" t="s">
        <v>5775</v>
      </c>
      <c r="G211" s="823" t="s">
        <v>5776</v>
      </c>
      <c r="H211" s="832">
        <v>13</v>
      </c>
      <c r="I211" s="832">
        <v>1690</v>
      </c>
      <c r="J211" s="823">
        <v>2.1501272264631042</v>
      </c>
      <c r="K211" s="823">
        <v>130</v>
      </c>
      <c r="L211" s="832">
        <v>6</v>
      </c>
      <c r="M211" s="832">
        <v>786</v>
      </c>
      <c r="N211" s="823">
        <v>1</v>
      </c>
      <c r="O211" s="823">
        <v>131</v>
      </c>
      <c r="P211" s="832"/>
      <c r="Q211" s="832"/>
      <c r="R211" s="828"/>
      <c r="S211" s="833"/>
    </row>
    <row r="212" spans="1:19" ht="14.45" customHeight="1" x14ac:dyDescent="0.2">
      <c r="A212" s="822" t="s">
        <v>5810</v>
      </c>
      <c r="B212" s="823" t="s">
        <v>5811</v>
      </c>
      <c r="C212" s="823" t="s">
        <v>590</v>
      </c>
      <c r="D212" s="823" t="s">
        <v>2245</v>
      </c>
      <c r="E212" s="823" t="s">
        <v>5728</v>
      </c>
      <c r="F212" s="823" t="s">
        <v>5819</v>
      </c>
      <c r="G212" s="823" t="s">
        <v>5820</v>
      </c>
      <c r="H212" s="832">
        <v>2</v>
      </c>
      <c r="I212" s="832">
        <v>504</v>
      </c>
      <c r="J212" s="823"/>
      <c r="K212" s="823">
        <v>252</v>
      </c>
      <c r="L212" s="832"/>
      <c r="M212" s="832"/>
      <c r="N212" s="823"/>
      <c r="O212" s="823"/>
      <c r="P212" s="832"/>
      <c r="Q212" s="832"/>
      <c r="R212" s="828"/>
      <c r="S212" s="833"/>
    </row>
    <row r="213" spans="1:19" ht="14.45" customHeight="1" x14ac:dyDescent="0.2">
      <c r="A213" s="822" t="s">
        <v>5810</v>
      </c>
      <c r="B213" s="823" t="s">
        <v>5811</v>
      </c>
      <c r="C213" s="823" t="s">
        <v>590</v>
      </c>
      <c r="D213" s="823" t="s">
        <v>2245</v>
      </c>
      <c r="E213" s="823" t="s">
        <v>5728</v>
      </c>
      <c r="F213" s="823" t="s">
        <v>5777</v>
      </c>
      <c r="G213" s="823" t="s">
        <v>5778</v>
      </c>
      <c r="H213" s="832">
        <v>28</v>
      </c>
      <c r="I213" s="832">
        <v>19656</v>
      </c>
      <c r="J213" s="823">
        <v>1.2637263726372636</v>
      </c>
      <c r="K213" s="823">
        <v>702</v>
      </c>
      <c r="L213" s="832">
        <v>22</v>
      </c>
      <c r="M213" s="832">
        <v>15554</v>
      </c>
      <c r="N213" s="823">
        <v>1</v>
      </c>
      <c r="O213" s="823">
        <v>707</v>
      </c>
      <c r="P213" s="832"/>
      <c r="Q213" s="832"/>
      <c r="R213" s="828"/>
      <c r="S213" s="833"/>
    </row>
    <row r="214" spans="1:19" ht="14.45" customHeight="1" x14ac:dyDescent="0.2">
      <c r="A214" s="822" t="s">
        <v>5810</v>
      </c>
      <c r="B214" s="823" t="s">
        <v>5811</v>
      </c>
      <c r="C214" s="823" t="s">
        <v>590</v>
      </c>
      <c r="D214" s="823" t="s">
        <v>2245</v>
      </c>
      <c r="E214" s="823" t="s">
        <v>5728</v>
      </c>
      <c r="F214" s="823" t="s">
        <v>5779</v>
      </c>
      <c r="G214" s="823" t="s">
        <v>5780</v>
      </c>
      <c r="H214" s="832">
        <v>3</v>
      </c>
      <c r="I214" s="832">
        <v>1065</v>
      </c>
      <c r="J214" s="823">
        <v>0.99162011173184361</v>
      </c>
      <c r="K214" s="823">
        <v>355</v>
      </c>
      <c r="L214" s="832">
        <v>3</v>
      </c>
      <c r="M214" s="832">
        <v>1074</v>
      </c>
      <c r="N214" s="823">
        <v>1</v>
      </c>
      <c r="O214" s="823">
        <v>358</v>
      </c>
      <c r="P214" s="832"/>
      <c r="Q214" s="832"/>
      <c r="R214" s="828"/>
      <c r="S214" s="833"/>
    </row>
    <row r="215" spans="1:19" ht="14.45" customHeight="1" x14ac:dyDescent="0.2">
      <c r="A215" s="822" t="s">
        <v>5810</v>
      </c>
      <c r="B215" s="823" t="s">
        <v>5811</v>
      </c>
      <c r="C215" s="823" t="s">
        <v>590</v>
      </c>
      <c r="D215" s="823" t="s">
        <v>2245</v>
      </c>
      <c r="E215" s="823" t="s">
        <v>5728</v>
      </c>
      <c r="F215" s="823" t="s">
        <v>5781</v>
      </c>
      <c r="G215" s="823" t="s">
        <v>5782</v>
      </c>
      <c r="H215" s="832">
        <v>153</v>
      </c>
      <c r="I215" s="832">
        <v>5099.99</v>
      </c>
      <c r="J215" s="823">
        <v>0.95624872265545158</v>
      </c>
      <c r="K215" s="823">
        <v>33.333267973856209</v>
      </c>
      <c r="L215" s="832">
        <v>160</v>
      </c>
      <c r="M215" s="832">
        <v>5333.33</v>
      </c>
      <c r="N215" s="823">
        <v>1</v>
      </c>
      <c r="O215" s="823">
        <v>33.333312499999998</v>
      </c>
      <c r="P215" s="832"/>
      <c r="Q215" s="832"/>
      <c r="R215" s="828"/>
      <c r="S215" s="833"/>
    </row>
    <row r="216" spans="1:19" ht="14.45" customHeight="1" x14ac:dyDescent="0.2">
      <c r="A216" s="822" t="s">
        <v>5810</v>
      </c>
      <c r="B216" s="823" t="s">
        <v>5811</v>
      </c>
      <c r="C216" s="823" t="s">
        <v>590</v>
      </c>
      <c r="D216" s="823" t="s">
        <v>2245</v>
      </c>
      <c r="E216" s="823" t="s">
        <v>5728</v>
      </c>
      <c r="F216" s="823" t="s">
        <v>5783</v>
      </c>
      <c r="G216" s="823" t="s">
        <v>5784</v>
      </c>
      <c r="H216" s="832">
        <v>402</v>
      </c>
      <c r="I216" s="832">
        <v>48642</v>
      </c>
      <c r="J216" s="823">
        <v>1.0492234685073338</v>
      </c>
      <c r="K216" s="823">
        <v>121</v>
      </c>
      <c r="L216" s="832">
        <v>380</v>
      </c>
      <c r="M216" s="832">
        <v>46360</v>
      </c>
      <c r="N216" s="823">
        <v>1</v>
      </c>
      <c r="O216" s="823">
        <v>122</v>
      </c>
      <c r="P216" s="832"/>
      <c r="Q216" s="832"/>
      <c r="R216" s="828"/>
      <c r="S216" s="833"/>
    </row>
    <row r="217" spans="1:19" ht="14.45" customHeight="1" x14ac:dyDescent="0.2">
      <c r="A217" s="822" t="s">
        <v>5810</v>
      </c>
      <c r="B217" s="823" t="s">
        <v>5811</v>
      </c>
      <c r="C217" s="823" t="s">
        <v>590</v>
      </c>
      <c r="D217" s="823" t="s">
        <v>2245</v>
      </c>
      <c r="E217" s="823" t="s">
        <v>5728</v>
      </c>
      <c r="F217" s="823" t="s">
        <v>5785</v>
      </c>
      <c r="G217" s="823" t="s">
        <v>5786</v>
      </c>
      <c r="H217" s="832">
        <v>1</v>
      </c>
      <c r="I217" s="832">
        <v>32</v>
      </c>
      <c r="J217" s="823">
        <v>0.96969696969696972</v>
      </c>
      <c r="K217" s="823">
        <v>32</v>
      </c>
      <c r="L217" s="832">
        <v>1</v>
      </c>
      <c r="M217" s="832">
        <v>33</v>
      </c>
      <c r="N217" s="823">
        <v>1</v>
      </c>
      <c r="O217" s="823">
        <v>33</v>
      </c>
      <c r="P217" s="832"/>
      <c r="Q217" s="832"/>
      <c r="R217" s="828"/>
      <c r="S217" s="833"/>
    </row>
    <row r="218" spans="1:19" ht="14.45" customHeight="1" x14ac:dyDescent="0.2">
      <c r="A218" s="822" t="s">
        <v>5810</v>
      </c>
      <c r="B218" s="823" t="s">
        <v>5811</v>
      </c>
      <c r="C218" s="823" t="s">
        <v>590</v>
      </c>
      <c r="D218" s="823" t="s">
        <v>2245</v>
      </c>
      <c r="E218" s="823" t="s">
        <v>5728</v>
      </c>
      <c r="F218" s="823" t="s">
        <v>5787</v>
      </c>
      <c r="G218" s="823" t="s">
        <v>5788</v>
      </c>
      <c r="H218" s="832">
        <v>1</v>
      </c>
      <c r="I218" s="832">
        <v>74</v>
      </c>
      <c r="J218" s="823">
        <v>0.98666666666666669</v>
      </c>
      <c r="K218" s="823">
        <v>74</v>
      </c>
      <c r="L218" s="832">
        <v>1</v>
      </c>
      <c r="M218" s="832">
        <v>75</v>
      </c>
      <c r="N218" s="823">
        <v>1</v>
      </c>
      <c r="O218" s="823">
        <v>75</v>
      </c>
      <c r="P218" s="832"/>
      <c r="Q218" s="832"/>
      <c r="R218" s="828"/>
      <c r="S218" s="833"/>
    </row>
    <row r="219" spans="1:19" ht="14.45" customHeight="1" x14ac:dyDescent="0.2">
      <c r="A219" s="822" t="s">
        <v>5810</v>
      </c>
      <c r="B219" s="823" t="s">
        <v>5811</v>
      </c>
      <c r="C219" s="823" t="s">
        <v>590</v>
      </c>
      <c r="D219" s="823" t="s">
        <v>2245</v>
      </c>
      <c r="E219" s="823" t="s">
        <v>5728</v>
      </c>
      <c r="F219" s="823" t="s">
        <v>5791</v>
      </c>
      <c r="G219" s="823" t="s">
        <v>5792</v>
      </c>
      <c r="H219" s="832">
        <v>52</v>
      </c>
      <c r="I219" s="832">
        <v>4004</v>
      </c>
      <c r="J219" s="823">
        <v>1.0694444444444444</v>
      </c>
      <c r="K219" s="823">
        <v>77</v>
      </c>
      <c r="L219" s="832">
        <v>48</v>
      </c>
      <c r="M219" s="832">
        <v>3744</v>
      </c>
      <c r="N219" s="823">
        <v>1</v>
      </c>
      <c r="O219" s="823">
        <v>78</v>
      </c>
      <c r="P219" s="832"/>
      <c r="Q219" s="832"/>
      <c r="R219" s="828"/>
      <c r="S219" s="833"/>
    </row>
    <row r="220" spans="1:19" ht="14.45" customHeight="1" x14ac:dyDescent="0.2">
      <c r="A220" s="822" t="s">
        <v>5810</v>
      </c>
      <c r="B220" s="823" t="s">
        <v>5811</v>
      </c>
      <c r="C220" s="823" t="s">
        <v>590</v>
      </c>
      <c r="D220" s="823" t="s">
        <v>2245</v>
      </c>
      <c r="E220" s="823" t="s">
        <v>5728</v>
      </c>
      <c r="F220" s="823" t="s">
        <v>5793</v>
      </c>
      <c r="G220" s="823" t="s">
        <v>5794</v>
      </c>
      <c r="H220" s="832">
        <v>20</v>
      </c>
      <c r="I220" s="832">
        <v>12400</v>
      </c>
      <c r="J220" s="823">
        <v>1.4239779513091411</v>
      </c>
      <c r="K220" s="823">
        <v>620</v>
      </c>
      <c r="L220" s="832">
        <v>14</v>
      </c>
      <c r="M220" s="832">
        <v>8708</v>
      </c>
      <c r="N220" s="823">
        <v>1</v>
      </c>
      <c r="O220" s="823">
        <v>622</v>
      </c>
      <c r="P220" s="832"/>
      <c r="Q220" s="832"/>
      <c r="R220" s="828"/>
      <c r="S220" s="833"/>
    </row>
    <row r="221" spans="1:19" ht="14.45" customHeight="1" x14ac:dyDescent="0.2">
      <c r="A221" s="822" t="s">
        <v>5810</v>
      </c>
      <c r="B221" s="823" t="s">
        <v>5811</v>
      </c>
      <c r="C221" s="823" t="s">
        <v>590</v>
      </c>
      <c r="D221" s="823" t="s">
        <v>2245</v>
      </c>
      <c r="E221" s="823" t="s">
        <v>5728</v>
      </c>
      <c r="F221" s="823" t="s">
        <v>5797</v>
      </c>
      <c r="G221" s="823" t="s">
        <v>5798</v>
      </c>
      <c r="H221" s="832">
        <v>18</v>
      </c>
      <c r="I221" s="832">
        <v>6732</v>
      </c>
      <c r="J221" s="823">
        <v>0.68862520458265142</v>
      </c>
      <c r="K221" s="823">
        <v>374</v>
      </c>
      <c r="L221" s="832">
        <v>26</v>
      </c>
      <c r="M221" s="832">
        <v>9776</v>
      </c>
      <c r="N221" s="823">
        <v>1</v>
      </c>
      <c r="O221" s="823">
        <v>376</v>
      </c>
      <c r="P221" s="832"/>
      <c r="Q221" s="832"/>
      <c r="R221" s="828"/>
      <c r="S221" s="833"/>
    </row>
    <row r="222" spans="1:19" ht="14.45" customHeight="1" x14ac:dyDescent="0.2">
      <c r="A222" s="822" t="s">
        <v>5810</v>
      </c>
      <c r="B222" s="823" t="s">
        <v>5811</v>
      </c>
      <c r="C222" s="823" t="s">
        <v>590</v>
      </c>
      <c r="D222" s="823" t="s">
        <v>2245</v>
      </c>
      <c r="E222" s="823" t="s">
        <v>5728</v>
      </c>
      <c r="F222" s="823" t="s">
        <v>5799</v>
      </c>
      <c r="G222" s="823" t="s">
        <v>5800</v>
      </c>
      <c r="H222" s="832">
        <v>129</v>
      </c>
      <c r="I222" s="832">
        <v>22962</v>
      </c>
      <c r="J222" s="823">
        <v>0.94323036477160693</v>
      </c>
      <c r="K222" s="823">
        <v>178</v>
      </c>
      <c r="L222" s="832">
        <v>136</v>
      </c>
      <c r="M222" s="832">
        <v>24344</v>
      </c>
      <c r="N222" s="823">
        <v>1</v>
      </c>
      <c r="O222" s="823">
        <v>179</v>
      </c>
      <c r="P222" s="832"/>
      <c r="Q222" s="832"/>
      <c r="R222" s="828"/>
      <c r="S222" s="833"/>
    </row>
    <row r="223" spans="1:19" ht="14.45" customHeight="1" x14ac:dyDescent="0.2">
      <c r="A223" s="822" t="s">
        <v>5810</v>
      </c>
      <c r="B223" s="823" t="s">
        <v>5811</v>
      </c>
      <c r="C223" s="823" t="s">
        <v>590</v>
      </c>
      <c r="D223" s="823" t="s">
        <v>5688</v>
      </c>
      <c r="E223" s="823" t="s">
        <v>5728</v>
      </c>
      <c r="F223" s="823" t="s">
        <v>5819</v>
      </c>
      <c r="G223" s="823" t="s">
        <v>5820</v>
      </c>
      <c r="H223" s="832">
        <v>36</v>
      </c>
      <c r="I223" s="832">
        <v>9072</v>
      </c>
      <c r="J223" s="823">
        <v>11.905511811023622</v>
      </c>
      <c r="K223" s="823">
        <v>252</v>
      </c>
      <c r="L223" s="832">
        <v>3</v>
      </c>
      <c r="M223" s="832">
        <v>762</v>
      </c>
      <c r="N223" s="823">
        <v>1</v>
      </c>
      <c r="O223" s="823">
        <v>254</v>
      </c>
      <c r="P223" s="832"/>
      <c r="Q223" s="832"/>
      <c r="R223" s="828"/>
      <c r="S223" s="833"/>
    </row>
    <row r="224" spans="1:19" ht="14.45" customHeight="1" x14ac:dyDescent="0.2">
      <c r="A224" s="822" t="s">
        <v>5810</v>
      </c>
      <c r="B224" s="823" t="s">
        <v>5811</v>
      </c>
      <c r="C224" s="823" t="s">
        <v>590</v>
      </c>
      <c r="D224" s="823" t="s">
        <v>5690</v>
      </c>
      <c r="E224" s="823" t="s">
        <v>5732</v>
      </c>
      <c r="F224" s="823" t="s">
        <v>5735</v>
      </c>
      <c r="G224" s="823" t="s">
        <v>5736</v>
      </c>
      <c r="H224" s="832">
        <v>1.9000000000000004</v>
      </c>
      <c r="I224" s="832">
        <v>132.43</v>
      </c>
      <c r="J224" s="823">
        <v>0.86363636363636365</v>
      </c>
      <c r="K224" s="823">
        <v>69.699999999999989</v>
      </c>
      <c r="L224" s="832">
        <v>2.1999999999999997</v>
      </c>
      <c r="M224" s="832">
        <v>153.34</v>
      </c>
      <c r="N224" s="823">
        <v>1</v>
      </c>
      <c r="O224" s="823">
        <v>69.700000000000017</v>
      </c>
      <c r="P224" s="832"/>
      <c r="Q224" s="832"/>
      <c r="R224" s="828"/>
      <c r="S224" s="833"/>
    </row>
    <row r="225" spans="1:19" ht="14.45" customHeight="1" x14ac:dyDescent="0.2">
      <c r="A225" s="822" t="s">
        <v>5810</v>
      </c>
      <c r="B225" s="823" t="s">
        <v>5811</v>
      </c>
      <c r="C225" s="823" t="s">
        <v>590</v>
      </c>
      <c r="D225" s="823" t="s">
        <v>5690</v>
      </c>
      <c r="E225" s="823" t="s">
        <v>5732</v>
      </c>
      <c r="F225" s="823" t="s">
        <v>5737</v>
      </c>
      <c r="G225" s="823" t="s">
        <v>5738</v>
      </c>
      <c r="H225" s="832">
        <v>16.600000000000001</v>
      </c>
      <c r="I225" s="832">
        <v>6103.82</v>
      </c>
      <c r="J225" s="823">
        <v>1.6468902697321026</v>
      </c>
      <c r="K225" s="823">
        <v>367.69999999999993</v>
      </c>
      <c r="L225" s="832">
        <v>13</v>
      </c>
      <c r="M225" s="832">
        <v>3706.27</v>
      </c>
      <c r="N225" s="823">
        <v>1</v>
      </c>
      <c r="O225" s="823">
        <v>285.09769230769228</v>
      </c>
      <c r="P225" s="832"/>
      <c r="Q225" s="832"/>
      <c r="R225" s="828"/>
      <c r="S225" s="833"/>
    </row>
    <row r="226" spans="1:19" ht="14.45" customHeight="1" x14ac:dyDescent="0.2">
      <c r="A226" s="822" t="s">
        <v>5810</v>
      </c>
      <c r="B226" s="823" t="s">
        <v>5811</v>
      </c>
      <c r="C226" s="823" t="s">
        <v>590</v>
      </c>
      <c r="D226" s="823" t="s">
        <v>5690</v>
      </c>
      <c r="E226" s="823" t="s">
        <v>5732</v>
      </c>
      <c r="F226" s="823" t="s">
        <v>5740</v>
      </c>
      <c r="G226" s="823" t="s">
        <v>697</v>
      </c>
      <c r="H226" s="832">
        <v>8</v>
      </c>
      <c r="I226" s="832">
        <v>109.18</v>
      </c>
      <c r="J226" s="823">
        <v>8.1660433807030675</v>
      </c>
      <c r="K226" s="823">
        <v>13.647500000000001</v>
      </c>
      <c r="L226" s="832">
        <v>1</v>
      </c>
      <c r="M226" s="832">
        <v>13.37</v>
      </c>
      <c r="N226" s="823">
        <v>1</v>
      </c>
      <c r="O226" s="823">
        <v>13.37</v>
      </c>
      <c r="P226" s="832"/>
      <c r="Q226" s="832"/>
      <c r="R226" s="828"/>
      <c r="S226" s="833"/>
    </row>
    <row r="227" spans="1:19" ht="14.45" customHeight="1" x14ac:dyDescent="0.2">
      <c r="A227" s="822" t="s">
        <v>5810</v>
      </c>
      <c r="B227" s="823" t="s">
        <v>5811</v>
      </c>
      <c r="C227" s="823" t="s">
        <v>590</v>
      </c>
      <c r="D227" s="823" t="s">
        <v>5690</v>
      </c>
      <c r="E227" s="823" t="s">
        <v>5732</v>
      </c>
      <c r="F227" s="823" t="s">
        <v>5812</v>
      </c>
      <c r="G227" s="823" t="s">
        <v>665</v>
      </c>
      <c r="H227" s="832"/>
      <c r="I227" s="832"/>
      <c r="J227" s="823"/>
      <c r="K227" s="823"/>
      <c r="L227" s="832">
        <v>0.1</v>
      </c>
      <c r="M227" s="832">
        <v>4.71</v>
      </c>
      <c r="N227" s="823">
        <v>1</v>
      </c>
      <c r="O227" s="823">
        <v>47.099999999999994</v>
      </c>
      <c r="P227" s="832"/>
      <c r="Q227" s="832"/>
      <c r="R227" s="828"/>
      <c r="S227" s="833"/>
    </row>
    <row r="228" spans="1:19" ht="14.45" customHeight="1" x14ac:dyDescent="0.2">
      <c r="A228" s="822" t="s">
        <v>5810</v>
      </c>
      <c r="B228" s="823" t="s">
        <v>5811</v>
      </c>
      <c r="C228" s="823" t="s">
        <v>590</v>
      </c>
      <c r="D228" s="823" t="s">
        <v>5690</v>
      </c>
      <c r="E228" s="823" t="s">
        <v>5732</v>
      </c>
      <c r="F228" s="823" t="s">
        <v>5743</v>
      </c>
      <c r="G228" s="823" t="s">
        <v>673</v>
      </c>
      <c r="H228" s="832">
        <v>2.4000000000000004</v>
      </c>
      <c r="I228" s="832">
        <v>204.24</v>
      </c>
      <c r="J228" s="823">
        <v>2.2627963660536228</v>
      </c>
      <c r="K228" s="823">
        <v>85.1</v>
      </c>
      <c r="L228" s="832">
        <v>1.5</v>
      </c>
      <c r="M228" s="832">
        <v>90.26</v>
      </c>
      <c r="N228" s="823">
        <v>1</v>
      </c>
      <c r="O228" s="823">
        <v>60.173333333333339</v>
      </c>
      <c r="P228" s="832"/>
      <c r="Q228" s="832"/>
      <c r="R228" s="828"/>
      <c r="S228" s="833"/>
    </row>
    <row r="229" spans="1:19" ht="14.45" customHeight="1" x14ac:dyDescent="0.2">
      <c r="A229" s="822" t="s">
        <v>5810</v>
      </c>
      <c r="B229" s="823" t="s">
        <v>5811</v>
      </c>
      <c r="C229" s="823" t="s">
        <v>590</v>
      </c>
      <c r="D229" s="823" t="s">
        <v>5690</v>
      </c>
      <c r="E229" s="823" t="s">
        <v>5732</v>
      </c>
      <c r="F229" s="823" t="s">
        <v>5746</v>
      </c>
      <c r="G229" s="823" t="s">
        <v>669</v>
      </c>
      <c r="H229" s="832">
        <v>3</v>
      </c>
      <c r="I229" s="832">
        <v>1950</v>
      </c>
      <c r="J229" s="823">
        <v>0.67415497267079449</v>
      </c>
      <c r="K229" s="823">
        <v>650</v>
      </c>
      <c r="L229" s="832">
        <v>5.4</v>
      </c>
      <c r="M229" s="832">
        <v>2892.51</v>
      </c>
      <c r="N229" s="823">
        <v>1</v>
      </c>
      <c r="O229" s="823">
        <v>535.65</v>
      </c>
      <c r="P229" s="832"/>
      <c r="Q229" s="832"/>
      <c r="R229" s="828"/>
      <c r="S229" s="833"/>
    </row>
    <row r="230" spans="1:19" ht="14.45" customHeight="1" x14ac:dyDescent="0.2">
      <c r="A230" s="822" t="s">
        <v>5810</v>
      </c>
      <c r="B230" s="823" t="s">
        <v>5811</v>
      </c>
      <c r="C230" s="823" t="s">
        <v>590</v>
      </c>
      <c r="D230" s="823" t="s">
        <v>5690</v>
      </c>
      <c r="E230" s="823" t="s">
        <v>5732</v>
      </c>
      <c r="F230" s="823" t="s">
        <v>5747</v>
      </c>
      <c r="G230" s="823" t="s">
        <v>5748</v>
      </c>
      <c r="H230" s="832">
        <v>1</v>
      </c>
      <c r="I230" s="832">
        <v>16.8</v>
      </c>
      <c r="J230" s="823"/>
      <c r="K230" s="823">
        <v>16.8</v>
      </c>
      <c r="L230" s="832"/>
      <c r="M230" s="832"/>
      <c r="N230" s="823"/>
      <c r="O230" s="823"/>
      <c r="P230" s="832"/>
      <c r="Q230" s="832"/>
      <c r="R230" s="828"/>
      <c r="S230" s="833"/>
    </row>
    <row r="231" spans="1:19" ht="14.45" customHeight="1" x14ac:dyDescent="0.2">
      <c r="A231" s="822" t="s">
        <v>5810</v>
      </c>
      <c r="B231" s="823" t="s">
        <v>5811</v>
      </c>
      <c r="C231" s="823" t="s">
        <v>590</v>
      </c>
      <c r="D231" s="823" t="s">
        <v>5690</v>
      </c>
      <c r="E231" s="823" t="s">
        <v>5732</v>
      </c>
      <c r="F231" s="823" t="s">
        <v>5751</v>
      </c>
      <c r="G231" s="823" t="s">
        <v>675</v>
      </c>
      <c r="H231" s="832">
        <v>3.9</v>
      </c>
      <c r="I231" s="832">
        <v>949.26</v>
      </c>
      <c r="J231" s="823">
        <v>0.79574489487979083</v>
      </c>
      <c r="K231" s="823">
        <v>243.4</v>
      </c>
      <c r="L231" s="832">
        <v>4.9000000000000004</v>
      </c>
      <c r="M231" s="832">
        <v>1192.9199999999998</v>
      </c>
      <c r="N231" s="823">
        <v>1</v>
      </c>
      <c r="O231" s="823">
        <v>243.45306122448974</v>
      </c>
      <c r="P231" s="832"/>
      <c r="Q231" s="832"/>
      <c r="R231" s="828"/>
      <c r="S231" s="833"/>
    </row>
    <row r="232" spans="1:19" ht="14.45" customHeight="1" x14ac:dyDescent="0.2">
      <c r="A232" s="822" t="s">
        <v>5810</v>
      </c>
      <c r="B232" s="823" t="s">
        <v>5811</v>
      </c>
      <c r="C232" s="823" t="s">
        <v>590</v>
      </c>
      <c r="D232" s="823" t="s">
        <v>5690</v>
      </c>
      <c r="E232" s="823" t="s">
        <v>5732</v>
      </c>
      <c r="F232" s="823" t="s">
        <v>5814</v>
      </c>
      <c r="G232" s="823" t="s">
        <v>5815</v>
      </c>
      <c r="H232" s="832">
        <v>1.5000000000000002</v>
      </c>
      <c r="I232" s="832">
        <v>56.25</v>
      </c>
      <c r="J232" s="823"/>
      <c r="K232" s="823">
        <v>37.499999999999993</v>
      </c>
      <c r="L232" s="832"/>
      <c r="M232" s="832"/>
      <c r="N232" s="823"/>
      <c r="O232" s="823"/>
      <c r="P232" s="832"/>
      <c r="Q232" s="832"/>
      <c r="R232" s="828"/>
      <c r="S232" s="833"/>
    </row>
    <row r="233" spans="1:19" ht="14.45" customHeight="1" x14ac:dyDescent="0.2">
      <c r="A233" s="822" t="s">
        <v>5810</v>
      </c>
      <c r="B233" s="823" t="s">
        <v>5811</v>
      </c>
      <c r="C233" s="823" t="s">
        <v>590</v>
      </c>
      <c r="D233" s="823" t="s">
        <v>5690</v>
      </c>
      <c r="E233" s="823" t="s">
        <v>5732</v>
      </c>
      <c r="F233" s="823" t="s">
        <v>5816</v>
      </c>
      <c r="G233" s="823" t="s">
        <v>1857</v>
      </c>
      <c r="H233" s="832"/>
      <c r="I233" s="832"/>
      <c r="J233" s="823"/>
      <c r="K233" s="823"/>
      <c r="L233" s="832">
        <v>2.7</v>
      </c>
      <c r="M233" s="832">
        <v>133.38</v>
      </c>
      <c r="N233" s="823">
        <v>1</v>
      </c>
      <c r="O233" s="823">
        <v>49.4</v>
      </c>
      <c r="P233" s="832"/>
      <c r="Q233" s="832"/>
      <c r="R233" s="828"/>
      <c r="S233" s="833"/>
    </row>
    <row r="234" spans="1:19" ht="14.45" customHeight="1" x14ac:dyDescent="0.2">
      <c r="A234" s="822" t="s">
        <v>5810</v>
      </c>
      <c r="B234" s="823" t="s">
        <v>5811</v>
      </c>
      <c r="C234" s="823" t="s">
        <v>590</v>
      </c>
      <c r="D234" s="823" t="s">
        <v>5690</v>
      </c>
      <c r="E234" s="823" t="s">
        <v>5756</v>
      </c>
      <c r="F234" s="823" t="s">
        <v>5757</v>
      </c>
      <c r="G234" s="823" t="s">
        <v>5758</v>
      </c>
      <c r="H234" s="832">
        <v>2</v>
      </c>
      <c r="I234" s="832">
        <v>485.28</v>
      </c>
      <c r="J234" s="823">
        <v>0.66666666666666663</v>
      </c>
      <c r="K234" s="823">
        <v>242.64</v>
      </c>
      <c r="L234" s="832">
        <v>3</v>
      </c>
      <c r="M234" s="832">
        <v>727.92</v>
      </c>
      <c r="N234" s="823">
        <v>1</v>
      </c>
      <c r="O234" s="823">
        <v>242.64</v>
      </c>
      <c r="P234" s="832"/>
      <c r="Q234" s="832"/>
      <c r="R234" s="828"/>
      <c r="S234" s="833"/>
    </row>
    <row r="235" spans="1:19" ht="14.45" customHeight="1" x14ac:dyDescent="0.2">
      <c r="A235" s="822" t="s">
        <v>5810</v>
      </c>
      <c r="B235" s="823" t="s">
        <v>5811</v>
      </c>
      <c r="C235" s="823" t="s">
        <v>590</v>
      </c>
      <c r="D235" s="823" t="s">
        <v>5690</v>
      </c>
      <c r="E235" s="823" t="s">
        <v>5756</v>
      </c>
      <c r="F235" s="823" t="s">
        <v>5759</v>
      </c>
      <c r="G235" s="823" t="s">
        <v>5760</v>
      </c>
      <c r="H235" s="832">
        <v>36</v>
      </c>
      <c r="I235" s="832">
        <v>8735.0400000000009</v>
      </c>
      <c r="J235" s="823">
        <v>4.5000000000000009</v>
      </c>
      <c r="K235" s="823">
        <v>242.64000000000001</v>
      </c>
      <c r="L235" s="832">
        <v>8</v>
      </c>
      <c r="M235" s="832">
        <v>1941.12</v>
      </c>
      <c r="N235" s="823">
        <v>1</v>
      </c>
      <c r="O235" s="823">
        <v>242.64</v>
      </c>
      <c r="P235" s="832"/>
      <c r="Q235" s="832"/>
      <c r="R235" s="828"/>
      <c r="S235" s="833"/>
    </row>
    <row r="236" spans="1:19" ht="14.45" customHeight="1" x14ac:dyDescent="0.2">
      <c r="A236" s="822" t="s">
        <v>5810</v>
      </c>
      <c r="B236" s="823" t="s">
        <v>5811</v>
      </c>
      <c r="C236" s="823" t="s">
        <v>590</v>
      </c>
      <c r="D236" s="823" t="s">
        <v>5690</v>
      </c>
      <c r="E236" s="823" t="s">
        <v>5756</v>
      </c>
      <c r="F236" s="823" t="s">
        <v>5761</v>
      </c>
      <c r="G236" s="823" t="s">
        <v>5762</v>
      </c>
      <c r="H236" s="832">
        <v>13</v>
      </c>
      <c r="I236" s="832">
        <v>3154.32</v>
      </c>
      <c r="J236" s="823"/>
      <c r="K236" s="823">
        <v>242.64000000000001</v>
      </c>
      <c r="L236" s="832"/>
      <c r="M236" s="832"/>
      <c r="N236" s="823"/>
      <c r="O236" s="823"/>
      <c r="P236" s="832"/>
      <c r="Q236" s="832"/>
      <c r="R236" s="828"/>
      <c r="S236" s="833"/>
    </row>
    <row r="237" spans="1:19" ht="14.45" customHeight="1" x14ac:dyDescent="0.2">
      <c r="A237" s="822" t="s">
        <v>5810</v>
      </c>
      <c r="B237" s="823" t="s">
        <v>5811</v>
      </c>
      <c r="C237" s="823" t="s">
        <v>590</v>
      </c>
      <c r="D237" s="823" t="s">
        <v>5690</v>
      </c>
      <c r="E237" s="823" t="s">
        <v>5756</v>
      </c>
      <c r="F237" s="823" t="s">
        <v>5765</v>
      </c>
      <c r="G237" s="823" t="s">
        <v>5764</v>
      </c>
      <c r="H237" s="832">
        <v>9</v>
      </c>
      <c r="I237" s="832">
        <v>4041</v>
      </c>
      <c r="J237" s="823">
        <v>0.75</v>
      </c>
      <c r="K237" s="823">
        <v>449</v>
      </c>
      <c r="L237" s="832">
        <v>12</v>
      </c>
      <c r="M237" s="832">
        <v>5388</v>
      </c>
      <c r="N237" s="823">
        <v>1</v>
      </c>
      <c r="O237" s="823">
        <v>449</v>
      </c>
      <c r="P237" s="832"/>
      <c r="Q237" s="832"/>
      <c r="R237" s="828"/>
      <c r="S237" s="833"/>
    </row>
    <row r="238" spans="1:19" ht="14.45" customHeight="1" x14ac:dyDescent="0.2">
      <c r="A238" s="822" t="s">
        <v>5810</v>
      </c>
      <c r="B238" s="823" t="s">
        <v>5811</v>
      </c>
      <c r="C238" s="823" t="s">
        <v>590</v>
      </c>
      <c r="D238" s="823" t="s">
        <v>5690</v>
      </c>
      <c r="E238" s="823" t="s">
        <v>5728</v>
      </c>
      <c r="F238" s="823" t="s">
        <v>5769</v>
      </c>
      <c r="G238" s="823" t="s">
        <v>5770</v>
      </c>
      <c r="H238" s="832">
        <v>4</v>
      </c>
      <c r="I238" s="832">
        <v>312</v>
      </c>
      <c r="J238" s="823">
        <v>0.78987341772151898</v>
      </c>
      <c r="K238" s="823">
        <v>78</v>
      </c>
      <c r="L238" s="832">
        <v>5</v>
      </c>
      <c r="M238" s="832">
        <v>395</v>
      </c>
      <c r="N238" s="823">
        <v>1</v>
      </c>
      <c r="O238" s="823">
        <v>79</v>
      </c>
      <c r="P238" s="832"/>
      <c r="Q238" s="832"/>
      <c r="R238" s="828"/>
      <c r="S238" s="833"/>
    </row>
    <row r="239" spans="1:19" ht="14.45" customHeight="1" x14ac:dyDescent="0.2">
      <c r="A239" s="822" t="s">
        <v>5810</v>
      </c>
      <c r="B239" s="823" t="s">
        <v>5811</v>
      </c>
      <c r="C239" s="823" t="s">
        <v>590</v>
      </c>
      <c r="D239" s="823" t="s">
        <v>5690</v>
      </c>
      <c r="E239" s="823" t="s">
        <v>5728</v>
      </c>
      <c r="F239" s="823" t="s">
        <v>5771</v>
      </c>
      <c r="G239" s="823" t="s">
        <v>5772</v>
      </c>
      <c r="H239" s="832">
        <v>316</v>
      </c>
      <c r="I239" s="832">
        <v>46452</v>
      </c>
      <c r="J239" s="823">
        <v>1.0947656194763262</v>
      </c>
      <c r="K239" s="823">
        <v>147</v>
      </c>
      <c r="L239" s="832">
        <v>281</v>
      </c>
      <c r="M239" s="832">
        <v>42431</v>
      </c>
      <c r="N239" s="823">
        <v>1</v>
      </c>
      <c r="O239" s="823">
        <v>151</v>
      </c>
      <c r="P239" s="832"/>
      <c r="Q239" s="832"/>
      <c r="R239" s="828"/>
      <c r="S239" s="833"/>
    </row>
    <row r="240" spans="1:19" ht="14.45" customHeight="1" x14ac:dyDescent="0.2">
      <c r="A240" s="822" t="s">
        <v>5810</v>
      </c>
      <c r="B240" s="823" t="s">
        <v>5811</v>
      </c>
      <c r="C240" s="823" t="s">
        <v>590</v>
      </c>
      <c r="D240" s="823" t="s">
        <v>5690</v>
      </c>
      <c r="E240" s="823" t="s">
        <v>5728</v>
      </c>
      <c r="F240" s="823" t="s">
        <v>5773</v>
      </c>
      <c r="G240" s="823" t="s">
        <v>5774</v>
      </c>
      <c r="H240" s="832">
        <v>28</v>
      </c>
      <c r="I240" s="832">
        <v>1036</v>
      </c>
      <c r="J240" s="823">
        <v>1.048582995951417</v>
      </c>
      <c r="K240" s="823">
        <v>37</v>
      </c>
      <c r="L240" s="832">
        <v>26</v>
      </c>
      <c r="M240" s="832">
        <v>988</v>
      </c>
      <c r="N240" s="823">
        <v>1</v>
      </c>
      <c r="O240" s="823">
        <v>38</v>
      </c>
      <c r="P240" s="832"/>
      <c r="Q240" s="832"/>
      <c r="R240" s="828"/>
      <c r="S240" s="833"/>
    </row>
    <row r="241" spans="1:19" ht="14.45" customHeight="1" x14ac:dyDescent="0.2">
      <c r="A241" s="822" t="s">
        <v>5810</v>
      </c>
      <c r="B241" s="823" t="s">
        <v>5811</v>
      </c>
      <c r="C241" s="823" t="s">
        <v>590</v>
      </c>
      <c r="D241" s="823" t="s">
        <v>5690</v>
      </c>
      <c r="E241" s="823" t="s">
        <v>5728</v>
      </c>
      <c r="F241" s="823" t="s">
        <v>5817</v>
      </c>
      <c r="G241" s="823" t="s">
        <v>5818</v>
      </c>
      <c r="H241" s="832">
        <v>4</v>
      </c>
      <c r="I241" s="832">
        <v>468</v>
      </c>
      <c r="J241" s="823"/>
      <c r="K241" s="823">
        <v>117</v>
      </c>
      <c r="L241" s="832"/>
      <c r="M241" s="832"/>
      <c r="N241" s="823"/>
      <c r="O241" s="823"/>
      <c r="P241" s="832"/>
      <c r="Q241" s="832"/>
      <c r="R241" s="828"/>
      <c r="S241" s="833"/>
    </row>
    <row r="242" spans="1:19" ht="14.45" customHeight="1" x14ac:dyDescent="0.2">
      <c r="A242" s="822" t="s">
        <v>5810</v>
      </c>
      <c r="B242" s="823" t="s">
        <v>5811</v>
      </c>
      <c r="C242" s="823" t="s">
        <v>590</v>
      </c>
      <c r="D242" s="823" t="s">
        <v>5690</v>
      </c>
      <c r="E242" s="823" t="s">
        <v>5728</v>
      </c>
      <c r="F242" s="823" t="s">
        <v>5775</v>
      </c>
      <c r="G242" s="823" t="s">
        <v>5776</v>
      </c>
      <c r="H242" s="832">
        <v>13</v>
      </c>
      <c r="I242" s="832">
        <v>1690</v>
      </c>
      <c r="J242" s="823">
        <v>0.44485390892340088</v>
      </c>
      <c r="K242" s="823">
        <v>130</v>
      </c>
      <c r="L242" s="832">
        <v>29</v>
      </c>
      <c r="M242" s="832">
        <v>3799</v>
      </c>
      <c r="N242" s="823">
        <v>1</v>
      </c>
      <c r="O242" s="823">
        <v>131</v>
      </c>
      <c r="P242" s="832"/>
      <c r="Q242" s="832"/>
      <c r="R242" s="828"/>
      <c r="S242" s="833"/>
    </row>
    <row r="243" spans="1:19" ht="14.45" customHeight="1" x14ac:dyDescent="0.2">
      <c r="A243" s="822" t="s">
        <v>5810</v>
      </c>
      <c r="B243" s="823" t="s">
        <v>5811</v>
      </c>
      <c r="C243" s="823" t="s">
        <v>590</v>
      </c>
      <c r="D243" s="823" t="s">
        <v>5690</v>
      </c>
      <c r="E243" s="823" t="s">
        <v>5728</v>
      </c>
      <c r="F243" s="823" t="s">
        <v>5777</v>
      </c>
      <c r="G243" s="823" t="s">
        <v>5778</v>
      </c>
      <c r="H243" s="832">
        <v>11</v>
      </c>
      <c r="I243" s="832">
        <v>7722</v>
      </c>
      <c r="J243" s="823">
        <v>1.5603152151949888</v>
      </c>
      <c r="K243" s="823">
        <v>702</v>
      </c>
      <c r="L243" s="832">
        <v>7</v>
      </c>
      <c r="M243" s="832">
        <v>4949</v>
      </c>
      <c r="N243" s="823">
        <v>1</v>
      </c>
      <c r="O243" s="823">
        <v>707</v>
      </c>
      <c r="P243" s="832"/>
      <c r="Q243" s="832"/>
      <c r="R243" s="828"/>
      <c r="S243" s="833"/>
    </row>
    <row r="244" spans="1:19" ht="14.45" customHeight="1" x14ac:dyDescent="0.2">
      <c r="A244" s="822" t="s">
        <v>5810</v>
      </c>
      <c r="B244" s="823" t="s">
        <v>5811</v>
      </c>
      <c r="C244" s="823" t="s">
        <v>590</v>
      </c>
      <c r="D244" s="823" t="s">
        <v>5690</v>
      </c>
      <c r="E244" s="823" t="s">
        <v>5728</v>
      </c>
      <c r="F244" s="823" t="s">
        <v>5779</v>
      </c>
      <c r="G244" s="823" t="s">
        <v>5780</v>
      </c>
      <c r="H244" s="832"/>
      <c r="I244" s="832"/>
      <c r="J244" s="823"/>
      <c r="K244" s="823"/>
      <c r="L244" s="832">
        <v>2</v>
      </c>
      <c r="M244" s="832">
        <v>716</v>
      </c>
      <c r="N244" s="823">
        <v>1</v>
      </c>
      <c r="O244" s="823">
        <v>358</v>
      </c>
      <c r="P244" s="832"/>
      <c r="Q244" s="832"/>
      <c r="R244" s="828"/>
      <c r="S244" s="833"/>
    </row>
    <row r="245" spans="1:19" ht="14.45" customHeight="1" x14ac:dyDescent="0.2">
      <c r="A245" s="822" t="s">
        <v>5810</v>
      </c>
      <c r="B245" s="823" t="s">
        <v>5811</v>
      </c>
      <c r="C245" s="823" t="s">
        <v>590</v>
      </c>
      <c r="D245" s="823" t="s">
        <v>5690</v>
      </c>
      <c r="E245" s="823" t="s">
        <v>5728</v>
      </c>
      <c r="F245" s="823" t="s">
        <v>5781</v>
      </c>
      <c r="G245" s="823" t="s">
        <v>5782</v>
      </c>
      <c r="H245" s="832">
        <v>200</v>
      </c>
      <c r="I245" s="832">
        <v>6666.67</v>
      </c>
      <c r="J245" s="823">
        <v>1.3888924768593269</v>
      </c>
      <c r="K245" s="823">
        <v>33.333350000000003</v>
      </c>
      <c r="L245" s="832">
        <v>144</v>
      </c>
      <c r="M245" s="832">
        <v>4799.99</v>
      </c>
      <c r="N245" s="823">
        <v>1</v>
      </c>
      <c r="O245" s="823">
        <v>33.333263888888887</v>
      </c>
      <c r="P245" s="832"/>
      <c r="Q245" s="832"/>
      <c r="R245" s="828"/>
      <c r="S245" s="833"/>
    </row>
    <row r="246" spans="1:19" ht="14.45" customHeight="1" x14ac:dyDescent="0.2">
      <c r="A246" s="822" t="s">
        <v>5810</v>
      </c>
      <c r="B246" s="823" t="s">
        <v>5811</v>
      </c>
      <c r="C246" s="823" t="s">
        <v>590</v>
      </c>
      <c r="D246" s="823" t="s">
        <v>5690</v>
      </c>
      <c r="E246" s="823" t="s">
        <v>5728</v>
      </c>
      <c r="F246" s="823" t="s">
        <v>5783</v>
      </c>
      <c r="G246" s="823" t="s">
        <v>5784</v>
      </c>
      <c r="H246" s="832">
        <v>611</v>
      </c>
      <c r="I246" s="832">
        <v>73931</v>
      </c>
      <c r="J246" s="823">
        <v>1.1098750975800156</v>
      </c>
      <c r="K246" s="823">
        <v>121</v>
      </c>
      <c r="L246" s="832">
        <v>546</v>
      </c>
      <c r="M246" s="832">
        <v>66612</v>
      </c>
      <c r="N246" s="823">
        <v>1</v>
      </c>
      <c r="O246" s="823">
        <v>122</v>
      </c>
      <c r="P246" s="832"/>
      <c r="Q246" s="832"/>
      <c r="R246" s="828"/>
      <c r="S246" s="833"/>
    </row>
    <row r="247" spans="1:19" ht="14.45" customHeight="1" x14ac:dyDescent="0.2">
      <c r="A247" s="822" t="s">
        <v>5810</v>
      </c>
      <c r="B247" s="823" t="s">
        <v>5811</v>
      </c>
      <c r="C247" s="823" t="s">
        <v>590</v>
      </c>
      <c r="D247" s="823" t="s">
        <v>5690</v>
      </c>
      <c r="E247" s="823" t="s">
        <v>5728</v>
      </c>
      <c r="F247" s="823" t="s">
        <v>5787</v>
      </c>
      <c r="G247" s="823" t="s">
        <v>5788</v>
      </c>
      <c r="H247" s="832">
        <v>1</v>
      </c>
      <c r="I247" s="832">
        <v>74</v>
      </c>
      <c r="J247" s="823">
        <v>0.98666666666666669</v>
      </c>
      <c r="K247" s="823">
        <v>74</v>
      </c>
      <c r="L247" s="832">
        <v>1</v>
      </c>
      <c r="M247" s="832">
        <v>75</v>
      </c>
      <c r="N247" s="823">
        <v>1</v>
      </c>
      <c r="O247" s="823">
        <v>75</v>
      </c>
      <c r="P247" s="832"/>
      <c r="Q247" s="832"/>
      <c r="R247" s="828"/>
      <c r="S247" s="833"/>
    </row>
    <row r="248" spans="1:19" ht="14.45" customHeight="1" x14ac:dyDescent="0.2">
      <c r="A248" s="822" t="s">
        <v>5810</v>
      </c>
      <c r="B248" s="823" t="s">
        <v>5811</v>
      </c>
      <c r="C248" s="823" t="s">
        <v>590</v>
      </c>
      <c r="D248" s="823" t="s">
        <v>5690</v>
      </c>
      <c r="E248" s="823" t="s">
        <v>5728</v>
      </c>
      <c r="F248" s="823" t="s">
        <v>5791</v>
      </c>
      <c r="G248" s="823" t="s">
        <v>5792</v>
      </c>
      <c r="H248" s="832">
        <v>79</v>
      </c>
      <c r="I248" s="832">
        <v>6083</v>
      </c>
      <c r="J248" s="823">
        <v>1.1141025641025641</v>
      </c>
      <c r="K248" s="823">
        <v>77</v>
      </c>
      <c r="L248" s="832">
        <v>70</v>
      </c>
      <c r="M248" s="832">
        <v>5460</v>
      </c>
      <c r="N248" s="823">
        <v>1</v>
      </c>
      <c r="O248" s="823">
        <v>78</v>
      </c>
      <c r="P248" s="832"/>
      <c r="Q248" s="832"/>
      <c r="R248" s="828"/>
      <c r="S248" s="833"/>
    </row>
    <row r="249" spans="1:19" ht="14.45" customHeight="1" x14ac:dyDescent="0.2">
      <c r="A249" s="822" t="s">
        <v>5810</v>
      </c>
      <c r="B249" s="823" t="s">
        <v>5811</v>
      </c>
      <c r="C249" s="823" t="s">
        <v>590</v>
      </c>
      <c r="D249" s="823" t="s">
        <v>5690</v>
      </c>
      <c r="E249" s="823" t="s">
        <v>5728</v>
      </c>
      <c r="F249" s="823" t="s">
        <v>5793</v>
      </c>
      <c r="G249" s="823" t="s">
        <v>5794</v>
      </c>
      <c r="H249" s="832">
        <v>16</v>
      </c>
      <c r="I249" s="832">
        <v>9920</v>
      </c>
      <c r="J249" s="823">
        <v>0.5906871501726807</v>
      </c>
      <c r="K249" s="823">
        <v>620</v>
      </c>
      <c r="L249" s="832">
        <v>27</v>
      </c>
      <c r="M249" s="832">
        <v>16794</v>
      </c>
      <c r="N249" s="823">
        <v>1</v>
      </c>
      <c r="O249" s="823">
        <v>622</v>
      </c>
      <c r="P249" s="832"/>
      <c r="Q249" s="832"/>
      <c r="R249" s="828"/>
      <c r="S249" s="833"/>
    </row>
    <row r="250" spans="1:19" ht="14.45" customHeight="1" x14ac:dyDescent="0.2">
      <c r="A250" s="822" t="s">
        <v>5810</v>
      </c>
      <c r="B250" s="823" t="s">
        <v>5811</v>
      </c>
      <c r="C250" s="823" t="s">
        <v>590</v>
      </c>
      <c r="D250" s="823" t="s">
        <v>5690</v>
      </c>
      <c r="E250" s="823" t="s">
        <v>5728</v>
      </c>
      <c r="F250" s="823" t="s">
        <v>5797</v>
      </c>
      <c r="G250" s="823" t="s">
        <v>5798</v>
      </c>
      <c r="H250" s="832">
        <v>45</v>
      </c>
      <c r="I250" s="832">
        <v>16830</v>
      </c>
      <c r="J250" s="823">
        <v>2.9840425531914891</v>
      </c>
      <c r="K250" s="823">
        <v>374</v>
      </c>
      <c r="L250" s="832">
        <v>15</v>
      </c>
      <c r="M250" s="832">
        <v>5640</v>
      </c>
      <c r="N250" s="823">
        <v>1</v>
      </c>
      <c r="O250" s="823">
        <v>376</v>
      </c>
      <c r="P250" s="832"/>
      <c r="Q250" s="832"/>
      <c r="R250" s="828"/>
      <c r="S250" s="833"/>
    </row>
    <row r="251" spans="1:19" ht="14.45" customHeight="1" x14ac:dyDescent="0.2">
      <c r="A251" s="822" t="s">
        <v>5810</v>
      </c>
      <c r="B251" s="823" t="s">
        <v>5811</v>
      </c>
      <c r="C251" s="823" t="s">
        <v>590</v>
      </c>
      <c r="D251" s="823" t="s">
        <v>5690</v>
      </c>
      <c r="E251" s="823" t="s">
        <v>5728</v>
      </c>
      <c r="F251" s="823" t="s">
        <v>5799</v>
      </c>
      <c r="G251" s="823" t="s">
        <v>5800</v>
      </c>
      <c r="H251" s="832">
        <v>189</v>
      </c>
      <c r="I251" s="832">
        <v>33642</v>
      </c>
      <c r="J251" s="823">
        <v>1.3819421623397963</v>
      </c>
      <c r="K251" s="823">
        <v>178</v>
      </c>
      <c r="L251" s="832">
        <v>136</v>
      </c>
      <c r="M251" s="832">
        <v>24344</v>
      </c>
      <c r="N251" s="823">
        <v>1</v>
      </c>
      <c r="O251" s="823">
        <v>179</v>
      </c>
      <c r="P251" s="832"/>
      <c r="Q251" s="832"/>
      <c r="R251" s="828"/>
      <c r="S251" s="833"/>
    </row>
    <row r="252" spans="1:19" ht="14.45" customHeight="1" x14ac:dyDescent="0.2">
      <c r="A252" s="822" t="s">
        <v>5810</v>
      </c>
      <c r="B252" s="823" t="s">
        <v>5811</v>
      </c>
      <c r="C252" s="823" t="s">
        <v>590</v>
      </c>
      <c r="D252" s="823" t="s">
        <v>5690</v>
      </c>
      <c r="E252" s="823" t="s">
        <v>5728</v>
      </c>
      <c r="F252" s="823" t="s">
        <v>5801</v>
      </c>
      <c r="G252" s="823" t="s">
        <v>5802</v>
      </c>
      <c r="H252" s="832">
        <v>2</v>
      </c>
      <c r="I252" s="832">
        <v>2596</v>
      </c>
      <c r="J252" s="823">
        <v>0.66410846763878228</v>
      </c>
      <c r="K252" s="823">
        <v>1298</v>
      </c>
      <c r="L252" s="832">
        <v>3</v>
      </c>
      <c r="M252" s="832">
        <v>3909</v>
      </c>
      <c r="N252" s="823">
        <v>1</v>
      </c>
      <c r="O252" s="823">
        <v>1303</v>
      </c>
      <c r="P252" s="832"/>
      <c r="Q252" s="832"/>
      <c r="R252" s="828"/>
      <c r="S252" s="833"/>
    </row>
    <row r="253" spans="1:19" ht="14.45" customHeight="1" x14ac:dyDescent="0.2">
      <c r="A253" s="822" t="s">
        <v>5810</v>
      </c>
      <c r="B253" s="823" t="s">
        <v>5811</v>
      </c>
      <c r="C253" s="823" t="s">
        <v>590</v>
      </c>
      <c r="D253" s="823" t="s">
        <v>5684</v>
      </c>
      <c r="E253" s="823" t="s">
        <v>5732</v>
      </c>
      <c r="F253" s="823" t="s">
        <v>5733</v>
      </c>
      <c r="G253" s="823" t="s">
        <v>5734</v>
      </c>
      <c r="H253" s="832"/>
      <c r="I253" s="832"/>
      <c r="J253" s="823"/>
      <c r="K253" s="823"/>
      <c r="L253" s="832">
        <v>0.2</v>
      </c>
      <c r="M253" s="832">
        <v>10.88</v>
      </c>
      <c r="N253" s="823">
        <v>1</v>
      </c>
      <c r="O253" s="823">
        <v>54.4</v>
      </c>
      <c r="P253" s="832"/>
      <c r="Q253" s="832"/>
      <c r="R253" s="828"/>
      <c r="S253" s="833"/>
    </row>
    <row r="254" spans="1:19" ht="14.45" customHeight="1" x14ac:dyDescent="0.2">
      <c r="A254" s="822" t="s">
        <v>5810</v>
      </c>
      <c r="B254" s="823" t="s">
        <v>5811</v>
      </c>
      <c r="C254" s="823" t="s">
        <v>590</v>
      </c>
      <c r="D254" s="823" t="s">
        <v>5684</v>
      </c>
      <c r="E254" s="823" t="s">
        <v>5732</v>
      </c>
      <c r="F254" s="823" t="s">
        <v>5735</v>
      </c>
      <c r="G254" s="823" t="s">
        <v>5736</v>
      </c>
      <c r="H254" s="832"/>
      <c r="I254" s="832"/>
      <c r="J254" s="823"/>
      <c r="K254" s="823"/>
      <c r="L254" s="832">
        <v>0.1</v>
      </c>
      <c r="M254" s="832">
        <v>6.97</v>
      </c>
      <c r="N254" s="823">
        <v>1</v>
      </c>
      <c r="O254" s="823">
        <v>69.699999999999989</v>
      </c>
      <c r="P254" s="832"/>
      <c r="Q254" s="832"/>
      <c r="R254" s="828"/>
      <c r="S254" s="833"/>
    </row>
    <row r="255" spans="1:19" ht="14.45" customHeight="1" x14ac:dyDescent="0.2">
      <c r="A255" s="822" t="s">
        <v>5810</v>
      </c>
      <c r="B255" s="823" t="s">
        <v>5811</v>
      </c>
      <c r="C255" s="823" t="s">
        <v>590</v>
      </c>
      <c r="D255" s="823" t="s">
        <v>5684</v>
      </c>
      <c r="E255" s="823" t="s">
        <v>5732</v>
      </c>
      <c r="F255" s="823" t="s">
        <v>5737</v>
      </c>
      <c r="G255" s="823" t="s">
        <v>5738</v>
      </c>
      <c r="H255" s="832"/>
      <c r="I255" s="832"/>
      <c r="J255" s="823"/>
      <c r="K255" s="823"/>
      <c r="L255" s="832">
        <v>0.4</v>
      </c>
      <c r="M255" s="832">
        <v>114.04</v>
      </c>
      <c r="N255" s="823">
        <v>1</v>
      </c>
      <c r="O255" s="823">
        <v>285.10000000000002</v>
      </c>
      <c r="P255" s="832"/>
      <c r="Q255" s="832"/>
      <c r="R255" s="828"/>
      <c r="S255" s="833"/>
    </row>
    <row r="256" spans="1:19" ht="14.45" customHeight="1" x14ac:dyDescent="0.2">
      <c r="A256" s="822" t="s">
        <v>5810</v>
      </c>
      <c r="B256" s="823" t="s">
        <v>5811</v>
      </c>
      <c r="C256" s="823" t="s">
        <v>590</v>
      </c>
      <c r="D256" s="823" t="s">
        <v>5684</v>
      </c>
      <c r="E256" s="823" t="s">
        <v>5732</v>
      </c>
      <c r="F256" s="823" t="s">
        <v>5739</v>
      </c>
      <c r="G256" s="823" t="s">
        <v>695</v>
      </c>
      <c r="H256" s="832"/>
      <c r="I256" s="832"/>
      <c r="J256" s="823"/>
      <c r="K256" s="823"/>
      <c r="L256" s="832">
        <v>0.1</v>
      </c>
      <c r="M256" s="832">
        <v>5.0599999999999996</v>
      </c>
      <c r="N256" s="823">
        <v>1</v>
      </c>
      <c r="O256" s="823">
        <v>50.599999999999994</v>
      </c>
      <c r="P256" s="832"/>
      <c r="Q256" s="832"/>
      <c r="R256" s="828"/>
      <c r="S256" s="833"/>
    </row>
    <row r="257" spans="1:19" ht="14.45" customHeight="1" x14ac:dyDescent="0.2">
      <c r="A257" s="822" t="s">
        <v>5810</v>
      </c>
      <c r="B257" s="823" t="s">
        <v>5811</v>
      </c>
      <c r="C257" s="823" t="s">
        <v>590</v>
      </c>
      <c r="D257" s="823" t="s">
        <v>5684</v>
      </c>
      <c r="E257" s="823" t="s">
        <v>5732</v>
      </c>
      <c r="F257" s="823" t="s">
        <v>5742</v>
      </c>
      <c r="G257" s="823" t="s">
        <v>3011</v>
      </c>
      <c r="H257" s="832"/>
      <c r="I257" s="832"/>
      <c r="J257" s="823"/>
      <c r="K257" s="823"/>
      <c r="L257" s="832">
        <v>0.1</v>
      </c>
      <c r="M257" s="832">
        <v>17.7</v>
      </c>
      <c r="N257" s="823">
        <v>1</v>
      </c>
      <c r="O257" s="823">
        <v>176.99999999999997</v>
      </c>
      <c r="P257" s="832"/>
      <c r="Q257" s="832"/>
      <c r="R257" s="828"/>
      <c r="S257" s="833"/>
    </row>
    <row r="258" spans="1:19" ht="14.45" customHeight="1" x14ac:dyDescent="0.2">
      <c r="A258" s="822" t="s">
        <v>5810</v>
      </c>
      <c r="B258" s="823" t="s">
        <v>5811</v>
      </c>
      <c r="C258" s="823" t="s">
        <v>590</v>
      </c>
      <c r="D258" s="823" t="s">
        <v>5684</v>
      </c>
      <c r="E258" s="823" t="s">
        <v>5732</v>
      </c>
      <c r="F258" s="823" t="s">
        <v>5812</v>
      </c>
      <c r="G258" s="823" t="s">
        <v>665</v>
      </c>
      <c r="H258" s="832"/>
      <c r="I258" s="832"/>
      <c r="J258" s="823"/>
      <c r="K258" s="823"/>
      <c r="L258" s="832">
        <v>0.1</v>
      </c>
      <c r="M258" s="832">
        <v>4.71</v>
      </c>
      <c r="N258" s="823">
        <v>1</v>
      </c>
      <c r="O258" s="823">
        <v>47.099999999999994</v>
      </c>
      <c r="P258" s="832"/>
      <c r="Q258" s="832"/>
      <c r="R258" s="828"/>
      <c r="S258" s="833"/>
    </row>
    <row r="259" spans="1:19" ht="14.45" customHeight="1" x14ac:dyDescent="0.2">
      <c r="A259" s="822" t="s">
        <v>5810</v>
      </c>
      <c r="B259" s="823" t="s">
        <v>5811</v>
      </c>
      <c r="C259" s="823" t="s">
        <v>590</v>
      </c>
      <c r="D259" s="823" t="s">
        <v>5684</v>
      </c>
      <c r="E259" s="823" t="s">
        <v>5732</v>
      </c>
      <c r="F259" s="823" t="s">
        <v>5743</v>
      </c>
      <c r="G259" s="823" t="s">
        <v>673</v>
      </c>
      <c r="H259" s="832"/>
      <c r="I259" s="832"/>
      <c r="J259" s="823"/>
      <c r="K259" s="823"/>
      <c r="L259" s="832">
        <v>0.1</v>
      </c>
      <c r="M259" s="832">
        <v>6.01</v>
      </c>
      <c r="N259" s="823">
        <v>1</v>
      </c>
      <c r="O259" s="823">
        <v>60.099999999999994</v>
      </c>
      <c r="P259" s="832"/>
      <c r="Q259" s="832"/>
      <c r="R259" s="828"/>
      <c r="S259" s="833"/>
    </row>
    <row r="260" spans="1:19" ht="14.45" customHeight="1" x14ac:dyDescent="0.2">
      <c r="A260" s="822" t="s">
        <v>5810</v>
      </c>
      <c r="B260" s="823" t="s">
        <v>5811</v>
      </c>
      <c r="C260" s="823" t="s">
        <v>590</v>
      </c>
      <c r="D260" s="823" t="s">
        <v>5684</v>
      </c>
      <c r="E260" s="823" t="s">
        <v>5732</v>
      </c>
      <c r="F260" s="823" t="s">
        <v>5746</v>
      </c>
      <c r="G260" s="823" t="s">
        <v>669</v>
      </c>
      <c r="H260" s="832"/>
      <c r="I260" s="832"/>
      <c r="J260" s="823"/>
      <c r="K260" s="823"/>
      <c r="L260" s="832">
        <v>0.2</v>
      </c>
      <c r="M260" s="832">
        <v>107.13</v>
      </c>
      <c r="N260" s="823">
        <v>1</v>
      </c>
      <c r="O260" s="823">
        <v>535.65</v>
      </c>
      <c r="P260" s="832"/>
      <c r="Q260" s="832"/>
      <c r="R260" s="828"/>
      <c r="S260" s="833"/>
    </row>
    <row r="261" spans="1:19" ht="14.45" customHeight="1" x14ac:dyDescent="0.2">
      <c r="A261" s="822" t="s">
        <v>5810</v>
      </c>
      <c r="B261" s="823" t="s">
        <v>5811</v>
      </c>
      <c r="C261" s="823" t="s">
        <v>590</v>
      </c>
      <c r="D261" s="823" t="s">
        <v>5684</v>
      </c>
      <c r="E261" s="823" t="s">
        <v>5732</v>
      </c>
      <c r="F261" s="823" t="s">
        <v>5749</v>
      </c>
      <c r="G261" s="823" t="s">
        <v>675</v>
      </c>
      <c r="H261" s="832"/>
      <c r="I261" s="832"/>
      <c r="J261" s="823"/>
      <c r="K261" s="823"/>
      <c r="L261" s="832">
        <v>0.06</v>
      </c>
      <c r="M261" s="832">
        <v>7.3000000000000007</v>
      </c>
      <c r="N261" s="823">
        <v>1</v>
      </c>
      <c r="O261" s="823">
        <v>121.66666666666669</v>
      </c>
      <c r="P261" s="832"/>
      <c r="Q261" s="832"/>
      <c r="R261" s="828"/>
      <c r="S261" s="833"/>
    </row>
    <row r="262" spans="1:19" ht="14.45" customHeight="1" x14ac:dyDescent="0.2">
      <c r="A262" s="822" t="s">
        <v>5810</v>
      </c>
      <c r="B262" s="823" t="s">
        <v>5811</v>
      </c>
      <c r="C262" s="823" t="s">
        <v>590</v>
      </c>
      <c r="D262" s="823" t="s">
        <v>5684</v>
      </c>
      <c r="E262" s="823" t="s">
        <v>5732</v>
      </c>
      <c r="F262" s="823" t="s">
        <v>5750</v>
      </c>
      <c r="G262" s="823" t="s">
        <v>675</v>
      </c>
      <c r="H262" s="832"/>
      <c r="I262" s="832"/>
      <c r="J262" s="823"/>
      <c r="K262" s="823"/>
      <c r="L262" s="832">
        <v>0.03</v>
      </c>
      <c r="M262" s="832">
        <v>6.02</v>
      </c>
      <c r="N262" s="823">
        <v>1</v>
      </c>
      <c r="O262" s="823">
        <v>200.66666666666666</v>
      </c>
      <c r="P262" s="832"/>
      <c r="Q262" s="832"/>
      <c r="R262" s="828"/>
      <c r="S262" s="833"/>
    </row>
    <row r="263" spans="1:19" ht="14.45" customHeight="1" x14ac:dyDescent="0.2">
      <c r="A263" s="822" t="s">
        <v>5810</v>
      </c>
      <c r="B263" s="823" t="s">
        <v>5811</v>
      </c>
      <c r="C263" s="823" t="s">
        <v>590</v>
      </c>
      <c r="D263" s="823" t="s">
        <v>5684</v>
      </c>
      <c r="E263" s="823" t="s">
        <v>5732</v>
      </c>
      <c r="F263" s="823" t="s">
        <v>5751</v>
      </c>
      <c r="G263" s="823" t="s">
        <v>675</v>
      </c>
      <c r="H263" s="832"/>
      <c r="I263" s="832"/>
      <c r="J263" s="823"/>
      <c r="K263" s="823"/>
      <c r="L263" s="832">
        <v>0.1</v>
      </c>
      <c r="M263" s="832">
        <v>24.34</v>
      </c>
      <c r="N263" s="823">
        <v>1</v>
      </c>
      <c r="O263" s="823">
        <v>243.39999999999998</v>
      </c>
      <c r="P263" s="832"/>
      <c r="Q263" s="832"/>
      <c r="R263" s="828"/>
      <c r="S263" s="833"/>
    </row>
    <row r="264" spans="1:19" ht="14.45" customHeight="1" x14ac:dyDescent="0.2">
      <c r="A264" s="822" t="s">
        <v>5810</v>
      </c>
      <c r="B264" s="823" t="s">
        <v>5811</v>
      </c>
      <c r="C264" s="823" t="s">
        <v>590</v>
      </c>
      <c r="D264" s="823" t="s">
        <v>5684</v>
      </c>
      <c r="E264" s="823" t="s">
        <v>5732</v>
      </c>
      <c r="F264" s="823" t="s">
        <v>5816</v>
      </c>
      <c r="G264" s="823" t="s">
        <v>1857</v>
      </c>
      <c r="H264" s="832"/>
      <c r="I264" s="832"/>
      <c r="J264" s="823"/>
      <c r="K264" s="823"/>
      <c r="L264" s="832">
        <v>0.1</v>
      </c>
      <c r="M264" s="832">
        <v>4.9399999999999995</v>
      </c>
      <c r="N264" s="823">
        <v>1</v>
      </c>
      <c r="O264" s="823">
        <v>49.399999999999991</v>
      </c>
      <c r="P264" s="832"/>
      <c r="Q264" s="832"/>
      <c r="R264" s="828"/>
      <c r="S264" s="833"/>
    </row>
    <row r="265" spans="1:19" ht="14.45" customHeight="1" x14ac:dyDescent="0.2">
      <c r="A265" s="822" t="s">
        <v>5810</v>
      </c>
      <c r="B265" s="823" t="s">
        <v>5811</v>
      </c>
      <c r="C265" s="823" t="s">
        <v>590</v>
      </c>
      <c r="D265" s="823" t="s">
        <v>5684</v>
      </c>
      <c r="E265" s="823" t="s">
        <v>5728</v>
      </c>
      <c r="F265" s="823" t="s">
        <v>5769</v>
      </c>
      <c r="G265" s="823" t="s">
        <v>5770</v>
      </c>
      <c r="H265" s="832">
        <v>1</v>
      </c>
      <c r="I265" s="832">
        <v>78</v>
      </c>
      <c r="J265" s="823"/>
      <c r="K265" s="823">
        <v>78</v>
      </c>
      <c r="L265" s="832"/>
      <c r="M265" s="832"/>
      <c r="N265" s="823"/>
      <c r="O265" s="823"/>
      <c r="P265" s="832"/>
      <c r="Q265" s="832"/>
      <c r="R265" s="828"/>
      <c r="S265" s="833"/>
    </row>
    <row r="266" spans="1:19" ht="14.45" customHeight="1" x14ac:dyDescent="0.2">
      <c r="A266" s="822" t="s">
        <v>5810</v>
      </c>
      <c r="B266" s="823" t="s">
        <v>5811</v>
      </c>
      <c r="C266" s="823" t="s">
        <v>590</v>
      </c>
      <c r="D266" s="823" t="s">
        <v>5684</v>
      </c>
      <c r="E266" s="823" t="s">
        <v>5728</v>
      </c>
      <c r="F266" s="823" t="s">
        <v>5771</v>
      </c>
      <c r="G266" s="823" t="s">
        <v>5772</v>
      </c>
      <c r="H266" s="832">
        <v>4</v>
      </c>
      <c r="I266" s="832">
        <v>588</v>
      </c>
      <c r="J266" s="823">
        <v>0.16225165562913907</v>
      </c>
      <c r="K266" s="823">
        <v>147</v>
      </c>
      <c r="L266" s="832">
        <v>24</v>
      </c>
      <c r="M266" s="832">
        <v>3624</v>
      </c>
      <c r="N266" s="823">
        <v>1</v>
      </c>
      <c r="O266" s="823">
        <v>151</v>
      </c>
      <c r="P266" s="832"/>
      <c r="Q266" s="832"/>
      <c r="R266" s="828"/>
      <c r="S266" s="833"/>
    </row>
    <row r="267" spans="1:19" ht="14.45" customHeight="1" x14ac:dyDescent="0.2">
      <c r="A267" s="822" t="s">
        <v>5810</v>
      </c>
      <c r="B267" s="823" t="s">
        <v>5811</v>
      </c>
      <c r="C267" s="823" t="s">
        <v>590</v>
      </c>
      <c r="D267" s="823" t="s">
        <v>5684</v>
      </c>
      <c r="E267" s="823" t="s">
        <v>5728</v>
      </c>
      <c r="F267" s="823" t="s">
        <v>5773</v>
      </c>
      <c r="G267" s="823" t="s">
        <v>5774</v>
      </c>
      <c r="H267" s="832">
        <v>1</v>
      </c>
      <c r="I267" s="832">
        <v>37</v>
      </c>
      <c r="J267" s="823">
        <v>0.97368421052631582</v>
      </c>
      <c r="K267" s="823">
        <v>37</v>
      </c>
      <c r="L267" s="832">
        <v>1</v>
      </c>
      <c r="M267" s="832">
        <v>38</v>
      </c>
      <c r="N267" s="823">
        <v>1</v>
      </c>
      <c r="O267" s="823">
        <v>38</v>
      </c>
      <c r="P267" s="832"/>
      <c r="Q267" s="832"/>
      <c r="R267" s="828"/>
      <c r="S267" s="833"/>
    </row>
    <row r="268" spans="1:19" ht="14.45" customHeight="1" x14ac:dyDescent="0.2">
      <c r="A268" s="822" t="s">
        <v>5810</v>
      </c>
      <c r="B268" s="823" t="s">
        <v>5811</v>
      </c>
      <c r="C268" s="823" t="s">
        <v>590</v>
      </c>
      <c r="D268" s="823" t="s">
        <v>5684</v>
      </c>
      <c r="E268" s="823" t="s">
        <v>5728</v>
      </c>
      <c r="F268" s="823" t="s">
        <v>5775</v>
      </c>
      <c r="G268" s="823" t="s">
        <v>5776</v>
      </c>
      <c r="H268" s="832"/>
      <c r="I268" s="832"/>
      <c r="J268" s="823"/>
      <c r="K268" s="823"/>
      <c r="L268" s="832">
        <v>1</v>
      </c>
      <c r="M268" s="832">
        <v>131</v>
      </c>
      <c r="N268" s="823">
        <v>1</v>
      </c>
      <c r="O268" s="823">
        <v>131</v>
      </c>
      <c r="P268" s="832"/>
      <c r="Q268" s="832"/>
      <c r="R268" s="828"/>
      <c r="S268" s="833"/>
    </row>
    <row r="269" spans="1:19" ht="14.45" customHeight="1" x14ac:dyDescent="0.2">
      <c r="A269" s="822" t="s">
        <v>5810</v>
      </c>
      <c r="B269" s="823" t="s">
        <v>5811</v>
      </c>
      <c r="C269" s="823" t="s">
        <v>590</v>
      </c>
      <c r="D269" s="823" t="s">
        <v>5684</v>
      </c>
      <c r="E269" s="823" t="s">
        <v>5728</v>
      </c>
      <c r="F269" s="823" t="s">
        <v>5819</v>
      </c>
      <c r="G269" s="823" t="s">
        <v>5820</v>
      </c>
      <c r="H269" s="832">
        <v>86</v>
      </c>
      <c r="I269" s="832">
        <v>21672</v>
      </c>
      <c r="J269" s="823">
        <v>1.1376377952755905</v>
      </c>
      <c r="K269" s="823">
        <v>252</v>
      </c>
      <c r="L269" s="832">
        <v>75</v>
      </c>
      <c r="M269" s="832">
        <v>19050</v>
      </c>
      <c r="N269" s="823">
        <v>1</v>
      </c>
      <c r="O269" s="823">
        <v>254</v>
      </c>
      <c r="P269" s="832">
        <v>136</v>
      </c>
      <c r="Q269" s="832">
        <v>34680</v>
      </c>
      <c r="R269" s="828">
        <v>1.8204724409448818</v>
      </c>
      <c r="S269" s="833">
        <v>255</v>
      </c>
    </row>
    <row r="270" spans="1:19" ht="14.45" customHeight="1" x14ac:dyDescent="0.2">
      <c r="A270" s="822" t="s">
        <v>5810</v>
      </c>
      <c r="B270" s="823" t="s">
        <v>5811</v>
      </c>
      <c r="C270" s="823" t="s">
        <v>590</v>
      </c>
      <c r="D270" s="823" t="s">
        <v>5684</v>
      </c>
      <c r="E270" s="823" t="s">
        <v>5728</v>
      </c>
      <c r="F270" s="823" t="s">
        <v>5823</v>
      </c>
      <c r="G270" s="823" t="s">
        <v>5796</v>
      </c>
      <c r="H270" s="832"/>
      <c r="I270" s="832"/>
      <c r="J270" s="823"/>
      <c r="K270" s="823"/>
      <c r="L270" s="832"/>
      <c r="M270" s="832"/>
      <c r="N270" s="823"/>
      <c r="O270" s="823"/>
      <c r="P270" s="832">
        <v>1</v>
      </c>
      <c r="Q270" s="832">
        <v>473</v>
      </c>
      <c r="R270" s="828"/>
      <c r="S270" s="833">
        <v>473</v>
      </c>
    </row>
    <row r="271" spans="1:19" ht="14.45" customHeight="1" x14ac:dyDescent="0.2">
      <c r="A271" s="822" t="s">
        <v>5810</v>
      </c>
      <c r="B271" s="823" t="s">
        <v>5811</v>
      </c>
      <c r="C271" s="823" t="s">
        <v>590</v>
      </c>
      <c r="D271" s="823" t="s">
        <v>5684</v>
      </c>
      <c r="E271" s="823" t="s">
        <v>5728</v>
      </c>
      <c r="F271" s="823" t="s">
        <v>5824</v>
      </c>
      <c r="G271" s="823" t="s">
        <v>5825</v>
      </c>
      <c r="H271" s="832"/>
      <c r="I271" s="832"/>
      <c r="J271" s="823"/>
      <c r="K271" s="823"/>
      <c r="L271" s="832">
        <v>1</v>
      </c>
      <c r="M271" s="832">
        <v>723</v>
      </c>
      <c r="N271" s="823">
        <v>1</v>
      </c>
      <c r="O271" s="823">
        <v>723</v>
      </c>
      <c r="P271" s="832"/>
      <c r="Q271" s="832"/>
      <c r="R271" s="828"/>
      <c r="S271" s="833"/>
    </row>
    <row r="272" spans="1:19" ht="14.45" customHeight="1" x14ac:dyDescent="0.2">
      <c r="A272" s="822" t="s">
        <v>5810</v>
      </c>
      <c r="B272" s="823" t="s">
        <v>5811</v>
      </c>
      <c r="C272" s="823" t="s">
        <v>590</v>
      </c>
      <c r="D272" s="823" t="s">
        <v>5684</v>
      </c>
      <c r="E272" s="823" t="s">
        <v>5728</v>
      </c>
      <c r="F272" s="823" t="s">
        <v>5781</v>
      </c>
      <c r="G272" s="823" t="s">
        <v>5782</v>
      </c>
      <c r="H272" s="832">
        <v>1</v>
      </c>
      <c r="I272" s="832">
        <v>33.33</v>
      </c>
      <c r="J272" s="823">
        <v>0.16664999999999999</v>
      </c>
      <c r="K272" s="823">
        <v>33.33</v>
      </c>
      <c r="L272" s="832">
        <v>6</v>
      </c>
      <c r="M272" s="832">
        <v>200</v>
      </c>
      <c r="N272" s="823">
        <v>1</v>
      </c>
      <c r="O272" s="823">
        <v>33.333333333333336</v>
      </c>
      <c r="P272" s="832"/>
      <c r="Q272" s="832"/>
      <c r="R272" s="828"/>
      <c r="S272" s="833"/>
    </row>
    <row r="273" spans="1:19" ht="14.45" customHeight="1" x14ac:dyDescent="0.2">
      <c r="A273" s="822" t="s">
        <v>5810</v>
      </c>
      <c r="B273" s="823" t="s">
        <v>5811</v>
      </c>
      <c r="C273" s="823" t="s">
        <v>590</v>
      </c>
      <c r="D273" s="823" t="s">
        <v>5684</v>
      </c>
      <c r="E273" s="823" t="s">
        <v>5728</v>
      </c>
      <c r="F273" s="823" t="s">
        <v>5826</v>
      </c>
      <c r="G273" s="823" t="s">
        <v>5827</v>
      </c>
      <c r="H273" s="832">
        <v>159</v>
      </c>
      <c r="I273" s="832">
        <v>18444</v>
      </c>
      <c r="J273" s="823">
        <v>1.0890410958904109</v>
      </c>
      <c r="K273" s="823">
        <v>116</v>
      </c>
      <c r="L273" s="832">
        <v>146</v>
      </c>
      <c r="M273" s="832">
        <v>16936</v>
      </c>
      <c r="N273" s="823">
        <v>1</v>
      </c>
      <c r="O273" s="823">
        <v>116</v>
      </c>
      <c r="P273" s="832">
        <v>111</v>
      </c>
      <c r="Q273" s="832">
        <v>12987</v>
      </c>
      <c r="R273" s="828">
        <v>0.76682805857345304</v>
      </c>
      <c r="S273" s="833">
        <v>117</v>
      </c>
    </row>
    <row r="274" spans="1:19" ht="14.45" customHeight="1" x14ac:dyDescent="0.2">
      <c r="A274" s="822" t="s">
        <v>5810</v>
      </c>
      <c r="B274" s="823" t="s">
        <v>5811</v>
      </c>
      <c r="C274" s="823" t="s">
        <v>590</v>
      </c>
      <c r="D274" s="823" t="s">
        <v>5684</v>
      </c>
      <c r="E274" s="823" t="s">
        <v>5728</v>
      </c>
      <c r="F274" s="823" t="s">
        <v>5783</v>
      </c>
      <c r="G274" s="823" t="s">
        <v>5784</v>
      </c>
      <c r="H274" s="832">
        <v>8</v>
      </c>
      <c r="I274" s="832">
        <v>968</v>
      </c>
      <c r="J274" s="823">
        <v>0.16530054644808742</v>
      </c>
      <c r="K274" s="823">
        <v>121</v>
      </c>
      <c r="L274" s="832">
        <v>48</v>
      </c>
      <c r="M274" s="832">
        <v>5856</v>
      </c>
      <c r="N274" s="823">
        <v>1</v>
      </c>
      <c r="O274" s="823">
        <v>122</v>
      </c>
      <c r="P274" s="832"/>
      <c r="Q274" s="832"/>
      <c r="R274" s="828"/>
      <c r="S274" s="833"/>
    </row>
    <row r="275" spans="1:19" ht="14.45" customHeight="1" x14ac:dyDescent="0.2">
      <c r="A275" s="822" t="s">
        <v>5810</v>
      </c>
      <c r="B275" s="823" t="s">
        <v>5811</v>
      </c>
      <c r="C275" s="823" t="s">
        <v>590</v>
      </c>
      <c r="D275" s="823" t="s">
        <v>5684</v>
      </c>
      <c r="E275" s="823" t="s">
        <v>5728</v>
      </c>
      <c r="F275" s="823" t="s">
        <v>5785</v>
      </c>
      <c r="G275" s="823" t="s">
        <v>5786</v>
      </c>
      <c r="H275" s="832"/>
      <c r="I275" s="832"/>
      <c r="J275" s="823"/>
      <c r="K275" s="823"/>
      <c r="L275" s="832"/>
      <c r="M275" s="832"/>
      <c r="N275" s="823"/>
      <c r="O275" s="823"/>
      <c r="P275" s="832">
        <v>1</v>
      </c>
      <c r="Q275" s="832">
        <v>33</v>
      </c>
      <c r="R275" s="828"/>
      <c r="S275" s="833">
        <v>33</v>
      </c>
    </row>
    <row r="276" spans="1:19" ht="14.45" customHeight="1" x14ac:dyDescent="0.2">
      <c r="A276" s="822" t="s">
        <v>5810</v>
      </c>
      <c r="B276" s="823" t="s">
        <v>5811</v>
      </c>
      <c r="C276" s="823" t="s">
        <v>590</v>
      </c>
      <c r="D276" s="823" t="s">
        <v>5684</v>
      </c>
      <c r="E276" s="823" t="s">
        <v>5728</v>
      </c>
      <c r="F276" s="823" t="s">
        <v>5791</v>
      </c>
      <c r="G276" s="823" t="s">
        <v>5792</v>
      </c>
      <c r="H276" s="832"/>
      <c r="I276" s="832"/>
      <c r="J276" s="823"/>
      <c r="K276" s="823"/>
      <c r="L276" s="832">
        <v>6</v>
      </c>
      <c r="M276" s="832">
        <v>468</v>
      </c>
      <c r="N276" s="823">
        <v>1</v>
      </c>
      <c r="O276" s="823">
        <v>78</v>
      </c>
      <c r="P276" s="832"/>
      <c r="Q276" s="832"/>
      <c r="R276" s="828"/>
      <c r="S276" s="833"/>
    </row>
    <row r="277" spans="1:19" ht="14.45" customHeight="1" x14ac:dyDescent="0.2">
      <c r="A277" s="822" t="s">
        <v>5810</v>
      </c>
      <c r="B277" s="823" t="s">
        <v>5811</v>
      </c>
      <c r="C277" s="823" t="s">
        <v>590</v>
      </c>
      <c r="D277" s="823" t="s">
        <v>5684</v>
      </c>
      <c r="E277" s="823" t="s">
        <v>5728</v>
      </c>
      <c r="F277" s="823" t="s">
        <v>5793</v>
      </c>
      <c r="G277" s="823" t="s">
        <v>5794</v>
      </c>
      <c r="H277" s="832"/>
      <c r="I277" s="832"/>
      <c r="J277" s="823"/>
      <c r="K277" s="823"/>
      <c r="L277" s="832">
        <v>1</v>
      </c>
      <c r="M277" s="832">
        <v>622</v>
      </c>
      <c r="N277" s="823">
        <v>1</v>
      </c>
      <c r="O277" s="823">
        <v>622</v>
      </c>
      <c r="P277" s="832"/>
      <c r="Q277" s="832"/>
      <c r="R277" s="828"/>
      <c r="S277" s="833"/>
    </row>
    <row r="278" spans="1:19" ht="14.45" customHeight="1" x14ac:dyDescent="0.2">
      <c r="A278" s="822" t="s">
        <v>5810</v>
      </c>
      <c r="B278" s="823" t="s">
        <v>5811</v>
      </c>
      <c r="C278" s="823" t="s">
        <v>590</v>
      </c>
      <c r="D278" s="823" t="s">
        <v>5684</v>
      </c>
      <c r="E278" s="823" t="s">
        <v>5728</v>
      </c>
      <c r="F278" s="823" t="s">
        <v>5799</v>
      </c>
      <c r="G278" s="823" t="s">
        <v>5800</v>
      </c>
      <c r="H278" s="832">
        <v>1</v>
      </c>
      <c r="I278" s="832">
        <v>178</v>
      </c>
      <c r="J278" s="823">
        <v>0.16573556797020483</v>
      </c>
      <c r="K278" s="823">
        <v>178</v>
      </c>
      <c r="L278" s="832">
        <v>6</v>
      </c>
      <c r="M278" s="832">
        <v>1074</v>
      </c>
      <c r="N278" s="823">
        <v>1</v>
      </c>
      <c r="O278" s="823">
        <v>179</v>
      </c>
      <c r="P278" s="832"/>
      <c r="Q278" s="832"/>
      <c r="R278" s="828"/>
      <c r="S278" s="833"/>
    </row>
    <row r="279" spans="1:19" ht="14.45" customHeight="1" x14ac:dyDescent="0.2">
      <c r="A279" s="822" t="s">
        <v>5810</v>
      </c>
      <c r="B279" s="823" t="s">
        <v>5811</v>
      </c>
      <c r="C279" s="823" t="s">
        <v>590</v>
      </c>
      <c r="D279" s="823" t="s">
        <v>5684</v>
      </c>
      <c r="E279" s="823" t="s">
        <v>5728</v>
      </c>
      <c r="F279" s="823" t="s">
        <v>5801</v>
      </c>
      <c r="G279" s="823" t="s">
        <v>5802</v>
      </c>
      <c r="H279" s="832"/>
      <c r="I279" s="832"/>
      <c r="J279" s="823"/>
      <c r="K279" s="823"/>
      <c r="L279" s="832">
        <v>1</v>
      </c>
      <c r="M279" s="832">
        <v>1303</v>
      </c>
      <c r="N279" s="823">
        <v>1</v>
      </c>
      <c r="O279" s="823">
        <v>1303</v>
      </c>
      <c r="P279" s="832"/>
      <c r="Q279" s="832"/>
      <c r="R279" s="828"/>
      <c r="S279" s="833"/>
    </row>
    <row r="280" spans="1:19" ht="14.45" customHeight="1" x14ac:dyDescent="0.2">
      <c r="A280" s="822" t="s">
        <v>5810</v>
      </c>
      <c r="B280" s="823" t="s">
        <v>5811</v>
      </c>
      <c r="C280" s="823" t="s">
        <v>590</v>
      </c>
      <c r="D280" s="823" t="s">
        <v>5692</v>
      </c>
      <c r="E280" s="823" t="s">
        <v>5728</v>
      </c>
      <c r="F280" s="823" t="s">
        <v>5773</v>
      </c>
      <c r="G280" s="823" t="s">
        <v>5774</v>
      </c>
      <c r="H280" s="832">
        <v>1</v>
      </c>
      <c r="I280" s="832">
        <v>37</v>
      </c>
      <c r="J280" s="823">
        <v>0.97368421052631582</v>
      </c>
      <c r="K280" s="823">
        <v>37</v>
      </c>
      <c r="L280" s="832">
        <v>1</v>
      </c>
      <c r="M280" s="832">
        <v>38</v>
      </c>
      <c r="N280" s="823">
        <v>1</v>
      </c>
      <c r="O280" s="823">
        <v>38</v>
      </c>
      <c r="P280" s="832"/>
      <c r="Q280" s="832"/>
      <c r="R280" s="828"/>
      <c r="S280" s="833"/>
    </row>
    <row r="281" spans="1:19" ht="14.45" customHeight="1" x14ac:dyDescent="0.2">
      <c r="A281" s="822" t="s">
        <v>5810</v>
      </c>
      <c r="B281" s="823" t="s">
        <v>5811</v>
      </c>
      <c r="C281" s="823" t="s">
        <v>590</v>
      </c>
      <c r="D281" s="823" t="s">
        <v>5692</v>
      </c>
      <c r="E281" s="823" t="s">
        <v>5728</v>
      </c>
      <c r="F281" s="823" t="s">
        <v>5819</v>
      </c>
      <c r="G281" s="823" t="s">
        <v>5820</v>
      </c>
      <c r="H281" s="832">
        <v>63</v>
      </c>
      <c r="I281" s="832">
        <v>15876</v>
      </c>
      <c r="J281" s="823">
        <v>0.17706497735941648</v>
      </c>
      <c r="K281" s="823">
        <v>252</v>
      </c>
      <c r="L281" s="832">
        <v>353</v>
      </c>
      <c r="M281" s="832">
        <v>89662</v>
      </c>
      <c r="N281" s="823">
        <v>1</v>
      </c>
      <c r="O281" s="823">
        <v>254</v>
      </c>
      <c r="P281" s="832"/>
      <c r="Q281" s="832"/>
      <c r="R281" s="828"/>
      <c r="S281" s="833"/>
    </row>
    <row r="282" spans="1:19" ht="14.45" customHeight="1" x14ac:dyDescent="0.2">
      <c r="A282" s="822" t="s">
        <v>5810</v>
      </c>
      <c r="B282" s="823" t="s">
        <v>5811</v>
      </c>
      <c r="C282" s="823" t="s">
        <v>590</v>
      </c>
      <c r="D282" s="823" t="s">
        <v>5693</v>
      </c>
      <c r="E282" s="823" t="s">
        <v>5728</v>
      </c>
      <c r="F282" s="823" t="s">
        <v>5819</v>
      </c>
      <c r="G282" s="823" t="s">
        <v>5820</v>
      </c>
      <c r="H282" s="832">
        <v>9</v>
      </c>
      <c r="I282" s="832">
        <v>2268</v>
      </c>
      <c r="J282" s="823">
        <v>4.4645669291338583</v>
      </c>
      <c r="K282" s="823">
        <v>252</v>
      </c>
      <c r="L282" s="832">
        <v>2</v>
      </c>
      <c r="M282" s="832">
        <v>508</v>
      </c>
      <c r="N282" s="823">
        <v>1</v>
      </c>
      <c r="O282" s="823">
        <v>254</v>
      </c>
      <c r="P282" s="832">
        <v>1</v>
      </c>
      <c r="Q282" s="832">
        <v>255</v>
      </c>
      <c r="R282" s="828">
        <v>0.50196850393700787</v>
      </c>
      <c r="S282" s="833">
        <v>255</v>
      </c>
    </row>
    <row r="283" spans="1:19" ht="14.45" customHeight="1" x14ac:dyDescent="0.2">
      <c r="A283" s="822" t="s">
        <v>5810</v>
      </c>
      <c r="B283" s="823" t="s">
        <v>5811</v>
      </c>
      <c r="C283" s="823" t="s">
        <v>590</v>
      </c>
      <c r="D283" s="823" t="s">
        <v>5693</v>
      </c>
      <c r="E283" s="823" t="s">
        <v>5728</v>
      </c>
      <c r="F283" s="823" t="s">
        <v>5821</v>
      </c>
      <c r="G283" s="823" t="s">
        <v>5822</v>
      </c>
      <c r="H283" s="832"/>
      <c r="I283" s="832"/>
      <c r="J283" s="823"/>
      <c r="K283" s="823"/>
      <c r="L283" s="832"/>
      <c r="M283" s="832"/>
      <c r="N283" s="823"/>
      <c r="O283" s="823"/>
      <c r="P283" s="832">
        <v>1</v>
      </c>
      <c r="Q283" s="832">
        <v>127</v>
      </c>
      <c r="R283" s="828"/>
      <c r="S283" s="833">
        <v>127</v>
      </c>
    </row>
    <row r="284" spans="1:19" ht="14.45" customHeight="1" x14ac:dyDescent="0.2">
      <c r="A284" s="822" t="s">
        <v>5810</v>
      </c>
      <c r="B284" s="823" t="s">
        <v>5811</v>
      </c>
      <c r="C284" s="823" t="s">
        <v>590</v>
      </c>
      <c r="D284" s="823" t="s">
        <v>5694</v>
      </c>
      <c r="E284" s="823" t="s">
        <v>5728</v>
      </c>
      <c r="F284" s="823" t="s">
        <v>5773</v>
      </c>
      <c r="G284" s="823" t="s">
        <v>5774</v>
      </c>
      <c r="H284" s="832">
        <v>1</v>
      </c>
      <c r="I284" s="832">
        <v>37</v>
      </c>
      <c r="J284" s="823"/>
      <c r="K284" s="823">
        <v>37</v>
      </c>
      <c r="L284" s="832"/>
      <c r="M284" s="832"/>
      <c r="N284" s="823"/>
      <c r="O284" s="823"/>
      <c r="P284" s="832"/>
      <c r="Q284" s="832"/>
      <c r="R284" s="828"/>
      <c r="S284" s="833"/>
    </row>
    <row r="285" spans="1:19" ht="14.45" customHeight="1" x14ac:dyDescent="0.2">
      <c r="A285" s="822" t="s">
        <v>5810</v>
      </c>
      <c r="B285" s="823" t="s">
        <v>5811</v>
      </c>
      <c r="C285" s="823" t="s">
        <v>590</v>
      </c>
      <c r="D285" s="823" t="s">
        <v>5694</v>
      </c>
      <c r="E285" s="823" t="s">
        <v>5728</v>
      </c>
      <c r="F285" s="823" t="s">
        <v>5819</v>
      </c>
      <c r="G285" s="823" t="s">
        <v>5820</v>
      </c>
      <c r="H285" s="832">
        <v>6</v>
      </c>
      <c r="I285" s="832">
        <v>1512</v>
      </c>
      <c r="J285" s="823">
        <v>0.37204724409448819</v>
      </c>
      <c r="K285" s="823">
        <v>252</v>
      </c>
      <c r="L285" s="832">
        <v>16</v>
      </c>
      <c r="M285" s="832">
        <v>4064</v>
      </c>
      <c r="N285" s="823">
        <v>1</v>
      </c>
      <c r="O285" s="823">
        <v>254</v>
      </c>
      <c r="P285" s="832">
        <v>22</v>
      </c>
      <c r="Q285" s="832">
        <v>5610</v>
      </c>
      <c r="R285" s="828">
        <v>1.3804133858267718</v>
      </c>
      <c r="S285" s="833">
        <v>255</v>
      </c>
    </row>
    <row r="286" spans="1:19" ht="14.45" customHeight="1" x14ac:dyDescent="0.2">
      <c r="A286" s="822" t="s">
        <v>5810</v>
      </c>
      <c r="B286" s="823" t="s">
        <v>5811</v>
      </c>
      <c r="C286" s="823" t="s">
        <v>590</v>
      </c>
      <c r="D286" s="823" t="s">
        <v>2247</v>
      </c>
      <c r="E286" s="823" t="s">
        <v>5732</v>
      </c>
      <c r="F286" s="823" t="s">
        <v>5735</v>
      </c>
      <c r="G286" s="823" t="s">
        <v>5736</v>
      </c>
      <c r="H286" s="832"/>
      <c r="I286" s="832"/>
      <c r="J286" s="823"/>
      <c r="K286" s="823"/>
      <c r="L286" s="832">
        <v>0.1</v>
      </c>
      <c r="M286" s="832">
        <v>6.97</v>
      </c>
      <c r="N286" s="823">
        <v>1</v>
      </c>
      <c r="O286" s="823">
        <v>69.699999999999989</v>
      </c>
      <c r="P286" s="832"/>
      <c r="Q286" s="832"/>
      <c r="R286" s="828"/>
      <c r="S286" s="833"/>
    </row>
    <row r="287" spans="1:19" ht="14.45" customHeight="1" x14ac:dyDescent="0.2">
      <c r="A287" s="822" t="s">
        <v>5810</v>
      </c>
      <c r="B287" s="823" t="s">
        <v>5811</v>
      </c>
      <c r="C287" s="823" t="s">
        <v>590</v>
      </c>
      <c r="D287" s="823" t="s">
        <v>2247</v>
      </c>
      <c r="E287" s="823" t="s">
        <v>5732</v>
      </c>
      <c r="F287" s="823" t="s">
        <v>5737</v>
      </c>
      <c r="G287" s="823" t="s">
        <v>5738</v>
      </c>
      <c r="H287" s="832"/>
      <c r="I287" s="832"/>
      <c r="J287" s="823"/>
      <c r="K287" s="823"/>
      <c r="L287" s="832">
        <v>0.2</v>
      </c>
      <c r="M287" s="832">
        <v>57.02</v>
      </c>
      <c r="N287" s="823">
        <v>1</v>
      </c>
      <c r="O287" s="823">
        <v>285.10000000000002</v>
      </c>
      <c r="P287" s="832"/>
      <c r="Q287" s="832"/>
      <c r="R287" s="828"/>
      <c r="S287" s="833"/>
    </row>
    <row r="288" spans="1:19" ht="14.45" customHeight="1" x14ac:dyDescent="0.2">
      <c r="A288" s="822" t="s">
        <v>5810</v>
      </c>
      <c r="B288" s="823" t="s">
        <v>5811</v>
      </c>
      <c r="C288" s="823" t="s">
        <v>590</v>
      </c>
      <c r="D288" s="823" t="s">
        <v>2247</v>
      </c>
      <c r="E288" s="823" t="s">
        <v>5732</v>
      </c>
      <c r="F288" s="823" t="s">
        <v>5746</v>
      </c>
      <c r="G288" s="823" t="s">
        <v>669</v>
      </c>
      <c r="H288" s="832"/>
      <c r="I288" s="832"/>
      <c r="J288" s="823"/>
      <c r="K288" s="823"/>
      <c r="L288" s="832">
        <v>0.2</v>
      </c>
      <c r="M288" s="832">
        <v>107.13</v>
      </c>
      <c r="N288" s="823">
        <v>1</v>
      </c>
      <c r="O288" s="823">
        <v>535.65</v>
      </c>
      <c r="P288" s="832"/>
      <c r="Q288" s="832"/>
      <c r="R288" s="828"/>
      <c r="S288" s="833"/>
    </row>
    <row r="289" spans="1:19" ht="14.45" customHeight="1" x14ac:dyDescent="0.2">
      <c r="A289" s="822" t="s">
        <v>5810</v>
      </c>
      <c r="B289" s="823" t="s">
        <v>5811</v>
      </c>
      <c r="C289" s="823" t="s">
        <v>590</v>
      </c>
      <c r="D289" s="823" t="s">
        <v>2247</v>
      </c>
      <c r="E289" s="823" t="s">
        <v>5732</v>
      </c>
      <c r="F289" s="823" t="s">
        <v>5751</v>
      </c>
      <c r="G289" s="823" t="s">
        <v>675</v>
      </c>
      <c r="H289" s="832"/>
      <c r="I289" s="832"/>
      <c r="J289" s="823"/>
      <c r="K289" s="823"/>
      <c r="L289" s="832">
        <v>0.05</v>
      </c>
      <c r="M289" s="832">
        <v>12.17</v>
      </c>
      <c r="N289" s="823">
        <v>1</v>
      </c>
      <c r="O289" s="823">
        <v>243.39999999999998</v>
      </c>
      <c r="P289" s="832"/>
      <c r="Q289" s="832"/>
      <c r="R289" s="828"/>
      <c r="S289" s="833"/>
    </row>
    <row r="290" spans="1:19" ht="14.45" customHeight="1" x14ac:dyDescent="0.2">
      <c r="A290" s="822" t="s">
        <v>5810</v>
      </c>
      <c r="B290" s="823" t="s">
        <v>5811</v>
      </c>
      <c r="C290" s="823" t="s">
        <v>590</v>
      </c>
      <c r="D290" s="823" t="s">
        <v>2247</v>
      </c>
      <c r="E290" s="823" t="s">
        <v>5732</v>
      </c>
      <c r="F290" s="823" t="s">
        <v>5816</v>
      </c>
      <c r="G290" s="823" t="s">
        <v>1857</v>
      </c>
      <c r="H290" s="832"/>
      <c r="I290" s="832"/>
      <c r="J290" s="823"/>
      <c r="K290" s="823"/>
      <c r="L290" s="832">
        <v>0.1</v>
      </c>
      <c r="M290" s="832">
        <v>4.9399999999999995</v>
      </c>
      <c r="N290" s="823">
        <v>1</v>
      </c>
      <c r="O290" s="823">
        <v>49.399999999999991</v>
      </c>
      <c r="P290" s="832"/>
      <c r="Q290" s="832"/>
      <c r="R290" s="828"/>
      <c r="S290" s="833"/>
    </row>
    <row r="291" spans="1:19" ht="14.45" customHeight="1" x14ac:dyDescent="0.2">
      <c r="A291" s="822" t="s">
        <v>5810</v>
      </c>
      <c r="B291" s="823" t="s">
        <v>5811</v>
      </c>
      <c r="C291" s="823" t="s">
        <v>590</v>
      </c>
      <c r="D291" s="823" t="s">
        <v>2247</v>
      </c>
      <c r="E291" s="823" t="s">
        <v>5728</v>
      </c>
      <c r="F291" s="823" t="s">
        <v>5771</v>
      </c>
      <c r="G291" s="823" t="s">
        <v>5772</v>
      </c>
      <c r="H291" s="832"/>
      <c r="I291" s="832"/>
      <c r="J291" s="823"/>
      <c r="K291" s="823"/>
      <c r="L291" s="832">
        <v>4</v>
      </c>
      <c r="M291" s="832">
        <v>604</v>
      </c>
      <c r="N291" s="823">
        <v>1</v>
      </c>
      <c r="O291" s="823">
        <v>151</v>
      </c>
      <c r="P291" s="832"/>
      <c r="Q291" s="832"/>
      <c r="R291" s="828"/>
      <c r="S291" s="833"/>
    </row>
    <row r="292" spans="1:19" ht="14.45" customHeight="1" x14ac:dyDescent="0.2">
      <c r="A292" s="822" t="s">
        <v>5810</v>
      </c>
      <c r="B292" s="823" t="s">
        <v>5811</v>
      </c>
      <c r="C292" s="823" t="s">
        <v>590</v>
      </c>
      <c r="D292" s="823" t="s">
        <v>2247</v>
      </c>
      <c r="E292" s="823" t="s">
        <v>5728</v>
      </c>
      <c r="F292" s="823" t="s">
        <v>5773</v>
      </c>
      <c r="G292" s="823" t="s">
        <v>5774</v>
      </c>
      <c r="H292" s="832">
        <v>8</v>
      </c>
      <c r="I292" s="832">
        <v>296</v>
      </c>
      <c r="J292" s="823">
        <v>0.86549707602339176</v>
      </c>
      <c r="K292" s="823">
        <v>37</v>
      </c>
      <c r="L292" s="832">
        <v>9</v>
      </c>
      <c r="M292" s="832">
        <v>342</v>
      </c>
      <c r="N292" s="823">
        <v>1</v>
      </c>
      <c r="O292" s="823">
        <v>38</v>
      </c>
      <c r="P292" s="832">
        <v>11</v>
      </c>
      <c r="Q292" s="832">
        <v>418</v>
      </c>
      <c r="R292" s="828">
        <v>1.2222222222222223</v>
      </c>
      <c r="S292" s="833">
        <v>38</v>
      </c>
    </row>
    <row r="293" spans="1:19" ht="14.45" customHeight="1" x14ac:dyDescent="0.2">
      <c r="A293" s="822" t="s">
        <v>5810</v>
      </c>
      <c r="B293" s="823" t="s">
        <v>5811</v>
      </c>
      <c r="C293" s="823" t="s">
        <v>590</v>
      </c>
      <c r="D293" s="823" t="s">
        <v>2247</v>
      </c>
      <c r="E293" s="823" t="s">
        <v>5728</v>
      </c>
      <c r="F293" s="823" t="s">
        <v>5819</v>
      </c>
      <c r="G293" s="823" t="s">
        <v>5820</v>
      </c>
      <c r="H293" s="832">
        <v>12</v>
      </c>
      <c r="I293" s="832">
        <v>3024</v>
      </c>
      <c r="J293" s="823">
        <v>0.85039370078740162</v>
      </c>
      <c r="K293" s="823">
        <v>252</v>
      </c>
      <c r="L293" s="832">
        <v>14</v>
      </c>
      <c r="M293" s="832">
        <v>3556</v>
      </c>
      <c r="N293" s="823">
        <v>1</v>
      </c>
      <c r="O293" s="823">
        <v>254</v>
      </c>
      <c r="P293" s="832"/>
      <c r="Q293" s="832"/>
      <c r="R293" s="828"/>
      <c r="S293" s="833"/>
    </row>
    <row r="294" spans="1:19" ht="14.45" customHeight="1" x14ac:dyDescent="0.2">
      <c r="A294" s="822" t="s">
        <v>5810</v>
      </c>
      <c r="B294" s="823" t="s">
        <v>5811</v>
      </c>
      <c r="C294" s="823" t="s">
        <v>590</v>
      </c>
      <c r="D294" s="823" t="s">
        <v>2247</v>
      </c>
      <c r="E294" s="823" t="s">
        <v>5728</v>
      </c>
      <c r="F294" s="823" t="s">
        <v>5777</v>
      </c>
      <c r="G294" s="823" t="s">
        <v>5778</v>
      </c>
      <c r="H294" s="832"/>
      <c r="I294" s="832"/>
      <c r="J294" s="823"/>
      <c r="K294" s="823"/>
      <c r="L294" s="832">
        <v>4</v>
      </c>
      <c r="M294" s="832">
        <v>2828</v>
      </c>
      <c r="N294" s="823">
        <v>1</v>
      </c>
      <c r="O294" s="823">
        <v>707</v>
      </c>
      <c r="P294" s="832"/>
      <c r="Q294" s="832"/>
      <c r="R294" s="828"/>
      <c r="S294" s="833"/>
    </row>
    <row r="295" spans="1:19" ht="14.45" customHeight="1" x14ac:dyDescent="0.2">
      <c r="A295" s="822" t="s">
        <v>5810</v>
      </c>
      <c r="B295" s="823" t="s">
        <v>5811</v>
      </c>
      <c r="C295" s="823" t="s">
        <v>590</v>
      </c>
      <c r="D295" s="823" t="s">
        <v>2247</v>
      </c>
      <c r="E295" s="823" t="s">
        <v>5728</v>
      </c>
      <c r="F295" s="823" t="s">
        <v>5781</v>
      </c>
      <c r="G295" s="823" t="s">
        <v>5782</v>
      </c>
      <c r="H295" s="832">
        <v>2</v>
      </c>
      <c r="I295" s="832">
        <v>66.66</v>
      </c>
      <c r="J295" s="823">
        <v>8.332500000000001E-2</v>
      </c>
      <c r="K295" s="823">
        <v>33.33</v>
      </c>
      <c r="L295" s="832">
        <v>24</v>
      </c>
      <c r="M295" s="832">
        <v>799.99999999999989</v>
      </c>
      <c r="N295" s="823">
        <v>1</v>
      </c>
      <c r="O295" s="823">
        <v>33.333333333333329</v>
      </c>
      <c r="P295" s="832"/>
      <c r="Q295" s="832"/>
      <c r="R295" s="828"/>
      <c r="S295" s="833"/>
    </row>
    <row r="296" spans="1:19" ht="14.45" customHeight="1" x14ac:dyDescent="0.2">
      <c r="A296" s="822" t="s">
        <v>5810</v>
      </c>
      <c r="B296" s="823" t="s">
        <v>5811</v>
      </c>
      <c r="C296" s="823" t="s">
        <v>590</v>
      </c>
      <c r="D296" s="823" t="s">
        <v>2247</v>
      </c>
      <c r="E296" s="823" t="s">
        <v>5728</v>
      </c>
      <c r="F296" s="823" t="s">
        <v>5783</v>
      </c>
      <c r="G296" s="823" t="s">
        <v>5784</v>
      </c>
      <c r="H296" s="832"/>
      <c r="I296" s="832"/>
      <c r="J296" s="823"/>
      <c r="K296" s="823"/>
      <c r="L296" s="832">
        <v>8</v>
      </c>
      <c r="M296" s="832">
        <v>976</v>
      </c>
      <c r="N296" s="823">
        <v>1</v>
      </c>
      <c r="O296" s="823">
        <v>122</v>
      </c>
      <c r="P296" s="832"/>
      <c r="Q296" s="832"/>
      <c r="R296" s="828"/>
      <c r="S296" s="833"/>
    </row>
    <row r="297" spans="1:19" ht="14.45" customHeight="1" x14ac:dyDescent="0.2">
      <c r="A297" s="822" t="s">
        <v>5810</v>
      </c>
      <c r="B297" s="823" t="s">
        <v>5811</v>
      </c>
      <c r="C297" s="823" t="s">
        <v>590</v>
      </c>
      <c r="D297" s="823" t="s">
        <v>2247</v>
      </c>
      <c r="E297" s="823" t="s">
        <v>5728</v>
      </c>
      <c r="F297" s="823" t="s">
        <v>5791</v>
      </c>
      <c r="G297" s="823" t="s">
        <v>5792</v>
      </c>
      <c r="H297" s="832"/>
      <c r="I297" s="832"/>
      <c r="J297" s="823"/>
      <c r="K297" s="823"/>
      <c r="L297" s="832">
        <v>1</v>
      </c>
      <c r="M297" s="832">
        <v>78</v>
      </c>
      <c r="N297" s="823">
        <v>1</v>
      </c>
      <c r="O297" s="823">
        <v>78</v>
      </c>
      <c r="P297" s="832"/>
      <c r="Q297" s="832"/>
      <c r="R297" s="828"/>
      <c r="S297" s="833"/>
    </row>
    <row r="298" spans="1:19" ht="14.45" customHeight="1" x14ac:dyDescent="0.2">
      <c r="A298" s="822" t="s">
        <v>5810</v>
      </c>
      <c r="B298" s="823" t="s">
        <v>5811</v>
      </c>
      <c r="C298" s="823" t="s">
        <v>590</v>
      </c>
      <c r="D298" s="823" t="s">
        <v>2247</v>
      </c>
      <c r="E298" s="823" t="s">
        <v>5728</v>
      </c>
      <c r="F298" s="823" t="s">
        <v>5793</v>
      </c>
      <c r="G298" s="823" t="s">
        <v>5794</v>
      </c>
      <c r="H298" s="832"/>
      <c r="I298" s="832"/>
      <c r="J298" s="823"/>
      <c r="K298" s="823"/>
      <c r="L298" s="832">
        <v>1</v>
      </c>
      <c r="M298" s="832">
        <v>622</v>
      </c>
      <c r="N298" s="823">
        <v>1</v>
      </c>
      <c r="O298" s="823">
        <v>622</v>
      </c>
      <c r="P298" s="832"/>
      <c r="Q298" s="832"/>
      <c r="R298" s="828"/>
      <c r="S298" s="833"/>
    </row>
    <row r="299" spans="1:19" ht="14.45" customHeight="1" x14ac:dyDescent="0.2">
      <c r="A299" s="822" t="s">
        <v>5810</v>
      </c>
      <c r="B299" s="823" t="s">
        <v>5811</v>
      </c>
      <c r="C299" s="823" t="s">
        <v>590</v>
      </c>
      <c r="D299" s="823" t="s">
        <v>2247</v>
      </c>
      <c r="E299" s="823" t="s">
        <v>5728</v>
      </c>
      <c r="F299" s="823" t="s">
        <v>5799</v>
      </c>
      <c r="G299" s="823" t="s">
        <v>5800</v>
      </c>
      <c r="H299" s="832">
        <v>2</v>
      </c>
      <c r="I299" s="832">
        <v>356</v>
      </c>
      <c r="J299" s="823">
        <v>9.9441340782122911E-2</v>
      </c>
      <c r="K299" s="823">
        <v>178</v>
      </c>
      <c r="L299" s="832">
        <v>20</v>
      </c>
      <c r="M299" s="832">
        <v>3580</v>
      </c>
      <c r="N299" s="823">
        <v>1</v>
      </c>
      <c r="O299" s="823">
        <v>179</v>
      </c>
      <c r="P299" s="832"/>
      <c r="Q299" s="832"/>
      <c r="R299" s="828"/>
      <c r="S299" s="833"/>
    </row>
    <row r="300" spans="1:19" ht="14.45" customHeight="1" x14ac:dyDescent="0.2">
      <c r="A300" s="822" t="s">
        <v>5810</v>
      </c>
      <c r="B300" s="823" t="s">
        <v>5811</v>
      </c>
      <c r="C300" s="823" t="s">
        <v>590</v>
      </c>
      <c r="D300" s="823" t="s">
        <v>2251</v>
      </c>
      <c r="E300" s="823" t="s">
        <v>5728</v>
      </c>
      <c r="F300" s="823" t="s">
        <v>5773</v>
      </c>
      <c r="G300" s="823" t="s">
        <v>5774</v>
      </c>
      <c r="H300" s="832"/>
      <c r="I300" s="832"/>
      <c r="J300" s="823"/>
      <c r="K300" s="823"/>
      <c r="L300" s="832">
        <v>1</v>
      </c>
      <c r="M300" s="832">
        <v>38</v>
      </c>
      <c r="N300" s="823">
        <v>1</v>
      </c>
      <c r="O300" s="823">
        <v>38</v>
      </c>
      <c r="P300" s="832"/>
      <c r="Q300" s="832"/>
      <c r="R300" s="828"/>
      <c r="S300" s="833"/>
    </row>
    <row r="301" spans="1:19" ht="14.45" customHeight="1" x14ac:dyDescent="0.2">
      <c r="A301" s="822" t="s">
        <v>5810</v>
      </c>
      <c r="B301" s="823" t="s">
        <v>5811</v>
      </c>
      <c r="C301" s="823" t="s">
        <v>590</v>
      </c>
      <c r="D301" s="823" t="s">
        <v>2251</v>
      </c>
      <c r="E301" s="823" t="s">
        <v>5728</v>
      </c>
      <c r="F301" s="823" t="s">
        <v>5819</v>
      </c>
      <c r="G301" s="823" t="s">
        <v>5820</v>
      </c>
      <c r="H301" s="832">
        <v>1</v>
      </c>
      <c r="I301" s="832">
        <v>252</v>
      </c>
      <c r="J301" s="823">
        <v>0.24803149606299213</v>
      </c>
      <c r="K301" s="823">
        <v>252</v>
      </c>
      <c r="L301" s="832">
        <v>4</v>
      </c>
      <c r="M301" s="832">
        <v>1016</v>
      </c>
      <c r="N301" s="823">
        <v>1</v>
      </c>
      <c r="O301" s="823">
        <v>254</v>
      </c>
      <c r="P301" s="832">
        <v>21</v>
      </c>
      <c r="Q301" s="832">
        <v>5355</v>
      </c>
      <c r="R301" s="828">
        <v>5.2706692913385824</v>
      </c>
      <c r="S301" s="833">
        <v>255</v>
      </c>
    </row>
    <row r="302" spans="1:19" ht="14.45" customHeight="1" x14ac:dyDescent="0.2">
      <c r="A302" s="822" t="s">
        <v>5810</v>
      </c>
      <c r="B302" s="823" t="s">
        <v>5811</v>
      </c>
      <c r="C302" s="823" t="s">
        <v>590</v>
      </c>
      <c r="D302" s="823" t="s">
        <v>2252</v>
      </c>
      <c r="E302" s="823" t="s">
        <v>5728</v>
      </c>
      <c r="F302" s="823" t="s">
        <v>5773</v>
      </c>
      <c r="G302" s="823" t="s">
        <v>5774</v>
      </c>
      <c r="H302" s="832">
        <v>5</v>
      </c>
      <c r="I302" s="832">
        <v>185</v>
      </c>
      <c r="J302" s="823">
        <v>0.60855263157894735</v>
      </c>
      <c r="K302" s="823">
        <v>37</v>
      </c>
      <c r="L302" s="832">
        <v>8</v>
      </c>
      <c r="M302" s="832">
        <v>304</v>
      </c>
      <c r="N302" s="823">
        <v>1</v>
      </c>
      <c r="O302" s="823">
        <v>38</v>
      </c>
      <c r="P302" s="832">
        <v>1</v>
      </c>
      <c r="Q302" s="832">
        <v>38</v>
      </c>
      <c r="R302" s="828">
        <v>0.125</v>
      </c>
      <c r="S302" s="833">
        <v>38</v>
      </c>
    </row>
    <row r="303" spans="1:19" ht="14.45" customHeight="1" x14ac:dyDescent="0.2">
      <c r="A303" s="822" t="s">
        <v>5810</v>
      </c>
      <c r="B303" s="823" t="s">
        <v>5811</v>
      </c>
      <c r="C303" s="823" t="s">
        <v>590</v>
      </c>
      <c r="D303" s="823" t="s">
        <v>2252</v>
      </c>
      <c r="E303" s="823" t="s">
        <v>5728</v>
      </c>
      <c r="F303" s="823" t="s">
        <v>5819</v>
      </c>
      <c r="G303" s="823" t="s">
        <v>5820</v>
      </c>
      <c r="H303" s="832">
        <v>5</v>
      </c>
      <c r="I303" s="832">
        <v>1260</v>
      </c>
      <c r="J303" s="823">
        <v>1.2401574803149606</v>
      </c>
      <c r="K303" s="823">
        <v>252</v>
      </c>
      <c r="L303" s="832">
        <v>4</v>
      </c>
      <c r="M303" s="832">
        <v>1016</v>
      </c>
      <c r="N303" s="823">
        <v>1</v>
      </c>
      <c r="O303" s="823">
        <v>254</v>
      </c>
      <c r="P303" s="832">
        <v>3</v>
      </c>
      <c r="Q303" s="832">
        <v>765</v>
      </c>
      <c r="R303" s="828">
        <v>0.75295275590551181</v>
      </c>
      <c r="S303" s="833">
        <v>255</v>
      </c>
    </row>
    <row r="304" spans="1:19" ht="14.45" customHeight="1" x14ac:dyDescent="0.2">
      <c r="A304" s="822" t="s">
        <v>5810</v>
      </c>
      <c r="B304" s="823" t="s">
        <v>5811</v>
      </c>
      <c r="C304" s="823" t="s">
        <v>590</v>
      </c>
      <c r="D304" s="823" t="s">
        <v>2253</v>
      </c>
      <c r="E304" s="823" t="s">
        <v>5728</v>
      </c>
      <c r="F304" s="823" t="s">
        <v>5819</v>
      </c>
      <c r="G304" s="823" t="s">
        <v>5820</v>
      </c>
      <c r="H304" s="832">
        <v>24</v>
      </c>
      <c r="I304" s="832">
        <v>6048</v>
      </c>
      <c r="J304" s="823">
        <v>0.3052695336159903</v>
      </c>
      <c r="K304" s="823">
        <v>252</v>
      </c>
      <c r="L304" s="832">
        <v>78</v>
      </c>
      <c r="M304" s="832">
        <v>19812</v>
      </c>
      <c r="N304" s="823">
        <v>1</v>
      </c>
      <c r="O304" s="823">
        <v>254</v>
      </c>
      <c r="P304" s="832">
        <v>53</v>
      </c>
      <c r="Q304" s="832">
        <v>13515</v>
      </c>
      <c r="R304" s="828">
        <v>0.68216232586311332</v>
      </c>
      <c r="S304" s="833">
        <v>255</v>
      </c>
    </row>
    <row r="305" spans="1:19" ht="14.45" customHeight="1" x14ac:dyDescent="0.2">
      <c r="A305" s="822" t="s">
        <v>5810</v>
      </c>
      <c r="B305" s="823" t="s">
        <v>5811</v>
      </c>
      <c r="C305" s="823" t="s">
        <v>590</v>
      </c>
      <c r="D305" s="823" t="s">
        <v>2254</v>
      </c>
      <c r="E305" s="823" t="s">
        <v>5732</v>
      </c>
      <c r="F305" s="823" t="s">
        <v>5735</v>
      </c>
      <c r="G305" s="823" t="s">
        <v>5736</v>
      </c>
      <c r="H305" s="832">
        <v>0.1</v>
      </c>
      <c r="I305" s="832">
        <v>6.97</v>
      </c>
      <c r="J305" s="823"/>
      <c r="K305" s="823">
        <v>69.699999999999989</v>
      </c>
      <c r="L305" s="832"/>
      <c r="M305" s="832"/>
      <c r="N305" s="823"/>
      <c r="O305" s="823"/>
      <c r="P305" s="832"/>
      <c r="Q305" s="832"/>
      <c r="R305" s="828"/>
      <c r="S305" s="833"/>
    </row>
    <row r="306" spans="1:19" ht="14.45" customHeight="1" x14ac:dyDescent="0.2">
      <c r="A306" s="822" t="s">
        <v>5810</v>
      </c>
      <c r="B306" s="823" t="s">
        <v>5811</v>
      </c>
      <c r="C306" s="823" t="s">
        <v>590</v>
      </c>
      <c r="D306" s="823" t="s">
        <v>2254</v>
      </c>
      <c r="E306" s="823" t="s">
        <v>5732</v>
      </c>
      <c r="F306" s="823" t="s">
        <v>5737</v>
      </c>
      <c r="G306" s="823" t="s">
        <v>5738</v>
      </c>
      <c r="H306" s="832">
        <v>0.4</v>
      </c>
      <c r="I306" s="832">
        <v>147.08000000000001</v>
      </c>
      <c r="J306" s="823">
        <v>2.5794458084882499</v>
      </c>
      <c r="K306" s="823">
        <v>367.7</v>
      </c>
      <c r="L306" s="832">
        <v>0.2</v>
      </c>
      <c r="M306" s="832">
        <v>57.02</v>
      </c>
      <c r="N306" s="823">
        <v>1</v>
      </c>
      <c r="O306" s="823">
        <v>285.10000000000002</v>
      </c>
      <c r="P306" s="832"/>
      <c r="Q306" s="832"/>
      <c r="R306" s="828"/>
      <c r="S306" s="833"/>
    </row>
    <row r="307" spans="1:19" ht="14.45" customHeight="1" x14ac:dyDescent="0.2">
      <c r="A307" s="822" t="s">
        <v>5810</v>
      </c>
      <c r="B307" s="823" t="s">
        <v>5811</v>
      </c>
      <c r="C307" s="823" t="s">
        <v>590</v>
      </c>
      <c r="D307" s="823" t="s">
        <v>2254</v>
      </c>
      <c r="E307" s="823" t="s">
        <v>5732</v>
      </c>
      <c r="F307" s="823" t="s">
        <v>5739</v>
      </c>
      <c r="G307" s="823" t="s">
        <v>695</v>
      </c>
      <c r="H307" s="832"/>
      <c r="I307" s="832"/>
      <c r="J307" s="823"/>
      <c r="K307" s="823"/>
      <c r="L307" s="832">
        <v>0.1</v>
      </c>
      <c r="M307" s="832">
        <v>5.0599999999999996</v>
      </c>
      <c r="N307" s="823">
        <v>1</v>
      </c>
      <c r="O307" s="823">
        <v>50.599999999999994</v>
      </c>
      <c r="P307" s="832"/>
      <c r="Q307" s="832"/>
      <c r="R307" s="828"/>
      <c r="S307" s="833"/>
    </row>
    <row r="308" spans="1:19" ht="14.45" customHeight="1" x14ac:dyDescent="0.2">
      <c r="A308" s="822" t="s">
        <v>5810</v>
      </c>
      <c r="B308" s="823" t="s">
        <v>5811</v>
      </c>
      <c r="C308" s="823" t="s">
        <v>590</v>
      </c>
      <c r="D308" s="823" t="s">
        <v>2254</v>
      </c>
      <c r="E308" s="823" t="s">
        <v>5732</v>
      </c>
      <c r="F308" s="823" t="s">
        <v>5812</v>
      </c>
      <c r="G308" s="823" t="s">
        <v>665</v>
      </c>
      <c r="H308" s="832"/>
      <c r="I308" s="832"/>
      <c r="J308" s="823"/>
      <c r="K308" s="823"/>
      <c r="L308" s="832">
        <v>0.1</v>
      </c>
      <c r="M308" s="832">
        <v>4.71</v>
      </c>
      <c r="N308" s="823">
        <v>1</v>
      </c>
      <c r="O308" s="823">
        <v>47.099999999999994</v>
      </c>
      <c r="P308" s="832"/>
      <c r="Q308" s="832"/>
      <c r="R308" s="828"/>
      <c r="S308" s="833"/>
    </row>
    <row r="309" spans="1:19" ht="14.45" customHeight="1" x14ac:dyDescent="0.2">
      <c r="A309" s="822" t="s">
        <v>5810</v>
      </c>
      <c r="B309" s="823" t="s">
        <v>5811</v>
      </c>
      <c r="C309" s="823" t="s">
        <v>590</v>
      </c>
      <c r="D309" s="823" t="s">
        <v>2254</v>
      </c>
      <c r="E309" s="823" t="s">
        <v>5732</v>
      </c>
      <c r="F309" s="823" t="s">
        <v>5743</v>
      </c>
      <c r="G309" s="823" t="s">
        <v>673</v>
      </c>
      <c r="H309" s="832"/>
      <c r="I309" s="832"/>
      <c r="J309" s="823"/>
      <c r="K309" s="823"/>
      <c r="L309" s="832">
        <v>0.1</v>
      </c>
      <c r="M309" s="832">
        <v>6.02</v>
      </c>
      <c r="N309" s="823">
        <v>1</v>
      </c>
      <c r="O309" s="823">
        <v>60.199999999999996</v>
      </c>
      <c r="P309" s="832"/>
      <c r="Q309" s="832"/>
      <c r="R309" s="828"/>
      <c r="S309" s="833"/>
    </row>
    <row r="310" spans="1:19" ht="14.45" customHeight="1" x14ac:dyDescent="0.2">
      <c r="A310" s="822" t="s">
        <v>5810</v>
      </c>
      <c r="B310" s="823" t="s">
        <v>5811</v>
      </c>
      <c r="C310" s="823" t="s">
        <v>590</v>
      </c>
      <c r="D310" s="823" t="s">
        <v>2254</v>
      </c>
      <c r="E310" s="823" t="s">
        <v>5732</v>
      </c>
      <c r="F310" s="823" t="s">
        <v>5746</v>
      </c>
      <c r="G310" s="823" t="s">
        <v>669</v>
      </c>
      <c r="H310" s="832"/>
      <c r="I310" s="832"/>
      <c r="J310" s="823"/>
      <c r="K310" s="823"/>
      <c r="L310" s="832">
        <v>0.2</v>
      </c>
      <c r="M310" s="832">
        <v>107.13</v>
      </c>
      <c r="N310" s="823">
        <v>1</v>
      </c>
      <c r="O310" s="823">
        <v>535.65</v>
      </c>
      <c r="P310" s="832"/>
      <c r="Q310" s="832"/>
      <c r="R310" s="828"/>
      <c r="S310" s="833"/>
    </row>
    <row r="311" spans="1:19" ht="14.45" customHeight="1" x14ac:dyDescent="0.2">
      <c r="A311" s="822" t="s">
        <v>5810</v>
      </c>
      <c r="B311" s="823" t="s">
        <v>5811</v>
      </c>
      <c r="C311" s="823" t="s">
        <v>590</v>
      </c>
      <c r="D311" s="823" t="s">
        <v>2254</v>
      </c>
      <c r="E311" s="823" t="s">
        <v>5732</v>
      </c>
      <c r="F311" s="823" t="s">
        <v>5749</v>
      </c>
      <c r="G311" s="823" t="s">
        <v>675</v>
      </c>
      <c r="H311" s="832"/>
      <c r="I311" s="832"/>
      <c r="J311" s="823"/>
      <c r="K311" s="823"/>
      <c r="L311" s="832">
        <v>0.04</v>
      </c>
      <c r="M311" s="832">
        <v>4.87</v>
      </c>
      <c r="N311" s="823">
        <v>1</v>
      </c>
      <c r="O311" s="823">
        <v>121.75</v>
      </c>
      <c r="P311" s="832"/>
      <c r="Q311" s="832"/>
      <c r="R311" s="828"/>
      <c r="S311" s="833"/>
    </row>
    <row r="312" spans="1:19" ht="14.45" customHeight="1" x14ac:dyDescent="0.2">
      <c r="A312" s="822" t="s">
        <v>5810</v>
      </c>
      <c r="B312" s="823" t="s">
        <v>5811</v>
      </c>
      <c r="C312" s="823" t="s">
        <v>590</v>
      </c>
      <c r="D312" s="823" t="s">
        <v>2254</v>
      </c>
      <c r="E312" s="823" t="s">
        <v>5732</v>
      </c>
      <c r="F312" s="823" t="s">
        <v>5751</v>
      </c>
      <c r="G312" s="823" t="s">
        <v>675</v>
      </c>
      <c r="H312" s="832">
        <v>0.15000000000000002</v>
      </c>
      <c r="I312" s="832">
        <v>36.51</v>
      </c>
      <c r="J312" s="823">
        <v>9.9947986531249131E-2</v>
      </c>
      <c r="K312" s="823">
        <v>243.39999999999995</v>
      </c>
      <c r="L312" s="832">
        <v>1.5</v>
      </c>
      <c r="M312" s="832">
        <v>365.29</v>
      </c>
      <c r="N312" s="823">
        <v>1</v>
      </c>
      <c r="O312" s="823">
        <v>243.52666666666667</v>
      </c>
      <c r="P312" s="832"/>
      <c r="Q312" s="832"/>
      <c r="R312" s="828"/>
      <c r="S312" s="833"/>
    </row>
    <row r="313" spans="1:19" ht="14.45" customHeight="1" x14ac:dyDescent="0.2">
      <c r="A313" s="822" t="s">
        <v>5810</v>
      </c>
      <c r="B313" s="823" t="s">
        <v>5811</v>
      </c>
      <c r="C313" s="823" t="s">
        <v>590</v>
      </c>
      <c r="D313" s="823" t="s">
        <v>2254</v>
      </c>
      <c r="E313" s="823" t="s">
        <v>5732</v>
      </c>
      <c r="F313" s="823" t="s">
        <v>5752</v>
      </c>
      <c r="G313" s="823" t="s">
        <v>1873</v>
      </c>
      <c r="H313" s="832"/>
      <c r="I313" s="832"/>
      <c r="J313" s="823"/>
      <c r="K313" s="823"/>
      <c r="L313" s="832">
        <v>0.05</v>
      </c>
      <c r="M313" s="832">
        <v>13.7</v>
      </c>
      <c r="N313" s="823">
        <v>1</v>
      </c>
      <c r="O313" s="823">
        <v>273.99999999999994</v>
      </c>
      <c r="P313" s="832"/>
      <c r="Q313" s="832"/>
      <c r="R313" s="828"/>
      <c r="S313" s="833"/>
    </row>
    <row r="314" spans="1:19" ht="14.45" customHeight="1" x14ac:dyDescent="0.2">
      <c r="A314" s="822" t="s">
        <v>5810</v>
      </c>
      <c r="B314" s="823" t="s">
        <v>5811</v>
      </c>
      <c r="C314" s="823" t="s">
        <v>590</v>
      </c>
      <c r="D314" s="823" t="s">
        <v>2254</v>
      </c>
      <c r="E314" s="823" t="s">
        <v>5732</v>
      </c>
      <c r="F314" s="823" t="s">
        <v>5816</v>
      </c>
      <c r="G314" s="823" t="s">
        <v>1857</v>
      </c>
      <c r="H314" s="832"/>
      <c r="I314" s="832"/>
      <c r="J314" s="823"/>
      <c r="K314" s="823"/>
      <c r="L314" s="832">
        <v>0.2</v>
      </c>
      <c r="M314" s="832">
        <v>9.879999999999999</v>
      </c>
      <c r="N314" s="823">
        <v>1</v>
      </c>
      <c r="O314" s="823">
        <v>49.399999999999991</v>
      </c>
      <c r="P314" s="832"/>
      <c r="Q314" s="832"/>
      <c r="R314" s="828"/>
      <c r="S314" s="833"/>
    </row>
    <row r="315" spans="1:19" ht="14.45" customHeight="1" x14ac:dyDescent="0.2">
      <c r="A315" s="822" t="s">
        <v>5810</v>
      </c>
      <c r="B315" s="823" t="s">
        <v>5811</v>
      </c>
      <c r="C315" s="823" t="s">
        <v>590</v>
      </c>
      <c r="D315" s="823" t="s">
        <v>2254</v>
      </c>
      <c r="E315" s="823" t="s">
        <v>5756</v>
      </c>
      <c r="F315" s="823" t="s">
        <v>5759</v>
      </c>
      <c r="G315" s="823" t="s">
        <v>5760</v>
      </c>
      <c r="H315" s="832">
        <v>1</v>
      </c>
      <c r="I315" s="832">
        <v>242.64</v>
      </c>
      <c r="J315" s="823"/>
      <c r="K315" s="823">
        <v>242.64</v>
      </c>
      <c r="L315" s="832"/>
      <c r="M315" s="832"/>
      <c r="N315" s="823"/>
      <c r="O315" s="823"/>
      <c r="P315" s="832"/>
      <c r="Q315" s="832"/>
      <c r="R315" s="828"/>
      <c r="S315" s="833"/>
    </row>
    <row r="316" spans="1:19" ht="14.45" customHeight="1" x14ac:dyDescent="0.2">
      <c r="A316" s="822" t="s">
        <v>5810</v>
      </c>
      <c r="B316" s="823" t="s">
        <v>5811</v>
      </c>
      <c r="C316" s="823" t="s">
        <v>590</v>
      </c>
      <c r="D316" s="823" t="s">
        <v>2254</v>
      </c>
      <c r="E316" s="823" t="s">
        <v>5756</v>
      </c>
      <c r="F316" s="823" t="s">
        <v>5765</v>
      </c>
      <c r="G316" s="823" t="s">
        <v>5764</v>
      </c>
      <c r="H316" s="832">
        <v>2</v>
      </c>
      <c r="I316" s="832">
        <v>898</v>
      </c>
      <c r="J316" s="823"/>
      <c r="K316" s="823">
        <v>449</v>
      </c>
      <c r="L316" s="832"/>
      <c r="M316" s="832"/>
      <c r="N316" s="823"/>
      <c r="O316" s="823"/>
      <c r="P316" s="832"/>
      <c r="Q316" s="832"/>
      <c r="R316" s="828"/>
      <c r="S316" s="833"/>
    </row>
    <row r="317" spans="1:19" ht="14.45" customHeight="1" x14ac:dyDescent="0.2">
      <c r="A317" s="822" t="s">
        <v>5810</v>
      </c>
      <c r="B317" s="823" t="s">
        <v>5811</v>
      </c>
      <c r="C317" s="823" t="s">
        <v>590</v>
      </c>
      <c r="D317" s="823" t="s">
        <v>2254</v>
      </c>
      <c r="E317" s="823" t="s">
        <v>5756</v>
      </c>
      <c r="F317" s="823" t="s">
        <v>5766</v>
      </c>
      <c r="G317" s="823" t="s">
        <v>5764</v>
      </c>
      <c r="H317" s="832">
        <v>3</v>
      </c>
      <c r="I317" s="832">
        <v>1500</v>
      </c>
      <c r="J317" s="823"/>
      <c r="K317" s="823">
        <v>500</v>
      </c>
      <c r="L317" s="832"/>
      <c r="M317" s="832"/>
      <c r="N317" s="823"/>
      <c r="O317" s="823"/>
      <c r="P317" s="832"/>
      <c r="Q317" s="832"/>
      <c r="R317" s="828"/>
      <c r="S317" s="833"/>
    </row>
    <row r="318" spans="1:19" ht="14.45" customHeight="1" x14ac:dyDescent="0.2">
      <c r="A318" s="822" t="s">
        <v>5810</v>
      </c>
      <c r="B318" s="823" t="s">
        <v>5811</v>
      </c>
      <c r="C318" s="823" t="s">
        <v>590</v>
      </c>
      <c r="D318" s="823" t="s">
        <v>2254</v>
      </c>
      <c r="E318" s="823" t="s">
        <v>5728</v>
      </c>
      <c r="F318" s="823" t="s">
        <v>5771</v>
      </c>
      <c r="G318" s="823" t="s">
        <v>5772</v>
      </c>
      <c r="H318" s="832">
        <v>10</v>
      </c>
      <c r="I318" s="832">
        <v>1470</v>
      </c>
      <c r="J318" s="823">
        <v>1.2168874172185431</v>
      </c>
      <c r="K318" s="823">
        <v>147</v>
      </c>
      <c r="L318" s="832">
        <v>8</v>
      </c>
      <c r="M318" s="832">
        <v>1208</v>
      </c>
      <c r="N318" s="823">
        <v>1</v>
      </c>
      <c r="O318" s="823">
        <v>151</v>
      </c>
      <c r="P318" s="832"/>
      <c r="Q318" s="832"/>
      <c r="R318" s="828"/>
      <c r="S318" s="833"/>
    </row>
    <row r="319" spans="1:19" ht="14.45" customHeight="1" x14ac:dyDescent="0.2">
      <c r="A319" s="822" t="s">
        <v>5810</v>
      </c>
      <c r="B319" s="823" t="s">
        <v>5811</v>
      </c>
      <c r="C319" s="823" t="s">
        <v>590</v>
      </c>
      <c r="D319" s="823" t="s">
        <v>2254</v>
      </c>
      <c r="E319" s="823" t="s">
        <v>5728</v>
      </c>
      <c r="F319" s="823" t="s">
        <v>5773</v>
      </c>
      <c r="G319" s="823" t="s">
        <v>5774</v>
      </c>
      <c r="H319" s="832"/>
      <c r="I319" s="832"/>
      <c r="J319" s="823"/>
      <c r="K319" s="823"/>
      <c r="L319" s="832">
        <v>1</v>
      </c>
      <c r="M319" s="832">
        <v>38</v>
      </c>
      <c r="N319" s="823">
        <v>1</v>
      </c>
      <c r="O319" s="823">
        <v>38</v>
      </c>
      <c r="P319" s="832"/>
      <c r="Q319" s="832"/>
      <c r="R319" s="828"/>
      <c r="S319" s="833"/>
    </row>
    <row r="320" spans="1:19" ht="14.45" customHeight="1" x14ac:dyDescent="0.2">
      <c r="A320" s="822" t="s">
        <v>5810</v>
      </c>
      <c r="B320" s="823" t="s">
        <v>5811</v>
      </c>
      <c r="C320" s="823" t="s">
        <v>590</v>
      </c>
      <c r="D320" s="823" t="s">
        <v>2254</v>
      </c>
      <c r="E320" s="823" t="s">
        <v>5728</v>
      </c>
      <c r="F320" s="823" t="s">
        <v>5775</v>
      </c>
      <c r="G320" s="823" t="s">
        <v>5776</v>
      </c>
      <c r="H320" s="832">
        <v>1</v>
      </c>
      <c r="I320" s="832">
        <v>130</v>
      </c>
      <c r="J320" s="823"/>
      <c r="K320" s="823">
        <v>130</v>
      </c>
      <c r="L320" s="832"/>
      <c r="M320" s="832"/>
      <c r="N320" s="823"/>
      <c r="O320" s="823"/>
      <c r="P320" s="832"/>
      <c r="Q320" s="832"/>
      <c r="R320" s="828"/>
      <c r="S320" s="833"/>
    </row>
    <row r="321" spans="1:19" ht="14.45" customHeight="1" x14ac:dyDescent="0.2">
      <c r="A321" s="822" t="s">
        <v>5810</v>
      </c>
      <c r="B321" s="823" t="s">
        <v>5811</v>
      </c>
      <c r="C321" s="823" t="s">
        <v>590</v>
      </c>
      <c r="D321" s="823" t="s">
        <v>2254</v>
      </c>
      <c r="E321" s="823" t="s">
        <v>5728</v>
      </c>
      <c r="F321" s="823" t="s">
        <v>5777</v>
      </c>
      <c r="G321" s="823" t="s">
        <v>5778</v>
      </c>
      <c r="H321" s="832">
        <v>5</v>
      </c>
      <c r="I321" s="832">
        <v>3510</v>
      </c>
      <c r="J321" s="823">
        <v>4.9646393210749649</v>
      </c>
      <c r="K321" s="823">
        <v>702</v>
      </c>
      <c r="L321" s="832">
        <v>1</v>
      </c>
      <c r="M321" s="832">
        <v>707</v>
      </c>
      <c r="N321" s="823">
        <v>1</v>
      </c>
      <c r="O321" s="823">
        <v>707</v>
      </c>
      <c r="P321" s="832"/>
      <c r="Q321" s="832"/>
      <c r="R321" s="828"/>
      <c r="S321" s="833"/>
    </row>
    <row r="322" spans="1:19" ht="14.45" customHeight="1" x14ac:dyDescent="0.2">
      <c r="A322" s="822" t="s">
        <v>5810</v>
      </c>
      <c r="B322" s="823" t="s">
        <v>5811</v>
      </c>
      <c r="C322" s="823" t="s">
        <v>590</v>
      </c>
      <c r="D322" s="823" t="s">
        <v>2254</v>
      </c>
      <c r="E322" s="823" t="s">
        <v>5728</v>
      </c>
      <c r="F322" s="823" t="s">
        <v>5781</v>
      </c>
      <c r="G322" s="823" t="s">
        <v>5782</v>
      </c>
      <c r="H322" s="832">
        <v>12</v>
      </c>
      <c r="I322" s="832">
        <v>399.99</v>
      </c>
      <c r="J322" s="823">
        <v>0.79996400071998564</v>
      </c>
      <c r="K322" s="823">
        <v>33.332500000000003</v>
      </c>
      <c r="L322" s="832">
        <v>15</v>
      </c>
      <c r="M322" s="832">
        <v>500.01</v>
      </c>
      <c r="N322" s="823">
        <v>1</v>
      </c>
      <c r="O322" s="823">
        <v>33.333999999999996</v>
      </c>
      <c r="P322" s="832"/>
      <c r="Q322" s="832"/>
      <c r="R322" s="828"/>
      <c r="S322" s="833"/>
    </row>
    <row r="323" spans="1:19" ht="14.45" customHeight="1" x14ac:dyDescent="0.2">
      <c r="A323" s="822" t="s">
        <v>5810</v>
      </c>
      <c r="B323" s="823" t="s">
        <v>5811</v>
      </c>
      <c r="C323" s="823" t="s">
        <v>590</v>
      </c>
      <c r="D323" s="823" t="s">
        <v>2254</v>
      </c>
      <c r="E323" s="823" t="s">
        <v>5728</v>
      </c>
      <c r="F323" s="823" t="s">
        <v>5783</v>
      </c>
      <c r="G323" s="823" t="s">
        <v>5784</v>
      </c>
      <c r="H323" s="832">
        <v>20</v>
      </c>
      <c r="I323" s="832">
        <v>2420</v>
      </c>
      <c r="J323" s="823">
        <v>1.2397540983606556</v>
      </c>
      <c r="K323" s="823">
        <v>121</v>
      </c>
      <c r="L323" s="832">
        <v>16</v>
      </c>
      <c r="M323" s="832">
        <v>1952</v>
      </c>
      <c r="N323" s="823">
        <v>1</v>
      </c>
      <c r="O323" s="823">
        <v>122</v>
      </c>
      <c r="P323" s="832"/>
      <c r="Q323" s="832"/>
      <c r="R323" s="828"/>
      <c r="S323" s="833"/>
    </row>
    <row r="324" spans="1:19" ht="14.45" customHeight="1" x14ac:dyDescent="0.2">
      <c r="A324" s="822" t="s">
        <v>5810</v>
      </c>
      <c r="B324" s="823" t="s">
        <v>5811</v>
      </c>
      <c r="C324" s="823" t="s">
        <v>590</v>
      </c>
      <c r="D324" s="823" t="s">
        <v>2254</v>
      </c>
      <c r="E324" s="823" t="s">
        <v>5728</v>
      </c>
      <c r="F324" s="823" t="s">
        <v>5791</v>
      </c>
      <c r="G324" s="823" t="s">
        <v>5792</v>
      </c>
      <c r="H324" s="832">
        <v>3</v>
      </c>
      <c r="I324" s="832">
        <v>231</v>
      </c>
      <c r="J324" s="823">
        <v>1.4807692307692308</v>
      </c>
      <c r="K324" s="823">
        <v>77</v>
      </c>
      <c r="L324" s="832">
        <v>2</v>
      </c>
      <c r="M324" s="832">
        <v>156</v>
      </c>
      <c r="N324" s="823">
        <v>1</v>
      </c>
      <c r="O324" s="823">
        <v>78</v>
      </c>
      <c r="P324" s="832"/>
      <c r="Q324" s="832"/>
      <c r="R324" s="828"/>
      <c r="S324" s="833"/>
    </row>
    <row r="325" spans="1:19" ht="14.45" customHeight="1" x14ac:dyDescent="0.2">
      <c r="A325" s="822" t="s">
        <v>5810</v>
      </c>
      <c r="B325" s="823" t="s">
        <v>5811</v>
      </c>
      <c r="C325" s="823" t="s">
        <v>590</v>
      </c>
      <c r="D325" s="823" t="s">
        <v>2254</v>
      </c>
      <c r="E325" s="823" t="s">
        <v>5728</v>
      </c>
      <c r="F325" s="823" t="s">
        <v>5793</v>
      </c>
      <c r="G325" s="823" t="s">
        <v>5794</v>
      </c>
      <c r="H325" s="832"/>
      <c r="I325" s="832"/>
      <c r="J325" s="823"/>
      <c r="K325" s="823"/>
      <c r="L325" s="832">
        <v>1</v>
      </c>
      <c r="M325" s="832">
        <v>622</v>
      </c>
      <c r="N325" s="823">
        <v>1</v>
      </c>
      <c r="O325" s="823">
        <v>622</v>
      </c>
      <c r="P325" s="832"/>
      <c r="Q325" s="832"/>
      <c r="R325" s="828"/>
      <c r="S325" s="833"/>
    </row>
    <row r="326" spans="1:19" ht="14.45" customHeight="1" x14ac:dyDescent="0.2">
      <c r="A326" s="822" t="s">
        <v>5810</v>
      </c>
      <c r="B326" s="823" t="s">
        <v>5811</v>
      </c>
      <c r="C326" s="823" t="s">
        <v>590</v>
      </c>
      <c r="D326" s="823" t="s">
        <v>2254</v>
      </c>
      <c r="E326" s="823" t="s">
        <v>5728</v>
      </c>
      <c r="F326" s="823" t="s">
        <v>5797</v>
      </c>
      <c r="G326" s="823" t="s">
        <v>5798</v>
      </c>
      <c r="H326" s="832">
        <v>1</v>
      </c>
      <c r="I326" s="832">
        <v>374</v>
      </c>
      <c r="J326" s="823"/>
      <c r="K326" s="823">
        <v>374</v>
      </c>
      <c r="L326" s="832"/>
      <c r="M326" s="832"/>
      <c r="N326" s="823"/>
      <c r="O326" s="823"/>
      <c r="P326" s="832"/>
      <c r="Q326" s="832"/>
      <c r="R326" s="828"/>
      <c r="S326" s="833"/>
    </row>
    <row r="327" spans="1:19" ht="14.45" customHeight="1" x14ac:dyDescent="0.2">
      <c r="A327" s="822" t="s">
        <v>5810</v>
      </c>
      <c r="B327" s="823" t="s">
        <v>5811</v>
      </c>
      <c r="C327" s="823" t="s">
        <v>590</v>
      </c>
      <c r="D327" s="823" t="s">
        <v>2254</v>
      </c>
      <c r="E327" s="823" t="s">
        <v>5728</v>
      </c>
      <c r="F327" s="823" t="s">
        <v>5799</v>
      </c>
      <c r="G327" s="823" t="s">
        <v>5800</v>
      </c>
      <c r="H327" s="832">
        <v>7</v>
      </c>
      <c r="I327" s="832">
        <v>1246</v>
      </c>
      <c r="J327" s="823">
        <v>0.4972067039106145</v>
      </c>
      <c r="K327" s="823">
        <v>178</v>
      </c>
      <c r="L327" s="832">
        <v>14</v>
      </c>
      <c r="M327" s="832">
        <v>2506</v>
      </c>
      <c r="N327" s="823">
        <v>1</v>
      </c>
      <c r="O327" s="823">
        <v>179</v>
      </c>
      <c r="P327" s="832"/>
      <c r="Q327" s="832"/>
      <c r="R327" s="828"/>
      <c r="S327" s="833"/>
    </row>
    <row r="328" spans="1:19" ht="14.45" customHeight="1" x14ac:dyDescent="0.2">
      <c r="A328" s="822" t="s">
        <v>5810</v>
      </c>
      <c r="B328" s="823" t="s">
        <v>5811</v>
      </c>
      <c r="C328" s="823" t="s">
        <v>590</v>
      </c>
      <c r="D328" s="823" t="s">
        <v>2254</v>
      </c>
      <c r="E328" s="823" t="s">
        <v>5728</v>
      </c>
      <c r="F328" s="823" t="s">
        <v>5801</v>
      </c>
      <c r="G328" s="823" t="s">
        <v>5802</v>
      </c>
      <c r="H328" s="832">
        <v>1</v>
      </c>
      <c r="I328" s="832">
        <v>1298</v>
      </c>
      <c r="J328" s="823"/>
      <c r="K328" s="823">
        <v>1298</v>
      </c>
      <c r="L328" s="832"/>
      <c r="M328" s="832"/>
      <c r="N328" s="823"/>
      <c r="O328" s="823"/>
      <c r="P328" s="832"/>
      <c r="Q328" s="832"/>
      <c r="R328" s="828"/>
      <c r="S328" s="833"/>
    </row>
    <row r="329" spans="1:19" ht="14.45" customHeight="1" x14ac:dyDescent="0.2">
      <c r="A329" s="822" t="s">
        <v>5810</v>
      </c>
      <c r="B329" s="823" t="s">
        <v>5811</v>
      </c>
      <c r="C329" s="823" t="s">
        <v>590</v>
      </c>
      <c r="D329" s="823" t="s">
        <v>5695</v>
      </c>
      <c r="E329" s="823" t="s">
        <v>5728</v>
      </c>
      <c r="F329" s="823" t="s">
        <v>5819</v>
      </c>
      <c r="G329" s="823" t="s">
        <v>5820</v>
      </c>
      <c r="H329" s="832">
        <v>66</v>
      </c>
      <c r="I329" s="832">
        <v>16632</v>
      </c>
      <c r="J329" s="823">
        <v>0.52384251968503937</v>
      </c>
      <c r="K329" s="823">
        <v>252</v>
      </c>
      <c r="L329" s="832">
        <v>125</v>
      </c>
      <c r="M329" s="832">
        <v>31750</v>
      </c>
      <c r="N329" s="823">
        <v>1</v>
      </c>
      <c r="O329" s="823">
        <v>254</v>
      </c>
      <c r="P329" s="832">
        <v>119</v>
      </c>
      <c r="Q329" s="832">
        <v>30345</v>
      </c>
      <c r="R329" s="828">
        <v>0.95574803149606302</v>
      </c>
      <c r="S329" s="833">
        <v>255</v>
      </c>
    </row>
    <row r="330" spans="1:19" ht="14.45" customHeight="1" x14ac:dyDescent="0.2">
      <c r="A330" s="822" t="s">
        <v>5810</v>
      </c>
      <c r="B330" s="823" t="s">
        <v>5811</v>
      </c>
      <c r="C330" s="823" t="s">
        <v>590</v>
      </c>
      <c r="D330" s="823" t="s">
        <v>5696</v>
      </c>
      <c r="E330" s="823" t="s">
        <v>5728</v>
      </c>
      <c r="F330" s="823" t="s">
        <v>5819</v>
      </c>
      <c r="G330" s="823" t="s">
        <v>5820</v>
      </c>
      <c r="H330" s="832">
        <v>6</v>
      </c>
      <c r="I330" s="832">
        <v>1512</v>
      </c>
      <c r="J330" s="823">
        <v>1.984251968503937</v>
      </c>
      <c r="K330" s="823">
        <v>252</v>
      </c>
      <c r="L330" s="832">
        <v>3</v>
      </c>
      <c r="M330" s="832">
        <v>762</v>
      </c>
      <c r="N330" s="823">
        <v>1</v>
      </c>
      <c r="O330" s="823">
        <v>254</v>
      </c>
      <c r="P330" s="832">
        <v>4</v>
      </c>
      <c r="Q330" s="832">
        <v>1020</v>
      </c>
      <c r="R330" s="828">
        <v>1.3385826771653544</v>
      </c>
      <c r="S330" s="833">
        <v>255</v>
      </c>
    </row>
    <row r="331" spans="1:19" ht="14.45" customHeight="1" x14ac:dyDescent="0.2">
      <c r="A331" s="822" t="s">
        <v>5810</v>
      </c>
      <c r="B331" s="823" t="s">
        <v>5811</v>
      </c>
      <c r="C331" s="823" t="s">
        <v>590</v>
      </c>
      <c r="D331" s="823" t="s">
        <v>5697</v>
      </c>
      <c r="E331" s="823" t="s">
        <v>5732</v>
      </c>
      <c r="F331" s="823" t="s">
        <v>5733</v>
      </c>
      <c r="G331" s="823" t="s">
        <v>5734</v>
      </c>
      <c r="H331" s="832">
        <v>0.2</v>
      </c>
      <c r="I331" s="832">
        <v>10.82</v>
      </c>
      <c r="J331" s="823"/>
      <c r="K331" s="823">
        <v>54.1</v>
      </c>
      <c r="L331" s="832"/>
      <c r="M331" s="832"/>
      <c r="N331" s="823"/>
      <c r="O331" s="823"/>
      <c r="P331" s="832"/>
      <c r="Q331" s="832"/>
      <c r="R331" s="828"/>
      <c r="S331" s="833"/>
    </row>
    <row r="332" spans="1:19" ht="14.45" customHeight="1" x14ac:dyDescent="0.2">
      <c r="A332" s="822" t="s">
        <v>5810</v>
      </c>
      <c r="B332" s="823" t="s">
        <v>5811</v>
      </c>
      <c r="C332" s="823" t="s">
        <v>590</v>
      </c>
      <c r="D332" s="823" t="s">
        <v>5697</v>
      </c>
      <c r="E332" s="823" t="s">
        <v>5732</v>
      </c>
      <c r="F332" s="823" t="s">
        <v>5735</v>
      </c>
      <c r="G332" s="823" t="s">
        <v>5736</v>
      </c>
      <c r="H332" s="832">
        <v>0.1</v>
      </c>
      <c r="I332" s="832">
        <v>6.97</v>
      </c>
      <c r="J332" s="823"/>
      <c r="K332" s="823">
        <v>69.699999999999989</v>
      </c>
      <c r="L332" s="832"/>
      <c r="M332" s="832"/>
      <c r="N332" s="823"/>
      <c r="O332" s="823"/>
      <c r="P332" s="832"/>
      <c r="Q332" s="832"/>
      <c r="R332" s="828"/>
      <c r="S332" s="833"/>
    </row>
    <row r="333" spans="1:19" ht="14.45" customHeight="1" x14ac:dyDescent="0.2">
      <c r="A333" s="822" t="s">
        <v>5810</v>
      </c>
      <c r="B333" s="823" t="s">
        <v>5811</v>
      </c>
      <c r="C333" s="823" t="s">
        <v>590</v>
      </c>
      <c r="D333" s="823" t="s">
        <v>5697</v>
      </c>
      <c r="E333" s="823" t="s">
        <v>5732</v>
      </c>
      <c r="F333" s="823" t="s">
        <v>5737</v>
      </c>
      <c r="G333" s="823" t="s">
        <v>5738</v>
      </c>
      <c r="H333" s="832">
        <v>1.8</v>
      </c>
      <c r="I333" s="832">
        <v>661.8599999999999</v>
      </c>
      <c r="J333" s="823"/>
      <c r="K333" s="823">
        <v>367.69999999999993</v>
      </c>
      <c r="L333" s="832"/>
      <c r="M333" s="832"/>
      <c r="N333" s="823"/>
      <c r="O333" s="823"/>
      <c r="P333" s="832"/>
      <c r="Q333" s="832"/>
      <c r="R333" s="828"/>
      <c r="S333" s="833"/>
    </row>
    <row r="334" spans="1:19" ht="14.45" customHeight="1" x14ac:dyDescent="0.2">
      <c r="A334" s="822" t="s">
        <v>5810</v>
      </c>
      <c r="B334" s="823" t="s">
        <v>5811</v>
      </c>
      <c r="C334" s="823" t="s">
        <v>590</v>
      </c>
      <c r="D334" s="823" t="s">
        <v>5697</v>
      </c>
      <c r="E334" s="823" t="s">
        <v>5732</v>
      </c>
      <c r="F334" s="823" t="s">
        <v>5739</v>
      </c>
      <c r="G334" s="823" t="s">
        <v>695</v>
      </c>
      <c r="H334" s="832">
        <v>0.1</v>
      </c>
      <c r="I334" s="832">
        <v>6.14</v>
      </c>
      <c r="J334" s="823"/>
      <c r="K334" s="823">
        <v>61.399999999999991</v>
      </c>
      <c r="L334" s="832"/>
      <c r="M334" s="832"/>
      <c r="N334" s="823"/>
      <c r="O334" s="823"/>
      <c r="P334" s="832"/>
      <c r="Q334" s="832"/>
      <c r="R334" s="828"/>
      <c r="S334" s="833"/>
    </row>
    <row r="335" spans="1:19" ht="14.45" customHeight="1" x14ac:dyDescent="0.2">
      <c r="A335" s="822" t="s">
        <v>5810</v>
      </c>
      <c r="B335" s="823" t="s">
        <v>5811</v>
      </c>
      <c r="C335" s="823" t="s">
        <v>590</v>
      </c>
      <c r="D335" s="823" t="s">
        <v>5697</v>
      </c>
      <c r="E335" s="823" t="s">
        <v>5732</v>
      </c>
      <c r="F335" s="823" t="s">
        <v>5740</v>
      </c>
      <c r="G335" s="823" t="s">
        <v>697</v>
      </c>
      <c r="H335" s="832">
        <v>1</v>
      </c>
      <c r="I335" s="832">
        <v>13.74</v>
      </c>
      <c r="J335" s="823"/>
      <c r="K335" s="823">
        <v>13.74</v>
      </c>
      <c r="L335" s="832"/>
      <c r="M335" s="832"/>
      <c r="N335" s="823"/>
      <c r="O335" s="823"/>
      <c r="P335" s="832"/>
      <c r="Q335" s="832"/>
      <c r="R335" s="828"/>
      <c r="S335" s="833"/>
    </row>
    <row r="336" spans="1:19" ht="14.45" customHeight="1" x14ac:dyDescent="0.2">
      <c r="A336" s="822" t="s">
        <v>5810</v>
      </c>
      <c r="B336" s="823" t="s">
        <v>5811</v>
      </c>
      <c r="C336" s="823" t="s">
        <v>590</v>
      </c>
      <c r="D336" s="823" t="s">
        <v>5697</v>
      </c>
      <c r="E336" s="823" t="s">
        <v>5732</v>
      </c>
      <c r="F336" s="823" t="s">
        <v>5742</v>
      </c>
      <c r="G336" s="823" t="s">
        <v>3011</v>
      </c>
      <c r="H336" s="832">
        <v>0.1</v>
      </c>
      <c r="I336" s="832">
        <v>17.7</v>
      </c>
      <c r="J336" s="823"/>
      <c r="K336" s="823">
        <v>176.99999999999997</v>
      </c>
      <c r="L336" s="832"/>
      <c r="M336" s="832"/>
      <c r="N336" s="823"/>
      <c r="O336" s="823"/>
      <c r="P336" s="832"/>
      <c r="Q336" s="832"/>
      <c r="R336" s="828"/>
      <c r="S336" s="833"/>
    </row>
    <row r="337" spans="1:19" ht="14.45" customHeight="1" x14ac:dyDescent="0.2">
      <c r="A337" s="822" t="s">
        <v>5810</v>
      </c>
      <c r="B337" s="823" t="s">
        <v>5811</v>
      </c>
      <c r="C337" s="823" t="s">
        <v>590</v>
      </c>
      <c r="D337" s="823" t="s">
        <v>5697</v>
      </c>
      <c r="E337" s="823" t="s">
        <v>5732</v>
      </c>
      <c r="F337" s="823" t="s">
        <v>5746</v>
      </c>
      <c r="G337" s="823" t="s">
        <v>669</v>
      </c>
      <c r="H337" s="832">
        <v>0.2</v>
      </c>
      <c r="I337" s="832">
        <v>130</v>
      </c>
      <c r="J337" s="823"/>
      <c r="K337" s="823">
        <v>650</v>
      </c>
      <c r="L337" s="832"/>
      <c r="M337" s="832"/>
      <c r="N337" s="823"/>
      <c r="O337" s="823"/>
      <c r="P337" s="832"/>
      <c r="Q337" s="832"/>
      <c r="R337" s="828"/>
      <c r="S337" s="833"/>
    </row>
    <row r="338" spans="1:19" ht="14.45" customHeight="1" x14ac:dyDescent="0.2">
      <c r="A338" s="822" t="s">
        <v>5810</v>
      </c>
      <c r="B338" s="823" t="s">
        <v>5811</v>
      </c>
      <c r="C338" s="823" t="s">
        <v>590</v>
      </c>
      <c r="D338" s="823" t="s">
        <v>5697</v>
      </c>
      <c r="E338" s="823" t="s">
        <v>5732</v>
      </c>
      <c r="F338" s="823" t="s">
        <v>5813</v>
      </c>
      <c r="G338" s="823"/>
      <c r="H338" s="832">
        <v>0.2</v>
      </c>
      <c r="I338" s="832">
        <v>10.89</v>
      </c>
      <c r="J338" s="823"/>
      <c r="K338" s="823">
        <v>54.45</v>
      </c>
      <c r="L338" s="832"/>
      <c r="M338" s="832"/>
      <c r="N338" s="823"/>
      <c r="O338" s="823"/>
      <c r="P338" s="832"/>
      <c r="Q338" s="832"/>
      <c r="R338" s="828"/>
      <c r="S338" s="833"/>
    </row>
    <row r="339" spans="1:19" ht="14.45" customHeight="1" x14ac:dyDescent="0.2">
      <c r="A339" s="822" t="s">
        <v>5810</v>
      </c>
      <c r="B339" s="823" t="s">
        <v>5811</v>
      </c>
      <c r="C339" s="823" t="s">
        <v>590</v>
      </c>
      <c r="D339" s="823" t="s">
        <v>5697</v>
      </c>
      <c r="E339" s="823" t="s">
        <v>5732</v>
      </c>
      <c r="F339" s="823" t="s">
        <v>5749</v>
      </c>
      <c r="G339" s="823" t="s">
        <v>675</v>
      </c>
      <c r="H339" s="832">
        <v>0.02</v>
      </c>
      <c r="I339" s="832">
        <v>2.4300000000000002</v>
      </c>
      <c r="J339" s="823"/>
      <c r="K339" s="823">
        <v>121.5</v>
      </c>
      <c r="L339" s="832"/>
      <c r="M339" s="832"/>
      <c r="N339" s="823"/>
      <c r="O339" s="823"/>
      <c r="P339" s="832"/>
      <c r="Q339" s="832"/>
      <c r="R339" s="828"/>
      <c r="S339" s="833"/>
    </row>
    <row r="340" spans="1:19" ht="14.45" customHeight="1" x14ac:dyDescent="0.2">
      <c r="A340" s="822" t="s">
        <v>5810</v>
      </c>
      <c r="B340" s="823" t="s">
        <v>5811</v>
      </c>
      <c r="C340" s="823" t="s">
        <v>590</v>
      </c>
      <c r="D340" s="823" t="s">
        <v>5697</v>
      </c>
      <c r="E340" s="823" t="s">
        <v>5732</v>
      </c>
      <c r="F340" s="823" t="s">
        <v>5750</v>
      </c>
      <c r="G340" s="823" t="s">
        <v>675</v>
      </c>
      <c r="H340" s="832">
        <v>0.03</v>
      </c>
      <c r="I340" s="832">
        <v>6.02</v>
      </c>
      <c r="J340" s="823"/>
      <c r="K340" s="823">
        <v>200.66666666666666</v>
      </c>
      <c r="L340" s="832"/>
      <c r="M340" s="832"/>
      <c r="N340" s="823"/>
      <c r="O340" s="823"/>
      <c r="P340" s="832"/>
      <c r="Q340" s="832"/>
      <c r="R340" s="828"/>
      <c r="S340" s="833"/>
    </row>
    <row r="341" spans="1:19" ht="14.45" customHeight="1" x14ac:dyDescent="0.2">
      <c r="A341" s="822" t="s">
        <v>5810</v>
      </c>
      <c r="B341" s="823" t="s">
        <v>5811</v>
      </c>
      <c r="C341" s="823" t="s">
        <v>590</v>
      </c>
      <c r="D341" s="823" t="s">
        <v>5697</v>
      </c>
      <c r="E341" s="823" t="s">
        <v>5732</v>
      </c>
      <c r="F341" s="823" t="s">
        <v>5751</v>
      </c>
      <c r="G341" s="823" t="s">
        <v>675</v>
      </c>
      <c r="H341" s="832">
        <v>0.1</v>
      </c>
      <c r="I341" s="832">
        <v>24.34</v>
      </c>
      <c r="J341" s="823"/>
      <c r="K341" s="823">
        <v>243.39999999999998</v>
      </c>
      <c r="L341" s="832"/>
      <c r="M341" s="832"/>
      <c r="N341" s="823"/>
      <c r="O341" s="823"/>
      <c r="P341" s="832"/>
      <c r="Q341" s="832"/>
      <c r="R341" s="828"/>
      <c r="S341" s="833"/>
    </row>
    <row r="342" spans="1:19" ht="14.45" customHeight="1" x14ac:dyDescent="0.2">
      <c r="A342" s="822" t="s">
        <v>5810</v>
      </c>
      <c r="B342" s="823" t="s">
        <v>5811</v>
      </c>
      <c r="C342" s="823" t="s">
        <v>590</v>
      </c>
      <c r="D342" s="823" t="s">
        <v>5697</v>
      </c>
      <c r="E342" s="823" t="s">
        <v>5732</v>
      </c>
      <c r="F342" s="823" t="s">
        <v>5814</v>
      </c>
      <c r="G342" s="823" t="s">
        <v>5815</v>
      </c>
      <c r="H342" s="832">
        <v>0.1</v>
      </c>
      <c r="I342" s="832">
        <v>3.75</v>
      </c>
      <c r="J342" s="823"/>
      <c r="K342" s="823">
        <v>37.5</v>
      </c>
      <c r="L342" s="832"/>
      <c r="M342" s="832"/>
      <c r="N342" s="823"/>
      <c r="O342" s="823"/>
      <c r="P342" s="832"/>
      <c r="Q342" s="832"/>
      <c r="R342" s="828"/>
      <c r="S342" s="833"/>
    </row>
    <row r="343" spans="1:19" ht="14.45" customHeight="1" x14ac:dyDescent="0.2">
      <c r="A343" s="822" t="s">
        <v>5810</v>
      </c>
      <c r="B343" s="823" t="s">
        <v>5811</v>
      </c>
      <c r="C343" s="823" t="s">
        <v>590</v>
      </c>
      <c r="D343" s="823" t="s">
        <v>5697</v>
      </c>
      <c r="E343" s="823" t="s">
        <v>5728</v>
      </c>
      <c r="F343" s="823" t="s">
        <v>5769</v>
      </c>
      <c r="G343" s="823" t="s">
        <v>5770</v>
      </c>
      <c r="H343" s="832">
        <v>7</v>
      </c>
      <c r="I343" s="832">
        <v>546</v>
      </c>
      <c r="J343" s="823"/>
      <c r="K343" s="823">
        <v>78</v>
      </c>
      <c r="L343" s="832"/>
      <c r="M343" s="832"/>
      <c r="N343" s="823"/>
      <c r="O343" s="823"/>
      <c r="P343" s="832"/>
      <c r="Q343" s="832"/>
      <c r="R343" s="828"/>
      <c r="S343" s="833"/>
    </row>
    <row r="344" spans="1:19" ht="14.45" customHeight="1" x14ac:dyDescent="0.2">
      <c r="A344" s="822" t="s">
        <v>5810</v>
      </c>
      <c r="B344" s="823" t="s">
        <v>5811</v>
      </c>
      <c r="C344" s="823" t="s">
        <v>590</v>
      </c>
      <c r="D344" s="823" t="s">
        <v>5697</v>
      </c>
      <c r="E344" s="823" t="s">
        <v>5728</v>
      </c>
      <c r="F344" s="823" t="s">
        <v>5771</v>
      </c>
      <c r="G344" s="823" t="s">
        <v>5772</v>
      </c>
      <c r="H344" s="832">
        <v>12</v>
      </c>
      <c r="I344" s="832">
        <v>1764</v>
      </c>
      <c r="J344" s="823"/>
      <c r="K344" s="823">
        <v>147</v>
      </c>
      <c r="L344" s="832"/>
      <c r="M344" s="832"/>
      <c r="N344" s="823"/>
      <c r="O344" s="823"/>
      <c r="P344" s="832"/>
      <c r="Q344" s="832"/>
      <c r="R344" s="828"/>
      <c r="S344" s="833"/>
    </row>
    <row r="345" spans="1:19" ht="14.45" customHeight="1" x14ac:dyDescent="0.2">
      <c r="A345" s="822" t="s">
        <v>5810</v>
      </c>
      <c r="B345" s="823" t="s">
        <v>5811</v>
      </c>
      <c r="C345" s="823" t="s">
        <v>590</v>
      </c>
      <c r="D345" s="823" t="s">
        <v>5697</v>
      </c>
      <c r="E345" s="823" t="s">
        <v>5728</v>
      </c>
      <c r="F345" s="823" t="s">
        <v>5773</v>
      </c>
      <c r="G345" s="823" t="s">
        <v>5774</v>
      </c>
      <c r="H345" s="832">
        <v>35</v>
      </c>
      <c r="I345" s="832">
        <v>1295</v>
      </c>
      <c r="J345" s="823"/>
      <c r="K345" s="823">
        <v>37</v>
      </c>
      <c r="L345" s="832"/>
      <c r="M345" s="832"/>
      <c r="N345" s="823"/>
      <c r="O345" s="823"/>
      <c r="P345" s="832"/>
      <c r="Q345" s="832"/>
      <c r="R345" s="828"/>
      <c r="S345" s="833"/>
    </row>
    <row r="346" spans="1:19" ht="14.45" customHeight="1" x14ac:dyDescent="0.2">
      <c r="A346" s="822" t="s">
        <v>5810</v>
      </c>
      <c r="B346" s="823" t="s">
        <v>5811</v>
      </c>
      <c r="C346" s="823" t="s">
        <v>590</v>
      </c>
      <c r="D346" s="823" t="s">
        <v>5697</v>
      </c>
      <c r="E346" s="823" t="s">
        <v>5728</v>
      </c>
      <c r="F346" s="823" t="s">
        <v>5775</v>
      </c>
      <c r="G346" s="823" t="s">
        <v>5776</v>
      </c>
      <c r="H346" s="832">
        <v>1</v>
      </c>
      <c r="I346" s="832">
        <v>130</v>
      </c>
      <c r="J346" s="823"/>
      <c r="K346" s="823">
        <v>130</v>
      </c>
      <c r="L346" s="832"/>
      <c r="M346" s="832"/>
      <c r="N346" s="823"/>
      <c r="O346" s="823"/>
      <c r="P346" s="832"/>
      <c r="Q346" s="832"/>
      <c r="R346" s="828"/>
      <c r="S346" s="833"/>
    </row>
    <row r="347" spans="1:19" ht="14.45" customHeight="1" x14ac:dyDescent="0.2">
      <c r="A347" s="822" t="s">
        <v>5810</v>
      </c>
      <c r="B347" s="823" t="s">
        <v>5811</v>
      </c>
      <c r="C347" s="823" t="s">
        <v>590</v>
      </c>
      <c r="D347" s="823" t="s">
        <v>5697</v>
      </c>
      <c r="E347" s="823" t="s">
        <v>5728</v>
      </c>
      <c r="F347" s="823" t="s">
        <v>5777</v>
      </c>
      <c r="G347" s="823" t="s">
        <v>5778</v>
      </c>
      <c r="H347" s="832">
        <v>24</v>
      </c>
      <c r="I347" s="832">
        <v>16848</v>
      </c>
      <c r="J347" s="823"/>
      <c r="K347" s="823">
        <v>702</v>
      </c>
      <c r="L347" s="832"/>
      <c r="M347" s="832"/>
      <c r="N347" s="823"/>
      <c r="O347" s="823"/>
      <c r="P347" s="832"/>
      <c r="Q347" s="832"/>
      <c r="R347" s="828"/>
      <c r="S347" s="833"/>
    </row>
    <row r="348" spans="1:19" ht="14.45" customHeight="1" x14ac:dyDescent="0.2">
      <c r="A348" s="822" t="s">
        <v>5810</v>
      </c>
      <c r="B348" s="823" t="s">
        <v>5811</v>
      </c>
      <c r="C348" s="823" t="s">
        <v>590</v>
      </c>
      <c r="D348" s="823" t="s">
        <v>5697</v>
      </c>
      <c r="E348" s="823" t="s">
        <v>5728</v>
      </c>
      <c r="F348" s="823" t="s">
        <v>5779</v>
      </c>
      <c r="G348" s="823" t="s">
        <v>5780</v>
      </c>
      <c r="H348" s="832">
        <v>1</v>
      </c>
      <c r="I348" s="832">
        <v>355</v>
      </c>
      <c r="J348" s="823"/>
      <c r="K348" s="823">
        <v>355</v>
      </c>
      <c r="L348" s="832"/>
      <c r="M348" s="832"/>
      <c r="N348" s="823"/>
      <c r="O348" s="823"/>
      <c r="P348" s="832"/>
      <c r="Q348" s="832"/>
      <c r="R348" s="828"/>
      <c r="S348" s="833"/>
    </row>
    <row r="349" spans="1:19" ht="14.45" customHeight="1" x14ac:dyDescent="0.2">
      <c r="A349" s="822" t="s">
        <v>5810</v>
      </c>
      <c r="B349" s="823" t="s">
        <v>5811</v>
      </c>
      <c r="C349" s="823" t="s">
        <v>590</v>
      </c>
      <c r="D349" s="823" t="s">
        <v>5697</v>
      </c>
      <c r="E349" s="823" t="s">
        <v>5728</v>
      </c>
      <c r="F349" s="823" t="s">
        <v>5781</v>
      </c>
      <c r="G349" s="823" t="s">
        <v>5782</v>
      </c>
      <c r="H349" s="832">
        <v>86</v>
      </c>
      <c r="I349" s="832">
        <v>2866.67</v>
      </c>
      <c r="J349" s="823"/>
      <c r="K349" s="823">
        <v>33.333372093023257</v>
      </c>
      <c r="L349" s="832"/>
      <c r="M349" s="832"/>
      <c r="N349" s="823"/>
      <c r="O349" s="823"/>
      <c r="P349" s="832"/>
      <c r="Q349" s="832"/>
      <c r="R349" s="828"/>
      <c r="S349" s="833"/>
    </row>
    <row r="350" spans="1:19" ht="14.45" customHeight="1" x14ac:dyDescent="0.2">
      <c r="A350" s="822" t="s">
        <v>5810</v>
      </c>
      <c r="B350" s="823" t="s">
        <v>5811</v>
      </c>
      <c r="C350" s="823" t="s">
        <v>590</v>
      </c>
      <c r="D350" s="823" t="s">
        <v>5697</v>
      </c>
      <c r="E350" s="823" t="s">
        <v>5728</v>
      </c>
      <c r="F350" s="823" t="s">
        <v>5783</v>
      </c>
      <c r="G350" s="823" t="s">
        <v>5784</v>
      </c>
      <c r="H350" s="832">
        <v>24</v>
      </c>
      <c r="I350" s="832">
        <v>2904</v>
      </c>
      <c r="J350" s="823"/>
      <c r="K350" s="823">
        <v>121</v>
      </c>
      <c r="L350" s="832"/>
      <c r="M350" s="832"/>
      <c r="N350" s="823"/>
      <c r="O350" s="823"/>
      <c r="P350" s="832"/>
      <c r="Q350" s="832"/>
      <c r="R350" s="828"/>
      <c r="S350" s="833"/>
    </row>
    <row r="351" spans="1:19" ht="14.45" customHeight="1" x14ac:dyDescent="0.2">
      <c r="A351" s="822" t="s">
        <v>5810</v>
      </c>
      <c r="B351" s="823" t="s">
        <v>5811</v>
      </c>
      <c r="C351" s="823" t="s">
        <v>590</v>
      </c>
      <c r="D351" s="823" t="s">
        <v>5697</v>
      </c>
      <c r="E351" s="823" t="s">
        <v>5728</v>
      </c>
      <c r="F351" s="823" t="s">
        <v>5785</v>
      </c>
      <c r="G351" s="823" t="s">
        <v>5786</v>
      </c>
      <c r="H351" s="832">
        <v>1</v>
      </c>
      <c r="I351" s="832">
        <v>32</v>
      </c>
      <c r="J351" s="823"/>
      <c r="K351" s="823">
        <v>32</v>
      </c>
      <c r="L351" s="832"/>
      <c r="M351" s="832"/>
      <c r="N351" s="823"/>
      <c r="O351" s="823"/>
      <c r="P351" s="832"/>
      <c r="Q351" s="832"/>
      <c r="R351" s="828"/>
      <c r="S351" s="833"/>
    </row>
    <row r="352" spans="1:19" ht="14.45" customHeight="1" x14ac:dyDescent="0.2">
      <c r="A352" s="822" t="s">
        <v>5810</v>
      </c>
      <c r="B352" s="823" t="s">
        <v>5811</v>
      </c>
      <c r="C352" s="823" t="s">
        <v>590</v>
      </c>
      <c r="D352" s="823" t="s">
        <v>5697</v>
      </c>
      <c r="E352" s="823" t="s">
        <v>5728</v>
      </c>
      <c r="F352" s="823" t="s">
        <v>5787</v>
      </c>
      <c r="G352" s="823" t="s">
        <v>5788</v>
      </c>
      <c r="H352" s="832">
        <v>4</v>
      </c>
      <c r="I352" s="832">
        <v>296</v>
      </c>
      <c r="J352" s="823"/>
      <c r="K352" s="823">
        <v>74</v>
      </c>
      <c r="L352" s="832"/>
      <c r="M352" s="832"/>
      <c r="N352" s="823"/>
      <c r="O352" s="823"/>
      <c r="P352" s="832"/>
      <c r="Q352" s="832"/>
      <c r="R352" s="828"/>
      <c r="S352" s="833"/>
    </row>
    <row r="353" spans="1:19" ht="14.45" customHeight="1" x14ac:dyDescent="0.2">
      <c r="A353" s="822" t="s">
        <v>5810</v>
      </c>
      <c r="B353" s="823" t="s">
        <v>5811</v>
      </c>
      <c r="C353" s="823" t="s">
        <v>590</v>
      </c>
      <c r="D353" s="823" t="s">
        <v>5697</v>
      </c>
      <c r="E353" s="823" t="s">
        <v>5728</v>
      </c>
      <c r="F353" s="823" t="s">
        <v>5791</v>
      </c>
      <c r="G353" s="823" t="s">
        <v>5792</v>
      </c>
      <c r="H353" s="832">
        <v>3</v>
      </c>
      <c r="I353" s="832">
        <v>231</v>
      </c>
      <c r="J353" s="823"/>
      <c r="K353" s="823">
        <v>77</v>
      </c>
      <c r="L353" s="832"/>
      <c r="M353" s="832"/>
      <c r="N353" s="823"/>
      <c r="O353" s="823"/>
      <c r="P353" s="832"/>
      <c r="Q353" s="832"/>
      <c r="R353" s="828"/>
      <c r="S353" s="833"/>
    </row>
    <row r="354" spans="1:19" ht="14.45" customHeight="1" x14ac:dyDescent="0.2">
      <c r="A354" s="822" t="s">
        <v>5810</v>
      </c>
      <c r="B354" s="823" t="s">
        <v>5811</v>
      </c>
      <c r="C354" s="823" t="s">
        <v>590</v>
      </c>
      <c r="D354" s="823" t="s">
        <v>5697</v>
      </c>
      <c r="E354" s="823" t="s">
        <v>5728</v>
      </c>
      <c r="F354" s="823" t="s">
        <v>5793</v>
      </c>
      <c r="G354" s="823" t="s">
        <v>5794</v>
      </c>
      <c r="H354" s="832">
        <v>1</v>
      </c>
      <c r="I354" s="832">
        <v>620</v>
      </c>
      <c r="J354" s="823"/>
      <c r="K354" s="823">
        <v>620</v>
      </c>
      <c r="L354" s="832"/>
      <c r="M354" s="832"/>
      <c r="N354" s="823"/>
      <c r="O354" s="823"/>
      <c r="P354" s="832"/>
      <c r="Q354" s="832"/>
      <c r="R354" s="828"/>
      <c r="S354" s="833"/>
    </row>
    <row r="355" spans="1:19" ht="14.45" customHeight="1" x14ac:dyDescent="0.2">
      <c r="A355" s="822" t="s">
        <v>5810</v>
      </c>
      <c r="B355" s="823" t="s">
        <v>5811</v>
      </c>
      <c r="C355" s="823" t="s">
        <v>590</v>
      </c>
      <c r="D355" s="823" t="s">
        <v>5697</v>
      </c>
      <c r="E355" s="823" t="s">
        <v>5728</v>
      </c>
      <c r="F355" s="823" t="s">
        <v>5799</v>
      </c>
      <c r="G355" s="823" t="s">
        <v>5800</v>
      </c>
      <c r="H355" s="832">
        <v>66</v>
      </c>
      <c r="I355" s="832">
        <v>11748</v>
      </c>
      <c r="J355" s="823"/>
      <c r="K355" s="823">
        <v>178</v>
      </c>
      <c r="L355" s="832"/>
      <c r="M355" s="832"/>
      <c r="N355" s="823"/>
      <c r="O355" s="823"/>
      <c r="P355" s="832"/>
      <c r="Q355" s="832"/>
      <c r="R355" s="828"/>
      <c r="S355" s="833"/>
    </row>
    <row r="356" spans="1:19" ht="14.45" customHeight="1" x14ac:dyDescent="0.2">
      <c r="A356" s="822" t="s">
        <v>5810</v>
      </c>
      <c r="B356" s="823" t="s">
        <v>5811</v>
      </c>
      <c r="C356" s="823" t="s">
        <v>590</v>
      </c>
      <c r="D356" s="823" t="s">
        <v>2255</v>
      </c>
      <c r="E356" s="823" t="s">
        <v>5732</v>
      </c>
      <c r="F356" s="823" t="s">
        <v>5733</v>
      </c>
      <c r="G356" s="823" t="s">
        <v>5734</v>
      </c>
      <c r="H356" s="832">
        <v>0.6</v>
      </c>
      <c r="I356" s="832">
        <v>32.46</v>
      </c>
      <c r="J356" s="823"/>
      <c r="K356" s="823">
        <v>54.1</v>
      </c>
      <c r="L356" s="832"/>
      <c r="M356" s="832"/>
      <c r="N356" s="823"/>
      <c r="O356" s="823"/>
      <c r="P356" s="832"/>
      <c r="Q356" s="832"/>
      <c r="R356" s="828"/>
      <c r="S356" s="833"/>
    </row>
    <row r="357" spans="1:19" ht="14.45" customHeight="1" x14ac:dyDescent="0.2">
      <c r="A357" s="822" t="s">
        <v>5810</v>
      </c>
      <c r="B357" s="823" t="s">
        <v>5811</v>
      </c>
      <c r="C357" s="823" t="s">
        <v>590</v>
      </c>
      <c r="D357" s="823" t="s">
        <v>2255</v>
      </c>
      <c r="E357" s="823" t="s">
        <v>5732</v>
      </c>
      <c r="F357" s="823" t="s">
        <v>5739</v>
      </c>
      <c r="G357" s="823" t="s">
        <v>695</v>
      </c>
      <c r="H357" s="832">
        <v>0.3</v>
      </c>
      <c r="I357" s="832">
        <v>18.420000000000002</v>
      </c>
      <c r="J357" s="823">
        <v>3.6331360946745566</v>
      </c>
      <c r="K357" s="823">
        <v>61.400000000000006</v>
      </c>
      <c r="L357" s="832">
        <v>0.1</v>
      </c>
      <c r="M357" s="832">
        <v>5.07</v>
      </c>
      <c r="N357" s="823">
        <v>1</v>
      </c>
      <c r="O357" s="823">
        <v>50.7</v>
      </c>
      <c r="P357" s="832"/>
      <c r="Q357" s="832"/>
      <c r="R357" s="828"/>
      <c r="S357" s="833"/>
    </row>
    <row r="358" spans="1:19" ht="14.45" customHeight="1" x14ac:dyDescent="0.2">
      <c r="A358" s="822" t="s">
        <v>5810</v>
      </c>
      <c r="B358" s="823" t="s">
        <v>5811</v>
      </c>
      <c r="C358" s="823" t="s">
        <v>590</v>
      </c>
      <c r="D358" s="823" t="s">
        <v>2255</v>
      </c>
      <c r="E358" s="823" t="s">
        <v>5732</v>
      </c>
      <c r="F358" s="823" t="s">
        <v>5742</v>
      </c>
      <c r="G358" s="823" t="s">
        <v>3011</v>
      </c>
      <c r="H358" s="832">
        <v>0.3</v>
      </c>
      <c r="I358" s="832">
        <v>53.1</v>
      </c>
      <c r="J358" s="823"/>
      <c r="K358" s="823">
        <v>177</v>
      </c>
      <c r="L358" s="832"/>
      <c r="M358" s="832"/>
      <c r="N358" s="823"/>
      <c r="O358" s="823"/>
      <c r="P358" s="832"/>
      <c r="Q358" s="832"/>
      <c r="R358" s="828"/>
      <c r="S358" s="833"/>
    </row>
    <row r="359" spans="1:19" ht="14.45" customHeight="1" x14ac:dyDescent="0.2">
      <c r="A359" s="822" t="s">
        <v>5810</v>
      </c>
      <c r="B359" s="823" t="s">
        <v>5811</v>
      </c>
      <c r="C359" s="823" t="s">
        <v>590</v>
      </c>
      <c r="D359" s="823" t="s">
        <v>2255</v>
      </c>
      <c r="E359" s="823" t="s">
        <v>5732</v>
      </c>
      <c r="F359" s="823" t="s">
        <v>5812</v>
      </c>
      <c r="G359" s="823" t="s">
        <v>665</v>
      </c>
      <c r="H359" s="832"/>
      <c r="I359" s="832"/>
      <c r="J359" s="823"/>
      <c r="K359" s="823"/>
      <c r="L359" s="832">
        <v>0.30000000000000004</v>
      </c>
      <c r="M359" s="832">
        <v>14.129999999999999</v>
      </c>
      <c r="N359" s="823">
        <v>1</v>
      </c>
      <c r="O359" s="823">
        <v>47.099999999999987</v>
      </c>
      <c r="P359" s="832"/>
      <c r="Q359" s="832"/>
      <c r="R359" s="828"/>
      <c r="S359" s="833"/>
    </row>
    <row r="360" spans="1:19" ht="14.45" customHeight="1" x14ac:dyDescent="0.2">
      <c r="A360" s="822" t="s">
        <v>5810</v>
      </c>
      <c r="B360" s="823" t="s">
        <v>5811</v>
      </c>
      <c r="C360" s="823" t="s">
        <v>590</v>
      </c>
      <c r="D360" s="823" t="s">
        <v>2255</v>
      </c>
      <c r="E360" s="823" t="s">
        <v>5732</v>
      </c>
      <c r="F360" s="823" t="s">
        <v>5749</v>
      </c>
      <c r="G360" s="823" t="s">
        <v>675</v>
      </c>
      <c r="H360" s="832">
        <v>0.04</v>
      </c>
      <c r="I360" s="832">
        <v>4.8600000000000003</v>
      </c>
      <c r="J360" s="823">
        <v>2</v>
      </c>
      <c r="K360" s="823">
        <v>121.5</v>
      </c>
      <c r="L360" s="832">
        <v>0.02</v>
      </c>
      <c r="M360" s="832">
        <v>2.4300000000000002</v>
      </c>
      <c r="N360" s="823">
        <v>1</v>
      </c>
      <c r="O360" s="823">
        <v>121.5</v>
      </c>
      <c r="P360" s="832"/>
      <c r="Q360" s="832"/>
      <c r="R360" s="828"/>
      <c r="S360" s="833"/>
    </row>
    <row r="361" spans="1:19" ht="14.45" customHeight="1" x14ac:dyDescent="0.2">
      <c r="A361" s="822" t="s">
        <v>5810</v>
      </c>
      <c r="B361" s="823" t="s">
        <v>5811</v>
      </c>
      <c r="C361" s="823" t="s">
        <v>590</v>
      </c>
      <c r="D361" s="823" t="s">
        <v>2255</v>
      </c>
      <c r="E361" s="823" t="s">
        <v>5732</v>
      </c>
      <c r="F361" s="823" t="s">
        <v>5750</v>
      </c>
      <c r="G361" s="823" t="s">
        <v>675</v>
      </c>
      <c r="H361" s="832">
        <v>0.09</v>
      </c>
      <c r="I361" s="832">
        <v>18.059999999999999</v>
      </c>
      <c r="J361" s="823"/>
      <c r="K361" s="823">
        <v>200.66666666666666</v>
      </c>
      <c r="L361" s="832"/>
      <c r="M361" s="832"/>
      <c r="N361" s="823"/>
      <c r="O361" s="823"/>
      <c r="P361" s="832"/>
      <c r="Q361" s="832"/>
      <c r="R361" s="828"/>
      <c r="S361" s="833"/>
    </row>
    <row r="362" spans="1:19" ht="14.45" customHeight="1" x14ac:dyDescent="0.2">
      <c r="A362" s="822" t="s">
        <v>5810</v>
      </c>
      <c r="B362" s="823" t="s">
        <v>5811</v>
      </c>
      <c r="C362" s="823" t="s">
        <v>590</v>
      </c>
      <c r="D362" s="823" t="s">
        <v>2255</v>
      </c>
      <c r="E362" s="823" t="s">
        <v>5728</v>
      </c>
      <c r="F362" s="823" t="s">
        <v>5771</v>
      </c>
      <c r="G362" s="823" t="s">
        <v>5772</v>
      </c>
      <c r="H362" s="832">
        <v>17</v>
      </c>
      <c r="I362" s="832">
        <v>2499</v>
      </c>
      <c r="J362" s="823">
        <v>2.7582781456953644</v>
      </c>
      <c r="K362" s="823">
        <v>147</v>
      </c>
      <c r="L362" s="832">
        <v>6</v>
      </c>
      <c r="M362" s="832">
        <v>906</v>
      </c>
      <c r="N362" s="823">
        <v>1</v>
      </c>
      <c r="O362" s="823">
        <v>151</v>
      </c>
      <c r="P362" s="832"/>
      <c r="Q362" s="832"/>
      <c r="R362" s="828"/>
      <c r="S362" s="833"/>
    </row>
    <row r="363" spans="1:19" ht="14.45" customHeight="1" x14ac:dyDescent="0.2">
      <c r="A363" s="822" t="s">
        <v>5810</v>
      </c>
      <c r="B363" s="823" t="s">
        <v>5811</v>
      </c>
      <c r="C363" s="823" t="s">
        <v>590</v>
      </c>
      <c r="D363" s="823" t="s">
        <v>2255</v>
      </c>
      <c r="E363" s="823" t="s">
        <v>5728</v>
      </c>
      <c r="F363" s="823" t="s">
        <v>5773</v>
      </c>
      <c r="G363" s="823" t="s">
        <v>5774</v>
      </c>
      <c r="H363" s="832">
        <v>71</v>
      </c>
      <c r="I363" s="832">
        <v>2627</v>
      </c>
      <c r="J363" s="823">
        <v>1.2344924812030076</v>
      </c>
      <c r="K363" s="823">
        <v>37</v>
      </c>
      <c r="L363" s="832">
        <v>56</v>
      </c>
      <c r="M363" s="832">
        <v>2128</v>
      </c>
      <c r="N363" s="823">
        <v>1</v>
      </c>
      <c r="O363" s="823">
        <v>38</v>
      </c>
      <c r="P363" s="832">
        <v>35</v>
      </c>
      <c r="Q363" s="832">
        <v>1330</v>
      </c>
      <c r="R363" s="828">
        <v>0.625</v>
      </c>
      <c r="S363" s="833">
        <v>38</v>
      </c>
    </row>
    <row r="364" spans="1:19" ht="14.45" customHeight="1" x14ac:dyDescent="0.2">
      <c r="A364" s="822" t="s">
        <v>5810</v>
      </c>
      <c r="B364" s="823" t="s">
        <v>5811</v>
      </c>
      <c r="C364" s="823" t="s">
        <v>590</v>
      </c>
      <c r="D364" s="823" t="s">
        <v>2255</v>
      </c>
      <c r="E364" s="823" t="s">
        <v>5728</v>
      </c>
      <c r="F364" s="823" t="s">
        <v>5819</v>
      </c>
      <c r="G364" s="823" t="s">
        <v>5820</v>
      </c>
      <c r="H364" s="832">
        <v>616</v>
      </c>
      <c r="I364" s="832">
        <v>155232</v>
      </c>
      <c r="J364" s="823">
        <v>1.1296665550817238</v>
      </c>
      <c r="K364" s="823">
        <v>252</v>
      </c>
      <c r="L364" s="832">
        <v>541</v>
      </c>
      <c r="M364" s="832">
        <v>137414</v>
      </c>
      <c r="N364" s="823">
        <v>1</v>
      </c>
      <c r="O364" s="823">
        <v>254</v>
      </c>
      <c r="P364" s="832">
        <v>372</v>
      </c>
      <c r="Q364" s="832">
        <v>94860</v>
      </c>
      <c r="R364" s="828">
        <v>0.69032267454553398</v>
      </c>
      <c r="S364" s="833">
        <v>255</v>
      </c>
    </row>
    <row r="365" spans="1:19" ht="14.45" customHeight="1" x14ac:dyDescent="0.2">
      <c r="A365" s="822" t="s">
        <v>5810</v>
      </c>
      <c r="B365" s="823" t="s">
        <v>5811</v>
      </c>
      <c r="C365" s="823" t="s">
        <v>590</v>
      </c>
      <c r="D365" s="823" t="s">
        <v>2255</v>
      </c>
      <c r="E365" s="823" t="s">
        <v>5728</v>
      </c>
      <c r="F365" s="823" t="s">
        <v>5777</v>
      </c>
      <c r="G365" s="823" t="s">
        <v>5778</v>
      </c>
      <c r="H365" s="832">
        <v>19</v>
      </c>
      <c r="I365" s="832">
        <v>13338</v>
      </c>
      <c r="J365" s="823">
        <v>0.75462517680339458</v>
      </c>
      <c r="K365" s="823">
        <v>702</v>
      </c>
      <c r="L365" s="832">
        <v>25</v>
      </c>
      <c r="M365" s="832">
        <v>17675</v>
      </c>
      <c r="N365" s="823">
        <v>1</v>
      </c>
      <c r="O365" s="823">
        <v>707</v>
      </c>
      <c r="P365" s="832"/>
      <c r="Q365" s="832"/>
      <c r="R365" s="828"/>
      <c r="S365" s="833"/>
    </row>
    <row r="366" spans="1:19" ht="14.45" customHeight="1" x14ac:dyDescent="0.2">
      <c r="A366" s="822" t="s">
        <v>5810</v>
      </c>
      <c r="B366" s="823" t="s">
        <v>5811</v>
      </c>
      <c r="C366" s="823" t="s">
        <v>590</v>
      </c>
      <c r="D366" s="823" t="s">
        <v>2255</v>
      </c>
      <c r="E366" s="823" t="s">
        <v>5728</v>
      </c>
      <c r="F366" s="823" t="s">
        <v>5781</v>
      </c>
      <c r="G366" s="823" t="s">
        <v>5782</v>
      </c>
      <c r="H366" s="832">
        <v>143</v>
      </c>
      <c r="I366" s="832">
        <v>4766.67</v>
      </c>
      <c r="J366" s="823">
        <v>0.92857087198588051</v>
      </c>
      <c r="K366" s="823">
        <v>33.333356643356645</v>
      </c>
      <c r="L366" s="832">
        <v>154</v>
      </c>
      <c r="M366" s="832">
        <v>5133.34</v>
      </c>
      <c r="N366" s="823">
        <v>1</v>
      </c>
      <c r="O366" s="823">
        <v>33.333376623376623</v>
      </c>
      <c r="P366" s="832"/>
      <c r="Q366" s="832"/>
      <c r="R366" s="828"/>
      <c r="S366" s="833"/>
    </row>
    <row r="367" spans="1:19" ht="14.45" customHeight="1" x14ac:dyDescent="0.2">
      <c r="A367" s="822" t="s">
        <v>5810</v>
      </c>
      <c r="B367" s="823" t="s">
        <v>5811</v>
      </c>
      <c r="C367" s="823" t="s">
        <v>590</v>
      </c>
      <c r="D367" s="823" t="s">
        <v>2255</v>
      </c>
      <c r="E367" s="823" t="s">
        <v>5728</v>
      </c>
      <c r="F367" s="823" t="s">
        <v>5783</v>
      </c>
      <c r="G367" s="823" t="s">
        <v>5784</v>
      </c>
      <c r="H367" s="832">
        <v>40</v>
      </c>
      <c r="I367" s="832">
        <v>4840</v>
      </c>
      <c r="J367" s="823">
        <v>3.3060109289617485</v>
      </c>
      <c r="K367" s="823">
        <v>121</v>
      </c>
      <c r="L367" s="832">
        <v>12</v>
      </c>
      <c r="M367" s="832">
        <v>1464</v>
      </c>
      <c r="N367" s="823">
        <v>1</v>
      </c>
      <c r="O367" s="823">
        <v>122</v>
      </c>
      <c r="P367" s="832"/>
      <c r="Q367" s="832"/>
      <c r="R367" s="828"/>
      <c r="S367" s="833"/>
    </row>
    <row r="368" spans="1:19" ht="14.45" customHeight="1" x14ac:dyDescent="0.2">
      <c r="A368" s="822" t="s">
        <v>5810</v>
      </c>
      <c r="B368" s="823" t="s">
        <v>5811</v>
      </c>
      <c r="C368" s="823" t="s">
        <v>590</v>
      </c>
      <c r="D368" s="823" t="s">
        <v>2255</v>
      </c>
      <c r="E368" s="823" t="s">
        <v>5728</v>
      </c>
      <c r="F368" s="823" t="s">
        <v>5785</v>
      </c>
      <c r="G368" s="823" t="s">
        <v>5786</v>
      </c>
      <c r="H368" s="832"/>
      <c r="I368" s="832"/>
      <c r="J368" s="823"/>
      <c r="K368" s="823"/>
      <c r="L368" s="832">
        <v>3</v>
      </c>
      <c r="M368" s="832">
        <v>99</v>
      </c>
      <c r="N368" s="823">
        <v>1</v>
      </c>
      <c r="O368" s="823">
        <v>33</v>
      </c>
      <c r="P368" s="832"/>
      <c r="Q368" s="832"/>
      <c r="R368" s="828"/>
      <c r="S368" s="833"/>
    </row>
    <row r="369" spans="1:19" ht="14.45" customHeight="1" x14ac:dyDescent="0.2">
      <c r="A369" s="822" t="s">
        <v>5810</v>
      </c>
      <c r="B369" s="823" t="s">
        <v>5811</v>
      </c>
      <c r="C369" s="823" t="s">
        <v>590</v>
      </c>
      <c r="D369" s="823" t="s">
        <v>2255</v>
      </c>
      <c r="E369" s="823" t="s">
        <v>5728</v>
      </c>
      <c r="F369" s="823" t="s">
        <v>5787</v>
      </c>
      <c r="G369" s="823" t="s">
        <v>5788</v>
      </c>
      <c r="H369" s="832"/>
      <c r="I369" s="832"/>
      <c r="J369" s="823"/>
      <c r="K369" s="823"/>
      <c r="L369" s="832">
        <v>3</v>
      </c>
      <c r="M369" s="832">
        <v>225</v>
      </c>
      <c r="N369" s="823">
        <v>1</v>
      </c>
      <c r="O369" s="823">
        <v>75</v>
      </c>
      <c r="P369" s="832"/>
      <c r="Q369" s="832"/>
      <c r="R369" s="828"/>
      <c r="S369" s="833"/>
    </row>
    <row r="370" spans="1:19" ht="14.45" customHeight="1" x14ac:dyDescent="0.2">
      <c r="A370" s="822" t="s">
        <v>5810</v>
      </c>
      <c r="B370" s="823" t="s">
        <v>5811</v>
      </c>
      <c r="C370" s="823" t="s">
        <v>590</v>
      </c>
      <c r="D370" s="823" t="s">
        <v>2255</v>
      </c>
      <c r="E370" s="823" t="s">
        <v>5728</v>
      </c>
      <c r="F370" s="823" t="s">
        <v>5791</v>
      </c>
      <c r="G370" s="823" t="s">
        <v>5792</v>
      </c>
      <c r="H370" s="832">
        <v>5</v>
      </c>
      <c r="I370" s="832">
        <v>385</v>
      </c>
      <c r="J370" s="823">
        <v>2.4679487179487181</v>
      </c>
      <c r="K370" s="823">
        <v>77</v>
      </c>
      <c r="L370" s="832">
        <v>2</v>
      </c>
      <c r="M370" s="832">
        <v>156</v>
      </c>
      <c r="N370" s="823">
        <v>1</v>
      </c>
      <c r="O370" s="823">
        <v>78</v>
      </c>
      <c r="P370" s="832"/>
      <c r="Q370" s="832"/>
      <c r="R370" s="828"/>
      <c r="S370" s="833"/>
    </row>
    <row r="371" spans="1:19" ht="14.45" customHeight="1" x14ac:dyDescent="0.2">
      <c r="A371" s="822" t="s">
        <v>5810</v>
      </c>
      <c r="B371" s="823" t="s">
        <v>5811</v>
      </c>
      <c r="C371" s="823" t="s">
        <v>590</v>
      </c>
      <c r="D371" s="823" t="s">
        <v>2255</v>
      </c>
      <c r="E371" s="823" t="s">
        <v>5728</v>
      </c>
      <c r="F371" s="823" t="s">
        <v>5799</v>
      </c>
      <c r="G371" s="823" t="s">
        <v>5800</v>
      </c>
      <c r="H371" s="832">
        <v>124</v>
      </c>
      <c r="I371" s="832">
        <v>22072</v>
      </c>
      <c r="J371" s="823">
        <v>0.95587025247932089</v>
      </c>
      <c r="K371" s="823">
        <v>178</v>
      </c>
      <c r="L371" s="832">
        <v>129</v>
      </c>
      <c r="M371" s="832">
        <v>23091</v>
      </c>
      <c r="N371" s="823">
        <v>1</v>
      </c>
      <c r="O371" s="823">
        <v>179</v>
      </c>
      <c r="P371" s="832"/>
      <c r="Q371" s="832"/>
      <c r="R371" s="828"/>
      <c r="S371" s="833"/>
    </row>
    <row r="372" spans="1:19" ht="14.45" customHeight="1" x14ac:dyDescent="0.2">
      <c r="A372" s="822" t="s">
        <v>5810</v>
      </c>
      <c r="B372" s="823" t="s">
        <v>5811</v>
      </c>
      <c r="C372" s="823" t="s">
        <v>590</v>
      </c>
      <c r="D372" s="823" t="s">
        <v>2256</v>
      </c>
      <c r="E372" s="823" t="s">
        <v>5732</v>
      </c>
      <c r="F372" s="823" t="s">
        <v>5733</v>
      </c>
      <c r="G372" s="823" t="s">
        <v>5734</v>
      </c>
      <c r="H372" s="832"/>
      <c r="I372" s="832"/>
      <c r="J372" s="823"/>
      <c r="K372" s="823"/>
      <c r="L372" s="832">
        <v>0.2</v>
      </c>
      <c r="M372" s="832">
        <v>10.88</v>
      </c>
      <c r="N372" s="823">
        <v>1</v>
      </c>
      <c r="O372" s="823">
        <v>54.4</v>
      </c>
      <c r="P372" s="832"/>
      <c r="Q372" s="832"/>
      <c r="R372" s="828"/>
      <c r="S372" s="833"/>
    </row>
    <row r="373" spans="1:19" ht="14.45" customHeight="1" x14ac:dyDescent="0.2">
      <c r="A373" s="822" t="s">
        <v>5810</v>
      </c>
      <c r="B373" s="823" t="s">
        <v>5811</v>
      </c>
      <c r="C373" s="823" t="s">
        <v>590</v>
      </c>
      <c r="D373" s="823" t="s">
        <v>2256</v>
      </c>
      <c r="E373" s="823" t="s">
        <v>5732</v>
      </c>
      <c r="F373" s="823" t="s">
        <v>5735</v>
      </c>
      <c r="G373" s="823" t="s">
        <v>5736</v>
      </c>
      <c r="H373" s="832">
        <v>4.5000000000000009</v>
      </c>
      <c r="I373" s="832">
        <v>313.64999999999998</v>
      </c>
      <c r="J373" s="823">
        <v>3.214285714285714</v>
      </c>
      <c r="K373" s="823">
        <v>69.699999999999974</v>
      </c>
      <c r="L373" s="832">
        <v>1.4000000000000001</v>
      </c>
      <c r="M373" s="832">
        <v>97.58</v>
      </c>
      <c r="N373" s="823">
        <v>1</v>
      </c>
      <c r="O373" s="823">
        <v>69.699999999999989</v>
      </c>
      <c r="P373" s="832"/>
      <c r="Q373" s="832"/>
      <c r="R373" s="828"/>
      <c r="S373" s="833"/>
    </row>
    <row r="374" spans="1:19" ht="14.45" customHeight="1" x14ac:dyDescent="0.2">
      <c r="A374" s="822" t="s">
        <v>5810</v>
      </c>
      <c r="B374" s="823" t="s">
        <v>5811</v>
      </c>
      <c r="C374" s="823" t="s">
        <v>590</v>
      </c>
      <c r="D374" s="823" t="s">
        <v>2256</v>
      </c>
      <c r="E374" s="823" t="s">
        <v>5732</v>
      </c>
      <c r="F374" s="823" t="s">
        <v>5737</v>
      </c>
      <c r="G374" s="823" t="s">
        <v>5738</v>
      </c>
      <c r="H374" s="832">
        <v>20.799999999999997</v>
      </c>
      <c r="I374" s="832">
        <v>7648.16</v>
      </c>
      <c r="J374" s="823">
        <v>2.6300412654745529</v>
      </c>
      <c r="K374" s="823">
        <v>367.70000000000005</v>
      </c>
      <c r="L374" s="832">
        <v>10.199999999999999</v>
      </c>
      <c r="M374" s="832">
        <v>2908</v>
      </c>
      <c r="N374" s="823">
        <v>1</v>
      </c>
      <c r="O374" s="823">
        <v>285.0980392156863</v>
      </c>
      <c r="P374" s="832"/>
      <c r="Q374" s="832"/>
      <c r="R374" s="828"/>
      <c r="S374" s="833"/>
    </row>
    <row r="375" spans="1:19" ht="14.45" customHeight="1" x14ac:dyDescent="0.2">
      <c r="A375" s="822" t="s">
        <v>5810</v>
      </c>
      <c r="B375" s="823" t="s">
        <v>5811</v>
      </c>
      <c r="C375" s="823" t="s">
        <v>590</v>
      </c>
      <c r="D375" s="823" t="s">
        <v>2256</v>
      </c>
      <c r="E375" s="823" t="s">
        <v>5732</v>
      </c>
      <c r="F375" s="823" t="s">
        <v>5740</v>
      </c>
      <c r="G375" s="823" t="s">
        <v>697</v>
      </c>
      <c r="H375" s="832">
        <v>25</v>
      </c>
      <c r="I375" s="832">
        <v>342.39</v>
      </c>
      <c r="J375" s="823"/>
      <c r="K375" s="823">
        <v>13.695599999999999</v>
      </c>
      <c r="L375" s="832"/>
      <c r="M375" s="832"/>
      <c r="N375" s="823"/>
      <c r="O375" s="823"/>
      <c r="P375" s="832"/>
      <c r="Q375" s="832"/>
      <c r="R375" s="828"/>
      <c r="S375" s="833"/>
    </row>
    <row r="376" spans="1:19" ht="14.45" customHeight="1" x14ac:dyDescent="0.2">
      <c r="A376" s="822" t="s">
        <v>5810</v>
      </c>
      <c r="B376" s="823" t="s">
        <v>5811</v>
      </c>
      <c r="C376" s="823" t="s">
        <v>590</v>
      </c>
      <c r="D376" s="823" t="s">
        <v>2256</v>
      </c>
      <c r="E376" s="823" t="s">
        <v>5732</v>
      </c>
      <c r="F376" s="823" t="s">
        <v>5812</v>
      </c>
      <c r="G376" s="823" t="s">
        <v>665</v>
      </c>
      <c r="H376" s="832"/>
      <c r="I376" s="832"/>
      <c r="J376" s="823"/>
      <c r="K376" s="823"/>
      <c r="L376" s="832">
        <v>0.2</v>
      </c>
      <c r="M376" s="832">
        <v>9.42</v>
      </c>
      <c r="N376" s="823">
        <v>1</v>
      </c>
      <c r="O376" s="823">
        <v>47.099999999999994</v>
      </c>
      <c r="P376" s="832"/>
      <c r="Q376" s="832"/>
      <c r="R376" s="828"/>
      <c r="S376" s="833"/>
    </row>
    <row r="377" spans="1:19" ht="14.45" customHeight="1" x14ac:dyDescent="0.2">
      <c r="A377" s="822" t="s">
        <v>5810</v>
      </c>
      <c r="B377" s="823" t="s">
        <v>5811</v>
      </c>
      <c r="C377" s="823" t="s">
        <v>590</v>
      </c>
      <c r="D377" s="823" t="s">
        <v>2256</v>
      </c>
      <c r="E377" s="823" t="s">
        <v>5732</v>
      </c>
      <c r="F377" s="823" t="s">
        <v>5743</v>
      </c>
      <c r="G377" s="823" t="s">
        <v>673</v>
      </c>
      <c r="H377" s="832">
        <v>0.4</v>
      </c>
      <c r="I377" s="832">
        <v>34.04</v>
      </c>
      <c r="J377" s="823">
        <v>0.37709094937409998</v>
      </c>
      <c r="K377" s="823">
        <v>85.1</v>
      </c>
      <c r="L377" s="832">
        <v>1.5</v>
      </c>
      <c r="M377" s="832">
        <v>90.269999999999982</v>
      </c>
      <c r="N377" s="823">
        <v>1</v>
      </c>
      <c r="O377" s="823">
        <v>60.179999999999986</v>
      </c>
      <c r="P377" s="832"/>
      <c r="Q377" s="832"/>
      <c r="R377" s="828"/>
      <c r="S377" s="833"/>
    </row>
    <row r="378" spans="1:19" ht="14.45" customHeight="1" x14ac:dyDescent="0.2">
      <c r="A378" s="822" t="s">
        <v>5810</v>
      </c>
      <c r="B378" s="823" t="s">
        <v>5811</v>
      </c>
      <c r="C378" s="823" t="s">
        <v>590</v>
      </c>
      <c r="D378" s="823" t="s">
        <v>2256</v>
      </c>
      <c r="E378" s="823" t="s">
        <v>5732</v>
      </c>
      <c r="F378" s="823" t="s">
        <v>5746</v>
      </c>
      <c r="G378" s="823" t="s">
        <v>669</v>
      </c>
      <c r="H378" s="832">
        <v>9.2000000000000011</v>
      </c>
      <c r="I378" s="832">
        <v>5980</v>
      </c>
      <c r="J378" s="823">
        <v>3.2835312786553992</v>
      </c>
      <c r="K378" s="823">
        <v>649.99999999999989</v>
      </c>
      <c r="L378" s="832">
        <v>3.4</v>
      </c>
      <c r="M378" s="832">
        <v>1821.21</v>
      </c>
      <c r="N378" s="823">
        <v>1</v>
      </c>
      <c r="O378" s="823">
        <v>535.65</v>
      </c>
      <c r="P378" s="832"/>
      <c r="Q378" s="832"/>
      <c r="R378" s="828"/>
      <c r="S378" s="833"/>
    </row>
    <row r="379" spans="1:19" ht="14.45" customHeight="1" x14ac:dyDescent="0.2">
      <c r="A379" s="822" t="s">
        <v>5810</v>
      </c>
      <c r="B379" s="823" t="s">
        <v>5811</v>
      </c>
      <c r="C379" s="823" t="s">
        <v>590</v>
      </c>
      <c r="D379" s="823" t="s">
        <v>2256</v>
      </c>
      <c r="E379" s="823" t="s">
        <v>5732</v>
      </c>
      <c r="F379" s="823" t="s">
        <v>5747</v>
      </c>
      <c r="G379" s="823" t="s">
        <v>5748</v>
      </c>
      <c r="H379" s="832">
        <v>1</v>
      </c>
      <c r="I379" s="832">
        <v>16.8</v>
      </c>
      <c r="J379" s="823"/>
      <c r="K379" s="823">
        <v>16.8</v>
      </c>
      <c r="L379" s="832"/>
      <c r="M379" s="832"/>
      <c r="N379" s="823"/>
      <c r="O379" s="823"/>
      <c r="P379" s="832"/>
      <c r="Q379" s="832"/>
      <c r="R379" s="828"/>
      <c r="S379" s="833"/>
    </row>
    <row r="380" spans="1:19" ht="14.45" customHeight="1" x14ac:dyDescent="0.2">
      <c r="A380" s="822" t="s">
        <v>5810</v>
      </c>
      <c r="B380" s="823" t="s">
        <v>5811</v>
      </c>
      <c r="C380" s="823" t="s">
        <v>590</v>
      </c>
      <c r="D380" s="823" t="s">
        <v>2256</v>
      </c>
      <c r="E380" s="823" t="s">
        <v>5732</v>
      </c>
      <c r="F380" s="823" t="s">
        <v>5750</v>
      </c>
      <c r="G380" s="823" t="s">
        <v>675</v>
      </c>
      <c r="H380" s="832"/>
      <c r="I380" s="832"/>
      <c r="J380" s="823"/>
      <c r="K380" s="823"/>
      <c r="L380" s="832">
        <v>7.0000000000000007E-2</v>
      </c>
      <c r="M380" s="832">
        <v>12.05</v>
      </c>
      <c r="N380" s="823">
        <v>1</v>
      </c>
      <c r="O380" s="823">
        <v>172.14285714285714</v>
      </c>
      <c r="P380" s="832"/>
      <c r="Q380" s="832"/>
      <c r="R380" s="828"/>
      <c r="S380" s="833"/>
    </row>
    <row r="381" spans="1:19" ht="14.45" customHeight="1" x14ac:dyDescent="0.2">
      <c r="A381" s="822" t="s">
        <v>5810</v>
      </c>
      <c r="B381" s="823" t="s">
        <v>5811</v>
      </c>
      <c r="C381" s="823" t="s">
        <v>590</v>
      </c>
      <c r="D381" s="823" t="s">
        <v>2256</v>
      </c>
      <c r="E381" s="823" t="s">
        <v>5732</v>
      </c>
      <c r="F381" s="823" t="s">
        <v>5751</v>
      </c>
      <c r="G381" s="823" t="s">
        <v>675</v>
      </c>
      <c r="H381" s="832">
        <v>5.55</v>
      </c>
      <c r="I381" s="832">
        <v>1350.9999999999998</v>
      </c>
      <c r="J381" s="823">
        <v>1.7075760256831565</v>
      </c>
      <c r="K381" s="823">
        <v>243.4234234234234</v>
      </c>
      <c r="L381" s="832">
        <v>3.25</v>
      </c>
      <c r="M381" s="832">
        <v>791.18000000000006</v>
      </c>
      <c r="N381" s="823">
        <v>1</v>
      </c>
      <c r="O381" s="823">
        <v>243.44000000000003</v>
      </c>
      <c r="P381" s="832"/>
      <c r="Q381" s="832"/>
      <c r="R381" s="828"/>
      <c r="S381" s="833"/>
    </row>
    <row r="382" spans="1:19" ht="14.45" customHeight="1" x14ac:dyDescent="0.2">
      <c r="A382" s="822" t="s">
        <v>5810</v>
      </c>
      <c r="B382" s="823" t="s">
        <v>5811</v>
      </c>
      <c r="C382" s="823" t="s">
        <v>590</v>
      </c>
      <c r="D382" s="823" t="s">
        <v>2256</v>
      </c>
      <c r="E382" s="823" t="s">
        <v>5732</v>
      </c>
      <c r="F382" s="823" t="s">
        <v>5814</v>
      </c>
      <c r="G382" s="823" t="s">
        <v>5815</v>
      </c>
      <c r="H382" s="832">
        <v>4.7</v>
      </c>
      <c r="I382" s="832">
        <v>176.25</v>
      </c>
      <c r="J382" s="823"/>
      <c r="K382" s="823">
        <v>37.5</v>
      </c>
      <c r="L382" s="832"/>
      <c r="M382" s="832"/>
      <c r="N382" s="823"/>
      <c r="O382" s="823"/>
      <c r="P382" s="832"/>
      <c r="Q382" s="832"/>
      <c r="R382" s="828"/>
      <c r="S382" s="833"/>
    </row>
    <row r="383" spans="1:19" ht="14.45" customHeight="1" x14ac:dyDescent="0.2">
      <c r="A383" s="822" t="s">
        <v>5810</v>
      </c>
      <c r="B383" s="823" t="s">
        <v>5811</v>
      </c>
      <c r="C383" s="823" t="s">
        <v>590</v>
      </c>
      <c r="D383" s="823" t="s">
        <v>2256</v>
      </c>
      <c r="E383" s="823" t="s">
        <v>5732</v>
      </c>
      <c r="F383" s="823" t="s">
        <v>5753</v>
      </c>
      <c r="G383" s="823" t="s">
        <v>5754</v>
      </c>
      <c r="H383" s="832"/>
      <c r="I383" s="832"/>
      <c r="J383" s="823"/>
      <c r="K383" s="823"/>
      <c r="L383" s="832">
        <v>0.2</v>
      </c>
      <c r="M383" s="832">
        <v>6.04</v>
      </c>
      <c r="N383" s="823">
        <v>1</v>
      </c>
      <c r="O383" s="823">
        <v>30.2</v>
      </c>
      <c r="P383" s="832"/>
      <c r="Q383" s="832"/>
      <c r="R383" s="828"/>
      <c r="S383" s="833"/>
    </row>
    <row r="384" spans="1:19" ht="14.45" customHeight="1" x14ac:dyDescent="0.2">
      <c r="A384" s="822" t="s">
        <v>5810</v>
      </c>
      <c r="B384" s="823" t="s">
        <v>5811</v>
      </c>
      <c r="C384" s="823" t="s">
        <v>590</v>
      </c>
      <c r="D384" s="823" t="s">
        <v>2256</v>
      </c>
      <c r="E384" s="823" t="s">
        <v>5732</v>
      </c>
      <c r="F384" s="823" t="s">
        <v>5816</v>
      </c>
      <c r="G384" s="823" t="s">
        <v>1857</v>
      </c>
      <c r="H384" s="832"/>
      <c r="I384" s="832"/>
      <c r="J384" s="823"/>
      <c r="K384" s="823"/>
      <c r="L384" s="832">
        <v>1.8000000000000003</v>
      </c>
      <c r="M384" s="832">
        <v>88.919999999999987</v>
      </c>
      <c r="N384" s="823">
        <v>1</v>
      </c>
      <c r="O384" s="823">
        <v>49.399999999999984</v>
      </c>
      <c r="P384" s="832"/>
      <c r="Q384" s="832"/>
      <c r="R384" s="828"/>
      <c r="S384" s="833"/>
    </row>
    <row r="385" spans="1:19" ht="14.45" customHeight="1" x14ac:dyDescent="0.2">
      <c r="A385" s="822" t="s">
        <v>5810</v>
      </c>
      <c r="B385" s="823" t="s">
        <v>5811</v>
      </c>
      <c r="C385" s="823" t="s">
        <v>590</v>
      </c>
      <c r="D385" s="823" t="s">
        <v>2256</v>
      </c>
      <c r="E385" s="823" t="s">
        <v>5756</v>
      </c>
      <c r="F385" s="823" t="s">
        <v>5759</v>
      </c>
      <c r="G385" s="823" t="s">
        <v>5760</v>
      </c>
      <c r="H385" s="832">
        <v>24</v>
      </c>
      <c r="I385" s="832">
        <v>5823.3600000000006</v>
      </c>
      <c r="J385" s="823">
        <v>2.4000000000000004</v>
      </c>
      <c r="K385" s="823">
        <v>242.64000000000001</v>
      </c>
      <c r="L385" s="832">
        <v>10</v>
      </c>
      <c r="M385" s="832">
        <v>2426.4</v>
      </c>
      <c r="N385" s="823">
        <v>1</v>
      </c>
      <c r="O385" s="823">
        <v>242.64000000000001</v>
      </c>
      <c r="P385" s="832"/>
      <c r="Q385" s="832"/>
      <c r="R385" s="828"/>
      <c r="S385" s="833"/>
    </row>
    <row r="386" spans="1:19" ht="14.45" customHeight="1" x14ac:dyDescent="0.2">
      <c r="A386" s="822" t="s">
        <v>5810</v>
      </c>
      <c r="B386" s="823" t="s">
        <v>5811</v>
      </c>
      <c r="C386" s="823" t="s">
        <v>590</v>
      </c>
      <c r="D386" s="823" t="s">
        <v>2256</v>
      </c>
      <c r="E386" s="823" t="s">
        <v>5756</v>
      </c>
      <c r="F386" s="823" t="s">
        <v>5761</v>
      </c>
      <c r="G386" s="823" t="s">
        <v>5762</v>
      </c>
      <c r="H386" s="832">
        <v>4</v>
      </c>
      <c r="I386" s="832">
        <v>970.56</v>
      </c>
      <c r="J386" s="823">
        <v>2</v>
      </c>
      <c r="K386" s="823">
        <v>242.64</v>
      </c>
      <c r="L386" s="832">
        <v>2</v>
      </c>
      <c r="M386" s="832">
        <v>485.28</v>
      </c>
      <c r="N386" s="823">
        <v>1</v>
      </c>
      <c r="O386" s="823">
        <v>242.64</v>
      </c>
      <c r="P386" s="832"/>
      <c r="Q386" s="832"/>
      <c r="R386" s="828"/>
      <c r="S386" s="833"/>
    </row>
    <row r="387" spans="1:19" ht="14.45" customHeight="1" x14ac:dyDescent="0.2">
      <c r="A387" s="822" t="s">
        <v>5810</v>
      </c>
      <c r="B387" s="823" t="s">
        <v>5811</v>
      </c>
      <c r="C387" s="823" t="s">
        <v>590</v>
      </c>
      <c r="D387" s="823" t="s">
        <v>2256</v>
      </c>
      <c r="E387" s="823" t="s">
        <v>5728</v>
      </c>
      <c r="F387" s="823" t="s">
        <v>5769</v>
      </c>
      <c r="G387" s="823" t="s">
        <v>5770</v>
      </c>
      <c r="H387" s="832">
        <v>5</v>
      </c>
      <c r="I387" s="832">
        <v>390</v>
      </c>
      <c r="J387" s="823">
        <v>1.6455696202531647</v>
      </c>
      <c r="K387" s="823">
        <v>78</v>
      </c>
      <c r="L387" s="832">
        <v>3</v>
      </c>
      <c r="M387" s="832">
        <v>237</v>
      </c>
      <c r="N387" s="823">
        <v>1</v>
      </c>
      <c r="O387" s="823">
        <v>79</v>
      </c>
      <c r="P387" s="832"/>
      <c r="Q387" s="832"/>
      <c r="R387" s="828"/>
      <c r="S387" s="833"/>
    </row>
    <row r="388" spans="1:19" ht="14.45" customHeight="1" x14ac:dyDescent="0.2">
      <c r="A388" s="822" t="s">
        <v>5810</v>
      </c>
      <c r="B388" s="823" t="s">
        <v>5811</v>
      </c>
      <c r="C388" s="823" t="s">
        <v>590</v>
      </c>
      <c r="D388" s="823" t="s">
        <v>2256</v>
      </c>
      <c r="E388" s="823" t="s">
        <v>5728</v>
      </c>
      <c r="F388" s="823" t="s">
        <v>5771</v>
      </c>
      <c r="G388" s="823" t="s">
        <v>5772</v>
      </c>
      <c r="H388" s="832">
        <v>373</v>
      </c>
      <c r="I388" s="832">
        <v>54831</v>
      </c>
      <c r="J388" s="823">
        <v>1.8912458609271523</v>
      </c>
      <c r="K388" s="823">
        <v>147</v>
      </c>
      <c r="L388" s="832">
        <v>192</v>
      </c>
      <c r="M388" s="832">
        <v>28992</v>
      </c>
      <c r="N388" s="823">
        <v>1</v>
      </c>
      <c r="O388" s="823">
        <v>151</v>
      </c>
      <c r="P388" s="832"/>
      <c r="Q388" s="832"/>
      <c r="R388" s="828"/>
      <c r="S388" s="833"/>
    </row>
    <row r="389" spans="1:19" ht="14.45" customHeight="1" x14ac:dyDescent="0.2">
      <c r="A389" s="822" t="s">
        <v>5810</v>
      </c>
      <c r="B389" s="823" t="s">
        <v>5811</v>
      </c>
      <c r="C389" s="823" t="s">
        <v>590</v>
      </c>
      <c r="D389" s="823" t="s">
        <v>2256</v>
      </c>
      <c r="E389" s="823" t="s">
        <v>5728</v>
      </c>
      <c r="F389" s="823" t="s">
        <v>5773</v>
      </c>
      <c r="G389" s="823" t="s">
        <v>5774</v>
      </c>
      <c r="H389" s="832">
        <v>31</v>
      </c>
      <c r="I389" s="832">
        <v>1147</v>
      </c>
      <c r="J389" s="823">
        <v>0.88777089783281737</v>
      </c>
      <c r="K389" s="823">
        <v>37</v>
      </c>
      <c r="L389" s="832">
        <v>34</v>
      </c>
      <c r="M389" s="832">
        <v>1292</v>
      </c>
      <c r="N389" s="823">
        <v>1</v>
      </c>
      <c r="O389" s="823">
        <v>38</v>
      </c>
      <c r="P389" s="832">
        <v>2</v>
      </c>
      <c r="Q389" s="832">
        <v>76</v>
      </c>
      <c r="R389" s="828">
        <v>5.8823529411764705E-2</v>
      </c>
      <c r="S389" s="833">
        <v>38</v>
      </c>
    </row>
    <row r="390" spans="1:19" ht="14.45" customHeight="1" x14ac:dyDescent="0.2">
      <c r="A390" s="822" t="s">
        <v>5810</v>
      </c>
      <c r="B390" s="823" t="s">
        <v>5811</v>
      </c>
      <c r="C390" s="823" t="s">
        <v>590</v>
      </c>
      <c r="D390" s="823" t="s">
        <v>2256</v>
      </c>
      <c r="E390" s="823" t="s">
        <v>5728</v>
      </c>
      <c r="F390" s="823" t="s">
        <v>5775</v>
      </c>
      <c r="G390" s="823" t="s">
        <v>5776</v>
      </c>
      <c r="H390" s="832">
        <v>19</v>
      </c>
      <c r="I390" s="832">
        <v>2470</v>
      </c>
      <c r="J390" s="823">
        <v>1.0474978795589482</v>
      </c>
      <c r="K390" s="823">
        <v>130</v>
      </c>
      <c r="L390" s="832">
        <v>18</v>
      </c>
      <c r="M390" s="832">
        <v>2358</v>
      </c>
      <c r="N390" s="823">
        <v>1</v>
      </c>
      <c r="O390" s="823">
        <v>131</v>
      </c>
      <c r="P390" s="832"/>
      <c r="Q390" s="832"/>
      <c r="R390" s="828"/>
      <c r="S390" s="833"/>
    </row>
    <row r="391" spans="1:19" ht="14.45" customHeight="1" x14ac:dyDescent="0.2">
      <c r="A391" s="822" t="s">
        <v>5810</v>
      </c>
      <c r="B391" s="823" t="s">
        <v>5811</v>
      </c>
      <c r="C391" s="823" t="s">
        <v>590</v>
      </c>
      <c r="D391" s="823" t="s">
        <v>2256</v>
      </c>
      <c r="E391" s="823" t="s">
        <v>5728</v>
      </c>
      <c r="F391" s="823" t="s">
        <v>5819</v>
      </c>
      <c r="G391" s="823" t="s">
        <v>5820</v>
      </c>
      <c r="H391" s="832">
        <v>11</v>
      </c>
      <c r="I391" s="832">
        <v>2772</v>
      </c>
      <c r="J391" s="823">
        <v>0.47449503594659365</v>
      </c>
      <c r="K391" s="823">
        <v>252</v>
      </c>
      <c r="L391" s="832">
        <v>23</v>
      </c>
      <c r="M391" s="832">
        <v>5842</v>
      </c>
      <c r="N391" s="823">
        <v>1</v>
      </c>
      <c r="O391" s="823">
        <v>254</v>
      </c>
      <c r="P391" s="832">
        <v>6</v>
      </c>
      <c r="Q391" s="832">
        <v>1530</v>
      </c>
      <c r="R391" s="828">
        <v>0.26189661074974324</v>
      </c>
      <c r="S391" s="833">
        <v>255</v>
      </c>
    </row>
    <row r="392" spans="1:19" ht="14.45" customHeight="1" x14ac:dyDescent="0.2">
      <c r="A392" s="822" t="s">
        <v>5810</v>
      </c>
      <c r="B392" s="823" t="s">
        <v>5811</v>
      </c>
      <c r="C392" s="823" t="s">
        <v>590</v>
      </c>
      <c r="D392" s="823" t="s">
        <v>2256</v>
      </c>
      <c r="E392" s="823" t="s">
        <v>5728</v>
      </c>
      <c r="F392" s="823" t="s">
        <v>5777</v>
      </c>
      <c r="G392" s="823" t="s">
        <v>5778</v>
      </c>
      <c r="H392" s="832">
        <v>19</v>
      </c>
      <c r="I392" s="832">
        <v>13338</v>
      </c>
      <c r="J392" s="823">
        <v>0.8983633057183269</v>
      </c>
      <c r="K392" s="823">
        <v>702</v>
      </c>
      <c r="L392" s="832">
        <v>21</v>
      </c>
      <c r="M392" s="832">
        <v>14847</v>
      </c>
      <c r="N392" s="823">
        <v>1</v>
      </c>
      <c r="O392" s="823">
        <v>707</v>
      </c>
      <c r="P392" s="832"/>
      <c r="Q392" s="832"/>
      <c r="R392" s="828"/>
      <c r="S392" s="833"/>
    </row>
    <row r="393" spans="1:19" ht="14.45" customHeight="1" x14ac:dyDescent="0.2">
      <c r="A393" s="822" t="s">
        <v>5810</v>
      </c>
      <c r="B393" s="823" t="s">
        <v>5811</v>
      </c>
      <c r="C393" s="823" t="s">
        <v>590</v>
      </c>
      <c r="D393" s="823" t="s">
        <v>2256</v>
      </c>
      <c r="E393" s="823" t="s">
        <v>5728</v>
      </c>
      <c r="F393" s="823" t="s">
        <v>5779</v>
      </c>
      <c r="G393" s="823" t="s">
        <v>5780</v>
      </c>
      <c r="H393" s="832">
        <v>1</v>
      </c>
      <c r="I393" s="832">
        <v>355</v>
      </c>
      <c r="J393" s="823">
        <v>0.99162011173184361</v>
      </c>
      <c r="K393" s="823">
        <v>355</v>
      </c>
      <c r="L393" s="832">
        <v>1</v>
      </c>
      <c r="M393" s="832">
        <v>358</v>
      </c>
      <c r="N393" s="823">
        <v>1</v>
      </c>
      <c r="O393" s="823">
        <v>358</v>
      </c>
      <c r="P393" s="832"/>
      <c r="Q393" s="832"/>
      <c r="R393" s="828"/>
      <c r="S393" s="833"/>
    </row>
    <row r="394" spans="1:19" ht="14.45" customHeight="1" x14ac:dyDescent="0.2">
      <c r="A394" s="822" t="s">
        <v>5810</v>
      </c>
      <c r="B394" s="823" t="s">
        <v>5811</v>
      </c>
      <c r="C394" s="823" t="s">
        <v>590</v>
      </c>
      <c r="D394" s="823" t="s">
        <v>2256</v>
      </c>
      <c r="E394" s="823" t="s">
        <v>5728</v>
      </c>
      <c r="F394" s="823" t="s">
        <v>5824</v>
      </c>
      <c r="G394" s="823" t="s">
        <v>5825</v>
      </c>
      <c r="H394" s="832"/>
      <c r="I394" s="832"/>
      <c r="J394" s="823"/>
      <c r="K394" s="823"/>
      <c r="L394" s="832"/>
      <c r="M394" s="832"/>
      <c r="N394" s="823"/>
      <c r="O394" s="823"/>
      <c r="P394" s="832">
        <v>1</v>
      </c>
      <c r="Q394" s="832">
        <v>725</v>
      </c>
      <c r="R394" s="828"/>
      <c r="S394" s="833">
        <v>725</v>
      </c>
    </row>
    <row r="395" spans="1:19" ht="14.45" customHeight="1" x14ac:dyDescent="0.2">
      <c r="A395" s="822" t="s">
        <v>5810</v>
      </c>
      <c r="B395" s="823" t="s">
        <v>5811</v>
      </c>
      <c r="C395" s="823" t="s">
        <v>590</v>
      </c>
      <c r="D395" s="823" t="s">
        <v>2256</v>
      </c>
      <c r="E395" s="823" t="s">
        <v>5728</v>
      </c>
      <c r="F395" s="823" t="s">
        <v>5781</v>
      </c>
      <c r="G395" s="823" t="s">
        <v>5782</v>
      </c>
      <c r="H395" s="832">
        <v>219</v>
      </c>
      <c r="I395" s="832">
        <v>7300.01</v>
      </c>
      <c r="J395" s="823">
        <v>1.5103448133174988</v>
      </c>
      <c r="K395" s="823">
        <v>33.33337899543379</v>
      </c>
      <c r="L395" s="832">
        <v>145</v>
      </c>
      <c r="M395" s="832">
        <v>4833.34</v>
      </c>
      <c r="N395" s="823">
        <v>1</v>
      </c>
      <c r="O395" s="823">
        <v>33.333379310344831</v>
      </c>
      <c r="P395" s="832"/>
      <c r="Q395" s="832"/>
      <c r="R395" s="828"/>
      <c r="S395" s="833"/>
    </row>
    <row r="396" spans="1:19" ht="14.45" customHeight="1" x14ac:dyDescent="0.2">
      <c r="A396" s="822" t="s">
        <v>5810</v>
      </c>
      <c r="B396" s="823" t="s">
        <v>5811</v>
      </c>
      <c r="C396" s="823" t="s">
        <v>590</v>
      </c>
      <c r="D396" s="823" t="s">
        <v>2256</v>
      </c>
      <c r="E396" s="823" t="s">
        <v>5728</v>
      </c>
      <c r="F396" s="823" t="s">
        <v>5783</v>
      </c>
      <c r="G396" s="823" t="s">
        <v>5784</v>
      </c>
      <c r="H396" s="832">
        <v>752</v>
      </c>
      <c r="I396" s="832">
        <v>90992</v>
      </c>
      <c r="J396" s="823">
        <v>1.9372365339578455</v>
      </c>
      <c r="K396" s="823">
        <v>121</v>
      </c>
      <c r="L396" s="832">
        <v>385</v>
      </c>
      <c r="M396" s="832">
        <v>46970</v>
      </c>
      <c r="N396" s="823">
        <v>1</v>
      </c>
      <c r="O396" s="823">
        <v>122</v>
      </c>
      <c r="P396" s="832"/>
      <c r="Q396" s="832"/>
      <c r="R396" s="828"/>
      <c r="S396" s="833"/>
    </row>
    <row r="397" spans="1:19" ht="14.45" customHeight="1" x14ac:dyDescent="0.2">
      <c r="A397" s="822" t="s">
        <v>5810</v>
      </c>
      <c r="B397" s="823" t="s">
        <v>5811</v>
      </c>
      <c r="C397" s="823" t="s">
        <v>590</v>
      </c>
      <c r="D397" s="823" t="s">
        <v>2256</v>
      </c>
      <c r="E397" s="823" t="s">
        <v>5728</v>
      </c>
      <c r="F397" s="823" t="s">
        <v>5787</v>
      </c>
      <c r="G397" s="823" t="s">
        <v>5788</v>
      </c>
      <c r="H397" s="832">
        <v>1</v>
      </c>
      <c r="I397" s="832">
        <v>74</v>
      </c>
      <c r="J397" s="823"/>
      <c r="K397" s="823">
        <v>74</v>
      </c>
      <c r="L397" s="832"/>
      <c r="M397" s="832"/>
      <c r="N397" s="823"/>
      <c r="O397" s="823"/>
      <c r="P397" s="832"/>
      <c r="Q397" s="832"/>
      <c r="R397" s="828"/>
      <c r="S397" s="833"/>
    </row>
    <row r="398" spans="1:19" ht="14.45" customHeight="1" x14ac:dyDescent="0.2">
      <c r="A398" s="822" t="s">
        <v>5810</v>
      </c>
      <c r="B398" s="823" t="s">
        <v>5811</v>
      </c>
      <c r="C398" s="823" t="s">
        <v>590</v>
      </c>
      <c r="D398" s="823" t="s">
        <v>2256</v>
      </c>
      <c r="E398" s="823" t="s">
        <v>5728</v>
      </c>
      <c r="F398" s="823" t="s">
        <v>5791</v>
      </c>
      <c r="G398" s="823" t="s">
        <v>5792</v>
      </c>
      <c r="H398" s="832">
        <v>94</v>
      </c>
      <c r="I398" s="832">
        <v>7238</v>
      </c>
      <c r="J398" s="823">
        <v>1.9332264957264957</v>
      </c>
      <c r="K398" s="823">
        <v>77</v>
      </c>
      <c r="L398" s="832">
        <v>48</v>
      </c>
      <c r="M398" s="832">
        <v>3744</v>
      </c>
      <c r="N398" s="823">
        <v>1</v>
      </c>
      <c r="O398" s="823">
        <v>78</v>
      </c>
      <c r="P398" s="832"/>
      <c r="Q398" s="832"/>
      <c r="R398" s="828"/>
      <c r="S398" s="833"/>
    </row>
    <row r="399" spans="1:19" ht="14.45" customHeight="1" x14ac:dyDescent="0.2">
      <c r="A399" s="822" t="s">
        <v>5810</v>
      </c>
      <c r="B399" s="823" t="s">
        <v>5811</v>
      </c>
      <c r="C399" s="823" t="s">
        <v>590</v>
      </c>
      <c r="D399" s="823" t="s">
        <v>2256</v>
      </c>
      <c r="E399" s="823" t="s">
        <v>5728</v>
      </c>
      <c r="F399" s="823" t="s">
        <v>5793</v>
      </c>
      <c r="G399" s="823" t="s">
        <v>5794</v>
      </c>
      <c r="H399" s="832">
        <v>49</v>
      </c>
      <c r="I399" s="832">
        <v>30380</v>
      </c>
      <c r="J399" s="823">
        <v>2.7134690961057522</v>
      </c>
      <c r="K399" s="823">
        <v>620</v>
      </c>
      <c r="L399" s="832">
        <v>18</v>
      </c>
      <c r="M399" s="832">
        <v>11196</v>
      </c>
      <c r="N399" s="823">
        <v>1</v>
      </c>
      <c r="O399" s="823">
        <v>622</v>
      </c>
      <c r="P399" s="832"/>
      <c r="Q399" s="832"/>
      <c r="R399" s="828"/>
      <c r="S399" s="833"/>
    </row>
    <row r="400" spans="1:19" ht="14.45" customHeight="1" x14ac:dyDescent="0.2">
      <c r="A400" s="822" t="s">
        <v>5810</v>
      </c>
      <c r="B400" s="823" t="s">
        <v>5811</v>
      </c>
      <c r="C400" s="823" t="s">
        <v>590</v>
      </c>
      <c r="D400" s="823" t="s">
        <v>2256</v>
      </c>
      <c r="E400" s="823" t="s">
        <v>5728</v>
      </c>
      <c r="F400" s="823" t="s">
        <v>5797</v>
      </c>
      <c r="G400" s="823" t="s">
        <v>5798</v>
      </c>
      <c r="H400" s="832">
        <v>26</v>
      </c>
      <c r="I400" s="832">
        <v>9724</v>
      </c>
      <c r="J400" s="823">
        <v>2.1551418439716312</v>
      </c>
      <c r="K400" s="823">
        <v>374</v>
      </c>
      <c r="L400" s="832">
        <v>12</v>
      </c>
      <c r="M400" s="832">
        <v>4512</v>
      </c>
      <c r="N400" s="823">
        <v>1</v>
      </c>
      <c r="O400" s="823">
        <v>376</v>
      </c>
      <c r="P400" s="832"/>
      <c r="Q400" s="832"/>
      <c r="R400" s="828"/>
      <c r="S400" s="833"/>
    </row>
    <row r="401" spans="1:19" ht="14.45" customHeight="1" x14ac:dyDescent="0.2">
      <c r="A401" s="822" t="s">
        <v>5810</v>
      </c>
      <c r="B401" s="823" t="s">
        <v>5811</v>
      </c>
      <c r="C401" s="823" t="s">
        <v>590</v>
      </c>
      <c r="D401" s="823" t="s">
        <v>2256</v>
      </c>
      <c r="E401" s="823" t="s">
        <v>5728</v>
      </c>
      <c r="F401" s="823" t="s">
        <v>5799</v>
      </c>
      <c r="G401" s="823" t="s">
        <v>5800</v>
      </c>
      <c r="H401" s="832">
        <v>199</v>
      </c>
      <c r="I401" s="832">
        <v>35422</v>
      </c>
      <c r="J401" s="823">
        <v>1.5958731302937466</v>
      </c>
      <c r="K401" s="823">
        <v>178</v>
      </c>
      <c r="L401" s="832">
        <v>124</v>
      </c>
      <c r="M401" s="832">
        <v>22196</v>
      </c>
      <c r="N401" s="823">
        <v>1</v>
      </c>
      <c r="O401" s="823">
        <v>179</v>
      </c>
      <c r="P401" s="832"/>
      <c r="Q401" s="832"/>
      <c r="R401" s="828"/>
      <c r="S401" s="833"/>
    </row>
    <row r="402" spans="1:19" ht="14.45" customHeight="1" x14ac:dyDescent="0.2">
      <c r="A402" s="822" t="s">
        <v>5810</v>
      </c>
      <c r="B402" s="823" t="s">
        <v>5811</v>
      </c>
      <c r="C402" s="823" t="s">
        <v>590</v>
      </c>
      <c r="D402" s="823" t="s">
        <v>2257</v>
      </c>
      <c r="E402" s="823" t="s">
        <v>5728</v>
      </c>
      <c r="F402" s="823" t="s">
        <v>5773</v>
      </c>
      <c r="G402" s="823" t="s">
        <v>5774</v>
      </c>
      <c r="H402" s="832">
        <v>5</v>
      </c>
      <c r="I402" s="832">
        <v>185</v>
      </c>
      <c r="J402" s="823">
        <v>0.48684210526315791</v>
      </c>
      <c r="K402" s="823">
        <v>37</v>
      </c>
      <c r="L402" s="832">
        <v>10</v>
      </c>
      <c r="M402" s="832">
        <v>380</v>
      </c>
      <c r="N402" s="823">
        <v>1</v>
      </c>
      <c r="O402" s="823">
        <v>38</v>
      </c>
      <c r="P402" s="832">
        <v>9</v>
      </c>
      <c r="Q402" s="832">
        <v>342</v>
      </c>
      <c r="R402" s="828">
        <v>0.9</v>
      </c>
      <c r="S402" s="833">
        <v>38</v>
      </c>
    </row>
    <row r="403" spans="1:19" ht="14.45" customHeight="1" x14ac:dyDescent="0.2">
      <c r="A403" s="822" t="s">
        <v>5810</v>
      </c>
      <c r="B403" s="823" t="s">
        <v>5811</v>
      </c>
      <c r="C403" s="823" t="s">
        <v>590</v>
      </c>
      <c r="D403" s="823" t="s">
        <v>2257</v>
      </c>
      <c r="E403" s="823" t="s">
        <v>5728</v>
      </c>
      <c r="F403" s="823" t="s">
        <v>5819</v>
      </c>
      <c r="G403" s="823" t="s">
        <v>5820</v>
      </c>
      <c r="H403" s="832">
        <v>180</v>
      </c>
      <c r="I403" s="832">
        <v>45360</v>
      </c>
      <c r="J403" s="823">
        <v>1.0889187632033801</v>
      </c>
      <c r="K403" s="823">
        <v>252</v>
      </c>
      <c r="L403" s="832">
        <v>164</v>
      </c>
      <c r="M403" s="832">
        <v>41656</v>
      </c>
      <c r="N403" s="823">
        <v>1</v>
      </c>
      <c r="O403" s="823">
        <v>254</v>
      </c>
      <c r="P403" s="832">
        <v>104</v>
      </c>
      <c r="Q403" s="832">
        <v>26520</v>
      </c>
      <c r="R403" s="828">
        <v>0.63664298060303437</v>
      </c>
      <c r="S403" s="833">
        <v>255</v>
      </c>
    </row>
    <row r="404" spans="1:19" ht="14.45" customHeight="1" x14ac:dyDescent="0.2">
      <c r="A404" s="822" t="s">
        <v>5810</v>
      </c>
      <c r="B404" s="823" t="s">
        <v>5811</v>
      </c>
      <c r="C404" s="823" t="s">
        <v>590</v>
      </c>
      <c r="D404" s="823" t="s">
        <v>2258</v>
      </c>
      <c r="E404" s="823" t="s">
        <v>5732</v>
      </c>
      <c r="F404" s="823" t="s">
        <v>5733</v>
      </c>
      <c r="G404" s="823" t="s">
        <v>5734</v>
      </c>
      <c r="H404" s="832">
        <v>2.6</v>
      </c>
      <c r="I404" s="832">
        <v>140.72</v>
      </c>
      <c r="J404" s="823">
        <v>13.00554528650647</v>
      </c>
      <c r="K404" s="823">
        <v>54.123076923076923</v>
      </c>
      <c r="L404" s="832">
        <v>0.2</v>
      </c>
      <c r="M404" s="832">
        <v>10.82</v>
      </c>
      <c r="N404" s="823">
        <v>1</v>
      </c>
      <c r="O404" s="823">
        <v>54.1</v>
      </c>
      <c r="P404" s="832"/>
      <c r="Q404" s="832"/>
      <c r="R404" s="828"/>
      <c r="S404" s="833"/>
    </row>
    <row r="405" spans="1:19" ht="14.45" customHeight="1" x14ac:dyDescent="0.2">
      <c r="A405" s="822" t="s">
        <v>5810</v>
      </c>
      <c r="B405" s="823" t="s">
        <v>5811</v>
      </c>
      <c r="C405" s="823" t="s">
        <v>590</v>
      </c>
      <c r="D405" s="823" t="s">
        <v>2258</v>
      </c>
      <c r="E405" s="823" t="s">
        <v>5732</v>
      </c>
      <c r="F405" s="823" t="s">
        <v>5735</v>
      </c>
      <c r="G405" s="823" t="s">
        <v>5736</v>
      </c>
      <c r="H405" s="832"/>
      <c r="I405" s="832"/>
      <c r="J405" s="823"/>
      <c r="K405" s="823"/>
      <c r="L405" s="832">
        <v>1.5999999999999999</v>
      </c>
      <c r="M405" s="832">
        <v>111.52</v>
      </c>
      <c r="N405" s="823">
        <v>1</v>
      </c>
      <c r="O405" s="823">
        <v>69.7</v>
      </c>
      <c r="P405" s="832"/>
      <c r="Q405" s="832"/>
      <c r="R405" s="828"/>
      <c r="S405" s="833"/>
    </row>
    <row r="406" spans="1:19" ht="14.45" customHeight="1" x14ac:dyDescent="0.2">
      <c r="A406" s="822" t="s">
        <v>5810</v>
      </c>
      <c r="B406" s="823" t="s">
        <v>5811</v>
      </c>
      <c r="C406" s="823" t="s">
        <v>590</v>
      </c>
      <c r="D406" s="823" t="s">
        <v>2258</v>
      </c>
      <c r="E406" s="823" t="s">
        <v>5732</v>
      </c>
      <c r="F406" s="823" t="s">
        <v>5737</v>
      </c>
      <c r="G406" s="823" t="s">
        <v>5738</v>
      </c>
      <c r="H406" s="832">
        <v>4.2</v>
      </c>
      <c r="I406" s="832">
        <v>1544.3400000000001</v>
      </c>
      <c r="J406" s="823">
        <v>0.54168361978253254</v>
      </c>
      <c r="K406" s="823">
        <v>367.70000000000005</v>
      </c>
      <c r="L406" s="832">
        <v>10</v>
      </c>
      <c r="M406" s="832">
        <v>2851</v>
      </c>
      <c r="N406" s="823">
        <v>1</v>
      </c>
      <c r="O406" s="823">
        <v>285.10000000000002</v>
      </c>
      <c r="P406" s="832"/>
      <c r="Q406" s="832"/>
      <c r="R406" s="828"/>
      <c r="S406" s="833"/>
    </row>
    <row r="407" spans="1:19" ht="14.45" customHeight="1" x14ac:dyDescent="0.2">
      <c r="A407" s="822" t="s">
        <v>5810</v>
      </c>
      <c r="B407" s="823" t="s">
        <v>5811</v>
      </c>
      <c r="C407" s="823" t="s">
        <v>590</v>
      </c>
      <c r="D407" s="823" t="s">
        <v>2258</v>
      </c>
      <c r="E407" s="823" t="s">
        <v>5732</v>
      </c>
      <c r="F407" s="823" t="s">
        <v>5739</v>
      </c>
      <c r="G407" s="823" t="s">
        <v>695</v>
      </c>
      <c r="H407" s="832">
        <v>0.4</v>
      </c>
      <c r="I407" s="832">
        <v>24.56</v>
      </c>
      <c r="J407" s="823">
        <v>1.6157894736842104</v>
      </c>
      <c r="K407" s="823">
        <v>61.399999999999991</v>
      </c>
      <c r="L407" s="832">
        <v>0.30000000000000004</v>
      </c>
      <c r="M407" s="832">
        <v>15.2</v>
      </c>
      <c r="N407" s="823">
        <v>1</v>
      </c>
      <c r="O407" s="823">
        <v>50.666666666666657</v>
      </c>
      <c r="P407" s="832"/>
      <c r="Q407" s="832"/>
      <c r="R407" s="828"/>
      <c r="S407" s="833"/>
    </row>
    <row r="408" spans="1:19" ht="14.45" customHeight="1" x14ac:dyDescent="0.2">
      <c r="A408" s="822" t="s">
        <v>5810</v>
      </c>
      <c r="B408" s="823" t="s">
        <v>5811</v>
      </c>
      <c r="C408" s="823" t="s">
        <v>590</v>
      </c>
      <c r="D408" s="823" t="s">
        <v>2258</v>
      </c>
      <c r="E408" s="823" t="s">
        <v>5732</v>
      </c>
      <c r="F408" s="823" t="s">
        <v>5740</v>
      </c>
      <c r="G408" s="823" t="s">
        <v>697</v>
      </c>
      <c r="H408" s="832">
        <v>2</v>
      </c>
      <c r="I408" s="832">
        <v>27.48</v>
      </c>
      <c r="J408" s="823"/>
      <c r="K408" s="823">
        <v>13.74</v>
      </c>
      <c r="L408" s="832"/>
      <c r="M408" s="832"/>
      <c r="N408" s="823"/>
      <c r="O408" s="823"/>
      <c r="P408" s="832"/>
      <c r="Q408" s="832"/>
      <c r="R408" s="828"/>
      <c r="S408" s="833"/>
    </row>
    <row r="409" spans="1:19" ht="14.45" customHeight="1" x14ac:dyDescent="0.2">
      <c r="A409" s="822" t="s">
        <v>5810</v>
      </c>
      <c r="B409" s="823" t="s">
        <v>5811</v>
      </c>
      <c r="C409" s="823" t="s">
        <v>590</v>
      </c>
      <c r="D409" s="823" t="s">
        <v>2258</v>
      </c>
      <c r="E409" s="823" t="s">
        <v>5732</v>
      </c>
      <c r="F409" s="823" t="s">
        <v>5742</v>
      </c>
      <c r="G409" s="823" t="s">
        <v>3011</v>
      </c>
      <c r="H409" s="832">
        <v>0.3</v>
      </c>
      <c r="I409" s="832">
        <v>53.1</v>
      </c>
      <c r="J409" s="823">
        <v>3</v>
      </c>
      <c r="K409" s="823">
        <v>177</v>
      </c>
      <c r="L409" s="832">
        <v>0.1</v>
      </c>
      <c r="M409" s="832">
        <v>17.7</v>
      </c>
      <c r="N409" s="823">
        <v>1</v>
      </c>
      <c r="O409" s="823">
        <v>176.99999999999997</v>
      </c>
      <c r="P409" s="832"/>
      <c r="Q409" s="832"/>
      <c r="R409" s="828"/>
      <c r="S409" s="833"/>
    </row>
    <row r="410" spans="1:19" ht="14.45" customHeight="1" x14ac:dyDescent="0.2">
      <c r="A410" s="822" t="s">
        <v>5810</v>
      </c>
      <c r="B410" s="823" t="s">
        <v>5811</v>
      </c>
      <c r="C410" s="823" t="s">
        <v>590</v>
      </c>
      <c r="D410" s="823" t="s">
        <v>2258</v>
      </c>
      <c r="E410" s="823" t="s">
        <v>5732</v>
      </c>
      <c r="F410" s="823" t="s">
        <v>5812</v>
      </c>
      <c r="G410" s="823" t="s">
        <v>665</v>
      </c>
      <c r="H410" s="832">
        <v>1.2999999999999998</v>
      </c>
      <c r="I410" s="832">
        <v>101.4</v>
      </c>
      <c r="J410" s="823">
        <v>2.1528662420382165</v>
      </c>
      <c r="K410" s="823">
        <v>78.000000000000014</v>
      </c>
      <c r="L410" s="832">
        <v>1</v>
      </c>
      <c r="M410" s="832">
        <v>47.1</v>
      </c>
      <c r="N410" s="823">
        <v>1</v>
      </c>
      <c r="O410" s="823">
        <v>47.1</v>
      </c>
      <c r="P410" s="832"/>
      <c r="Q410" s="832"/>
      <c r="R410" s="828"/>
      <c r="S410" s="833"/>
    </row>
    <row r="411" spans="1:19" ht="14.45" customHeight="1" x14ac:dyDescent="0.2">
      <c r="A411" s="822" t="s">
        <v>5810</v>
      </c>
      <c r="B411" s="823" t="s">
        <v>5811</v>
      </c>
      <c r="C411" s="823" t="s">
        <v>590</v>
      </c>
      <c r="D411" s="823" t="s">
        <v>2258</v>
      </c>
      <c r="E411" s="823" t="s">
        <v>5732</v>
      </c>
      <c r="F411" s="823" t="s">
        <v>5743</v>
      </c>
      <c r="G411" s="823" t="s">
        <v>673</v>
      </c>
      <c r="H411" s="832">
        <v>0.1</v>
      </c>
      <c r="I411" s="832">
        <v>8.51</v>
      </c>
      <c r="J411" s="823">
        <v>0.12847222222222221</v>
      </c>
      <c r="K411" s="823">
        <v>85.1</v>
      </c>
      <c r="L411" s="832">
        <v>1.0999999999999999</v>
      </c>
      <c r="M411" s="832">
        <v>66.240000000000009</v>
      </c>
      <c r="N411" s="823">
        <v>1</v>
      </c>
      <c r="O411" s="823">
        <v>60.218181818181833</v>
      </c>
      <c r="P411" s="832"/>
      <c r="Q411" s="832"/>
      <c r="R411" s="828"/>
      <c r="S411" s="833"/>
    </row>
    <row r="412" spans="1:19" ht="14.45" customHeight="1" x14ac:dyDescent="0.2">
      <c r="A412" s="822" t="s">
        <v>5810</v>
      </c>
      <c r="B412" s="823" t="s">
        <v>5811</v>
      </c>
      <c r="C412" s="823" t="s">
        <v>590</v>
      </c>
      <c r="D412" s="823" t="s">
        <v>2258</v>
      </c>
      <c r="E412" s="823" t="s">
        <v>5732</v>
      </c>
      <c r="F412" s="823" t="s">
        <v>5746</v>
      </c>
      <c r="G412" s="823" t="s">
        <v>669</v>
      </c>
      <c r="H412" s="832"/>
      <c r="I412" s="832"/>
      <c r="J412" s="823"/>
      <c r="K412" s="823"/>
      <c r="L412" s="832">
        <v>3.8000000000000003</v>
      </c>
      <c r="M412" s="832">
        <v>2035.47</v>
      </c>
      <c r="N412" s="823">
        <v>1</v>
      </c>
      <c r="O412" s="823">
        <v>535.65</v>
      </c>
      <c r="P412" s="832"/>
      <c r="Q412" s="832"/>
      <c r="R412" s="828"/>
      <c r="S412" s="833"/>
    </row>
    <row r="413" spans="1:19" ht="14.45" customHeight="1" x14ac:dyDescent="0.2">
      <c r="A413" s="822" t="s">
        <v>5810</v>
      </c>
      <c r="B413" s="823" t="s">
        <v>5811</v>
      </c>
      <c r="C413" s="823" t="s">
        <v>590</v>
      </c>
      <c r="D413" s="823" t="s">
        <v>2258</v>
      </c>
      <c r="E413" s="823" t="s">
        <v>5732</v>
      </c>
      <c r="F413" s="823" t="s">
        <v>5813</v>
      </c>
      <c r="G413" s="823"/>
      <c r="H413" s="832">
        <v>0.4</v>
      </c>
      <c r="I413" s="832">
        <v>21.78</v>
      </c>
      <c r="J413" s="823"/>
      <c r="K413" s="823">
        <v>54.45</v>
      </c>
      <c r="L413" s="832"/>
      <c r="M413" s="832"/>
      <c r="N413" s="823"/>
      <c r="O413" s="823"/>
      <c r="P413" s="832"/>
      <c r="Q413" s="832"/>
      <c r="R413" s="828"/>
      <c r="S413" s="833"/>
    </row>
    <row r="414" spans="1:19" ht="14.45" customHeight="1" x14ac:dyDescent="0.2">
      <c r="A414" s="822" t="s">
        <v>5810</v>
      </c>
      <c r="B414" s="823" t="s">
        <v>5811</v>
      </c>
      <c r="C414" s="823" t="s">
        <v>590</v>
      </c>
      <c r="D414" s="823" t="s">
        <v>2258</v>
      </c>
      <c r="E414" s="823" t="s">
        <v>5732</v>
      </c>
      <c r="F414" s="823" t="s">
        <v>5749</v>
      </c>
      <c r="G414" s="823" t="s">
        <v>675</v>
      </c>
      <c r="H414" s="832">
        <v>0.1</v>
      </c>
      <c r="I414" s="832">
        <v>12.15</v>
      </c>
      <c r="J414" s="823">
        <v>5</v>
      </c>
      <c r="K414" s="823">
        <v>121.5</v>
      </c>
      <c r="L414" s="832">
        <v>0.02</v>
      </c>
      <c r="M414" s="832">
        <v>2.4300000000000002</v>
      </c>
      <c r="N414" s="823">
        <v>1</v>
      </c>
      <c r="O414" s="823">
        <v>121.5</v>
      </c>
      <c r="P414" s="832"/>
      <c r="Q414" s="832"/>
      <c r="R414" s="828"/>
      <c r="S414" s="833"/>
    </row>
    <row r="415" spans="1:19" ht="14.45" customHeight="1" x14ac:dyDescent="0.2">
      <c r="A415" s="822" t="s">
        <v>5810</v>
      </c>
      <c r="B415" s="823" t="s">
        <v>5811</v>
      </c>
      <c r="C415" s="823" t="s">
        <v>590</v>
      </c>
      <c r="D415" s="823" t="s">
        <v>2258</v>
      </c>
      <c r="E415" s="823" t="s">
        <v>5732</v>
      </c>
      <c r="F415" s="823" t="s">
        <v>5750</v>
      </c>
      <c r="G415" s="823" t="s">
        <v>675</v>
      </c>
      <c r="H415" s="832">
        <v>0.12</v>
      </c>
      <c r="I415" s="832">
        <v>24.08</v>
      </c>
      <c r="J415" s="823">
        <v>4</v>
      </c>
      <c r="K415" s="823">
        <v>200.66666666666666</v>
      </c>
      <c r="L415" s="832">
        <v>0.03</v>
      </c>
      <c r="M415" s="832">
        <v>6.02</v>
      </c>
      <c r="N415" s="823">
        <v>1</v>
      </c>
      <c r="O415" s="823">
        <v>200.66666666666666</v>
      </c>
      <c r="P415" s="832"/>
      <c r="Q415" s="832"/>
      <c r="R415" s="828"/>
      <c r="S415" s="833"/>
    </row>
    <row r="416" spans="1:19" ht="14.45" customHeight="1" x14ac:dyDescent="0.2">
      <c r="A416" s="822" t="s">
        <v>5810</v>
      </c>
      <c r="B416" s="823" t="s">
        <v>5811</v>
      </c>
      <c r="C416" s="823" t="s">
        <v>590</v>
      </c>
      <c r="D416" s="823" t="s">
        <v>2258</v>
      </c>
      <c r="E416" s="823" t="s">
        <v>5732</v>
      </c>
      <c r="F416" s="823" t="s">
        <v>5751</v>
      </c>
      <c r="G416" s="823" t="s">
        <v>675</v>
      </c>
      <c r="H416" s="832">
        <v>0.75</v>
      </c>
      <c r="I416" s="832">
        <v>182.55</v>
      </c>
      <c r="J416" s="823">
        <v>0.14846774455902925</v>
      </c>
      <c r="K416" s="823">
        <v>243.4</v>
      </c>
      <c r="L416" s="832">
        <v>5.05</v>
      </c>
      <c r="M416" s="832">
        <v>1229.56</v>
      </c>
      <c r="N416" s="823">
        <v>1</v>
      </c>
      <c r="O416" s="823">
        <v>243.47722772277228</v>
      </c>
      <c r="P416" s="832"/>
      <c r="Q416" s="832"/>
      <c r="R416" s="828"/>
      <c r="S416" s="833"/>
    </row>
    <row r="417" spans="1:19" ht="14.45" customHeight="1" x14ac:dyDescent="0.2">
      <c r="A417" s="822" t="s">
        <v>5810</v>
      </c>
      <c r="B417" s="823" t="s">
        <v>5811</v>
      </c>
      <c r="C417" s="823" t="s">
        <v>590</v>
      </c>
      <c r="D417" s="823" t="s">
        <v>2258</v>
      </c>
      <c r="E417" s="823" t="s">
        <v>5732</v>
      </c>
      <c r="F417" s="823" t="s">
        <v>5814</v>
      </c>
      <c r="G417" s="823" t="s">
        <v>5815</v>
      </c>
      <c r="H417" s="832">
        <v>0.30000000000000004</v>
      </c>
      <c r="I417" s="832">
        <v>11.25</v>
      </c>
      <c r="J417" s="823"/>
      <c r="K417" s="823">
        <v>37.499999999999993</v>
      </c>
      <c r="L417" s="832"/>
      <c r="M417" s="832"/>
      <c r="N417" s="823"/>
      <c r="O417" s="823"/>
      <c r="P417" s="832"/>
      <c r="Q417" s="832"/>
      <c r="R417" s="828"/>
      <c r="S417" s="833"/>
    </row>
    <row r="418" spans="1:19" ht="14.45" customHeight="1" x14ac:dyDescent="0.2">
      <c r="A418" s="822" t="s">
        <v>5810</v>
      </c>
      <c r="B418" s="823" t="s">
        <v>5811</v>
      </c>
      <c r="C418" s="823" t="s">
        <v>590</v>
      </c>
      <c r="D418" s="823" t="s">
        <v>2258</v>
      </c>
      <c r="E418" s="823" t="s">
        <v>5732</v>
      </c>
      <c r="F418" s="823" t="s">
        <v>5753</v>
      </c>
      <c r="G418" s="823" t="s">
        <v>5754</v>
      </c>
      <c r="H418" s="832"/>
      <c r="I418" s="832"/>
      <c r="J418" s="823"/>
      <c r="K418" s="823"/>
      <c r="L418" s="832">
        <v>1</v>
      </c>
      <c r="M418" s="832">
        <v>27.990000000000002</v>
      </c>
      <c r="N418" s="823">
        <v>1</v>
      </c>
      <c r="O418" s="823">
        <v>27.990000000000002</v>
      </c>
      <c r="P418" s="832"/>
      <c r="Q418" s="832"/>
      <c r="R418" s="828"/>
      <c r="S418" s="833"/>
    </row>
    <row r="419" spans="1:19" ht="14.45" customHeight="1" x14ac:dyDescent="0.2">
      <c r="A419" s="822" t="s">
        <v>5810</v>
      </c>
      <c r="B419" s="823" t="s">
        <v>5811</v>
      </c>
      <c r="C419" s="823" t="s">
        <v>590</v>
      </c>
      <c r="D419" s="823" t="s">
        <v>2258</v>
      </c>
      <c r="E419" s="823" t="s">
        <v>5732</v>
      </c>
      <c r="F419" s="823" t="s">
        <v>5816</v>
      </c>
      <c r="G419" s="823" t="s">
        <v>1857</v>
      </c>
      <c r="H419" s="832"/>
      <c r="I419" s="832"/>
      <c r="J419" s="823"/>
      <c r="K419" s="823"/>
      <c r="L419" s="832">
        <v>1.9</v>
      </c>
      <c r="M419" s="832">
        <v>93.86</v>
      </c>
      <c r="N419" s="823">
        <v>1</v>
      </c>
      <c r="O419" s="823">
        <v>49.4</v>
      </c>
      <c r="P419" s="832"/>
      <c r="Q419" s="832"/>
      <c r="R419" s="828"/>
      <c r="S419" s="833"/>
    </row>
    <row r="420" spans="1:19" ht="14.45" customHeight="1" x14ac:dyDescent="0.2">
      <c r="A420" s="822" t="s">
        <v>5810</v>
      </c>
      <c r="B420" s="823" t="s">
        <v>5811</v>
      </c>
      <c r="C420" s="823" t="s">
        <v>590</v>
      </c>
      <c r="D420" s="823" t="s">
        <v>2258</v>
      </c>
      <c r="E420" s="823" t="s">
        <v>5756</v>
      </c>
      <c r="F420" s="823" t="s">
        <v>5759</v>
      </c>
      <c r="G420" s="823" t="s">
        <v>5760</v>
      </c>
      <c r="H420" s="832"/>
      <c r="I420" s="832"/>
      <c r="J420" s="823"/>
      <c r="K420" s="823"/>
      <c r="L420" s="832">
        <v>4</v>
      </c>
      <c r="M420" s="832">
        <v>970.56</v>
      </c>
      <c r="N420" s="823">
        <v>1</v>
      </c>
      <c r="O420" s="823">
        <v>242.64</v>
      </c>
      <c r="P420" s="832"/>
      <c r="Q420" s="832"/>
      <c r="R420" s="828"/>
      <c r="S420" s="833"/>
    </row>
    <row r="421" spans="1:19" ht="14.45" customHeight="1" x14ac:dyDescent="0.2">
      <c r="A421" s="822" t="s">
        <v>5810</v>
      </c>
      <c r="B421" s="823" t="s">
        <v>5811</v>
      </c>
      <c r="C421" s="823" t="s">
        <v>590</v>
      </c>
      <c r="D421" s="823" t="s">
        <v>2258</v>
      </c>
      <c r="E421" s="823" t="s">
        <v>5728</v>
      </c>
      <c r="F421" s="823" t="s">
        <v>5769</v>
      </c>
      <c r="G421" s="823" t="s">
        <v>5770</v>
      </c>
      <c r="H421" s="832">
        <v>8</v>
      </c>
      <c r="I421" s="832">
        <v>624</v>
      </c>
      <c r="J421" s="823">
        <v>1.3164556962025316</v>
      </c>
      <c r="K421" s="823">
        <v>78</v>
      </c>
      <c r="L421" s="832">
        <v>6</v>
      </c>
      <c r="M421" s="832">
        <v>474</v>
      </c>
      <c r="N421" s="823">
        <v>1</v>
      </c>
      <c r="O421" s="823">
        <v>79</v>
      </c>
      <c r="P421" s="832"/>
      <c r="Q421" s="832"/>
      <c r="R421" s="828"/>
      <c r="S421" s="833"/>
    </row>
    <row r="422" spans="1:19" ht="14.45" customHeight="1" x14ac:dyDescent="0.2">
      <c r="A422" s="822" t="s">
        <v>5810</v>
      </c>
      <c r="B422" s="823" t="s">
        <v>5811</v>
      </c>
      <c r="C422" s="823" t="s">
        <v>590</v>
      </c>
      <c r="D422" s="823" t="s">
        <v>2258</v>
      </c>
      <c r="E422" s="823" t="s">
        <v>5728</v>
      </c>
      <c r="F422" s="823" t="s">
        <v>5771</v>
      </c>
      <c r="G422" s="823" t="s">
        <v>5772</v>
      </c>
      <c r="H422" s="832">
        <v>79</v>
      </c>
      <c r="I422" s="832">
        <v>11613</v>
      </c>
      <c r="J422" s="823">
        <v>0.42726269315673288</v>
      </c>
      <c r="K422" s="823">
        <v>147</v>
      </c>
      <c r="L422" s="832">
        <v>180</v>
      </c>
      <c r="M422" s="832">
        <v>27180</v>
      </c>
      <c r="N422" s="823">
        <v>1</v>
      </c>
      <c r="O422" s="823">
        <v>151</v>
      </c>
      <c r="P422" s="832"/>
      <c r="Q422" s="832"/>
      <c r="R422" s="828"/>
      <c r="S422" s="833"/>
    </row>
    <row r="423" spans="1:19" ht="14.45" customHeight="1" x14ac:dyDescent="0.2">
      <c r="A423" s="822" t="s">
        <v>5810</v>
      </c>
      <c r="B423" s="823" t="s">
        <v>5811</v>
      </c>
      <c r="C423" s="823" t="s">
        <v>590</v>
      </c>
      <c r="D423" s="823" t="s">
        <v>2258</v>
      </c>
      <c r="E423" s="823" t="s">
        <v>5728</v>
      </c>
      <c r="F423" s="823" t="s">
        <v>5773</v>
      </c>
      <c r="G423" s="823" t="s">
        <v>5774</v>
      </c>
      <c r="H423" s="832">
        <v>28</v>
      </c>
      <c r="I423" s="832">
        <v>1036</v>
      </c>
      <c r="J423" s="823">
        <v>0.47830101569713757</v>
      </c>
      <c r="K423" s="823">
        <v>37</v>
      </c>
      <c r="L423" s="832">
        <v>57</v>
      </c>
      <c r="M423" s="832">
        <v>2166</v>
      </c>
      <c r="N423" s="823">
        <v>1</v>
      </c>
      <c r="O423" s="823">
        <v>38</v>
      </c>
      <c r="P423" s="832"/>
      <c r="Q423" s="832"/>
      <c r="R423" s="828"/>
      <c r="S423" s="833"/>
    </row>
    <row r="424" spans="1:19" ht="14.45" customHeight="1" x14ac:dyDescent="0.2">
      <c r="A424" s="822" t="s">
        <v>5810</v>
      </c>
      <c r="B424" s="823" t="s">
        <v>5811</v>
      </c>
      <c r="C424" s="823" t="s">
        <v>590</v>
      </c>
      <c r="D424" s="823" t="s">
        <v>2258</v>
      </c>
      <c r="E424" s="823" t="s">
        <v>5728</v>
      </c>
      <c r="F424" s="823" t="s">
        <v>5775</v>
      </c>
      <c r="G424" s="823" t="s">
        <v>5776</v>
      </c>
      <c r="H424" s="832">
        <v>12</v>
      </c>
      <c r="I424" s="832">
        <v>1560</v>
      </c>
      <c r="J424" s="823">
        <v>0.59541984732824427</v>
      </c>
      <c r="K424" s="823">
        <v>130</v>
      </c>
      <c r="L424" s="832">
        <v>20</v>
      </c>
      <c r="M424" s="832">
        <v>2620</v>
      </c>
      <c r="N424" s="823">
        <v>1</v>
      </c>
      <c r="O424" s="823">
        <v>131</v>
      </c>
      <c r="P424" s="832"/>
      <c r="Q424" s="832"/>
      <c r="R424" s="828"/>
      <c r="S424" s="833"/>
    </row>
    <row r="425" spans="1:19" ht="14.45" customHeight="1" x14ac:dyDescent="0.2">
      <c r="A425" s="822" t="s">
        <v>5810</v>
      </c>
      <c r="B425" s="823" t="s">
        <v>5811</v>
      </c>
      <c r="C425" s="823" t="s">
        <v>590</v>
      </c>
      <c r="D425" s="823" t="s">
        <v>2258</v>
      </c>
      <c r="E425" s="823" t="s">
        <v>5728</v>
      </c>
      <c r="F425" s="823" t="s">
        <v>5819</v>
      </c>
      <c r="G425" s="823" t="s">
        <v>5820</v>
      </c>
      <c r="H425" s="832"/>
      <c r="I425" s="832"/>
      <c r="J425" s="823"/>
      <c r="K425" s="823"/>
      <c r="L425" s="832">
        <v>18</v>
      </c>
      <c r="M425" s="832">
        <v>4572</v>
      </c>
      <c r="N425" s="823">
        <v>1</v>
      </c>
      <c r="O425" s="823">
        <v>254</v>
      </c>
      <c r="P425" s="832">
        <v>16</v>
      </c>
      <c r="Q425" s="832">
        <v>4080</v>
      </c>
      <c r="R425" s="828">
        <v>0.8923884514435696</v>
      </c>
      <c r="S425" s="833">
        <v>255</v>
      </c>
    </row>
    <row r="426" spans="1:19" ht="14.45" customHeight="1" x14ac:dyDescent="0.2">
      <c r="A426" s="822" t="s">
        <v>5810</v>
      </c>
      <c r="B426" s="823" t="s">
        <v>5811</v>
      </c>
      <c r="C426" s="823" t="s">
        <v>590</v>
      </c>
      <c r="D426" s="823" t="s">
        <v>2258</v>
      </c>
      <c r="E426" s="823" t="s">
        <v>5728</v>
      </c>
      <c r="F426" s="823" t="s">
        <v>5777</v>
      </c>
      <c r="G426" s="823" t="s">
        <v>5778</v>
      </c>
      <c r="H426" s="832">
        <v>23</v>
      </c>
      <c r="I426" s="832">
        <v>16146</v>
      </c>
      <c r="J426" s="823">
        <v>0.84582743988684583</v>
      </c>
      <c r="K426" s="823">
        <v>702</v>
      </c>
      <c r="L426" s="832">
        <v>27</v>
      </c>
      <c r="M426" s="832">
        <v>19089</v>
      </c>
      <c r="N426" s="823">
        <v>1</v>
      </c>
      <c r="O426" s="823">
        <v>707</v>
      </c>
      <c r="P426" s="832"/>
      <c r="Q426" s="832"/>
      <c r="R426" s="828"/>
      <c r="S426" s="833"/>
    </row>
    <row r="427" spans="1:19" ht="14.45" customHeight="1" x14ac:dyDescent="0.2">
      <c r="A427" s="822" t="s">
        <v>5810</v>
      </c>
      <c r="B427" s="823" t="s">
        <v>5811</v>
      </c>
      <c r="C427" s="823" t="s">
        <v>590</v>
      </c>
      <c r="D427" s="823" t="s">
        <v>2258</v>
      </c>
      <c r="E427" s="823" t="s">
        <v>5728</v>
      </c>
      <c r="F427" s="823" t="s">
        <v>5779</v>
      </c>
      <c r="G427" s="823" t="s">
        <v>5780</v>
      </c>
      <c r="H427" s="832">
        <v>2</v>
      </c>
      <c r="I427" s="832">
        <v>710</v>
      </c>
      <c r="J427" s="823"/>
      <c r="K427" s="823">
        <v>355</v>
      </c>
      <c r="L427" s="832"/>
      <c r="M427" s="832"/>
      <c r="N427" s="823"/>
      <c r="O427" s="823"/>
      <c r="P427" s="832"/>
      <c r="Q427" s="832"/>
      <c r="R427" s="828"/>
      <c r="S427" s="833"/>
    </row>
    <row r="428" spans="1:19" ht="14.45" customHeight="1" x14ac:dyDescent="0.2">
      <c r="A428" s="822" t="s">
        <v>5810</v>
      </c>
      <c r="B428" s="823" t="s">
        <v>5811</v>
      </c>
      <c r="C428" s="823" t="s">
        <v>590</v>
      </c>
      <c r="D428" s="823" t="s">
        <v>2258</v>
      </c>
      <c r="E428" s="823" t="s">
        <v>5728</v>
      </c>
      <c r="F428" s="823" t="s">
        <v>5781</v>
      </c>
      <c r="G428" s="823" t="s">
        <v>5782</v>
      </c>
      <c r="H428" s="832">
        <v>149</v>
      </c>
      <c r="I428" s="832">
        <v>4966.67</v>
      </c>
      <c r="J428" s="823">
        <v>0.72330215854578506</v>
      </c>
      <c r="K428" s="823">
        <v>33.333355704697986</v>
      </c>
      <c r="L428" s="832">
        <v>206</v>
      </c>
      <c r="M428" s="832">
        <v>6866.66</v>
      </c>
      <c r="N428" s="823">
        <v>1</v>
      </c>
      <c r="O428" s="823">
        <v>33.333300970873786</v>
      </c>
      <c r="P428" s="832"/>
      <c r="Q428" s="832"/>
      <c r="R428" s="828"/>
      <c r="S428" s="833"/>
    </row>
    <row r="429" spans="1:19" ht="14.45" customHeight="1" x14ac:dyDescent="0.2">
      <c r="A429" s="822" t="s">
        <v>5810</v>
      </c>
      <c r="B429" s="823" t="s">
        <v>5811</v>
      </c>
      <c r="C429" s="823" t="s">
        <v>590</v>
      </c>
      <c r="D429" s="823" t="s">
        <v>2258</v>
      </c>
      <c r="E429" s="823" t="s">
        <v>5728</v>
      </c>
      <c r="F429" s="823" t="s">
        <v>5783</v>
      </c>
      <c r="G429" s="823" t="s">
        <v>5784</v>
      </c>
      <c r="H429" s="832">
        <v>165</v>
      </c>
      <c r="I429" s="832">
        <v>19965</v>
      </c>
      <c r="J429" s="823">
        <v>0.45457650273224043</v>
      </c>
      <c r="K429" s="823">
        <v>121</v>
      </c>
      <c r="L429" s="832">
        <v>360</v>
      </c>
      <c r="M429" s="832">
        <v>43920</v>
      </c>
      <c r="N429" s="823">
        <v>1</v>
      </c>
      <c r="O429" s="823">
        <v>122</v>
      </c>
      <c r="P429" s="832"/>
      <c r="Q429" s="832"/>
      <c r="R429" s="828"/>
      <c r="S429" s="833"/>
    </row>
    <row r="430" spans="1:19" ht="14.45" customHeight="1" x14ac:dyDescent="0.2">
      <c r="A430" s="822" t="s">
        <v>5810</v>
      </c>
      <c r="B430" s="823" t="s">
        <v>5811</v>
      </c>
      <c r="C430" s="823" t="s">
        <v>590</v>
      </c>
      <c r="D430" s="823" t="s">
        <v>2258</v>
      </c>
      <c r="E430" s="823" t="s">
        <v>5728</v>
      </c>
      <c r="F430" s="823" t="s">
        <v>5785</v>
      </c>
      <c r="G430" s="823" t="s">
        <v>5786</v>
      </c>
      <c r="H430" s="832">
        <v>14</v>
      </c>
      <c r="I430" s="832">
        <v>448</v>
      </c>
      <c r="J430" s="823">
        <v>0.75420875420875422</v>
      </c>
      <c r="K430" s="823">
        <v>32</v>
      </c>
      <c r="L430" s="832">
        <v>18</v>
      </c>
      <c r="M430" s="832">
        <v>594</v>
      </c>
      <c r="N430" s="823">
        <v>1</v>
      </c>
      <c r="O430" s="823">
        <v>33</v>
      </c>
      <c r="P430" s="832"/>
      <c r="Q430" s="832"/>
      <c r="R430" s="828"/>
      <c r="S430" s="833"/>
    </row>
    <row r="431" spans="1:19" ht="14.45" customHeight="1" x14ac:dyDescent="0.2">
      <c r="A431" s="822" t="s">
        <v>5810</v>
      </c>
      <c r="B431" s="823" t="s">
        <v>5811</v>
      </c>
      <c r="C431" s="823" t="s">
        <v>590</v>
      </c>
      <c r="D431" s="823" t="s">
        <v>2258</v>
      </c>
      <c r="E431" s="823" t="s">
        <v>5728</v>
      </c>
      <c r="F431" s="823" t="s">
        <v>5787</v>
      </c>
      <c r="G431" s="823" t="s">
        <v>5788</v>
      </c>
      <c r="H431" s="832">
        <v>5</v>
      </c>
      <c r="I431" s="832">
        <v>370</v>
      </c>
      <c r="J431" s="823">
        <v>0.98666666666666669</v>
      </c>
      <c r="K431" s="823">
        <v>74</v>
      </c>
      <c r="L431" s="832">
        <v>5</v>
      </c>
      <c r="M431" s="832">
        <v>375</v>
      </c>
      <c r="N431" s="823">
        <v>1</v>
      </c>
      <c r="O431" s="823">
        <v>75</v>
      </c>
      <c r="P431" s="832"/>
      <c r="Q431" s="832"/>
      <c r="R431" s="828"/>
      <c r="S431" s="833"/>
    </row>
    <row r="432" spans="1:19" ht="14.45" customHeight="1" x14ac:dyDescent="0.2">
      <c r="A432" s="822" t="s">
        <v>5810</v>
      </c>
      <c r="B432" s="823" t="s">
        <v>5811</v>
      </c>
      <c r="C432" s="823" t="s">
        <v>590</v>
      </c>
      <c r="D432" s="823" t="s">
        <v>2258</v>
      </c>
      <c r="E432" s="823" t="s">
        <v>5728</v>
      </c>
      <c r="F432" s="823" t="s">
        <v>5791</v>
      </c>
      <c r="G432" s="823" t="s">
        <v>5792</v>
      </c>
      <c r="H432" s="832">
        <v>20</v>
      </c>
      <c r="I432" s="832">
        <v>1540</v>
      </c>
      <c r="J432" s="823">
        <v>0.42920847268673357</v>
      </c>
      <c r="K432" s="823">
        <v>77</v>
      </c>
      <c r="L432" s="832">
        <v>46</v>
      </c>
      <c r="M432" s="832">
        <v>3588</v>
      </c>
      <c r="N432" s="823">
        <v>1</v>
      </c>
      <c r="O432" s="823">
        <v>78</v>
      </c>
      <c r="P432" s="832"/>
      <c r="Q432" s="832"/>
      <c r="R432" s="828"/>
      <c r="S432" s="833"/>
    </row>
    <row r="433" spans="1:19" ht="14.45" customHeight="1" x14ac:dyDescent="0.2">
      <c r="A433" s="822" t="s">
        <v>5810</v>
      </c>
      <c r="B433" s="823" t="s">
        <v>5811</v>
      </c>
      <c r="C433" s="823" t="s">
        <v>590</v>
      </c>
      <c r="D433" s="823" t="s">
        <v>2258</v>
      </c>
      <c r="E433" s="823" t="s">
        <v>5728</v>
      </c>
      <c r="F433" s="823" t="s">
        <v>5793</v>
      </c>
      <c r="G433" s="823" t="s">
        <v>5794</v>
      </c>
      <c r="H433" s="832">
        <v>3</v>
      </c>
      <c r="I433" s="832">
        <v>1860</v>
      </c>
      <c r="J433" s="823">
        <v>0.1573870367236419</v>
      </c>
      <c r="K433" s="823">
        <v>620</v>
      </c>
      <c r="L433" s="832">
        <v>19</v>
      </c>
      <c r="M433" s="832">
        <v>11818</v>
      </c>
      <c r="N433" s="823">
        <v>1</v>
      </c>
      <c r="O433" s="823">
        <v>622</v>
      </c>
      <c r="P433" s="832"/>
      <c r="Q433" s="832"/>
      <c r="R433" s="828"/>
      <c r="S433" s="833"/>
    </row>
    <row r="434" spans="1:19" ht="14.45" customHeight="1" x14ac:dyDescent="0.2">
      <c r="A434" s="822" t="s">
        <v>5810</v>
      </c>
      <c r="B434" s="823" t="s">
        <v>5811</v>
      </c>
      <c r="C434" s="823" t="s">
        <v>590</v>
      </c>
      <c r="D434" s="823" t="s">
        <v>2258</v>
      </c>
      <c r="E434" s="823" t="s">
        <v>5728</v>
      </c>
      <c r="F434" s="823" t="s">
        <v>5797</v>
      </c>
      <c r="G434" s="823" t="s">
        <v>5798</v>
      </c>
      <c r="H434" s="832"/>
      <c r="I434" s="832"/>
      <c r="J434" s="823"/>
      <c r="K434" s="823"/>
      <c r="L434" s="832">
        <v>5</v>
      </c>
      <c r="M434" s="832">
        <v>1880</v>
      </c>
      <c r="N434" s="823">
        <v>1</v>
      </c>
      <c r="O434" s="823">
        <v>376</v>
      </c>
      <c r="P434" s="832"/>
      <c r="Q434" s="832"/>
      <c r="R434" s="828"/>
      <c r="S434" s="833"/>
    </row>
    <row r="435" spans="1:19" ht="14.45" customHeight="1" x14ac:dyDescent="0.2">
      <c r="A435" s="822" t="s">
        <v>5810</v>
      </c>
      <c r="B435" s="823" t="s">
        <v>5811</v>
      </c>
      <c r="C435" s="823" t="s">
        <v>590</v>
      </c>
      <c r="D435" s="823" t="s">
        <v>2258</v>
      </c>
      <c r="E435" s="823" t="s">
        <v>5728</v>
      </c>
      <c r="F435" s="823" t="s">
        <v>5799</v>
      </c>
      <c r="G435" s="823" t="s">
        <v>5800</v>
      </c>
      <c r="H435" s="832">
        <v>125</v>
      </c>
      <c r="I435" s="832">
        <v>22250</v>
      </c>
      <c r="J435" s="823">
        <v>0.69056486654252014</v>
      </c>
      <c r="K435" s="823">
        <v>178</v>
      </c>
      <c r="L435" s="832">
        <v>180</v>
      </c>
      <c r="M435" s="832">
        <v>32220</v>
      </c>
      <c r="N435" s="823">
        <v>1</v>
      </c>
      <c r="O435" s="823">
        <v>179</v>
      </c>
      <c r="P435" s="832"/>
      <c r="Q435" s="832"/>
      <c r="R435" s="828"/>
      <c r="S435" s="833"/>
    </row>
    <row r="436" spans="1:19" ht="14.45" customHeight="1" x14ac:dyDescent="0.2">
      <c r="A436" s="822" t="s">
        <v>5810</v>
      </c>
      <c r="B436" s="823" t="s">
        <v>5811</v>
      </c>
      <c r="C436" s="823" t="s">
        <v>590</v>
      </c>
      <c r="D436" s="823" t="s">
        <v>2259</v>
      </c>
      <c r="E436" s="823" t="s">
        <v>5728</v>
      </c>
      <c r="F436" s="823" t="s">
        <v>5773</v>
      </c>
      <c r="G436" s="823" t="s">
        <v>5774</v>
      </c>
      <c r="H436" s="832"/>
      <c r="I436" s="832"/>
      <c r="J436" s="823"/>
      <c r="K436" s="823"/>
      <c r="L436" s="832"/>
      <c r="M436" s="832"/>
      <c r="N436" s="823"/>
      <c r="O436" s="823"/>
      <c r="P436" s="832">
        <v>3</v>
      </c>
      <c r="Q436" s="832">
        <v>114</v>
      </c>
      <c r="R436" s="828"/>
      <c r="S436" s="833">
        <v>38</v>
      </c>
    </row>
    <row r="437" spans="1:19" ht="14.45" customHeight="1" x14ac:dyDescent="0.2">
      <c r="A437" s="822" t="s">
        <v>5810</v>
      </c>
      <c r="B437" s="823" t="s">
        <v>5811</v>
      </c>
      <c r="C437" s="823" t="s">
        <v>590</v>
      </c>
      <c r="D437" s="823" t="s">
        <v>2259</v>
      </c>
      <c r="E437" s="823" t="s">
        <v>5728</v>
      </c>
      <c r="F437" s="823" t="s">
        <v>5819</v>
      </c>
      <c r="G437" s="823" t="s">
        <v>5820</v>
      </c>
      <c r="H437" s="832">
        <v>6</v>
      </c>
      <c r="I437" s="832">
        <v>1512</v>
      </c>
      <c r="J437" s="823">
        <v>0.85039370078740162</v>
      </c>
      <c r="K437" s="823">
        <v>252</v>
      </c>
      <c r="L437" s="832">
        <v>7</v>
      </c>
      <c r="M437" s="832">
        <v>1778</v>
      </c>
      <c r="N437" s="823">
        <v>1</v>
      </c>
      <c r="O437" s="823">
        <v>254</v>
      </c>
      <c r="P437" s="832"/>
      <c r="Q437" s="832"/>
      <c r="R437" s="828"/>
      <c r="S437" s="833"/>
    </row>
    <row r="438" spans="1:19" ht="14.45" customHeight="1" x14ac:dyDescent="0.2">
      <c r="A438" s="822" t="s">
        <v>5810</v>
      </c>
      <c r="B438" s="823" t="s">
        <v>5811</v>
      </c>
      <c r="C438" s="823" t="s">
        <v>590</v>
      </c>
      <c r="D438" s="823" t="s">
        <v>5701</v>
      </c>
      <c r="E438" s="823" t="s">
        <v>5728</v>
      </c>
      <c r="F438" s="823" t="s">
        <v>5773</v>
      </c>
      <c r="G438" s="823" t="s">
        <v>5774</v>
      </c>
      <c r="H438" s="832">
        <v>1</v>
      </c>
      <c r="I438" s="832">
        <v>37</v>
      </c>
      <c r="J438" s="823"/>
      <c r="K438" s="823">
        <v>37</v>
      </c>
      <c r="L438" s="832"/>
      <c r="M438" s="832"/>
      <c r="N438" s="823"/>
      <c r="O438" s="823"/>
      <c r="P438" s="832"/>
      <c r="Q438" s="832"/>
      <c r="R438" s="828"/>
      <c r="S438" s="833"/>
    </row>
    <row r="439" spans="1:19" ht="14.45" customHeight="1" x14ac:dyDescent="0.2">
      <c r="A439" s="822" t="s">
        <v>5810</v>
      </c>
      <c r="B439" s="823" t="s">
        <v>5811</v>
      </c>
      <c r="C439" s="823" t="s">
        <v>590</v>
      </c>
      <c r="D439" s="823" t="s">
        <v>5701</v>
      </c>
      <c r="E439" s="823" t="s">
        <v>5728</v>
      </c>
      <c r="F439" s="823" t="s">
        <v>5819</v>
      </c>
      <c r="G439" s="823" t="s">
        <v>5820</v>
      </c>
      <c r="H439" s="832">
        <v>1</v>
      </c>
      <c r="I439" s="832">
        <v>252</v>
      </c>
      <c r="J439" s="823">
        <v>0.99212598425196852</v>
      </c>
      <c r="K439" s="823">
        <v>252</v>
      </c>
      <c r="L439" s="832">
        <v>1</v>
      </c>
      <c r="M439" s="832">
        <v>254</v>
      </c>
      <c r="N439" s="823">
        <v>1</v>
      </c>
      <c r="O439" s="823">
        <v>254</v>
      </c>
      <c r="P439" s="832"/>
      <c r="Q439" s="832"/>
      <c r="R439" s="828"/>
      <c r="S439" s="833"/>
    </row>
    <row r="440" spans="1:19" ht="14.45" customHeight="1" x14ac:dyDescent="0.2">
      <c r="A440" s="822" t="s">
        <v>5810</v>
      </c>
      <c r="B440" s="823" t="s">
        <v>5811</v>
      </c>
      <c r="C440" s="823" t="s">
        <v>590</v>
      </c>
      <c r="D440" s="823" t="s">
        <v>2261</v>
      </c>
      <c r="E440" s="823" t="s">
        <v>5728</v>
      </c>
      <c r="F440" s="823" t="s">
        <v>5773</v>
      </c>
      <c r="G440" s="823" t="s">
        <v>5774</v>
      </c>
      <c r="H440" s="832">
        <v>5</v>
      </c>
      <c r="I440" s="832">
        <v>185</v>
      </c>
      <c r="J440" s="823">
        <v>1.6228070175438596</v>
      </c>
      <c r="K440" s="823">
        <v>37</v>
      </c>
      <c r="L440" s="832">
        <v>3</v>
      </c>
      <c r="M440" s="832">
        <v>114</v>
      </c>
      <c r="N440" s="823">
        <v>1</v>
      </c>
      <c r="O440" s="823">
        <v>38</v>
      </c>
      <c r="P440" s="832">
        <v>1</v>
      </c>
      <c r="Q440" s="832">
        <v>38</v>
      </c>
      <c r="R440" s="828">
        <v>0.33333333333333331</v>
      </c>
      <c r="S440" s="833">
        <v>38</v>
      </c>
    </row>
    <row r="441" spans="1:19" ht="14.45" customHeight="1" x14ac:dyDescent="0.2">
      <c r="A441" s="822" t="s">
        <v>5810</v>
      </c>
      <c r="B441" s="823" t="s">
        <v>5811</v>
      </c>
      <c r="C441" s="823" t="s">
        <v>590</v>
      </c>
      <c r="D441" s="823" t="s">
        <v>2261</v>
      </c>
      <c r="E441" s="823" t="s">
        <v>5728</v>
      </c>
      <c r="F441" s="823" t="s">
        <v>5819</v>
      </c>
      <c r="G441" s="823" t="s">
        <v>5820</v>
      </c>
      <c r="H441" s="832">
        <v>3</v>
      </c>
      <c r="I441" s="832">
        <v>756</v>
      </c>
      <c r="J441" s="823">
        <v>1.4881889763779528</v>
      </c>
      <c r="K441" s="823">
        <v>252</v>
      </c>
      <c r="L441" s="832">
        <v>2</v>
      </c>
      <c r="M441" s="832">
        <v>508</v>
      </c>
      <c r="N441" s="823">
        <v>1</v>
      </c>
      <c r="O441" s="823">
        <v>254</v>
      </c>
      <c r="P441" s="832">
        <v>1</v>
      </c>
      <c r="Q441" s="832">
        <v>255</v>
      </c>
      <c r="R441" s="828">
        <v>0.50196850393700787</v>
      </c>
      <c r="S441" s="833">
        <v>255</v>
      </c>
    </row>
    <row r="442" spans="1:19" ht="14.45" customHeight="1" x14ac:dyDescent="0.2">
      <c r="A442" s="822" t="s">
        <v>5810</v>
      </c>
      <c r="B442" s="823" t="s">
        <v>5811</v>
      </c>
      <c r="C442" s="823" t="s">
        <v>590</v>
      </c>
      <c r="D442" s="823" t="s">
        <v>2262</v>
      </c>
      <c r="E442" s="823" t="s">
        <v>5728</v>
      </c>
      <c r="F442" s="823" t="s">
        <v>5819</v>
      </c>
      <c r="G442" s="823" t="s">
        <v>5820</v>
      </c>
      <c r="H442" s="832">
        <v>32</v>
      </c>
      <c r="I442" s="832">
        <v>8064</v>
      </c>
      <c r="J442" s="823">
        <v>1.3803491954809997</v>
      </c>
      <c r="K442" s="823">
        <v>252</v>
      </c>
      <c r="L442" s="832">
        <v>23</v>
      </c>
      <c r="M442" s="832">
        <v>5842</v>
      </c>
      <c r="N442" s="823">
        <v>1</v>
      </c>
      <c r="O442" s="823">
        <v>254</v>
      </c>
      <c r="P442" s="832">
        <v>59</v>
      </c>
      <c r="Q442" s="832">
        <v>15045</v>
      </c>
      <c r="R442" s="828">
        <v>2.575316672372475</v>
      </c>
      <c r="S442" s="833">
        <v>255</v>
      </c>
    </row>
    <row r="443" spans="1:19" ht="14.45" customHeight="1" x14ac:dyDescent="0.2">
      <c r="A443" s="822" t="s">
        <v>5810</v>
      </c>
      <c r="B443" s="823" t="s">
        <v>5811</v>
      </c>
      <c r="C443" s="823" t="s">
        <v>590</v>
      </c>
      <c r="D443" s="823" t="s">
        <v>5702</v>
      </c>
      <c r="E443" s="823" t="s">
        <v>5728</v>
      </c>
      <c r="F443" s="823" t="s">
        <v>5819</v>
      </c>
      <c r="G443" s="823" t="s">
        <v>5820</v>
      </c>
      <c r="H443" s="832">
        <v>16</v>
      </c>
      <c r="I443" s="832">
        <v>4032</v>
      </c>
      <c r="J443" s="823">
        <v>7.9370078740157481</v>
      </c>
      <c r="K443" s="823">
        <v>252</v>
      </c>
      <c r="L443" s="832">
        <v>2</v>
      </c>
      <c r="M443" s="832">
        <v>508</v>
      </c>
      <c r="N443" s="823">
        <v>1</v>
      </c>
      <c r="O443" s="823">
        <v>254</v>
      </c>
      <c r="P443" s="832"/>
      <c r="Q443" s="832"/>
      <c r="R443" s="828"/>
      <c r="S443" s="833"/>
    </row>
    <row r="444" spans="1:19" ht="14.45" customHeight="1" x14ac:dyDescent="0.2">
      <c r="A444" s="822" t="s">
        <v>5810</v>
      </c>
      <c r="B444" s="823" t="s">
        <v>5811</v>
      </c>
      <c r="C444" s="823" t="s">
        <v>590</v>
      </c>
      <c r="D444" s="823" t="s">
        <v>2263</v>
      </c>
      <c r="E444" s="823" t="s">
        <v>5728</v>
      </c>
      <c r="F444" s="823" t="s">
        <v>5819</v>
      </c>
      <c r="G444" s="823" t="s">
        <v>5820</v>
      </c>
      <c r="H444" s="832">
        <v>11</v>
      </c>
      <c r="I444" s="832">
        <v>2772</v>
      </c>
      <c r="J444" s="823">
        <v>0.77952755905511806</v>
      </c>
      <c r="K444" s="823">
        <v>252</v>
      </c>
      <c r="L444" s="832">
        <v>14</v>
      </c>
      <c r="M444" s="832">
        <v>3556</v>
      </c>
      <c r="N444" s="823">
        <v>1</v>
      </c>
      <c r="O444" s="823">
        <v>254</v>
      </c>
      <c r="P444" s="832">
        <v>14</v>
      </c>
      <c r="Q444" s="832">
        <v>3570</v>
      </c>
      <c r="R444" s="828">
        <v>1.0039370078740157</v>
      </c>
      <c r="S444" s="833">
        <v>255</v>
      </c>
    </row>
    <row r="445" spans="1:19" ht="14.45" customHeight="1" x14ac:dyDescent="0.2">
      <c r="A445" s="822" t="s">
        <v>5810</v>
      </c>
      <c r="B445" s="823" t="s">
        <v>5811</v>
      </c>
      <c r="C445" s="823" t="s">
        <v>590</v>
      </c>
      <c r="D445" s="823" t="s">
        <v>5704</v>
      </c>
      <c r="E445" s="823" t="s">
        <v>5728</v>
      </c>
      <c r="F445" s="823" t="s">
        <v>5773</v>
      </c>
      <c r="G445" s="823" t="s">
        <v>5774</v>
      </c>
      <c r="H445" s="832"/>
      <c r="I445" s="832"/>
      <c r="J445" s="823"/>
      <c r="K445" s="823"/>
      <c r="L445" s="832">
        <v>1</v>
      </c>
      <c r="M445" s="832">
        <v>38</v>
      </c>
      <c r="N445" s="823">
        <v>1</v>
      </c>
      <c r="O445" s="823">
        <v>38</v>
      </c>
      <c r="P445" s="832"/>
      <c r="Q445" s="832"/>
      <c r="R445" s="828"/>
      <c r="S445" s="833"/>
    </row>
    <row r="446" spans="1:19" ht="14.45" customHeight="1" x14ac:dyDescent="0.2">
      <c r="A446" s="822" t="s">
        <v>5810</v>
      </c>
      <c r="B446" s="823" t="s">
        <v>5811</v>
      </c>
      <c r="C446" s="823" t="s">
        <v>590</v>
      </c>
      <c r="D446" s="823" t="s">
        <v>5704</v>
      </c>
      <c r="E446" s="823" t="s">
        <v>5728</v>
      </c>
      <c r="F446" s="823" t="s">
        <v>5819</v>
      </c>
      <c r="G446" s="823" t="s">
        <v>5820</v>
      </c>
      <c r="H446" s="832">
        <v>1</v>
      </c>
      <c r="I446" s="832">
        <v>252</v>
      </c>
      <c r="J446" s="823">
        <v>0.49606299212598426</v>
      </c>
      <c r="K446" s="823">
        <v>252</v>
      </c>
      <c r="L446" s="832">
        <v>2</v>
      </c>
      <c r="M446" s="832">
        <v>508</v>
      </c>
      <c r="N446" s="823">
        <v>1</v>
      </c>
      <c r="O446" s="823">
        <v>254</v>
      </c>
      <c r="P446" s="832">
        <v>10</v>
      </c>
      <c r="Q446" s="832">
        <v>2550</v>
      </c>
      <c r="R446" s="828">
        <v>5.0196850393700787</v>
      </c>
      <c r="S446" s="833">
        <v>255</v>
      </c>
    </row>
    <row r="447" spans="1:19" ht="14.45" customHeight="1" x14ac:dyDescent="0.2">
      <c r="A447" s="822" t="s">
        <v>5810</v>
      </c>
      <c r="B447" s="823" t="s">
        <v>5811</v>
      </c>
      <c r="C447" s="823" t="s">
        <v>590</v>
      </c>
      <c r="D447" s="823" t="s">
        <v>2265</v>
      </c>
      <c r="E447" s="823" t="s">
        <v>5732</v>
      </c>
      <c r="F447" s="823" t="s">
        <v>5735</v>
      </c>
      <c r="G447" s="823" t="s">
        <v>5736</v>
      </c>
      <c r="H447" s="832"/>
      <c r="I447" s="832"/>
      <c r="J447" s="823"/>
      <c r="K447" s="823"/>
      <c r="L447" s="832">
        <v>2.2000000000000002</v>
      </c>
      <c r="M447" s="832">
        <v>153.34</v>
      </c>
      <c r="N447" s="823">
        <v>1</v>
      </c>
      <c r="O447" s="823">
        <v>69.7</v>
      </c>
      <c r="P447" s="832"/>
      <c r="Q447" s="832"/>
      <c r="R447" s="828"/>
      <c r="S447" s="833"/>
    </row>
    <row r="448" spans="1:19" ht="14.45" customHeight="1" x14ac:dyDescent="0.2">
      <c r="A448" s="822" t="s">
        <v>5810</v>
      </c>
      <c r="B448" s="823" t="s">
        <v>5811</v>
      </c>
      <c r="C448" s="823" t="s">
        <v>590</v>
      </c>
      <c r="D448" s="823" t="s">
        <v>2265</v>
      </c>
      <c r="E448" s="823" t="s">
        <v>5732</v>
      </c>
      <c r="F448" s="823" t="s">
        <v>5737</v>
      </c>
      <c r="G448" s="823" t="s">
        <v>5738</v>
      </c>
      <c r="H448" s="832"/>
      <c r="I448" s="832"/>
      <c r="J448" s="823"/>
      <c r="K448" s="823"/>
      <c r="L448" s="832">
        <v>9.4</v>
      </c>
      <c r="M448" s="832">
        <v>2679.9300000000003</v>
      </c>
      <c r="N448" s="823">
        <v>1</v>
      </c>
      <c r="O448" s="823">
        <v>285.09893617021277</v>
      </c>
      <c r="P448" s="832"/>
      <c r="Q448" s="832"/>
      <c r="R448" s="828"/>
      <c r="S448" s="833"/>
    </row>
    <row r="449" spans="1:19" ht="14.45" customHeight="1" x14ac:dyDescent="0.2">
      <c r="A449" s="822" t="s">
        <v>5810</v>
      </c>
      <c r="B449" s="823" t="s">
        <v>5811</v>
      </c>
      <c r="C449" s="823" t="s">
        <v>590</v>
      </c>
      <c r="D449" s="823" t="s">
        <v>2265</v>
      </c>
      <c r="E449" s="823" t="s">
        <v>5732</v>
      </c>
      <c r="F449" s="823" t="s">
        <v>5743</v>
      </c>
      <c r="G449" s="823" t="s">
        <v>673</v>
      </c>
      <c r="H449" s="832"/>
      <c r="I449" s="832"/>
      <c r="J449" s="823"/>
      <c r="K449" s="823"/>
      <c r="L449" s="832">
        <v>0.8</v>
      </c>
      <c r="M449" s="832">
        <v>48.11</v>
      </c>
      <c r="N449" s="823">
        <v>1</v>
      </c>
      <c r="O449" s="823">
        <v>60.137499999999996</v>
      </c>
      <c r="P449" s="832"/>
      <c r="Q449" s="832"/>
      <c r="R449" s="828"/>
      <c r="S449" s="833"/>
    </row>
    <row r="450" spans="1:19" ht="14.45" customHeight="1" x14ac:dyDescent="0.2">
      <c r="A450" s="822" t="s">
        <v>5810</v>
      </c>
      <c r="B450" s="823" t="s">
        <v>5811</v>
      </c>
      <c r="C450" s="823" t="s">
        <v>590</v>
      </c>
      <c r="D450" s="823" t="s">
        <v>2265</v>
      </c>
      <c r="E450" s="823" t="s">
        <v>5732</v>
      </c>
      <c r="F450" s="823" t="s">
        <v>5746</v>
      </c>
      <c r="G450" s="823" t="s">
        <v>669</v>
      </c>
      <c r="H450" s="832"/>
      <c r="I450" s="832"/>
      <c r="J450" s="823"/>
      <c r="K450" s="823"/>
      <c r="L450" s="832">
        <v>5.6000000000000005</v>
      </c>
      <c r="M450" s="832">
        <v>2999.64</v>
      </c>
      <c r="N450" s="823">
        <v>1</v>
      </c>
      <c r="O450" s="823">
        <v>535.65</v>
      </c>
      <c r="P450" s="832"/>
      <c r="Q450" s="832"/>
      <c r="R450" s="828"/>
      <c r="S450" s="833"/>
    </row>
    <row r="451" spans="1:19" ht="14.45" customHeight="1" x14ac:dyDescent="0.2">
      <c r="A451" s="822" t="s">
        <v>5810</v>
      </c>
      <c r="B451" s="823" t="s">
        <v>5811</v>
      </c>
      <c r="C451" s="823" t="s">
        <v>590</v>
      </c>
      <c r="D451" s="823" t="s">
        <v>2265</v>
      </c>
      <c r="E451" s="823" t="s">
        <v>5732</v>
      </c>
      <c r="F451" s="823" t="s">
        <v>5751</v>
      </c>
      <c r="G451" s="823" t="s">
        <v>675</v>
      </c>
      <c r="H451" s="832"/>
      <c r="I451" s="832"/>
      <c r="J451" s="823"/>
      <c r="K451" s="823"/>
      <c r="L451" s="832">
        <v>3.1999999999999997</v>
      </c>
      <c r="M451" s="832">
        <v>779.01</v>
      </c>
      <c r="N451" s="823">
        <v>1</v>
      </c>
      <c r="O451" s="823">
        <v>243.44062500000001</v>
      </c>
      <c r="P451" s="832"/>
      <c r="Q451" s="832"/>
      <c r="R451" s="828"/>
      <c r="S451" s="833"/>
    </row>
    <row r="452" spans="1:19" ht="14.45" customHeight="1" x14ac:dyDescent="0.2">
      <c r="A452" s="822" t="s">
        <v>5810</v>
      </c>
      <c r="B452" s="823" t="s">
        <v>5811</v>
      </c>
      <c r="C452" s="823" t="s">
        <v>590</v>
      </c>
      <c r="D452" s="823" t="s">
        <v>2265</v>
      </c>
      <c r="E452" s="823" t="s">
        <v>5732</v>
      </c>
      <c r="F452" s="823" t="s">
        <v>5816</v>
      </c>
      <c r="G452" s="823" t="s">
        <v>1857</v>
      </c>
      <c r="H452" s="832"/>
      <c r="I452" s="832"/>
      <c r="J452" s="823"/>
      <c r="K452" s="823"/>
      <c r="L452" s="832">
        <v>2.8</v>
      </c>
      <c r="M452" s="832">
        <v>138.32</v>
      </c>
      <c r="N452" s="823">
        <v>1</v>
      </c>
      <c r="O452" s="823">
        <v>49.4</v>
      </c>
      <c r="P452" s="832"/>
      <c r="Q452" s="832"/>
      <c r="R452" s="828"/>
      <c r="S452" s="833"/>
    </row>
    <row r="453" spans="1:19" ht="14.45" customHeight="1" x14ac:dyDescent="0.2">
      <c r="A453" s="822" t="s">
        <v>5810</v>
      </c>
      <c r="B453" s="823" t="s">
        <v>5811</v>
      </c>
      <c r="C453" s="823" t="s">
        <v>590</v>
      </c>
      <c r="D453" s="823" t="s">
        <v>2265</v>
      </c>
      <c r="E453" s="823" t="s">
        <v>5756</v>
      </c>
      <c r="F453" s="823" t="s">
        <v>5759</v>
      </c>
      <c r="G453" s="823" t="s">
        <v>5760</v>
      </c>
      <c r="H453" s="832"/>
      <c r="I453" s="832"/>
      <c r="J453" s="823"/>
      <c r="K453" s="823"/>
      <c r="L453" s="832">
        <v>3</v>
      </c>
      <c r="M453" s="832">
        <v>727.92</v>
      </c>
      <c r="N453" s="823">
        <v>1</v>
      </c>
      <c r="O453" s="823">
        <v>242.64</v>
      </c>
      <c r="P453" s="832"/>
      <c r="Q453" s="832"/>
      <c r="R453" s="828"/>
      <c r="S453" s="833"/>
    </row>
    <row r="454" spans="1:19" ht="14.45" customHeight="1" x14ac:dyDescent="0.2">
      <c r="A454" s="822" t="s">
        <v>5810</v>
      </c>
      <c r="B454" s="823" t="s">
        <v>5811</v>
      </c>
      <c r="C454" s="823" t="s">
        <v>590</v>
      </c>
      <c r="D454" s="823" t="s">
        <v>2265</v>
      </c>
      <c r="E454" s="823" t="s">
        <v>5756</v>
      </c>
      <c r="F454" s="823" t="s">
        <v>5761</v>
      </c>
      <c r="G454" s="823" t="s">
        <v>5762</v>
      </c>
      <c r="H454" s="832"/>
      <c r="I454" s="832"/>
      <c r="J454" s="823"/>
      <c r="K454" s="823"/>
      <c r="L454" s="832">
        <v>2</v>
      </c>
      <c r="M454" s="832">
        <v>485.28</v>
      </c>
      <c r="N454" s="823">
        <v>1</v>
      </c>
      <c r="O454" s="823">
        <v>242.64</v>
      </c>
      <c r="P454" s="832"/>
      <c r="Q454" s="832"/>
      <c r="R454" s="828"/>
      <c r="S454" s="833"/>
    </row>
    <row r="455" spans="1:19" ht="14.45" customHeight="1" x14ac:dyDescent="0.2">
      <c r="A455" s="822" t="s">
        <v>5810</v>
      </c>
      <c r="B455" s="823" t="s">
        <v>5811</v>
      </c>
      <c r="C455" s="823" t="s">
        <v>590</v>
      </c>
      <c r="D455" s="823" t="s">
        <v>2265</v>
      </c>
      <c r="E455" s="823" t="s">
        <v>5728</v>
      </c>
      <c r="F455" s="823" t="s">
        <v>5769</v>
      </c>
      <c r="G455" s="823" t="s">
        <v>5770</v>
      </c>
      <c r="H455" s="832"/>
      <c r="I455" s="832"/>
      <c r="J455" s="823"/>
      <c r="K455" s="823"/>
      <c r="L455" s="832">
        <v>2</v>
      </c>
      <c r="M455" s="832">
        <v>158</v>
      </c>
      <c r="N455" s="823">
        <v>1</v>
      </c>
      <c r="O455" s="823">
        <v>79</v>
      </c>
      <c r="P455" s="832"/>
      <c r="Q455" s="832"/>
      <c r="R455" s="828"/>
      <c r="S455" s="833"/>
    </row>
    <row r="456" spans="1:19" ht="14.45" customHeight="1" x14ac:dyDescent="0.2">
      <c r="A456" s="822" t="s">
        <v>5810</v>
      </c>
      <c r="B456" s="823" t="s">
        <v>5811</v>
      </c>
      <c r="C456" s="823" t="s">
        <v>590</v>
      </c>
      <c r="D456" s="823" t="s">
        <v>2265</v>
      </c>
      <c r="E456" s="823" t="s">
        <v>5728</v>
      </c>
      <c r="F456" s="823" t="s">
        <v>5771</v>
      </c>
      <c r="G456" s="823" t="s">
        <v>5772</v>
      </c>
      <c r="H456" s="832"/>
      <c r="I456" s="832"/>
      <c r="J456" s="823"/>
      <c r="K456" s="823"/>
      <c r="L456" s="832">
        <v>172</v>
      </c>
      <c r="M456" s="832">
        <v>25972</v>
      </c>
      <c r="N456" s="823">
        <v>1</v>
      </c>
      <c r="O456" s="823">
        <v>151</v>
      </c>
      <c r="P456" s="832"/>
      <c r="Q456" s="832"/>
      <c r="R456" s="828"/>
      <c r="S456" s="833"/>
    </row>
    <row r="457" spans="1:19" ht="14.45" customHeight="1" x14ac:dyDescent="0.2">
      <c r="A457" s="822" t="s">
        <v>5810</v>
      </c>
      <c r="B457" s="823" t="s">
        <v>5811</v>
      </c>
      <c r="C457" s="823" t="s">
        <v>590</v>
      </c>
      <c r="D457" s="823" t="s">
        <v>2265</v>
      </c>
      <c r="E457" s="823" t="s">
        <v>5728</v>
      </c>
      <c r="F457" s="823" t="s">
        <v>5773</v>
      </c>
      <c r="G457" s="823" t="s">
        <v>5774</v>
      </c>
      <c r="H457" s="832"/>
      <c r="I457" s="832"/>
      <c r="J457" s="823"/>
      <c r="K457" s="823"/>
      <c r="L457" s="832">
        <v>14</v>
      </c>
      <c r="M457" s="832">
        <v>532</v>
      </c>
      <c r="N457" s="823">
        <v>1</v>
      </c>
      <c r="O457" s="823">
        <v>38</v>
      </c>
      <c r="P457" s="832">
        <v>8</v>
      </c>
      <c r="Q457" s="832">
        <v>304</v>
      </c>
      <c r="R457" s="828">
        <v>0.5714285714285714</v>
      </c>
      <c r="S457" s="833">
        <v>38</v>
      </c>
    </row>
    <row r="458" spans="1:19" ht="14.45" customHeight="1" x14ac:dyDescent="0.2">
      <c r="A458" s="822" t="s">
        <v>5810</v>
      </c>
      <c r="B458" s="823" t="s">
        <v>5811</v>
      </c>
      <c r="C458" s="823" t="s">
        <v>590</v>
      </c>
      <c r="D458" s="823" t="s">
        <v>2265</v>
      </c>
      <c r="E458" s="823" t="s">
        <v>5728</v>
      </c>
      <c r="F458" s="823" t="s">
        <v>5775</v>
      </c>
      <c r="G458" s="823" t="s">
        <v>5776</v>
      </c>
      <c r="H458" s="832"/>
      <c r="I458" s="832"/>
      <c r="J458" s="823"/>
      <c r="K458" s="823"/>
      <c r="L458" s="832">
        <v>13</v>
      </c>
      <c r="M458" s="832">
        <v>1703</v>
      </c>
      <c r="N458" s="823">
        <v>1</v>
      </c>
      <c r="O458" s="823">
        <v>131</v>
      </c>
      <c r="P458" s="832"/>
      <c r="Q458" s="832"/>
      <c r="R458" s="828"/>
      <c r="S458" s="833"/>
    </row>
    <row r="459" spans="1:19" ht="14.45" customHeight="1" x14ac:dyDescent="0.2">
      <c r="A459" s="822" t="s">
        <v>5810</v>
      </c>
      <c r="B459" s="823" t="s">
        <v>5811</v>
      </c>
      <c r="C459" s="823" t="s">
        <v>590</v>
      </c>
      <c r="D459" s="823" t="s">
        <v>2265</v>
      </c>
      <c r="E459" s="823" t="s">
        <v>5728</v>
      </c>
      <c r="F459" s="823" t="s">
        <v>5819</v>
      </c>
      <c r="G459" s="823" t="s">
        <v>5820</v>
      </c>
      <c r="H459" s="832">
        <v>69</v>
      </c>
      <c r="I459" s="832">
        <v>17388</v>
      </c>
      <c r="J459" s="823">
        <v>3.4228346456692913</v>
      </c>
      <c r="K459" s="823">
        <v>252</v>
      </c>
      <c r="L459" s="832">
        <v>20</v>
      </c>
      <c r="M459" s="832">
        <v>5080</v>
      </c>
      <c r="N459" s="823">
        <v>1</v>
      </c>
      <c r="O459" s="823">
        <v>254</v>
      </c>
      <c r="P459" s="832"/>
      <c r="Q459" s="832"/>
      <c r="R459" s="828"/>
      <c r="S459" s="833"/>
    </row>
    <row r="460" spans="1:19" ht="14.45" customHeight="1" x14ac:dyDescent="0.2">
      <c r="A460" s="822" t="s">
        <v>5810</v>
      </c>
      <c r="B460" s="823" t="s">
        <v>5811</v>
      </c>
      <c r="C460" s="823" t="s">
        <v>590</v>
      </c>
      <c r="D460" s="823" t="s">
        <v>2265</v>
      </c>
      <c r="E460" s="823" t="s">
        <v>5728</v>
      </c>
      <c r="F460" s="823" t="s">
        <v>5777</v>
      </c>
      <c r="G460" s="823" t="s">
        <v>5778</v>
      </c>
      <c r="H460" s="832"/>
      <c r="I460" s="832"/>
      <c r="J460" s="823"/>
      <c r="K460" s="823"/>
      <c r="L460" s="832">
        <v>18</v>
      </c>
      <c r="M460" s="832">
        <v>12726</v>
      </c>
      <c r="N460" s="823">
        <v>1</v>
      </c>
      <c r="O460" s="823">
        <v>707</v>
      </c>
      <c r="P460" s="832"/>
      <c r="Q460" s="832"/>
      <c r="R460" s="828"/>
      <c r="S460" s="833"/>
    </row>
    <row r="461" spans="1:19" ht="14.45" customHeight="1" x14ac:dyDescent="0.2">
      <c r="A461" s="822" t="s">
        <v>5810</v>
      </c>
      <c r="B461" s="823" t="s">
        <v>5811</v>
      </c>
      <c r="C461" s="823" t="s">
        <v>590</v>
      </c>
      <c r="D461" s="823" t="s">
        <v>2265</v>
      </c>
      <c r="E461" s="823" t="s">
        <v>5728</v>
      </c>
      <c r="F461" s="823" t="s">
        <v>5781</v>
      </c>
      <c r="G461" s="823" t="s">
        <v>5782</v>
      </c>
      <c r="H461" s="832"/>
      <c r="I461" s="832"/>
      <c r="J461" s="823"/>
      <c r="K461" s="823"/>
      <c r="L461" s="832">
        <v>141</v>
      </c>
      <c r="M461" s="832">
        <v>4699.99</v>
      </c>
      <c r="N461" s="823">
        <v>1</v>
      </c>
      <c r="O461" s="823">
        <v>33.333262411347519</v>
      </c>
      <c r="P461" s="832"/>
      <c r="Q461" s="832"/>
      <c r="R461" s="828"/>
      <c r="S461" s="833"/>
    </row>
    <row r="462" spans="1:19" ht="14.45" customHeight="1" x14ac:dyDescent="0.2">
      <c r="A462" s="822" t="s">
        <v>5810</v>
      </c>
      <c r="B462" s="823" t="s">
        <v>5811</v>
      </c>
      <c r="C462" s="823" t="s">
        <v>590</v>
      </c>
      <c r="D462" s="823" t="s">
        <v>2265</v>
      </c>
      <c r="E462" s="823" t="s">
        <v>5728</v>
      </c>
      <c r="F462" s="823" t="s">
        <v>5783</v>
      </c>
      <c r="G462" s="823" t="s">
        <v>5784</v>
      </c>
      <c r="H462" s="832"/>
      <c r="I462" s="832"/>
      <c r="J462" s="823"/>
      <c r="K462" s="823"/>
      <c r="L462" s="832">
        <v>336</v>
      </c>
      <c r="M462" s="832">
        <v>40992</v>
      </c>
      <c r="N462" s="823">
        <v>1</v>
      </c>
      <c r="O462" s="823">
        <v>122</v>
      </c>
      <c r="P462" s="832"/>
      <c r="Q462" s="832"/>
      <c r="R462" s="828"/>
      <c r="S462" s="833"/>
    </row>
    <row r="463" spans="1:19" ht="14.45" customHeight="1" x14ac:dyDescent="0.2">
      <c r="A463" s="822" t="s">
        <v>5810</v>
      </c>
      <c r="B463" s="823" t="s">
        <v>5811</v>
      </c>
      <c r="C463" s="823" t="s">
        <v>590</v>
      </c>
      <c r="D463" s="823" t="s">
        <v>2265</v>
      </c>
      <c r="E463" s="823" t="s">
        <v>5728</v>
      </c>
      <c r="F463" s="823" t="s">
        <v>5787</v>
      </c>
      <c r="G463" s="823" t="s">
        <v>5788</v>
      </c>
      <c r="H463" s="832"/>
      <c r="I463" s="832"/>
      <c r="J463" s="823"/>
      <c r="K463" s="823"/>
      <c r="L463" s="832">
        <v>1</v>
      </c>
      <c r="M463" s="832">
        <v>75</v>
      </c>
      <c r="N463" s="823">
        <v>1</v>
      </c>
      <c r="O463" s="823">
        <v>75</v>
      </c>
      <c r="P463" s="832"/>
      <c r="Q463" s="832"/>
      <c r="R463" s="828"/>
      <c r="S463" s="833"/>
    </row>
    <row r="464" spans="1:19" ht="14.45" customHeight="1" x14ac:dyDescent="0.2">
      <c r="A464" s="822" t="s">
        <v>5810</v>
      </c>
      <c r="B464" s="823" t="s">
        <v>5811</v>
      </c>
      <c r="C464" s="823" t="s">
        <v>590</v>
      </c>
      <c r="D464" s="823" t="s">
        <v>2265</v>
      </c>
      <c r="E464" s="823" t="s">
        <v>5728</v>
      </c>
      <c r="F464" s="823" t="s">
        <v>5791</v>
      </c>
      <c r="G464" s="823" t="s">
        <v>5792</v>
      </c>
      <c r="H464" s="832"/>
      <c r="I464" s="832"/>
      <c r="J464" s="823"/>
      <c r="K464" s="823"/>
      <c r="L464" s="832">
        <v>44</v>
      </c>
      <c r="M464" s="832">
        <v>3432</v>
      </c>
      <c r="N464" s="823">
        <v>1</v>
      </c>
      <c r="O464" s="823">
        <v>78</v>
      </c>
      <c r="P464" s="832"/>
      <c r="Q464" s="832"/>
      <c r="R464" s="828"/>
      <c r="S464" s="833"/>
    </row>
    <row r="465" spans="1:19" ht="14.45" customHeight="1" x14ac:dyDescent="0.2">
      <c r="A465" s="822" t="s">
        <v>5810</v>
      </c>
      <c r="B465" s="823" t="s">
        <v>5811</v>
      </c>
      <c r="C465" s="823" t="s">
        <v>590</v>
      </c>
      <c r="D465" s="823" t="s">
        <v>2265</v>
      </c>
      <c r="E465" s="823" t="s">
        <v>5728</v>
      </c>
      <c r="F465" s="823" t="s">
        <v>5793</v>
      </c>
      <c r="G465" s="823" t="s">
        <v>5794</v>
      </c>
      <c r="H465" s="832"/>
      <c r="I465" s="832"/>
      <c r="J465" s="823"/>
      <c r="K465" s="823"/>
      <c r="L465" s="832">
        <v>28</v>
      </c>
      <c r="M465" s="832">
        <v>17416</v>
      </c>
      <c r="N465" s="823">
        <v>1</v>
      </c>
      <c r="O465" s="823">
        <v>622</v>
      </c>
      <c r="P465" s="832"/>
      <c r="Q465" s="832"/>
      <c r="R465" s="828"/>
      <c r="S465" s="833"/>
    </row>
    <row r="466" spans="1:19" ht="14.45" customHeight="1" x14ac:dyDescent="0.2">
      <c r="A466" s="822" t="s">
        <v>5810</v>
      </c>
      <c r="B466" s="823" t="s">
        <v>5811</v>
      </c>
      <c r="C466" s="823" t="s">
        <v>590</v>
      </c>
      <c r="D466" s="823" t="s">
        <v>2265</v>
      </c>
      <c r="E466" s="823" t="s">
        <v>5728</v>
      </c>
      <c r="F466" s="823" t="s">
        <v>5797</v>
      </c>
      <c r="G466" s="823" t="s">
        <v>5798</v>
      </c>
      <c r="H466" s="832"/>
      <c r="I466" s="832"/>
      <c r="J466" s="823"/>
      <c r="K466" s="823"/>
      <c r="L466" s="832">
        <v>4</v>
      </c>
      <c r="M466" s="832">
        <v>1504</v>
      </c>
      <c r="N466" s="823">
        <v>1</v>
      </c>
      <c r="O466" s="823">
        <v>376</v>
      </c>
      <c r="P466" s="832"/>
      <c r="Q466" s="832"/>
      <c r="R466" s="828"/>
      <c r="S466" s="833"/>
    </row>
    <row r="467" spans="1:19" ht="14.45" customHeight="1" x14ac:dyDescent="0.2">
      <c r="A467" s="822" t="s">
        <v>5810</v>
      </c>
      <c r="B467" s="823" t="s">
        <v>5811</v>
      </c>
      <c r="C467" s="823" t="s">
        <v>590</v>
      </c>
      <c r="D467" s="823" t="s">
        <v>2265</v>
      </c>
      <c r="E467" s="823" t="s">
        <v>5728</v>
      </c>
      <c r="F467" s="823" t="s">
        <v>5799</v>
      </c>
      <c r="G467" s="823" t="s">
        <v>5800</v>
      </c>
      <c r="H467" s="832"/>
      <c r="I467" s="832"/>
      <c r="J467" s="823"/>
      <c r="K467" s="823"/>
      <c r="L467" s="832">
        <v>123</v>
      </c>
      <c r="M467" s="832">
        <v>22017</v>
      </c>
      <c r="N467" s="823">
        <v>1</v>
      </c>
      <c r="O467" s="823">
        <v>179</v>
      </c>
      <c r="P467" s="832"/>
      <c r="Q467" s="832"/>
      <c r="R467" s="828"/>
      <c r="S467" s="833"/>
    </row>
    <row r="468" spans="1:19" ht="14.45" customHeight="1" x14ac:dyDescent="0.2">
      <c r="A468" s="822" t="s">
        <v>5810</v>
      </c>
      <c r="B468" s="823" t="s">
        <v>5811</v>
      </c>
      <c r="C468" s="823" t="s">
        <v>590</v>
      </c>
      <c r="D468" s="823" t="s">
        <v>2267</v>
      </c>
      <c r="E468" s="823" t="s">
        <v>5732</v>
      </c>
      <c r="F468" s="823" t="s">
        <v>5737</v>
      </c>
      <c r="G468" s="823" t="s">
        <v>5738</v>
      </c>
      <c r="H468" s="832">
        <v>0.8</v>
      </c>
      <c r="I468" s="832">
        <v>294.16000000000003</v>
      </c>
      <c r="J468" s="823"/>
      <c r="K468" s="823">
        <v>367.7</v>
      </c>
      <c r="L468" s="832"/>
      <c r="M468" s="832"/>
      <c r="N468" s="823"/>
      <c r="O468" s="823"/>
      <c r="P468" s="832"/>
      <c r="Q468" s="832"/>
      <c r="R468" s="828"/>
      <c r="S468" s="833"/>
    </row>
    <row r="469" spans="1:19" ht="14.45" customHeight="1" x14ac:dyDescent="0.2">
      <c r="A469" s="822" t="s">
        <v>5810</v>
      </c>
      <c r="B469" s="823" t="s">
        <v>5811</v>
      </c>
      <c r="C469" s="823" t="s">
        <v>590</v>
      </c>
      <c r="D469" s="823" t="s">
        <v>2267</v>
      </c>
      <c r="E469" s="823" t="s">
        <v>5732</v>
      </c>
      <c r="F469" s="823" t="s">
        <v>5740</v>
      </c>
      <c r="G469" s="823" t="s">
        <v>697</v>
      </c>
      <c r="H469" s="832">
        <v>1</v>
      </c>
      <c r="I469" s="832">
        <v>13.74</v>
      </c>
      <c r="J469" s="823"/>
      <c r="K469" s="823">
        <v>13.74</v>
      </c>
      <c r="L469" s="832"/>
      <c r="M469" s="832"/>
      <c r="N469" s="823"/>
      <c r="O469" s="823"/>
      <c r="P469" s="832"/>
      <c r="Q469" s="832"/>
      <c r="R469" s="828"/>
      <c r="S469" s="833"/>
    </row>
    <row r="470" spans="1:19" ht="14.45" customHeight="1" x14ac:dyDescent="0.2">
      <c r="A470" s="822" t="s">
        <v>5810</v>
      </c>
      <c r="B470" s="823" t="s">
        <v>5811</v>
      </c>
      <c r="C470" s="823" t="s">
        <v>590</v>
      </c>
      <c r="D470" s="823" t="s">
        <v>2267</v>
      </c>
      <c r="E470" s="823" t="s">
        <v>5732</v>
      </c>
      <c r="F470" s="823" t="s">
        <v>5746</v>
      </c>
      <c r="G470" s="823" t="s">
        <v>669</v>
      </c>
      <c r="H470" s="832">
        <v>0.2</v>
      </c>
      <c r="I470" s="832">
        <v>130</v>
      </c>
      <c r="J470" s="823"/>
      <c r="K470" s="823">
        <v>650</v>
      </c>
      <c r="L470" s="832"/>
      <c r="M470" s="832"/>
      <c r="N470" s="823"/>
      <c r="O470" s="823"/>
      <c r="P470" s="832"/>
      <c r="Q470" s="832"/>
      <c r="R470" s="828"/>
      <c r="S470" s="833"/>
    </row>
    <row r="471" spans="1:19" ht="14.45" customHeight="1" x14ac:dyDescent="0.2">
      <c r="A471" s="822" t="s">
        <v>5810</v>
      </c>
      <c r="B471" s="823" t="s">
        <v>5811</v>
      </c>
      <c r="C471" s="823" t="s">
        <v>590</v>
      </c>
      <c r="D471" s="823" t="s">
        <v>2267</v>
      </c>
      <c r="E471" s="823" t="s">
        <v>5732</v>
      </c>
      <c r="F471" s="823" t="s">
        <v>5751</v>
      </c>
      <c r="G471" s="823" t="s">
        <v>675</v>
      </c>
      <c r="H471" s="832">
        <v>0.2</v>
      </c>
      <c r="I471" s="832">
        <v>48.68</v>
      </c>
      <c r="J471" s="823"/>
      <c r="K471" s="823">
        <v>243.39999999999998</v>
      </c>
      <c r="L471" s="832"/>
      <c r="M471" s="832"/>
      <c r="N471" s="823"/>
      <c r="O471" s="823"/>
      <c r="P471" s="832"/>
      <c r="Q471" s="832"/>
      <c r="R471" s="828"/>
      <c r="S471" s="833"/>
    </row>
    <row r="472" spans="1:19" ht="14.45" customHeight="1" x14ac:dyDescent="0.2">
      <c r="A472" s="822" t="s">
        <v>5810</v>
      </c>
      <c r="B472" s="823" t="s">
        <v>5811</v>
      </c>
      <c r="C472" s="823" t="s">
        <v>590</v>
      </c>
      <c r="D472" s="823" t="s">
        <v>2267</v>
      </c>
      <c r="E472" s="823" t="s">
        <v>5732</v>
      </c>
      <c r="F472" s="823" t="s">
        <v>5814</v>
      </c>
      <c r="G472" s="823" t="s">
        <v>5815</v>
      </c>
      <c r="H472" s="832">
        <v>0.1</v>
      </c>
      <c r="I472" s="832">
        <v>3.75</v>
      </c>
      <c r="J472" s="823"/>
      <c r="K472" s="823">
        <v>37.5</v>
      </c>
      <c r="L472" s="832"/>
      <c r="M472" s="832"/>
      <c r="N472" s="823"/>
      <c r="O472" s="823"/>
      <c r="P472" s="832"/>
      <c r="Q472" s="832"/>
      <c r="R472" s="828"/>
      <c r="S472" s="833"/>
    </row>
    <row r="473" spans="1:19" ht="14.45" customHeight="1" x14ac:dyDescent="0.2">
      <c r="A473" s="822" t="s">
        <v>5810</v>
      </c>
      <c r="B473" s="823" t="s">
        <v>5811</v>
      </c>
      <c r="C473" s="823" t="s">
        <v>590</v>
      </c>
      <c r="D473" s="823" t="s">
        <v>2267</v>
      </c>
      <c r="E473" s="823" t="s">
        <v>5728</v>
      </c>
      <c r="F473" s="823" t="s">
        <v>5771</v>
      </c>
      <c r="G473" s="823" t="s">
        <v>5772</v>
      </c>
      <c r="H473" s="832">
        <v>16</v>
      </c>
      <c r="I473" s="832">
        <v>2352</v>
      </c>
      <c r="J473" s="823"/>
      <c r="K473" s="823">
        <v>147</v>
      </c>
      <c r="L473" s="832"/>
      <c r="M473" s="832"/>
      <c r="N473" s="823"/>
      <c r="O473" s="823"/>
      <c r="P473" s="832"/>
      <c r="Q473" s="832"/>
      <c r="R473" s="828"/>
      <c r="S473" s="833"/>
    </row>
    <row r="474" spans="1:19" ht="14.45" customHeight="1" x14ac:dyDescent="0.2">
      <c r="A474" s="822" t="s">
        <v>5810</v>
      </c>
      <c r="B474" s="823" t="s">
        <v>5811</v>
      </c>
      <c r="C474" s="823" t="s">
        <v>590</v>
      </c>
      <c r="D474" s="823" t="s">
        <v>2267</v>
      </c>
      <c r="E474" s="823" t="s">
        <v>5728</v>
      </c>
      <c r="F474" s="823" t="s">
        <v>5773</v>
      </c>
      <c r="G474" s="823" t="s">
        <v>5774</v>
      </c>
      <c r="H474" s="832">
        <v>9</v>
      </c>
      <c r="I474" s="832">
        <v>333</v>
      </c>
      <c r="J474" s="823">
        <v>1.4605263157894737</v>
      </c>
      <c r="K474" s="823">
        <v>37</v>
      </c>
      <c r="L474" s="832">
        <v>6</v>
      </c>
      <c r="M474" s="832">
        <v>228</v>
      </c>
      <c r="N474" s="823">
        <v>1</v>
      </c>
      <c r="O474" s="823">
        <v>38</v>
      </c>
      <c r="P474" s="832"/>
      <c r="Q474" s="832"/>
      <c r="R474" s="828"/>
      <c r="S474" s="833"/>
    </row>
    <row r="475" spans="1:19" ht="14.45" customHeight="1" x14ac:dyDescent="0.2">
      <c r="A475" s="822" t="s">
        <v>5810</v>
      </c>
      <c r="B475" s="823" t="s">
        <v>5811</v>
      </c>
      <c r="C475" s="823" t="s">
        <v>590</v>
      </c>
      <c r="D475" s="823" t="s">
        <v>2267</v>
      </c>
      <c r="E475" s="823" t="s">
        <v>5728</v>
      </c>
      <c r="F475" s="823" t="s">
        <v>5775</v>
      </c>
      <c r="G475" s="823" t="s">
        <v>5776</v>
      </c>
      <c r="H475" s="832">
        <v>3</v>
      </c>
      <c r="I475" s="832">
        <v>390</v>
      </c>
      <c r="J475" s="823"/>
      <c r="K475" s="823">
        <v>130</v>
      </c>
      <c r="L475" s="832"/>
      <c r="M475" s="832"/>
      <c r="N475" s="823"/>
      <c r="O475" s="823"/>
      <c r="P475" s="832"/>
      <c r="Q475" s="832"/>
      <c r="R475" s="828"/>
      <c r="S475" s="833"/>
    </row>
    <row r="476" spans="1:19" ht="14.45" customHeight="1" x14ac:dyDescent="0.2">
      <c r="A476" s="822" t="s">
        <v>5810</v>
      </c>
      <c r="B476" s="823" t="s">
        <v>5811</v>
      </c>
      <c r="C476" s="823" t="s">
        <v>590</v>
      </c>
      <c r="D476" s="823" t="s">
        <v>2267</v>
      </c>
      <c r="E476" s="823" t="s">
        <v>5728</v>
      </c>
      <c r="F476" s="823" t="s">
        <v>5777</v>
      </c>
      <c r="G476" s="823" t="s">
        <v>5778</v>
      </c>
      <c r="H476" s="832">
        <v>19</v>
      </c>
      <c r="I476" s="832">
        <v>13338</v>
      </c>
      <c r="J476" s="823">
        <v>2.3582036775106081</v>
      </c>
      <c r="K476" s="823">
        <v>702</v>
      </c>
      <c r="L476" s="832">
        <v>8</v>
      </c>
      <c r="M476" s="832">
        <v>5656</v>
      </c>
      <c r="N476" s="823">
        <v>1</v>
      </c>
      <c r="O476" s="823">
        <v>707</v>
      </c>
      <c r="P476" s="832"/>
      <c r="Q476" s="832"/>
      <c r="R476" s="828"/>
      <c r="S476" s="833"/>
    </row>
    <row r="477" spans="1:19" ht="14.45" customHeight="1" x14ac:dyDescent="0.2">
      <c r="A477" s="822" t="s">
        <v>5810</v>
      </c>
      <c r="B477" s="823" t="s">
        <v>5811</v>
      </c>
      <c r="C477" s="823" t="s">
        <v>590</v>
      </c>
      <c r="D477" s="823" t="s">
        <v>2267</v>
      </c>
      <c r="E477" s="823" t="s">
        <v>5728</v>
      </c>
      <c r="F477" s="823" t="s">
        <v>5779</v>
      </c>
      <c r="G477" s="823" t="s">
        <v>5780</v>
      </c>
      <c r="H477" s="832"/>
      <c r="I477" s="832"/>
      <c r="J477" s="823"/>
      <c r="K477" s="823"/>
      <c r="L477" s="832">
        <v>1</v>
      </c>
      <c r="M477" s="832">
        <v>358</v>
      </c>
      <c r="N477" s="823">
        <v>1</v>
      </c>
      <c r="O477" s="823">
        <v>358</v>
      </c>
      <c r="P477" s="832"/>
      <c r="Q477" s="832"/>
      <c r="R477" s="828"/>
      <c r="S477" s="833"/>
    </row>
    <row r="478" spans="1:19" ht="14.45" customHeight="1" x14ac:dyDescent="0.2">
      <c r="A478" s="822" t="s">
        <v>5810</v>
      </c>
      <c r="B478" s="823" t="s">
        <v>5811</v>
      </c>
      <c r="C478" s="823" t="s">
        <v>590</v>
      </c>
      <c r="D478" s="823" t="s">
        <v>2267</v>
      </c>
      <c r="E478" s="823" t="s">
        <v>5728</v>
      </c>
      <c r="F478" s="823" t="s">
        <v>5781</v>
      </c>
      <c r="G478" s="823" t="s">
        <v>5782</v>
      </c>
      <c r="H478" s="832">
        <v>52</v>
      </c>
      <c r="I478" s="832">
        <v>1733.3400000000001</v>
      </c>
      <c r="J478" s="823">
        <v>0.83871560876002837</v>
      </c>
      <c r="K478" s="823">
        <v>33.333461538461542</v>
      </c>
      <c r="L478" s="832">
        <v>62</v>
      </c>
      <c r="M478" s="832">
        <v>2066.66</v>
      </c>
      <c r="N478" s="823">
        <v>1</v>
      </c>
      <c r="O478" s="823">
        <v>33.333225806451608</v>
      </c>
      <c r="P478" s="832"/>
      <c r="Q478" s="832"/>
      <c r="R478" s="828"/>
      <c r="S478" s="833"/>
    </row>
    <row r="479" spans="1:19" ht="14.45" customHeight="1" x14ac:dyDescent="0.2">
      <c r="A479" s="822" t="s">
        <v>5810</v>
      </c>
      <c r="B479" s="823" t="s">
        <v>5811</v>
      </c>
      <c r="C479" s="823" t="s">
        <v>590</v>
      </c>
      <c r="D479" s="823" t="s">
        <v>2267</v>
      </c>
      <c r="E479" s="823" t="s">
        <v>5728</v>
      </c>
      <c r="F479" s="823" t="s">
        <v>5783</v>
      </c>
      <c r="G479" s="823" t="s">
        <v>5784</v>
      </c>
      <c r="H479" s="832">
        <v>32</v>
      </c>
      <c r="I479" s="832">
        <v>3872</v>
      </c>
      <c r="J479" s="823"/>
      <c r="K479" s="823">
        <v>121</v>
      </c>
      <c r="L479" s="832"/>
      <c r="M479" s="832"/>
      <c r="N479" s="823"/>
      <c r="O479" s="823"/>
      <c r="P479" s="832"/>
      <c r="Q479" s="832"/>
      <c r="R479" s="828"/>
      <c r="S479" s="833"/>
    </row>
    <row r="480" spans="1:19" ht="14.45" customHeight="1" x14ac:dyDescent="0.2">
      <c r="A480" s="822" t="s">
        <v>5810</v>
      </c>
      <c r="B480" s="823" t="s">
        <v>5811</v>
      </c>
      <c r="C480" s="823" t="s">
        <v>590</v>
      </c>
      <c r="D480" s="823" t="s">
        <v>2267</v>
      </c>
      <c r="E480" s="823" t="s">
        <v>5728</v>
      </c>
      <c r="F480" s="823" t="s">
        <v>5791</v>
      </c>
      <c r="G480" s="823" t="s">
        <v>5792</v>
      </c>
      <c r="H480" s="832">
        <v>4</v>
      </c>
      <c r="I480" s="832">
        <v>308</v>
      </c>
      <c r="J480" s="823"/>
      <c r="K480" s="823">
        <v>77</v>
      </c>
      <c r="L480" s="832"/>
      <c r="M480" s="832"/>
      <c r="N480" s="823"/>
      <c r="O480" s="823"/>
      <c r="P480" s="832"/>
      <c r="Q480" s="832"/>
      <c r="R480" s="828"/>
      <c r="S480" s="833"/>
    </row>
    <row r="481" spans="1:19" ht="14.45" customHeight="1" x14ac:dyDescent="0.2">
      <c r="A481" s="822" t="s">
        <v>5810</v>
      </c>
      <c r="B481" s="823" t="s">
        <v>5811</v>
      </c>
      <c r="C481" s="823" t="s">
        <v>590</v>
      </c>
      <c r="D481" s="823" t="s">
        <v>2267</v>
      </c>
      <c r="E481" s="823" t="s">
        <v>5728</v>
      </c>
      <c r="F481" s="823" t="s">
        <v>5793</v>
      </c>
      <c r="G481" s="823" t="s">
        <v>5794</v>
      </c>
      <c r="H481" s="832">
        <v>1</v>
      </c>
      <c r="I481" s="832">
        <v>620</v>
      </c>
      <c r="J481" s="823"/>
      <c r="K481" s="823">
        <v>620</v>
      </c>
      <c r="L481" s="832"/>
      <c r="M481" s="832"/>
      <c r="N481" s="823"/>
      <c r="O481" s="823"/>
      <c r="P481" s="832"/>
      <c r="Q481" s="832"/>
      <c r="R481" s="828"/>
      <c r="S481" s="833"/>
    </row>
    <row r="482" spans="1:19" ht="14.45" customHeight="1" x14ac:dyDescent="0.2">
      <c r="A482" s="822" t="s">
        <v>5810</v>
      </c>
      <c r="B482" s="823" t="s">
        <v>5811</v>
      </c>
      <c r="C482" s="823" t="s">
        <v>590</v>
      </c>
      <c r="D482" s="823" t="s">
        <v>2267</v>
      </c>
      <c r="E482" s="823" t="s">
        <v>5728</v>
      </c>
      <c r="F482" s="823" t="s">
        <v>5799</v>
      </c>
      <c r="G482" s="823" t="s">
        <v>5800</v>
      </c>
      <c r="H482" s="832">
        <v>33</v>
      </c>
      <c r="I482" s="832">
        <v>5874</v>
      </c>
      <c r="J482" s="823">
        <v>0.60769708255741772</v>
      </c>
      <c r="K482" s="823">
        <v>178</v>
      </c>
      <c r="L482" s="832">
        <v>54</v>
      </c>
      <c r="M482" s="832">
        <v>9666</v>
      </c>
      <c r="N482" s="823">
        <v>1</v>
      </c>
      <c r="O482" s="823">
        <v>179</v>
      </c>
      <c r="P482" s="832"/>
      <c r="Q482" s="832"/>
      <c r="R482" s="828"/>
      <c r="S482" s="833"/>
    </row>
    <row r="483" spans="1:19" ht="14.45" customHeight="1" x14ac:dyDescent="0.2">
      <c r="A483" s="822" t="s">
        <v>5810</v>
      </c>
      <c r="B483" s="823" t="s">
        <v>5811</v>
      </c>
      <c r="C483" s="823" t="s">
        <v>590</v>
      </c>
      <c r="D483" s="823" t="s">
        <v>5706</v>
      </c>
      <c r="E483" s="823" t="s">
        <v>5728</v>
      </c>
      <c r="F483" s="823" t="s">
        <v>5773</v>
      </c>
      <c r="G483" s="823" t="s">
        <v>5774</v>
      </c>
      <c r="H483" s="832"/>
      <c r="I483" s="832"/>
      <c r="J483" s="823"/>
      <c r="K483" s="823"/>
      <c r="L483" s="832"/>
      <c r="M483" s="832"/>
      <c r="N483" s="823"/>
      <c r="O483" s="823"/>
      <c r="P483" s="832">
        <v>1</v>
      </c>
      <c r="Q483" s="832">
        <v>38</v>
      </c>
      <c r="R483" s="828"/>
      <c r="S483" s="833">
        <v>38</v>
      </c>
    </row>
    <row r="484" spans="1:19" ht="14.45" customHeight="1" x14ac:dyDescent="0.2">
      <c r="A484" s="822" t="s">
        <v>5810</v>
      </c>
      <c r="B484" s="823" t="s">
        <v>5811</v>
      </c>
      <c r="C484" s="823" t="s">
        <v>590</v>
      </c>
      <c r="D484" s="823" t="s">
        <v>5706</v>
      </c>
      <c r="E484" s="823" t="s">
        <v>5728</v>
      </c>
      <c r="F484" s="823" t="s">
        <v>5819</v>
      </c>
      <c r="G484" s="823" t="s">
        <v>5820</v>
      </c>
      <c r="H484" s="832">
        <v>1</v>
      </c>
      <c r="I484" s="832">
        <v>252</v>
      </c>
      <c r="J484" s="823">
        <v>4.5096635647816748E-2</v>
      </c>
      <c r="K484" s="823">
        <v>252</v>
      </c>
      <c r="L484" s="832">
        <v>22</v>
      </c>
      <c r="M484" s="832">
        <v>5588</v>
      </c>
      <c r="N484" s="823">
        <v>1</v>
      </c>
      <c r="O484" s="823">
        <v>254</v>
      </c>
      <c r="P484" s="832">
        <v>5</v>
      </c>
      <c r="Q484" s="832">
        <v>1275</v>
      </c>
      <c r="R484" s="828">
        <v>0.22816750178954903</v>
      </c>
      <c r="S484" s="833">
        <v>255</v>
      </c>
    </row>
    <row r="485" spans="1:19" ht="14.45" customHeight="1" x14ac:dyDescent="0.2">
      <c r="A485" s="822" t="s">
        <v>5810</v>
      </c>
      <c r="B485" s="823" t="s">
        <v>5811</v>
      </c>
      <c r="C485" s="823" t="s">
        <v>590</v>
      </c>
      <c r="D485" s="823" t="s">
        <v>2270</v>
      </c>
      <c r="E485" s="823" t="s">
        <v>5728</v>
      </c>
      <c r="F485" s="823" t="s">
        <v>5773</v>
      </c>
      <c r="G485" s="823" t="s">
        <v>5774</v>
      </c>
      <c r="H485" s="832"/>
      <c r="I485" s="832"/>
      <c r="J485" s="823"/>
      <c r="K485" s="823"/>
      <c r="L485" s="832">
        <v>2</v>
      </c>
      <c r="M485" s="832">
        <v>76</v>
      </c>
      <c r="N485" s="823">
        <v>1</v>
      </c>
      <c r="O485" s="823">
        <v>38</v>
      </c>
      <c r="P485" s="832"/>
      <c r="Q485" s="832"/>
      <c r="R485" s="828"/>
      <c r="S485" s="833"/>
    </row>
    <row r="486" spans="1:19" ht="14.45" customHeight="1" x14ac:dyDescent="0.2">
      <c r="A486" s="822" t="s">
        <v>5810</v>
      </c>
      <c r="B486" s="823" t="s">
        <v>5811</v>
      </c>
      <c r="C486" s="823" t="s">
        <v>590</v>
      </c>
      <c r="D486" s="823" t="s">
        <v>2270</v>
      </c>
      <c r="E486" s="823" t="s">
        <v>5728</v>
      </c>
      <c r="F486" s="823" t="s">
        <v>5819</v>
      </c>
      <c r="G486" s="823" t="s">
        <v>5820</v>
      </c>
      <c r="H486" s="832">
        <v>16</v>
      </c>
      <c r="I486" s="832">
        <v>4032</v>
      </c>
      <c r="J486" s="823">
        <v>0.15411665774787861</v>
      </c>
      <c r="K486" s="823">
        <v>252</v>
      </c>
      <c r="L486" s="832">
        <v>103</v>
      </c>
      <c r="M486" s="832">
        <v>26162</v>
      </c>
      <c r="N486" s="823">
        <v>1</v>
      </c>
      <c r="O486" s="823">
        <v>254</v>
      </c>
      <c r="P486" s="832">
        <v>48</v>
      </c>
      <c r="Q486" s="832">
        <v>12240</v>
      </c>
      <c r="R486" s="828">
        <v>0.46785413959177435</v>
      </c>
      <c r="S486" s="833">
        <v>255</v>
      </c>
    </row>
    <row r="487" spans="1:19" ht="14.45" customHeight="1" x14ac:dyDescent="0.2">
      <c r="A487" s="822" t="s">
        <v>5810</v>
      </c>
      <c r="B487" s="823" t="s">
        <v>5811</v>
      </c>
      <c r="C487" s="823" t="s">
        <v>590</v>
      </c>
      <c r="D487" s="823" t="s">
        <v>2270</v>
      </c>
      <c r="E487" s="823" t="s">
        <v>5728</v>
      </c>
      <c r="F487" s="823" t="s">
        <v>5824</v>
      </c>
      <c r="G487" s="823" t="s">
        <v>5825</v>
      </c>
      <c r="H487" s="832"/>
      <c r="I487" s="832"/>
      <c r="J487" s="823"/>
      <c r="K487" s="823"/>
      <c r="L487" s="832"/>
      <c r="M487" s="832"/>
      <c r="N487" s="823"/>
      <c r="O487" s="823"/>
      <c r="P487" s="832">
        <v>1</v>
      </c>
      <c r="Q487" s="832">
        <v>725</v>
      </c>
      <c r="R487" s="828"/>
      <c r="S487" s="833">
        <v>725</v>
      </c>
    </row>
    <row r="488" spans="1:19" ht="14.45" customHeight="1" x14ac:dyDescent="0.2">
      <c r="A488" s="822" t="s">
        <v>5810</v>
      </c>
      <c r="B488" s="823" t="s">
        <v>5811</v>
      </c>
      <c r="C488" s="823" t="s">
        <v>590</v>
      </c>
      <c r="D488" s="823" t="s">
        <v>5707</v>
      </c>
      <c r="E488" s="823" t="s">
        <v>5728</v>
      </c>
      <c r="F488" s="823" t="s">
        <v>5773</v>
      </c>
      <c r="G488" s="823" t="s">
        <v>5774</v>
      </c>
      <c r="H488" s="832"/>
      <c r="I488" s="832"/>
      <c r="J488" s="823"/>
      <c r="K488" s="823"/>
      <c r="L488" s="832"/>
      <c r="M488" s="832"/>
      <c r="N488" s="823"/>
      <c r="O488" s="823"/>
      <c r="P488" s="832">
        <v>1</v>
      </c>
      <c r="Q488" s="832">
        <v>38</v>
      </c>
      <c r="R488" s="828"/>
      <c r="S488" s="833">
        <v>38</v>
      </c>
    </row>
    <row r="489" spans="1:19" ht="14.45" customHeight="1" x14ac:dyDescent="0.2">
      <c r="A489" s="822" t="s">
        <v>5810</v>
      </c>
      <c r="B489" s="823" t="s">
        <v>5811</v>
      </c>
      <c r="C489" s="823" t="s">
        <v>590</v>
      </c>
      <c r="D489" s="823" t="s">
        <v>5707</v>
      </c>
      <c r="E489" s="823" t="s">
        <v>5728</v>
      </c>
      <c r="F489" s="823" t="s">
        <v>5819</v>
      </c>
      <c r="G489" s="823" t="s">
        <v>5820</v>
      </c>
      <c r="H489" s="832">
        <v>17</v>
      </c>
      <c r="I489" s="832">
        <v>4284</v>
      </c>
      <c r="J489" s="823">
        <v>0.35885407941028646</v>
      </c>
      <c r="K489" s="823">
        <v>252</v>
      </c>
      <c r="L489" s="832">
        <v>47</v>
      </c>
      <c r="M489" s="832">
        <v>11938</v>
      </c>
      <c r="N489" s="823">
        <v>1</v>
      </c>
      <c r="O489" s="823">
        <v>254</v>
      </c>
      <c r="P489" s="832">
        <v>15</v>
      </c>
      <c r="Q489" s="832">
        <v>3825</v>
      </c>
      <c r="R489" s="828">
        <v>0.32040542804489863</v>
      </c>
      <c r="S489" s="833">
        <v>255</v>
      </c>
    </row>
    <row r="490" spans="1:19" ht="14.45" customHeight="1" x14ac:dyDescent="0.2">
      <c r="A490" s="822" t="s">
        <v>5810</v>
      </c>
      <c r="B490" s="823" t="s">
        <v>5811</v>
      </c>
      <c r="C490" s="823" t="s">
        <v>590</v>
      </c>
      <c r="D490" s="823" t="s">
        <v>5708</v>
      </c>
      <c r="E490" s="823" t="s">
        <v>5728</v>
      </c>
      <c r="F490" s="823" t="s">
        <v>5819</v>
      </c>
      <c r="G490" s="823" t="s">
        <v>5820</v>
      </c>
      <c r="H490" s="832">
        <v>4</v>
      </c>
      <c r="I490" s="832">
        <v>1008</v>
      </c>
      <c r="J490" s="823">
        <v>0.12801625603251207</v>
      </c>
      <c r="K490" s="823">
        <v>252</v>
      </c>
      <c r="L490" s="832">
        <v>31</v>
      </c>
      <c r="M490" s="832">
        <v>7874</v>
      </c>
      <c r="N490" s="823">
        <v>1</v>
      </c>
      <c r="O490" s="823">
        <v>254</v>
      </c>
      <c r="P490" s="832">
        <v>14</v>
      </c>
      <c r="Q490" s="832">
        <v>3570</v>
      </c>
      <c r="R490" s="828">
        <v>0.45339090678181354</v>
      </c>
      <c r="S490" s="833">
        <v>255</v>
      </c>
    </row>
    <row r="491" spans="1:19" ht="14.45" customHeight="1" x14ac:dyDescent="0.2">
      <c r="A491" s="822" t="s">
        <v>5810</v>
      </c>
      <c r="B491" s="823" t="s">
        <v>5811</v>
      </c>
      <c r="C491" s="823" t="s">
        <v>590</v>
      </c>
      <c r="D491" s="823" t="s">
        <v>2271</v>
      </c>
      <c r="E491" s="823" t="s">
        <v>5728</v>
      </c>
      <c r="F491" s="823" t="s">
        <v>5819</v>
      </c>
      <c r="G491" s="823" t="s">
        <v>5820</v>
      </c>
      <c r="H491" s="832">
        <v>24</v>
      </c>
      <c r="I491" s="832">
        <v>6048</v>
      </c>
      <c r="J491" s="823">
        <v>11.905511811023622</v>
      </c>
      <c r="K491" s="823">
        <v>252</v>
      </c>
      <c r="L491" s="832">
        <v>2</v>
      </c>
      <c r="M491" s="832">
        <v>508</v>
      </c>
      <c r="N491" s="823">
        <v>1</v>
      </c>
      <c r="O491" s="823">
        <v>254</v>
      </c>
      <c r="P491" s="832">
        <v>8</v>
      </c>
      <c r="Q491" s="832">
        <v>2040</v>
      </c>
      <c r="R491" s="828">
        <v>4.015748031496063</v>
      </c>
      <c r="S491" s="833">
        <v>255</v>
      </c>
    </row>
    <row r="492" spans="1:19" ht="14.45" customHeight="1" x14ac:dyDescent="0.2">
      <c r="A492" s="822" t="s">
        <v>5810</v>
      </c>
      <c r="B492" s="823" t="s">
        <v>5811</v>
      </c>
      <c r="C492" s="823" t="s">
        <v>590</v>
      </c>
      <c r="D492" s="823" t="s">
        <v>5709</v>
      </c>
      <c r="E492" s="823" t="s">
        <v>5728</v>
      </c>
      <c r="F492" s="823" t="s">
        <v>5773</v>
      </c>
      <c r="G492" s="823" t="s">
        <v>5774</v>
      </c>
      <c r="H492" s="832"/>
      <c r="I492" s="832"/>
      <c r="J492" s="823"/>
      <c r="K492" s="823"/>
      <c r="L492" s="832"/>
      <c r="M492" s="832"/>
      <c r="N492" s="823"/>
      <c r="O492" s="823"/>
      <c r="P492" s="832">
        <v>2</v>
      </c>
      <c r="Q492" s="832">
        <v>76</v>
      </c>
      <c r="R492" s="828"/>
      <c r="S492" s="833">
        <v>38</v>
      </c>
    </row>
    <row r="493" spans="1:19" ht="14.45" customHeight="1" x14ac:dyDescent="0.2">
      <c r="A493" s="822" t="s">
        <v>5810</v>
      </c>
      <c r="B493" s="823" t="s">
        <v>5811</v>
      </c>
      <c r="C493" s="823" t="s">
        <v>590</v>
      </c>
      <c r="D493" s="823" t="s">
        <v>5709</v>
      </c>
      <c r="E493" s="823" t="s">
        <v>5728</v>
      </c>
      <c r="F493" s="823" t="s">
        <v>5819</v>
      </c>
      <c r="G493" s="823" t="s">
        <v>5820</v>
      </c>
      <c r="H493" s="832">
        <v>303</v>
      </c>
      <c r="I493" s="832">
        <v>76356</v>
      </c>
      <c r="J493" s="823">
        <v>1.4881889763779528</v>
      </c>
      <c r="K493" s="823">
        <v>252</v>
      </c>
      <c r="L493" s="832">
        <v>202</v>
      </c>
      <c r="M493" s="832">
        <v>51308</v>
      </c>
      <c r="N493" s="823">
        <v>1</v>
      </c>
      <c r="O493" s="823">
        <v>254</v>
      </c>
      <c r="P493" s="832">
        <v>55</v>
      </c>
      <c r="Q493" s="832">
        <v>14025</v>
      </c>
      <c r="R493" s="828">
        <v>0.27334918531223201</v>
      </c>
      <c r="S493" s="833">
        <v>255</v>
      </c>
    </row>
    <row r="494" spans="1:19" ht="14.45" customHeight="1" x14ac:dyDescent="0.2">
      <c r="A494" s="822" t="s">
        <v>5810</v>
      </c>
      <c r="B494" s="823" t="s">
        <v>5811</v>
      </c>
      <c r="C494" s="823" t="s">
        <v>590</v>
      </c>
      <c r="D494" s="823" t="s">
        <v>2273</v>
      </c>
      <c r="E494" s="823" t="s">
        <v>5732</v>
      </c>
      <c r="F494" s="823" t="s">
        <v>5735</v>
      </c>
      <c r="G494" s="823" t="s">
        <v>5736</v>
      </c>
      <c r="H494" s="832">
        <v>5.4</v>
      </c>
      <c r="I494" s="832">
        <v>376.38000000000005</v>
      </c>
      <c r="J494" s="823">
        <v>1.173913043478261</v>
      </c>
      <c r="K494" s="823">
        <v>69.7</v>
      </c>
      <c r="L494" s="832">
        <v>4.5999999999999996</v>
      </c>
      <c r="M494" s="832">
        <v>320.62</v>
      </c>
      <c r="N494" s="823">
        <v>1</v>
      </c>
      <c r="O494" s="823">
        <v>69.7</v>
      </c>
      <c r="P494" s="832"/>
      <c r="Q494" s="832"/>
      <c r="R494" s="828"/>
      <c r="S494" s="833"/>
    </row>
    <row r="495" spans="1:19" ht="14.45" customHeight="1" x14ac:dyDescent="0.2">
      <c r="A495" s="822" t="s">
        <v>5810</v>
      </c>
      <c r="B495" s="823" t="s">
        <v>5811</v>
      </c>
      <c r="C495" s="823" t="s">
        <v>590</v>
      </c>
      <c r="D495" s="823" t="s">
        <v>2273</v>
      </c>
      <c r="E495" s="823" t="s">
        <v>5732</v>
      </c>
      <c r="F495" s="823" t="s">
        <v>5737</v>
      </c>
      <c r="G495" s="823" t="s">
        <v>5738</v>
      </c>
      <c r="H495" s="832">
        <v>7.8</v>
      </c>
      <c r="I495" s="832">
        <v>2868.06</v>
      </c>
      <c r="J495" s="823">
        <v>0.63669864893064387</v>
      </c>
      <c r="K495" s="823">
        <v>367.7</v>
      </c>
      <c r="L495" s="832">
        <v>15.799999999999999</v>
      </c>
      <c r="M495" s="832">
        <v>4504.58</v>
      </c>
      <c r="N495" s="823">
        <v>1</v>
      </c>
      <c r="O495" s="823">
        <v>285.10000000000002</v>
      </c>
      <c r="P495" s="832"/>
      <c r="Q495" s="832"/>
      <c r="R495" s="828"/>
      <c r="S495" s="833"/>
    </row>
    <row r="496" spans="1:19" ht="14.45" customHeight="1" x14ac:dyDescent="0.2">
      <c r="A496" s="822" t="s">
        <v>5810</v>
      </c>
      <c r="B496" s="823" t="s">
        <v>5811</v>
      </c>
      <c r="C496" s="823" t="s">
        <v>590</v>
      </c>
      <c r="D496" s="823" t="s">
        <v>2273</v>
      </c>
      <c r="E496" s="823" t="s">
        <v>5732</v>
      </c>
      <c r="F496" s="823" t="s">
        <v>5739</v>
      </c>
      <c r="G496" s="823" t="s">
        <v>695</v>
      </c>
      <c r="H496" s="832"/>
      <c r="I496" s="832"/>
      <c r="J496" s="823"/>
      <c r="K496" s="823"/>
      <c r="L496" s="832">
        <v>0.1</v>
      </c>
      <c r="M496" s="832">
        <v>5.0599999999999996</v>
      </c>
      <c r="N496" s="823">
        <v>1</v>
      </c>
      <c r="O496" s="823">
        <v>50.599999999999994</v>
      </c>
      <c r="P496" s="832"/>
      <c r="Q496" s="832"/>
      <c r="R496" s="828"/>
      <c r="S496" s="833"/>
    </row>
    <row r="497" spans="1:19" ht="14.45" customHeight="1" x14ac:dyDescent="0.2">
      <c r="A497" s="822" t="s">
        <v>5810</v>
      </c>
      <c r="B497" s="823" t="s">
        <v>5811</v>
      </c>
      <c r="C497" s="823" t="s">
        <v>590</v>
      </c>
      <c r="D497" s="823" t="s">
        <v>2273</v>
      </c>
      <c r="E497" s="823" t="s">
        <v>5732</v>
      </c>
      <c r="F497" s="823" t="s">
        <v>5740</v>
      </c>
      <c r="G497" s="823" t="s">
        <v>697</v>
      </c>
      <c r="H497" s="832">
        <v>15</v>
      </c>
      <c r="I497" s="832">
        <v>205.36</v>
      </c>
      <c r="J497" s="823">
        <v>3.8399401645474946</v>
      </c>
      <c r="K497" s="823">
        <v>13.690666666666667</v>
      </c>
      <c r="L497" s="832">
        <v>4</v>
      </c>
      <c r="M497" s="832">
        <v>53.48</v>
      </c>
      <c r="N497" s="823">
        <v>1</v>
      </c>
      <c r="O497" s="823">
        <v>13.37</v>
      </c>
      <c r="P497" s="832"/>
      <c r="Q497" s="832"/>
      <c r="R497" s="828"/>
      <c r="S497" s="833"/>
    </row>
    <row r="498" spans="1:19" ht="14.45" customHeight="1" x14ac:dyDescent="0.2">
      <c r="A498" s="822" t="s">
        <v>5810</v>
      </c>
      <c r="B498" s="823" t="s">
        <v>5811</v>
      </c>
      <c r="C498" s="823" t="s">
        <v>590</v>
      </c>
      <c r="D498" s="823" t="s">
        <v>2273</v>
      </c>
      <c r="E498" s="823" t="s">
        <v>5732</v>
      </c>
      <c r="F498" s="823" t="s">
        <v>5743</v>
      </c>
      <c r="G498" s="823" t="s">
        <v>673</v>
      </c>
      <c r="H498" s="832">
        <v>2.2000000000000002</v>
      </c>
      <c r="I498" s="832">
        <v>187.22000000000003</v>
      </c>
      <c r="J498" s="823">
        <v>0.70699746988406786</v>
      </c>
      <c r="K498" s="823">
        <v>85.100000000000009</v>
      </c>
      <c r="L498" s="832">
        <v>4.4000000000000004</v>
      </c>
      <c r="M498" s="832">
        <v>264.81</v>
      </c>
      <c r="N498" s="823">
        <v>1</v>
      </c>
      <c r="O498" s="823">
        <v>60.184090909090905</v>
      </c>
      <c r="P498" s="832"/>
      <c r="Q498" s="832"/>
      <c r="R498" s="828"/>
      <c r="S498" s="833"/>
    </row>
    <row r="499" spans="1:19" ht="14.45" customHeight="1" x14ac:dyDescent="0.2">
      <c r="A499" s="822" t="s">
        <v>5810</v>
      </c>
      <c r="B499" s="823" t="s">
        <v>5811</v>
      </c>
      <c r="C499" s="823" t="s">
        <v>590</v>
      </c>
      <c r="D499" s="823" t="s">
        <v>2273</v>
      </c>
      <c r="E499" s="823" t="s">
        <v>5732</v>
      </c>
      <c r="F499" s="823" t="s">
        <v>5744</v>
      </c>
      <c r="G499" s="823" t="s">
        <v>5745</v>
      </c>
      <c r="H499" s="832"/>
      <c r="I499" s="832"/>
      <c r="J499" s="823"/>
      <c r="K499" s="823"/>
      <c r="L499" s="832">
        <v>0.5</v>
      </c>
      <c r="M499" s="832">
        <v>25.89</v>
      </c>
      <c r="N499" s="823">
        <v>1</v>
      </c>
      <c r="O499" s="823">
        <v>51.78</v>
      </c>
      <c r="P499" s="832"/>
      <c r="Q499" s="832"/>
      <c r="R499" s="828"/>
      <c r="S499" s="833"/>
    </row>
    <row r="500" spans="1:19" ht="14.45" customHeight="1" x14ac:dyDescent="0.2">
      <c r="A500" s="822" t="s">
        <v>5810</v>
      </c>
      <c r="B500" s="823" t="s">
        <v>5811</v>
      </c>
      <c r="C500" s="823" t="s">
        <v>590</v>
      </c>
      <c r="D500" s="823" t="s">
        <v>2273</v>
      </c>
      <c r="E500" s="823" t="s">
        <v>5732</v>
      </c>
      <c r="F500" s="823" t="s">
        <v>5746</v>
      </c>
      <c r="G500" s="823" t="s">
        <v>669</v>
      </c>
      <c r="H500" s="832">
        <v>2.6</v>
      </c>
      <c r="I500" s="832">
        <v>1690</v>
      </c>
      <c r="J500" s="823">
        <v>1.2134789508074302</v>
      </c>
      <c r="K500" s="823">
        <v>650</v>
      </c>
      <c r="L500" s="832">
        <v>2.5999999999999996</v>
      </c>
      <c r="M500" s="832">
        <v>1392.69</v>
      </c>
      <c r="N500" s="823">
        <v>1</v>
      </c>
      <c r="O500" s="823">
        <v>535.65000000000009</v>
      </c>
      <c r="P500" s="832"/>
      <c r="Q500" s="832"/>
      <c r="R500" s="828"/>
      <c r="S500" s="833"/>
    </row>
    <row r="501" spans="1:19" ht="14.45" customHeight="1" x14ac:dyDescent="0.2">
      <c r="A501" s="822" t="s">
        <v>5810</v>
      </c>
      <c r="B501" s="823" t="s">
        <v>5811</v>
      </c>
      <c r="C501" s="823" t="s">
        <v>590</v>
      </c>
      <c r="D501" s="823" t="s">
        <v>2273</v>
      </c>
      <c r="E501" s="823" t="s">
        <v>5732</v>
      </c>
      <c r="F501" s="823" t="s">
        <v>5747</v>
      </c>
      <c r="G501" s="823" t="s">
        <v>5748</v>
      </c>
      <c r="H501" s="832">
        <v>5</v>
      </c>
      <c r="I501" s="832">
        <v>84</v>
      </c>
      <c r="J501" s="823">
        <v>0.41666666666666663</v>
      </c>
      <c r="K501" s="823">
        <v>16.8</v>
      </c>
      <c r="L501" s="832">
        <v>12</v>
      </c>
      <c r="M501" s="832">
        <v>201.60000000000002</v>
      </c>
      <c r="N501" s="823">
        <v>1</v>
      </c>
      <c r="O501" s="823">
        <v>16.8</v>
      </c>
      <c r="P501" s="832"/>
      <c r="Q501" s="832"/>
      <c r="R501" s="828"/>
      <c r="S501" s="833"/>
    </row>
    <row r="502" spans="1:19" ht="14.45" customHeight="1" x14ac:dyDescent="0.2">
      <c r="A502" s="822" t="s">
        <v>5810</v>
      </c>
      <c r="B502" s="823" t="s">
        <v>5811</v>
      </c>
      <c r="C502" s="823" t="s">
        <v>590</v>
      </c>
      <c r="D502" s="823" t="s">
        <v>2273</v>
      </c>
      <c r="E502" s="823" t="s">
        <v>5732</v>
      </c>
      <c r="F502" s="823" t="s">
        <v>5749</v>
      </c>
      <c r="G502" s="823" t="s">
        <v>675</v>
      </c>
      <c r="H502" s="832"/>
      <c r="I502" s="832"/>
      <c r="J502" s="823"/>
      <c r="K502" s="823"/>
      <c r="L502" s="832">
        <v>0.02</v>
      </c>
      <c r="M502" s="832">
        <v>2.4300000000000002</v>
      </c>
      <c r="N502" s="823">
        <v>1</v>
      </c>
      <c r="O502" s="823">
        <v>121.5</v>
      </c>
      <c r="P502" s="832"/>
      <c r="Q502" s="832"/>
      <c r="R502" s="828"/>
      <c r="S502" s="833"/>
    </row>
    <row r="503" spans="1:19" ht="14.45" customHeight="1" x14ac:dyDescent="0.2">
      <c r="A503" s="822" t="s">
        <v>5810</v>
      </c>
      <c r="B503" s="823" t="s">
        <v>5811</v>
      </c>
      <c r="C503" s="823" t="s">
        <v>590</v>
      </c>
      <c r="D503" s="823" t="s">
        <v>2273</v>
      </c>
      <c r="E503" s="823" t="s">
        <v>5732</v>
      </c>
      <c r="F503" s="823" t="s">
        <v>5750</v>
      </c>
      <c r="G503" s="823" t="s">
        <v>675</v>
      </c>
      <c r="H503" s="832"/>
      <c r="I503" s="832"/>
      <c r="J503" s="823"/>
      <c r="K503" s="823"/>
      <c r="L503" s="832">
        <v>0.18</v>
      </c>
      <c r="M503" s="832">
        <v>36.119999999999997</v>
      </c>
      <c r="N503" s="823">
        <v>1</v>
      </c>
      <c r="O503" s="823">
        <v>200.66666666666666</v>
      </c>
      <c r="P503" s="832"/>
      <c r="Q503" s="832"/>
      <c r="R503" s="828"/>
      <c r="S503" s="833"/>
    </row>
    <row r="504" spans="1:19" ht="14.45" customHeight="1" x14ac:dyDescent="0.2">
      <c r="A504" s="822" t="s">
        <v>5810</v>
      </c>
      <c r="B504" s="823" t="s">
        <v>5811</v>
      </c>
      <c r="C504" s="823" t="s">
        <v>590</v>
      </c>
      <c r="D504" s="823" t="s">
        <v>2273</v>
      </c>
      <c r="E504" s="823" t="s">
        <v>5732</v>
      </c>
      <c r="F504" s="823" t="s">
        <v>5751</v>
      </c>
      <c r="G504" s="823" t="s">
        <v>675</v>
      </c>
      <c r="H504" s="832">
        <v>3.0999999999999996</v>
      </c>
      <c r="I504" s="832">
        <v>754.53999999999985</v>
      </c>
      <c r="J504" s="823">
        <v>0.36461247783205991</v>
      </c>
      <c r="K504" s="823">
        <v>243.39999999999998</v>
      </c>
      <c r="L504" s="832">
        <v>8.5</v>
      </c>
      <c r="M504" s="832">
        <v>2069.4300000000003</v>
      </c>
      <c r="N504" s="823">
        <v>1</v>
      </c>
      <c r="O504" s="823">
        <v>243.4623529411765</v>
      </c>
      <c r="P504" s="832"/>
      <c r="Q504" s="832"/>
      <c r="R504" s="828"/>
      <c r="S504" s="833"/>
    </row>
    <row r="505" spans="1:19" ht="14.45" customHeight="1" x14ac:dyDescent="0.2">
      <c r="A505" s="822" t="s">
        <v>5810</v>
      </c>
      <c r="B505" s="823" t="s">
        <v>5811</v>
      </c>
      <c r="C505" s="823" t="s">
        <v>590</v>
      </c>
      <c r="D505" s="823" t="s">
        <v>2273</v>
      </c>
      <c r="E505" s="823" t="s">
        <v>5732</v>
      </c>
      <c r="F505" s="823" t="s">
        <v>5814</v>
      </c>
      <c r="G505" s="823" t="s">
        <v>5815</v>
      </c>
      <c r="H505" s="832">
        <v>1.3</v>
      </c>
      <c r="I505" s="832">
        <v>48.75</v>
      </c>
      <c r="J505" s="823"/>
      <c r="K505" s="823">
        <v>37.5</v>
      </c>
      <c r="L505" s="832"/>
      <c r="M505" s="832"/>
      <c r="N505" s="823"/>
      <c r="O505" s="823"/>
      <c r="P505" s="832"/>
      <c r="Q505" s="832"/>
      <c r="R505" s="828"/>
      <c r="S505" s="833"/>
    </row>
    <row r="506" spans="1:19" ht="14.45" customHeight="1" x14ac:dyDescent="0.2">
      <c r="A506" s="822" t="s">
        <v>5810</v>
      </c>
      <c r="B506" s="823" t="s">
        <v>5811</v>
      </c>
      <c r="C506" s="823" t="s">
        <v>590</v>
      </c>
      <c r="D506" s="823" t="s">
        <v>2273</v>
      </c>
      <c r="E506" s="823" t="s">
        <v>5732</v>
      </c>
      <c r="F506" s="823" t="s">
        <v>5753</v>
      </c>
      <c r="G506" s="823" t="s">
        <v>5754</v>
      </c>
      <c r="H506" s="832"/>
      <c r="I506" s="832"/>
      <c r="J506" s="823"/>
      <c r="K506" s="823"/>
      <c r="L506" s="832">
        <v>0.2</v>
      </c>
      <c r="M506" s="832">
        <v>6.04</v>
      </c>
      <c r="N506" s="823">
        <v>1</v>
      </c>
      <c r="O506" s="823">
        <v>30.2</v>
      </c>
      <c r="P506" s="832"/>
      <c r="Q506" s="832"/>
      <c r="R506" s="828"/>
      <c r="S506" s="833"/>
    </row>
    <row r="507" spans="1:19" ht="14.45" customHeight="1" x14ac:dyDescent="0.2">
      <c r="A507" s="822" t="s">
        <v>5810</v>
      </c>
      <c r="B507" s="823" t="s">
        <v>5811</v>
      </c>
      <c r="C507" s="823" t="s">
        <v>590</v>
      </c>
      <c r="D507" s="823" t="s">
        <v>2273</v>
      </c>
      <c r="E507" s="823" t="s">
        <v>5732</v>
      </c>
      <c r="F507" s="823" t="s">
        <v>5816</v>
      </c>
      <c r="G507" s="823" t="s">
        <v>1857</v>
      </c>
      <c r="H507" s="832"/>
      <c r="I507" s="832"/>
      <c r="J507" s="823"/>
      <c r="K507" s="823"/>
      <c r="L507" s="832">
        <v>1.3</v>
      </c>
      <c r="M507" s="832">
        <v>64.22</v>
      </c>
      <c r="N507" s="823">
        <v>1</v>
      </c>
      <c r="O507" s="823">
        <v>49.4</v>
      </c>
      <c r="P507" s="832"/>
      <c r="Q507" s="832"/>
      <c r="R507" s="828"/>
      <c r="S507" s="833"/>
    </row>
    <row r="508" spans="1:19" ht="14.45" customHeight="1" x14ac:dyDescent="0.2">
      <c r="A508" s="822" t="s">
        <v>5810</v>
      </c>
      <c r="B508" s="823" t="s">
        <v>5811</v>
      </c>
      <c r="C508" s="823" t="s">
        <v>590</v>
      </c>
      <c r="D508" s="823" t="s">
        <v>2273</v>
      </c>
      <c r="E508" s="823" t="s">
        <v>5756</v>
      </c>
      <c r="F508" s="823" t="s">
        <v>5757</v>
      </c>
      <c r="G508" s="823" t="s">
        <v>5758</v>
      </c>
      <c r="H508" s="832">
        <v>1</v>
      </c>
      <c r="I508" s="832">
        <v>242.64</v>
      </c>
      <c r="J508" s="823">
        <v>0.5</v>
      </c>
      <c r="K508" s="823">
        <v>242.64</v>
      </c>
      <c r="L508" s="832">
        <v>2</v>
      </c>
      <c r="M508" s="832">
        <v>485.28</v>
      </c>
      <c r="N508" s="823">
        <v>1</v>
      </c>
      <c r="O508" s="823">
        <v>242.64</v>
      </c>
      <c r="P508" s="832"/>
      <c r="Q508" s="832"/>
      <c r="R508" s="828"/>
      <c r="S508" s="833"/>
    </row>
    <row r="509" spans="1:19" ht="14.45" customHeight="1" x14ac:dyDescent="0.2">
      <c r="A509" s="822" t="s">
        <v>5810</v>
      </c>
      <c r="B509" s="823" t="s">
        <v>5811</v>
      </c>
      <c r="C509" s="823" t="s">
        <v>590</v>
      </c>
      <c r="D509" s="823" t="s">
        <v>2273</v>
      </c>
      <c r="E509" s="823" t="s">
        <v>5756</v>
      </c>
      <c r="F509" s="823" t="s">
        <v>5759</v>
      </c>
      <c r="G509" s="823" t="s">
        <v>5760</v>
      </c>
      <c r="H509" s="832">
        <v>7</v>
      </c>
      <c r="I509" s="832">
        <v>1698.48</v>
      </c>
      <c r="J509" s="823">
        <v>0.35</v>
      </c>
      <c r="K509" s="823">
        <v>242.64000000000001</v>
      </c>
      <c r="L509" s="832">
        <v>20</v>
      </c>
      <c r="M509" s="832">
        <v>4852.8</v>
      </c>
      <c r="N509" s="823">
        <v>1</v>
      </c>
      <c r="O509" s="823">
        <v>242.64000000000001</v>
      </c>
      <c r="P509" s="832"/>
      <c r="Q509" s="832"/>
      <c r="R509" s="828"/>
      <c r="S509" s="833"/>
    </row>
    <row r="510" spans="1:19" ht="14.45" customHeight="1" x14ac:dyDescent="0.2">
      <c r="A510" s="822" t="s">
        <v>5810</v>
      </c>
      <c r="B510" s="823" t="s">
        <v>5811</v>
      </c>
      <c r="C510" s="823" t="s">
        <v>590</v>
      </c>
      <c r="D510" s="823" t="s">
        <v>2273</v>
      </c>
      <c r="E510" s="823" t="s">
        <v>5756</v>
      </c>
      <c r="F510" s="823" t="s">
        <v>5761</v>
      </c>
      <c r="G510" s="823" t="s">
        <v>5762</v>
      </c>
      <c r="H510" s="832"/>
      <c r="I510" s="832"/>
      <c r="J510" s="823"/>
      <c r="K510" s="823"/>
      <c r="L510" s="832">
        <v>1</v>
      </c>
      <c r="M510" s="832">
        <v>242.64</v>
      </c>
      <c r="N510" s="823">
        <v>1</v>
      </c>
      <c r="O510" s="823">
        <v>242.64</v>
      </c>
      <c r="P510" s="832"/>
      <c r="Q510" s="832"/>
      <c r="R510" s="828"/>
      <c r="S510" s="833"/>
    </row>
    <row r="511" spans="1:19" ht="14.45" customHeight="1" x14ac:dyDescent="0.2">
      <c r="A511" s="822" t="s">
        <v>5810</v>
      </c>
      <c r="B511" s="823" t="s">
        <v>5811</v>
      </c>
      <c r="C511" s="823" t="s">
        <v>590</v>
      </c>
      <c r="D511" s="823" t="s">
        <v>2273</v>
      </c>
      <c r="E511" s="823" t="s">
        <v>5756</v>
      </c>
      <c r="F511" s="823" t="s">
        <v>5763</v>
      </c>
      <c r="G511" s="823" t="s">
        <v>5764</v>
      </c>
      <c r="H511" s="832">
        <v>6</v>
      </c>
      <c r="I511" s="832">
        <v>2334</v>
      </c>
      <c r="J511" s="823"/>
      <c r="K511" s="823">
        <v>389</v>
      </c>
      <c r="L511" s="832"/>
      <c r="M511" s="832"/>
      <c r="N511" s="823"/>
      <c r="O511" s="823"/>
      <c r="P511" s="832"/>
      <c r="Q511" s="832"/>
      <c r="R511" s="828"/>
      <c r="S511" s="833"/>
    </row>
    <row r="512" spans="1:19" ht="14.45" customHeight="1" x14ac:dyDescent="0.2">
      <c r="A512" s="822" t="s">
        <v>5810</v>
      </c>
      <c r="B512" s="823" t="s">
        <v>5811</v>
      </c>
      <c r="C512" s="823" t="s">
        <v>590</v>
      </c>
      <c r="D512" s="823" t="s">
        <v>2273</v>
      </c>
      <c r="E512" s="823" t="s">
        <v>5756</v>
      </c>
      <c r="F512" s="823" t="s">
        <v>5765</v>
      </c>
      <c r="G512" s="823" t="s">
        <v>5764</v>
      </c>
      <c r="H512" s="832">
        <v>129</v>
      </c>
      <c r="I512" s="832">
        <v>57921</v>
      </c>
      <c r="J512" s="823">
        <v>1.2169811320754718</v>
      </c>
      <c r="K512" s="823">
        <v>449</v>
      </c>
      <c r="L512" s="832">
        <v>106</v>
      </c>
      <c r="M512" s="832">
        <v>47594</v>
      </c>
      <c r="N512" s="823">
        <v>1</v>
      </c>
      <c r="O512" s="823">
        <v>449</v>
      </c>
      <c r="P512" s="832"/>
      <c r="Q512" s="832"/>
      <c r="R512" s="828"/>
      <c r="S512" s="833"/>
    </row>
    <row r="513" spans="1:19" ht="14.45" customHeight="1" x14ac:dyDescent="0.2">
      <c r="A513" s="822" t="s">
        <v>5810</v>
      </c>
      <c r="B513" s="823" t="s">
        <v>5811</v>
      </c>
      <c r="C513" s="823" t="s">
        <v>590</v>
      </c>
      <c r="D513" s="823" t="s">
        <v>2273</v>
      </c>
      <c r="E513" s="823" t="s">
        <v>5756</v>
      </c>
      <c r="F513" s="823" t="s">
        <v>5766</v>
      </c>
      <c r="G513" s="823" t="s">
        <v>5764</v>
      </c>
      <c r="H513" s="832">
        <v>26</v>
      </c>
      <c r="I513" s="832">
        <v>13000</v>
      </c>
      <c r="J513" s="823">
        <v>0.96296296296296291</v>
      </c>
      <c r="K513" s="823">
        <v>500</v>
      </c>
      <c r="L513" s="832">
        <v>27</v>
      </c>
      <c r="M513" s="832">
        <v>13500</v>
      </c>
      <c r="N513" s="823">
        <v>1</v>
      </c>
      <c r="O513" s="823">
        <v>500</v>
      </c>
      <c r="P513" s="832"/>
      <c r="Q513" s="832"/>
      <c r="R513" s="828"/>
      <c r="S513" s="833"/>
    </row>
    <row r="514" spans="1:19" ht="14.45" customHeight="1" x14ac:dyDescent="0.2">
      <c r="A514" s="822" t="s">
        <v>5810</v>
      </c>
      <c r="B514" s="823" t="s">
        <v>5811</v>
      </c>
      <c r="C514" s="823" t="s">
        <v>590</v>
      </c>
      <c r="D514" s="823" t="s">
        <v>2273</v>
      </c>
      <c r="E514" s="823" t="s">
        <v>5728</v>
      </c>
      <c r="F514" s="823" t="s">
        <v>5769</v>
      </c>
      <c r="G514" s="823" t="s">
        <v>5770</v>
      </c>
      <c r="H514" s="832">
        <v>24</v>
      </c>
      <c r="I514" s="832">
        <v>1872</v>
      </c>
      <c r="J514" s="823">
        <v>1.3164556962025316</v>
      </c>
      <c r="K514" s="823">
        <v>78</v>
      </c>
      <c r="L514" s="832">
        <v>18</v>
      </c>
      <c r="M514" s="832">
        <v>1422</v>
      </c>
      <c r="N514" s="823">
        <v>1</v>
      </c>
      <c r="O514" s="823">
        <v>79</v>
      </c>
      <c r="P514" s="832"/>
      <c r="Q514" s="832"/>
      <c r="R514" s="828"/>
      <c r="S514" s="833"/>
    </row>
    <row r="515" spans="1:19" ht="14.45" customHeight="1" x14ac:dyDescent="0.2">
      <c r="A515" s="822" t="s">
        <v>5810</v>
      </c>
      <c r="B515" s="823" t="s">
        <v>5811</v>
      </c>
      <c r="C515" s="823" t="s">
        <v>590</v>
      </c>
      <c r="D515" s="823" t="s">
        <v>2273</v>
      </c>
      <c r="E515" s="823" t="s">
        <v>5728</v>
      </c>
      <c r="F515" s="823" t="s">
        <v>5771</v>
      </c>
      <c r="G515" s="823" t="s">
        <v>5772</v>
      </c>
      <c r="H515" s="832">
        <v>247</v>
      </c>
      <c r="I515" s="832">
        <v>36309</v>
      </c>
      <c r="J515" s="823">
        <v>0.63951317458080881</v>
      </c>
      <c r="K515" s="823">
        <v>147</v>
      </c>
      <c r="L515" s="832">
        <v>376</v>
      </c>
      <c r="M515" s="832">
        <v>56776</v>
      </c>
      <c r="N515" s="823">
        <v>1</v>
      </c>
      <c r="O515" s="823">
        <v>151</v>
      </c>
      <c r="P515" s="832"/>
      <c r="Q515" s="832"/>
      <c r="R515" s="828"/>
      <c r="S515" s="833"/>
    </row>
    <row r="516" spans="1:19" ht="14.45" customHeight="1" x14ac:dyDescent="0.2">
      <c r="A516" s="822" t="s">
        <v>5810</v>
      </c>
      <c r="B516" s="823" t="s">
        <v>5811</v>
      </c>
      <c r="C516" s="823" t="s">
        <v>590</v>
      </c>
      <c r="D516" s="823" t="s">
        <v>2273</v>
      </c>
      <c r="E516" s="823" t="s">
        <v>5728</v>
      </c>
      <c r="F516" s="823" t="s">
        <v>5773</v>
      </c>
      <c r="G516" s="823" t="s">
        <v>5774</v>
      </c>
      <c r="H516" s="832">
        <v>22</v>
      </c>
      <c r="I516" s="832">
        <v>814</v>
      </c>
      <c r="J516" s="823">
        <v>0.61203007518796992</v>
      </c>
      <c r="K516" s="823">
        <v>37</v>
      </c>
      <c r="L516" s="832">
        <v>35</v>
      </c>
      <c r="M516" s="832">
        <v>1330</v>
      </c>
      <c r="N516" s="823">
        <v>1</v>
      </c>
      <c r="O516" s="823">
        <v>38</v>
      </c>
      <c r="P516" s="832"/>
      <c r="Q516" s="832"/>
      <c r="R516" s="828"/>
      <c r="S516" s="833"/>
    </row>
    <row r="517" spans="1:19" ht="14.45" customHeight="1" x14ac:dyDescent="0.2">
      <c r="A517" s="822" t="s">
        <v>5810</v>
      </c>
      <c r="B517" s="823" t="s">
        <v>5811</v>
      </c>
      <c r="C517" s="823" t="s">
        <v>590</v>
      </c>
      <c r="D517" s="823" t="s">
        <v>2273</v>
      </c>
      <c r="E517" s="823" t="s">
        <v>5728</v>
      </c>
      <c r="F517" s="823" t="s">
        <v>5775</v>
      </c>
      <c r="G517" s="823" t="s">
        <v>5776</v>
      </c>
      <c r="H517" s="832">
        <v>6</v>
      </c>
      <c r="I517" s="832">
        <v>780</v>
      </c>
      <c r="J517" s="823">
        <v>0.1566894335074327</v>
      </c>
      <c r="K517" s="823">
        <v>130</v>
      </c>
      <c r="L517" s="832">
        <v>38</v>
      </c>
      <c r="M517" s="832">
        <v>4978</v>
      </c>
      <c r="N517" s="823">
        <v>1</v>
      </c>
      <c r="O517" s="823">
        <v>131</v>
      </c>
      <c r="P517" s="832"/>
      <c r="Q517" s="832"/>
      <c r="R517" s="828"/>
      <c r="S517" s="833"/>
    </row>
    <row r="518" spans="1:19" ht="14.45" customHeight="1" x14ac:dyDescent="0.2">
      <c r="A518" s="822" t="s">
        <v>5810</v>
      </c>
      <c r="B518" s="823" t="s">
        <v>5811</v>
      </c>
      <c r="C518" s="823" t="s">
        <v>590</v>
      </c>
      <c r="D518" s="823" t="s">
        <v>2273</v>
      </c>
      <c r="E518" s="823" t="s">
        <v>5728</v>
      </c>
      <c r="F518" s="823" t="s">
        <v>5819</v>
      </c>
      <c r="G518" s="823" t="s">
        <v>5820</v>
      </c>
      <c r="H518" s="832">
        <v>1</v>
      </c>
      <c r="I518" s="832">
        <v>252</v>
      </c>
      <c r="J518" s="823"/>
      <c r="K518" s="823">
        <v>252</v>
      </c>
      <c r="L518" s="832"/>
      <c r="M518" s="832"/>
      <c r="N518" s="823"/>
      <c r="O518" s="823"/>
      <c r="P518" s="832"/>
      <c r="Q518" s="832"/>
      <c r="R518" s="828"/>
      <c r="S518" s="833"/>
    </row>
    <row r="519" spans="1:19" ht="14.45" customHeight="1" x14ac:dyDescent="0.2">
      <c r="A519" s="822" t="s">
        <v>5810</v>
      </c>
      <c r="B519" s="823" t="s">
        <v>5811</v>
      </c>
      <c r="C519" s="823" t="s">
        <v>590</v>
      </c>
      <c r="D519" s="823" t="s">
        <v>2273</v>
      </c>
      <c r="E519" s="823" t="s">
        <v>5728</v>
      </c>
      <c r="F519" s="823" t="s">
        <v>5777</v>
      </c>
      <c r="G519" s="823" t="s">
        <v>5778</v>
      </c>
      <c r="H519" s="832">
        <v>12</v>
      </c>
      <c r="I519" s="832">
        <v>8424</v>
      </c>
      <c r="J519" s="823">
        <v>0.44130127298444133</v>
      </c>
      <c r="K519" s="823">
        <v>702</v>
      </c>
      <c r="L519" s="832">
        <v>27</v>
      </c>
      <c r="M519" s="832">
        <v>19089</v>
      </c>
      <c r="N519" s="823">
        <v>1</v>
      </c>
      <c r="O519" s="823">
        <v>707</v>
      </c>
      <c r="P519" s="832"/>
      <c r="Q519" s="832"/>
      <c r="R519" s="828"/>
      <c r="S519" s="833"/>
    </row>
    <row r="520" spans="1:19" ht="14.45" customHeight="1" x14ac:dyDescent="0.2">
      <c r="A520" s="822" t="s">
        <v>5810</v>
      </c>
      <c r="B520" s="823" t="s">
        <v>5811</v>
      </c>
      <c r="C520" s="823" t="s">
        <v>590</v>
      </c>
      <c r="D520" s="823" t="s">
        <v>2273</v>
      </c>
      <c r="E520" s="823" t="s">
        <v>5728</v>
      </c>
      <c r="F520" s="823" t="s">
        <v>5779</v>
      </c>
      <c r="G520" s="823" t="s">
        <v>5780</v>
      </c>
      <c r="H520" s="832"/>
      <c r="I520" s="832"/>
      <c r="J520" s="823"/>
      <c r="K520" s="823"/>
      <c r="L520" s="832">
        <v>2</v>
      </c>
      <c r="M520" s="832">
        <v>716</v>
      </c>
      <c r="N520" s="823">
        <v>1</v>
      </c>
      <c r="O520" s="823">
        <v>358</v>
      </c>
      <c r="P520" s="832"/>
      <c r="Q520" s="832"/>
      <c r="R520" s="828"/>
      <c r="S520" s="833"/>
    </row>
    <row r="521" spans="1:19" ht="14.45" customHeight="1" x14ac:dyDescent="0.2">
      <c r="A521" s="822" t="s">
        <v>5810</v>
      </c>
      <c r="B521" s="823" t="s">
        <v>5811</v>
      </c>
      <c r="C521" s="823" t="s">
        <v>590</v>
      </c>
      <c r="D521" s="823" t="s">
        <v>2273</v>
      </c>
      <c r="E521" s="823" t="s">
        <v>5728</v>
      </c>
      <c r="F521" s="823" t="s">
        <v>5781</v>
      </c>
      <c r="G521" s="823" t="s">
        <v>5782</v>
      </c>
      <c r="H521" s="832">
        <v>184</v>
      </c>
      <c r="I521" s="832">
        <v>6133.33</v>
      </c>
      <c r="J521" s="823">
        <v>0.71317790697674421</v>
      </c>
      <c r="K521" s="823">
        <v>33.333315217391302</v>
      </c>
      <c r="L521" s="832">
        <v>258</v>
      </c>
      <c r="M521" s="832">
        <v>8600</v>
      </c>
      <c r="N521" s="823">
        <v>1</v>
      </c>
      <c r="O521" s="823">
        <v>33.333333333333336</v>
      </c>
      <c r="P521" s="832"/>
      <c r="Q521" s="832"/>
      <c r="R521" s="828"/>
      <c r="S521" s="833"/>
    </row>
    <row r="522" spans="1:19" ht="14.45" customHeight="1" x14ac:dyDescent="0.2">
      <c r="A522" s="822" t="s">
        <v>5810</v>
      </c>
      <c r="B522" s="823" t="s">
        <v>5811</v>
      </c>
      <c r="C522" s="823" t="s">
        <v>590</v>
      </c>
      <c r="D522" s="823" t="s">
        <v>2273</v>
      </c>
      <c r="E522" s="823" t="s">
        <v>5728</v>
      </c>
      <c r="F522" s="823" t="s">
        <v>5783</v>
      </c>
      <c r="G522" s="823" t="s">
        <v>5784</v>
      </c>
      <c r="H522" s="832">
        <v>513</v>
      </c>
      <c r="I522" s="832">
        <v>62073</v>
      </c>
      <c r="J522" s="823">
        <v>0.68663303909205553</v>
      </c>
      <c r="K522" s="823">
        <v>121</v>
      </c>
      <c r="L522" s="832">
        <v>741</v>
      </c>
      <c r="M522" s="832">
        <v>90402</v>
      </c>
      <c r="N522" s="823">
        <v>1</v>
      </c>
      <c r="O522" s="823">
        <v>122</v>
      </c>
      <c r="P522" s="832"/>
      <c r="Q522" s="832"/>
      <c r="R522" s="828"/>
      <c r="S522" s="833"/>
    </row>
    <row r="523" spans="1:19" ht="14.45" customHeight="1" x14ac:dyDescent="0.2">
      <c r="A523" s="822" t="s">
        <v>5810</v>
      </c>
      <c r="B523" s="823" t="s">
        <v>5811</v>
      </c>
      <c r="C523" s="823" t="s">
        <v>590</v>
      </c>
      <c r="D523" s="823" t="s">
        <v>2273</v>
      </c>
      <c r="E523" s="823" t="s">
        <v>5728</v>
      </c>
      <c r="F523" s="823" t="s">
        <v>5791</v>
      </c>
      <c r="G523" s="823" t="s">
        <v>5792</v>
      </c>
      <c r="H523" s="832">
        <v>69</v>
      </c>
      <c r="I523" s="832">
        <v>5313</v>
      </c>
      <c r="J523" s="823">
        <v>0.64259796806966618</v>
      </c>
      <c r="K523" s="823">
        <v>77</v>
      </c>
      <c r="L523" s="832">
        <v>106</v>
      </c>
      <c r="M523" s="832">
        <v>8268</v>
      </c>
      <c r="N523" s="823">
        <v>1</v>
      </c>
      <c r="O523" s="823">
        <v>78</v>
      </c>
      <c r="P523" s="832"/>
      <c r="Q523" s="832"/>
      <c r="R523" s="828"/>
      <c r="S523" s="833"/>
    </row>
    <row r="524" spans="1:19" ht="14.45" customHeight="1" x14ac:dyDescent="0.2">
      <c r="A524" s="822" t="s">
        <v>5810</v>
      </c>
      <c r="B524" s="823" t="s">
        <v>5811</v>
      </c>
      <c r="C524" s="823" t="s">
        <v>590</v>
      </c>
      <c r="D524" s="823" t="s">
        <v>2273</v>
      </c>
      <c r="E524" s="823" t="s">
        <v>5728</v>
      </c>
      <c r="F524" s="823" t="s">
        <v>5793</v>
      </c>
      <c r="G524" s="823" t="s">
        <v>5794</v>
      </c>
      <c r="H524" s="832">
        <v>11</v>
      </c>
      <c r="I524" s="832">
        <v>6820</v>
      </c>
      <c r="J524" s="823">
        <v>0.78318787322002759</v>
      </c>
      <c r="K524" s="823">
        <v>620</v>
      </c>
      <c r="L524" s="832">
        <v>14</v>
      </c>
      <c r="M524" s="832">
        <v>8708</v>
      </c>
      <c r="N524" s="823">
        <v>1</v>
      </c>
      <c r="O524" s="823">
        <v>622</v>
      </c>
      <c r="P524" s="832"/>
      <c r="Q524" s="832"/>
      <c r="R524" s="828"/>
      <c r="S524" s="833"/>
    </row>
    <row r="525" spans="1:19" ht="14.45" customHeight="1" x14ac:dyDescent="0.2">
      <c r="A525" s="822" t="s">
        <v>5810</v>
      </c>
      <c r="B525" s="823" t="s">
        <v>5811</v>
      </c>
      <c r="C525" s="823" t="s">
        <v>590</v>
      </c>
      <c r="D525" s="823" t="s">
        <v>2273</v>
      </c>
      <c r="E525" s="823" t="s">
        <v>5728</v>
      </c>
      <c r="F525" s="823" t="s">
        <v>5797</v>
      </c>
      <c r="G525" s="823" t="s">
        <v>5798</v>
      </c>
      <c r="H525" s="832">
        <v>6</v>
      </c>
      <c r="I525" s="832">
        <v>2244</v>
      </c>
      <c r="J525" s="823">
        <v>0.31410974244120943</v>
      </c>
      <c r="K525" s="823">
        <v>374</v>
      </c>
      <c r="L525" s="832">
        <v>19</v>
      </c>
      <c r="M525" s="832">
        <v>7144</v>
      </c>
      <c r="N525" s="823">
        <v>1</v>
      </c>
      <c r="O525" s="823">
        <v>376</v>
      </c>
      <c r="P525" s="832"/>
      <c r="Q525" s="832"/>
      <c r="R525" s="828"/>
      <c r="S525" s="833"/>
    </row>
    <row r="526" spans="1:19" ht="14.45" customHeight="1" x14ac:dyDescent="0.2">
      <c r="A526" s="822" t="s">
        <v>5810</v>
      </c>
      <c r="B526" s="823" t="s">
        <v>5811</v>
      </c>
      <c r="C526" s="823" t="s">
        <v>590</v>
      </c>
      <c r="D526" s="823" t="s">
        <v>2273</v>
      </c>
      <c r="E526" s="823" t="s">
        <v>5728</v>
      </c>
      <c r="F526" s="823" t="s">
        <v>5799</v>
      </c>
      <c r="G526" s="823" t="s">
        <v>5800</v>
      </c>
      <c r="H526" s="832">
        <v>172</v>
      </c>
      <c r="I526" s="832">
        <v>30616</v>
      </c>
      <c r="J526" s="823">
        <v>0.74364828758804957</v>
      </c>
      <c r="K526" s="823">
        <v>178</v>
      </c>
      <c r="L526" s="832">
        <v>230</v>
      </c>
      <c r="M526" s="832">
        <v>41170</v>
      </c>
      <c r="N526" s="823">
        <v>1</v>
      </c>
      <c r="O526" s="823">
        <v>179</v>
      </c>
      <c r="P526" s="832"/>
      <c r="Q526" s="832"/>
      <c r="R526" s="828"/>
      <c r="S526" s="833"/>
    </row>
    <row r="527" spans="1:19" ht="14.45" customHeight="1" x14ac:dyDescent="0.2">
      <c r="A527" s="822" t="s">
        <v>5810</v>
      </c>
      <c r="B527" s="823" t="s">
        <v>5811</v>
      </c>
      <c r="C527" s="823" t="s">
        <v>590</v>
      </c>
      <c r="D527" s="823" t="s">
        <v>2273</v>
      </c>
      <c r="E527" s="823" t="s">
        <v>5728</v>
      </c>
      <c r="F527" s="823" t="s">
        <v>5801</v>
      </c>
      <c r="G527" s="823" t="s">
        <v>5802</v>
      </c>
      <c r="H527" s="832">
        <v>42</v>
      </c>
      <c r="I527" s="832">
        <v>54516</v>
      </c>
      <c r="J527" s="823">
        <v>1.2305539253306848</v>
      </c>
      <c r="K527" s="823">
        <v>1298</v>
      </c>
      <c r="L527" s="832">
        <v>34</v>
      </c>
      <c r="M527" s="832">
        <v>44302</v>
      </c>
      <c r="N527" s="823">
        <v>1</v>
      </c>
      <c r="O527" s="823">
        <v>1303</v>
      </c>
      <c r="P527" s="832"/>
      <c r="Q527" s="832"/>
      <c r="R527" s="828"/>
      <c r="S527" s="833"/>
    </row>
    <row r="528" spans="1:19" ht="14.45" customHeight="1" x14ac:dyDescent="0.2">
      <c r="A528" s="822" t="s">
        <v>5810</v>
      </c>
      <c r="B528" s="823" t="s">
        <v>5811</v>
      </c>
      <c r="C528" s="823" t="s">
        <v>590</v>
      </c>
      <c r="D528" s="823" t="s">
        <v>5710</v>
      </c>
      <c r="E528" s="823" t="s">
        <v>5728</v>
      </c>
      <c r="F528" s="823" t="s">
        <v>5781</v>
      </c>
      <c r="G528" s="823" t="s">
        <v>5782</v>
      </c>
      <c r="H528" s="832">
        <v>1</v>
      </c>
      <c r="I528" s="832">
        <v>33.33</v>
      </c>
      <c r="J528" s="823"/>
      <c r="K528" s="823">
        <v>33.33</v>
      </c>
      <c r="L528" s="832"/>
      <c r="M528" s="832"/>
      <c r="N528" s="823"/>
      <c r="O528" s="823"/>
      <c r="P528" s="832"/>
      <c r="Q528" s="832"/>
      <c r="R528" s="828"/>
      <c r="S528" s="833"/>
    </row>
    <row r="529" spans="1:19" ht="14.45" customHeight="1" x14ac:dyDescent="0.2">
      <c r="A529" s="822" t="s">
        <v>5810</v>
      </c>
      <c r="B529" s="823" t="s">
        <v>5811</v>
      </c>
      <c r="C529" s="823" t="s">
        <v>590</v>
      </c>
      <c r="D529" s="823" t="s">
        <v>5710</v>
      </c>
      <c r="E529" s="823" t="s">
        <v>5728</v>
      </c>
      <c r="F529" s="823" t="s">
        <v>5799</v>
      </c>
      <c r="G529" s="823" t="s">
        <v>5800</v>
      </c>
      <c r="H529" s="832">
        <v>1</v>
      </c>
      <c r="I529" s="832">
        <v>178</v>
      </c>
      <c r="J529" s="823"/>
      <c r="K529" s="823">
        <v>178</v>
      </c>
      <c r="L529" s="832"/>
      <c r="M529" s="832"/>
      <c r="N529" s="823"/>
      <c r="O529" s="823"/>
      <c r="P529" s="832"/>
      <c r="Q529" s="832"/>
      <c r="R529" s="828"/>
      <c r="S529" s="833"/>
    </row>
    <row r="530" spans="1:19" ht="14.45" customHeight="1" x14ac:dyDescent="0.2">
      <c r="A530" s="822" t="s">
        <v>5810</v>
      </c>
      <c r="B530" s="823" t="s">
        <v>5811</v>
      </c>
      <c r="C530" s="823" t="s">
        <v>590</v>
      </c>
      <c r="D530" s="823" t="s">
        <v>5711</v>
      </c>
      <c r="E530" s="823" t="s">
        <v>5728</v>
      </c>
      <c r="F530" s="823" t="s">
        <v>5819</v>
      </c>
      <c r="G530" s="823" t="s">
        <v>5820</v>
      </c>
      <c r="H530" s="832">
        <v>6</v>
      </c>
      <c r="I530" s="832">
        <v>1512</v>
      </c>
      <c r="J530" s="823"/>
      <c r="K530" s="823">
        <v>252</v>
      </c>
      <c r="L530" s="832"/>
      <c r="M530" s="832"/>
      <c r="N530" s="823"/>
      <c r="O530" s="823"/>
      <c r="P530" s="832"/>
      <c r="Q530" s="832"/>
      <c r="R530" s="828"/>
      <c r="S530" s="833"/>
    </row>
    <row r="531" spans="1:19" ht="14.45" customHeight="1" x14ac:dyDescent="0.2">
      <c r="A531" s="822" t="s">
        <v>5810</v>
      </c>
      <c r="B531" s="823" t="s">
        <v>5811</v>
      </c>
      <c r="C531" s="823" t="s">
        <v>590</v>
      </c>
      <c r="D531" s="823" t="s">
        <v>5712</v>
      </c>
      <c r="E531" s="823" t="s">
        <v>5728</v>
      </c>
      <c r="F531" s="823" t="s">
        <v>5819</v>
      </c>
      <c r="G531" s="823" t="s">
        <v>5820</v>
      </c>
      <c r="H531" s="832">
        <v>3</v>
      </c>
      <c r="I531" s="832">
        <v>756</v>
      </c>
      <c r="J531" s="823">
        <v>0.1860236220472441</v>
      </c>
      <c r="K531" s="823">
        <v>252</v>
      </c>
      <c r="L531" s="832">
        <v>16</v>
      </c>
      <c r="M531" s="832">
        <v>4064</v>
      </c>
      <c r="N531" s="823">
        <v>1</v>
      </c>
      <c r="O531" s="823">
        <v>254</v>
      </c>
      <c r="P531" s="832"/>
      <c r="Q531" s="832"/>
      <c r="R531" s="828"/>
      <c r="S531" s="833"/>
    </row>
    <row r="532" spans="1:19" ht="14.45" customHeight="1" x14ac:dyDescent="0.2">
      <c r="A532" s="822" t="s">
        <v>5810</v>
      </c>
      <c r="B532" s="823" t="s">
        <v>5811</v>
      </c>
      <c r="C532" s="823" t="s">
        <v>590</v>
      </c>
      <c r="D532" s="823" t="s">
        <v>5713</v>
      </c>
      <c r="E532" s="823" t="s">
        <v>5728</v>
      </c>
      <c r="F532" s="823" t="s">
        <v>5819</v>
      </c>
      <c r="G532" s="823" t="s">
        <v>5820</v>
      </c>
      <c r="H532" s="832"/>
      <c r="I532" s="832"/>
      <c r="J532" s="823"/>
      <c r="K532" s="823"/>
      <c r="L532" s="832">
        <v>1</v>
      </c>
      <c r="M532" s="832">
        <v>254</v>
      </c>
      <c r="N532" s="823">
        <v>1</v>
      </c>
      <c r="O532" s="823">
        <v>254</v>
      </c>
      <c r="P532" s="832"/>
      <c r="Q532" s="832"/>
      <c r="R532" s="828"/>
      <c r="S532" s="833"/>
    </row>
    <row r="533" spans="1:19" ht="14.45" customHeight="1" x14ac:dyDescent="0.2">
      <c r="A533" s="822" t="s">
        <v>5810</v>
      </c>
      <c r="B533" s="823" t="s">
        <v>5811</v>
      </c>
      <c r="C533" s="823" t="s">
        <v>590</v>
      </c>
      <c r="D533" s="823" t="s">
        <v>5714</v>
      </c>
      <c r="E533" s="823" t="s">
        <v>5728</v>
      </c>
      <c r="F533" s="823" t="s">
        <v>5779</v>
      </c>
      <c r="G533" s="823" t="s">
        <v>5780</v>
      </c>
      <c r="H533" s="832"/>
      <c r="I533" s="832"/>
      <c r="J533" s="823"/>
      <c r="K533" s="823"/>
      <c r="L533" s="832">
        <v>1</v>
      </c>
      <c r="M533" s="832">
        <v>358</v>
      </c>
      <c r="N533" s="823">
        <v>1</v>
      </c>
      <c r="O533" s="823">
        <v>358</v>
      </c>
      <c r="P533" s="832"/>
      <c r="Q533" s="832"/>
      <c r="R533" s="828"/>
      <c r="S533" s="833"/>
    </row>
    <row r="534" spans="1:19" ht="14.45" customHeight="1" x14ac:dyDescent="0.2">
      <c r="A534" s="822" t="s">
        <v>5810</v>
      </c>
      <c r="B534" s="823" t="s">
        <v>5811</v>
      </c>
      <c r="C534" s="823" t="s">
        <v>590</v>
      </c>
      <c r="D534" s="823" t="s">
        <v>5714</v>
      </c>
      <c r="E534" s="823" t="s">
        <v>5728</v>
      </c>
      <c r="F534" s="823" t="s">
        <v>5781</v>
      </c>
      <c r="G534" s="823" t="s">
        <v>5782</v>
      </c>
      <c r="H534" s="832"/>
      <c r="I534" s="832"/>
      <c r="J534" s="823"/>
      <c r="K534" s="823"/>
      <c r="L534" s="832">
        <v>1</v>
      </c>
      <c r="M534" s="832">
        <v>33.33</v>
      </c>
      <c r="N534" s="823">
        <v>1</v>
      </c>
      <c r="O534" s="823">
        <v>33.33</v>
      </c>
      <c r="P534" s="832"/>
      <c r="Q534" s="832"/>
      <c r="R534" s="828"/>
      <c r="S534" s="833"/>
    </row>
    <row r="535" spans="1:19" ht="14.45" customHeight="1" x14ac:dyDescent="0.2">
      <c r="A535" s="822" t="s">
        <v>5810</v>
      </c>
      <c r="B535" s="823" t="s">
        <v>5811</v>
      </c>
      <c r="C535" s="823" t="s">
        <v>590</v>
      </c>
      <c r="D535" s="823" t="s">
        <v>2274</v>
      </c>
      <c r="E535" s="823" t="s">
        <v>5728</v>
      </c>
      <c r="F535" s="823" t="s">
        <v>5819</v>
      </c>
      <c r="G535" s="823" t="s">
        <v>5820</v>
      </c>
      <c r="H535" s="832">
        <v>66</v>
      </c>
      <c r="I535" s="832">
        <v>16632</v>
      </c>
      <c r="J535" s="823">
        <v>1.2592368261659601</v>
      </c>
      <c r="K535" s="823">
        <v>252</v>
      </c>
      <c r="L535" s="832">
        <v>52</v>
      </c>
      <c r="M535" s="832">
        <v>13208</v>
      </c>
      <c r="N535" s="823">
        <v>1</v>
      </c>
      <c r="O535" s="823">
        <v>254</v>
      </c>
      <c r="P535" s="832">
        <v>37</v>
      </c>
      <c r="Q535" s="832">
        <v>9435</v>
      </c>
      <c r="R535" s="828">
        <v>0.71433979406420356</v>
      </c>
      <c r="S535" s="833">
        <v>255</v>
      </c>
    </row>
    <row r="536" spans="1:19" ht="14.45" customHeight="1" x14ac:dyDescent="0.2">
      <c r="A536" s="822" t="s">
        <v>5810</v>
      </c>
      <c r="B536" s="823" t="s">
        <v>5811</v>
      </c>
      <c r="C536" s="823" t="s">
        <v>590</v>
      </c>
      <c r="D536" s="823" t="s">
        <v>2275</v>
      </c>
      <c r="E536" s="823" t="s">
        <v>5728</v>
      </c>
      <c r="F536" s="823" t="s">
        <v>5773</v>
      </c>
      <c r="G536" s="823" t="s">
        <v>5774</v>
      </c>
      <c r="H536" s="832">
        <v>5</v>
      </c>
      <c r="I536" s="832">
        <v>185</v>
      </c>
      <c r="J536" s="823">
        <v>0.97368421052631582</v>
      </c>
      <c r="K536" s="823">
        <v>37</v>
      </c>
      <c r="L536" s="832">
        <v>5</v>
      </c>
      <c r="M536" s="832">
        <v>190</v>
      </c>
      <c r="N536" s="823">
        <v>1</v>
      </c>
      <c r="O536" s="823">
        <v>38</v>
      </c>
      <c r="P536" s="832">
        <v>1</v>
      </c>
      <c r="Q536" s="832">
        <v>38</v>
      </c>
      <c r="R536" s="828">
        <v>0.2</v>
      </c>
      <c r="S536" s="833">
        <v>38</v>
      </c>
    </row>
    <row r="537" spans="1:19" ht="14.45" customHeight="1" x14ac:dyDescent="0.2">
      <c r="A537" s="822" t="s">
        <v>5810</v>
      </c>
      <c r="B537" s="823" t="s">
        <v>5811</v>
      </c>
      <c r="C537" s="823" t="s">
        <v>590</v>
      </c>
      <c r="D537" s="823" t="s">
        <v>2275</v>
      </c>
      <c r="E537" s="823" t="s">
        <v>5728</v>
      </c>
      <c r="F537" s="823" t="s">
        <v>5819</v>
      </c>
      <c r="G537" s="823" t="s">
        <v>5820</v>
      </c>
      <c r="H537" s="832">
        <v>1</v>
      </c>
      <c r="I537" s="832">
        <v>252</v>
      </c>
      <c r="J537" s="823">
        <v>0.99212598425196852</v>
      </c>
      <c r="K537" s="823">
        <v>252</v>
      </c>
      <c r="L537" s="832">
        <v>1</v>
      </c>
      <c r="M537" s="832">
        <v>254</v>
      </c>
      <c r="N537" s="823">
        <v>1</v>
      </c>
      <c r="O537" s="823">
        <v>254</v>
      </c>
      <c r="P537" s="832"/>
      <c r="Q537" s="832"/>
      <c r="R537" s="828"/>
      <c r="S537" s="833"/>
    </row>
    <row r="538" spans="1:19" ht="14.45" customHeight="1" x14ac:dyDescent="0.2">
      <c r="A538" s="822" t="s">
        <v>5810</v>
      </c>
      <c r="B538" s="823" t="s">
        <v>5811</v>
      </c>
      <c r="C538" s="823" t="s">
        <v>590</v>
      </c>
      <c r="D538" s="823" t="s">
        <v>2276</v>
      </c>
      <c r="E538" s="823" t="s">
        <v>5728</v>
      </c>
      <c r="F538" s="823" t="s">
        <v>5773</v>
      </c>
      <c r="G538" s="823" t="s">
        <v>5774</v>
      </c>
      <c r="H538" s="832"/>
      <c r="I538" s="832"/>
      <c r="J538" s="823"/>
      <c r="K538" s="823"/>
      <c r="L538" s="832">
        <v>5</v>
      </c>
      <c r="M538" s="832">
        <v>190</v>
      </c>
      <c r="N538" s="823">
        <v>1</v>
      </c>
      <c r="O538" s="823">
        <v>38</v>
      </c>
      <c r="P538" s="832">
        <v>1</v>
      </c>
      <c r="Q538" s="832">
        <v>38</v>
      </c>
      <c r="R538" s="828">
        <v>0.2</v>
      </c>
      <c r="S538" s="833">
        <v>38</v>
      </c>
    </row>
    <row r="539" spans="1:19" ht="14.45" customHeight="1" x14ac:dyDescent="0.2">
      <c r="A539" s="822" t="s">
        <v>5810</v>
      </c>
      <c r="B539" s="823" t="s">
        <v>5811</v>
      </c>
      <c r="C539" s="823" t="s">
        <v>590</v>
      </c>
      <c r="D539" s="823" t="s">
        <v>2276</v>
      </c>
      <c r="E539" s="823" t="s">
        <v>5728</v>
      </c>
      <c r="F539" s="823" t="s">
        <v>5819</v>
      </c>
      <c r="G539" s="823" t="s">
        <v>5820</v>
      </c>
      <c r="H539" s="832">
        <v>37</v>
      </c>
      <c r="I539" s="832">
        <v>9324</v>
      </c>
      <c r="J539" s="823">
        <v>0.89533320530055693</v>
      </c>
      <c r="K539" s="823">
        <v>252</v>
      </c>
      <c r="L539" s="832">
        <v>41</v>
      </c>
      <c r="M539" s="832">
        <v>10414</v>
      </c>
      <c r="N539" s="823">
        <v>1</v>
      </c>
      <c r="O539" s="823">
        <v>254</v>
      </c>
      <c r="P539" s="832">
        <v>7</v>
      </c>
      <c r="Q539" s="832">
        <v>1785</v>
      </c>
      <c r="R539" s="828">
        <v>0.17140387939312465</v>
      </c>
      <c r="S539" s="833">
        <v>255</v>
      </c>
    </row>
    <row r="540" spans="1:19" ht="14.45" customHeight="1" x14ac:dyDescent="0.2">
      <c r="A540" s="822" t="s">
        <v>5810</v>
      </c>
      <c r="B540" s="823" t="s">
        <v>5811</v>
      </c>
      <c r="C540" s="823" t="s">
        <v>590</v>
      </c>
      <c r="D540" s="823" t="s">
        <v>2277</v>
      </c>
      <c r="E540" s="823" t="s">
        <v>5728</v>
      </c>
      <c r="F540" s="823" t="s">
        <v>5819</v>
      </c>
      <c r="G540" s="823" t="s">
        <v>5820</v>
      </c>
      <c r="H540" s="832">
        <v>75</v>
      </c>
      <c r="I540" s="832">
        <v>18900</v>
      </c>
      <c r="J540" s="823">
        <v>2.8619018776499092</v>
      </c>
      <c r="K540" s="823">
        <v>252</v>
      </c>
      <c r="L540" s="832">
        <v>26</v>
      </c>
      <c r="M540" s="832">
        <v>6604</v>
      </c>
      <c r="N540" s="823">
        <v>1</v>
      </c>
      <c r="O540" s="823">
        <v>254</v>
      </c>
      <c r="P540" s="832">
        <v>26</v>
      </c>
      <c r="Q540" s="832">
        <v>6630</v>
      </c>
      <c r="R540" s="828">
        <v>1.0039370078740157</v>
      </c>
      <c r="S540" s="833">
        <v>255</v>
      </c>
    </row>
    <row r="541" spans="1:19" ht="14.45" customHeight="1" x14ac:dyDescent="0.2">
      <c r="A541" s="822" t="s">
        <v>5810</v>
      </c>
      <c r="B541" s="823" t="s">
        <v>5811</v>
      </c>
      <c r="C541" s="823" t="s">
        <v>590</v>
      </c>
      <c r="D541" s="823" t="s">
        <v>2278</v>
      </c>
      <c r="E541" s="823" t="s">
        <v>5728</v>
      </c>
      <c r="F541" s="823" t="s">
        <v>5819</v>
      </c>
      <c r="G541" s="823" t="s">
        <v>5820</v>
      </c>
      <c r="H541" s="832">
        <v>35</v>
      </c>
      <c r="I541" s="832">
        <v>8820</v>
      </c>
      <c r="J541" s="823">
        <v>0.60920016576875258</v>
      </c>
      <c r="K541" s="823">
        <v>252</v>
      </c>
      <c r="L541" s="832">
        <v>57</v>
      </c>
      <c r="M541" s="832">
        <v>14478</v>
      </c>
      <c r="N541" s="823">
        <v>1</v>
      </c>
      <c r="O541" s="823">
        <v>254</v>
      </c>
      <c r="P541" s="832">
        <v>27</v>
      </c>
      <c r="Q541" s="832">
        <v>6885</v>
      </c>
      <c r="R541" s="828">
        <v>0.47554910899295483</v>
      </c>
      <c r="S541" s="833">
        <v>255</v>
      </c>
    </row>
    <row r="542" spans="1:19" ht="14.45" customHeight="1" x14ac:dyDescent="0.2">
      <c r="A542" s="822" t="s">
        <v>5810</v>
      </c>
      <c r="B542" s="823" t="s">
        <v>5811</v>
      </c>
      <c r="C542" s="823" t="s">
        <v>590</v>
      </c>
      <c r="D542" s="823" t="s">
        <v>2279</v>
      </c>
      <c r="E542" s="823" t="s">
        <v>5728</v>
      </c>
      <c r="F542" s="823" t="s">
        <v>5773</v>
      </c>
      <c r="G542" s="823" t="s">
        <v>5774</v>
      </c>
      <c r="H542" s="832"/>
      <c r="I542" s="832"/>
      <c r="J542" s="823"/>
      <c r="K542" s="823"/>
      <c r="L542" s="832">
        <v>4</v>
      </c>
      <c r="M542" s="832">
        <v>152</v>
      </c>
      <c r="N542" s="823">
        <v>1</v>
      </c>
      <c r="O542" s="823">
        <v>38</v>
      </c>
      <c r="P542" s="832"/>
      <c r="Q542" s="832"/>
      <c r="R542" s="828"/>
      <c r="S542" s="833"/>
    </row>
    <row r="543" spans="1:19" ht="14.45" customHeight="1" x14ac:dyDescent="0.2">
      <c r="A543" s="822" t="s">
        <v>5810</v>
      </c>
      <c r="B543" s="823" t="s">
        <v>5811</v>
      </c>
      <c r="C543" s="823" t="s">
        <v>590</v>
      </c>
      <c r="D543" s="823" t="s">
        <v>2279</v>
      </c>
      <c r="E543" s="823" t="s">
        <v>5728</v>
      </c>
      <c r="F543" s="823" t="s">
        <v>5819</v>
      </c>
      <c r="G543" s="823" t="s">
        <v>5820</v>
      </c>
      <c r="H543" s="832"/>
      <c r="I543" s="832"/>
      <c r="J543" s="823"/>
      <c r="K543" s="823"/>
      <c r="L543" s="832"/>
      <c r="M543" s="832"/>
      <c r="N543" s="823"/>
      <c r="O543" s="823"/>
      <c r="P543" s="832">
        <v>1</v>
      </c>
      <c r="Q543" s="832">
        <v>255</v>
      </c>
      <c r="R543" s="828"/>
      <c r="S543" s="833">
        <v>255</v>
      </c>
    </row>
    <row r="544" spans="1:19" ht="14.45" customHeight="1" x14ac:dyDescent="0.2">
      <c r="A544" s="822" t="s">
        <v>5810</v>
      </c>
      <c r="B544" s="823" t="s">
        <v>5811</v>
      </c>
      <c r="C544" s="823" t="s">
        <v>590</v>
      </c>
      <c r="D544" s="823" t="s">
        <v>5717</v>
      </c>
      <c r="E544" s="823" t="s">
        <v>5728</v>
      </c>
      <c r="F544" s="823" t="s">
        <v>5819</v>
      </c>
      <c r="G544" s="823" t="s">
        <v>5820</v>
      </c>
      <c r="H544" s="832"/>
      <c r="I544" s="832"/>
      <c r="J544" s="823"/>
      <c r="K544" s="823"/>
      <c r="L544" s="832">
        <v>2</v>
      </c>
      <c r="M544" s="832">
        <v>508</v>
      </c>
      <c r="N544" s="823">
        <v>1</v>
      </c>
      <c r="O544" s="823">
        <v>254</v>
      </c>
      <c r="P544" s="832"/>
      <c r="Q544" s="832"/>
      <c r="R544" s="828"/>
      <c r="S544" s="833"/>
    </row>
    <row r="545" spans="1:19" ht="14.45" customHeight="1" x14ac:dyDescent="0.2">
      <c r="A545" s="822" t="s">
        <v>5810</v>
      </c>
      <c r="B545" s="823" t="s">
        <v>5811</v>
      </c>
      <c r="C545" s="823" t="s">
        <v>590</v>
      </c>
      <c r="D545" s="823" t="s">
        <v>5718</v>
      </c>
      <c r="E545" s="823" t="s">
        <v>5728</v>
      </c>
      <c r="F545" s="823" t="s">
        <v>5819</v>
      </c>
      <c r="G545" s="823" t="s">
        <v>5820</v>
      </c>
      <c r="H545" s="832">
        <v>2</v>
      </c>
      <c r="I545" s="832">
        <v>504</v>
      </c>
      <c r="J545" s="823"/>
      <c r="K545" s="823">
        <v>252</v>
      </c>
      <c r="L545" s="832"/>
      <c r="M545" s="832"/>
      <c r="N545" s="823"/>
      <c r="O545" s="823"/>
      <c r="P545" s="832"/>
      <c r="Q545" s="832"/>
      <c r="R545" s="828"/>
      <c r="S545" s="833"/>
    </row>
    <row r="546" spans="1:19" ht="14.45" customHeight="1" x14ac:dyDescent="0.2">
      <c r="A546" s="822" t="s">
        <v>5810</v>
      </c>
      <c r="B546" s="823" t="s">
        <v>5811</v>
      </c>
      <c r="C546" s="823" t="s">
        <v>590</v>
      </c>
      <c r="D546" s="823" t="s">
        <v>2280</v>
      </c>
      <c r="E546" s="823" t="s">
        <v>5728</v>
      </c>
      <c r="F546" s="823" t="s">
        <v>5773</v>
      </c>
      <c r="G546" s="823" t="s">
        <v>5774</v>
      </c>
      <c r="H546" s="832">
        <v>1</v>
      </c>
      <c r="I546" s="832">
        <v>37</v>
      </c>
      <c r="J546" s="823">
        <v>0.97368421052631582</v>
      </c>
      <c r="K546" s="823">
        <v>37</v>
      </c>
      <c r="L546" s="832">
        <v>1</v>
      </c>
      <c r="M546" s="832">
        <v>38</v>
      </c>
      <c r="N546" s="823">
        <v>1</v>
      </c>
      <c r="O546" s="823">
        <v>38</v>
      </c>
      <c r="P546" s="832">
        <v>3</v>
      </c>
      <c r="Q546" s="832">
        <v>114</v>
      </c>
      <c r="R546" s="828">
        <v>3</v>
      </c>
      <c r="S546" s="833">
        <v>38</v>
      </c>
    </row>
    <row r="547" spans="1:19" ht="14.45" customHeight="1" x14ac:dyDescent="0.2">
      <c r="A547" s="822" t="s">
        <v>5810</v>
      </c>
      <c r="B547" s="823" t="s">
        <v>5811</v>
      </c>
      <c r="C547" s="823" t="s">
        <v>590</v>
      </c>
      <c r="D547" s="823" t="s">
        <v>5719</v>
      </c>
      <c r="E547" s="823" t="s">
        <v>5728</v>
      </c>
      <c r="F547" s="823" t="s">
        <v>5819</v>
      </c>
      <c r="G547" s="823" t="s">
        <v>5820</v>
      </c>
      <c r="H547" s="832">
        <v>24</v>
      </c>
      <c r="I547" s="832">
        <v>6048</v>
      </c>
      <c r="J547" s="823">
        <v>0.82106978007059461</v>
      </c>
      <c r="K547" s="823">
        <v>252</v>
      </c>
      <c r="L547" s="832">
        <v>29</v>
      </c>
      <c r="M547" s="832">
        <v>7366</v>
      </c>
      <c r="N547" s="823">
        <v>1</v>
      </c>
      <c r="O547" s="823">
        <v>254</v>
      </c>
      <c r="P547" s="832">
        <v>9</v>
      </c>
      <c r="Q547" s="832">
        <v>2295</v>
      </c>
      <c r="R547" s="828">
        <v>0.31156665761607383</v>
      </c>
      <c r="S547" s="833">
        <v>255</v>
      </c>
    </row>
    <row r="548" spans="1:19" ht="14.45" customHeight="1" x14ac:dyDescent="0.2">
      <c r="A548" s="822" t="s">
        <v>5810</v>
      </c>
      <c r="B548" s="823" t="s">
        <v>5811</v>
      </c>
      <c r="C548" s="823" t="s">
        <v>590</v>
      </c>
      <c r="D548" s="823" t="s">
        <v>2281</v>
      </c>
      <c r="E548" s="823" t="s">
        <v>5728</v>
      </c>
      <c r="F548" s="823" t="s">
        <v>5773</v>
      </c>
      <c r="G548" s="823" t="s">
        <v>5774</v>
      </c>
      <c r="H548" s="832"/>
      <c r="I548" s="832"/>
      <c r="J548" s="823"/>
      <c r="K548" s="823"/>
      <c r="L548" s="832">
        <v>1</v>
      </c>
      <c r="M548" s="832">
        <v>38</v>
      </c>
      <c r="N548" s="823">
        <v>1</v>
      </c>
      <c r="O548" s="823">
        <v>38</v>
      </c>
      <c r="P548" s="832"/>
      <c r="Q548" s="832"/>
      <c r="R548" s="828"/>
      <c r="S548" s="833"/>
    </row>
    <row r="549" spans="1:19" ht="14.45" customHeight="1" x14ac:dyDescent="0.2">
      <c r="A549" s="822" t="s">
        <v>5810</v>
      </c>
      <c r="B549" s="823" t="s">
        <v>5811</v>
      </c>
      <c r="C549" s="823" t="s">
        <v>590</v>
      </c>
      <c r="D549" s="823" t="s">
        <v>2281</v>
      </c>
      <c r="E549" s="823" t="s">
        <v>5728</v>
      </c>
      <c r="F549" s="823" t="s">
        <v>5819</v>
      </c>
      <c r="G549" s="823" t="s">
        <v>5820</v>
      </c>
      <c r="H549" s="832">
        <v>8</v>
      </c>
      <c r="I549" s="832">
        <v>2016</v>
      </c>
      <c r="J549" s="823">
        <v>0.10175651120533011</v>
      </c>
      <c r="K549" s="823">
        <v>252</v>
      </c>
      <c r="L549" s="832">
        <v>78</v>
      </c>
      <c r="M549" s="832">
        <v>19812</v>
      </c>
      <c r="N549" s="823">
        <v>1</v>
      </c>
      <c r="O549" s="823">
        <v>254</v>
      </c>
      <c r="P549" s="832">
        <v>31</v>
      </c>
      <c r="Q549" s="832">
        <v>7905</v>
      </c>
      <c r="R549" s="828">
        <v>0.39900060569351908</v>
      </c>
      <c r="S549" s="833">
        <v>255</v>
      </c>
    </row>
    <row r="550" spans="1:19" ht="14.45" customHeight="1" x14ac:dyDescent="0.2">
      <c r="A550" s="822" t="s">
        <v>5810</v>
      </c>
      <c r="B550" s="823" t="s">
        <v>5811</v>
      </c>
      <c r="C550" s="823" t="s">
        <v>590</v>
      </c>
      <c r="D550" s="823" t="s">
        <v>5720</v>
      </c>
      <c r="E550" s="823" t="s">
        <v>5728</v>
      </c>
      <c r="F550" s="823" t="s">
        <v>5773</v>
      </c>
      <c r="G550" s="823" t="s">
        <v>5774</v>
      </c>
      <c r="H550" s="832">
        <v>1</v>
      </c>
      <c r="I550" s="832">
        <v>37</v>
      </c>
      <c r="J550" s="823">
        <v>0.48684210526315791</v>
      </c>
      <c r="K550" s="823">
        <v>37</v>
      </c>
      <c r="L550" s="832">
        <v>2</v>
      </c>
      <c r="M550" s="832">
        <v>76</v>
      </c>
      <c r="N550" s="823">
        <v>1</v>
      </c>
      <c r="O550" s="823">
        <v>38</v>
      </c>
      <c r="P550" s="832"/>
      <c r="Q550" s="832"/>
      <c r="R550" s="828"/>
      <c r="S550" s="833"/>
    </row>
    <row r="551" spans="1:19" ht="14.45" customHeight="1" x14ac:dyDescent="0.2">
      <c r="A551" s="822" t="s">
        <v>5810</v>
      </c>
      <c r="B551" s="823" t="s">
        <v>5811</v>
      </c>
      <c r="C551" s="823" t="s">
        <v>590</v>
      </c>
      <c r="D551" s="823" t="s">
        <v>5720</v>
      </c>
      <c r="E551" s="823" t="s">
        <v>5728</v>
      </c>
      <c r="F551" s="823" t="s">
        <v>5819</v>
      </c>
      <c r="G551" s="823" t="s">
        <v>5820</v>
      </c>
      <c r="H551" s="832"/>
      <c r="I551" s="832"/>
      <c r="J551" s="823"/>
      <c r="K551" s="823"/>
      <c r="L551" s="832">
        <v>4</v>
      </c>
      <c r="M551" s="832">
        <v>1016</v>
      </c>
      <c r="N551" s="823">
        <v>1</v>
      </c>
      <c r="O551" s="823">
        <v>254</v>
      </c>
      <c r="P551" s="832"/>
      <c r="Q551" s="832"/>
      <c r="R551" s="828"/>
      <c r="S551" s="833"/>
    </row>
    <row r="552" spans="1:19" ht="14.45" customHeight="1" x14ac:dyDescent="0.2">
      <c r="A552" s="822" t="s">
        <v>5810</v>
      </c>
      <c r="B552" s="823" t="s">
        <v>5811</v>
      </c>
      <c r="C552" s="823" t="s">
        <v>590</v>
      </c>
      <c r="D552" s="823" t="s">
        <v>2284</v>
      </c>
      <c r="E552" s="823" t="s">
        <v>5728</v>
      </c>
      <c r="F552" s="823" t="s">
        <v>5773</v>
      </c>
      <c r="G552" s="823" t="s">
        <v>5774</v>
      </c>
      <c r="H552" s="832">
        <v>5</v>
      </c>
      <c r="I552" s="832">
        <v>185</v>
      </c>
      <c r="J552" s="823">
        <v>1.2171052631578947</v>
      </c>
      <c r="K552" s="823">
        <v>37</v>
      </c>
      <c r="L552" s="832">
        <v>4</v>
      </c>
      <c r="M552" s="832">
        <v>152</v>
      </c>
      <c r="N552" s="823">
        <v>1</v>
      </c>
      <c r="O552" s="823">
        <v>38</v>
      </c>
      <c r="P552" s="832">
        <v>1</v>
      </c>
      <c r="Q552" s="832">
        <v>38</v>
      </c>
      <c r="R552" s="828">
        <v>0.25</v>
      </c>
      <c r="S552" s="833">
        <v>38</v>
      </c>
    </row>
    <row r="553" spans="1:19" ht="14.45" customHeight="1" x14ac:dyDescent="0.2">
      <c r="A553" s="822" t="s">
        <v>5810</v>
      </c>
      <c r="B553" s="823" t="s">
        <v>5811</v>
      </c>
      <c r="C553" s="823" t="s">
        <v>590</v>
      </c>
      <c r="D553" s="823" t="s">
        <v>2286</v>
      </c>
      <c r="E553" s="823" t="s">
        <v>5728</v>
      </c>
      <c r="F553" s="823" t="s">
        <v>5773</v>
      </c>
      <c r="G553" s="823" t="s">
        <v>5774</v>
      </c>
      <c r="H553" s="832">
        <v>1</v>
      </c>
      <c r="I553" s="832">
        <v>37</v>
      </c>
      <c r="J553" s="823"/>
      <c r="K553" s="823">
        <v>37</v>
      </c>
      <c r="L553" s="832"/>
      <c r="M553" s="832"/>
      <c r="N553" s="823"/>
      <c r="O553" s="823"/>
      <c r="P553" s="832">
        <v>8</v>
      </c>
      <c r="Q553" s="832">
        <v>304</v>
      </c>
      <c r="R553" s="828"/>
      <c r="S553" s="833">
        <v>38</v>
      </c>
    </row>
    <row r="554" spans="1:19" ht="14.45" customHeight="1" x14ac:dyDescent="0.2">
      <c r="A554" s="822" t="s">
        <v>5810</v>
      </c>
      <c r="B554" s="823" t="s">
        <v>5811</v>
      </c>
      <c r="C554" s="823" t="s">
        <v>590</v>
      </c>
      <c r="D554" s="823" t="s">
        <v>2286</v>
      </c>
      <c r="E554" s="823" t="s">
        <v>5728</v>
      </c>
      <c r="F554" s="823" t="s">
        <v>5819</v>
      </c>
      <c r="G554" s="823" t="s">
        <v>5820</v>
      </c>
      <c r="H554" s="832">
        <v>24</v>
      </c>
      <c r="I554" s="832">
        <v>6048</v>
      </c>
      <c r="J554" s="823">
        <v>0.50661752387334558</v>
      </c>
      <c r="K554" s="823">
        <v>252</v>
      </c>
      <c r="L554" s="832">
        <v>47</v>
      </c>
      <c r="M554" s="832">
        <v>11938</v>
      </c>
      <c r="N554" s="823">
        <v>1</v>
      </c>
      <c r="O554" s="823">
        <v>254</v>
      </c>
      <c r="P554" s="832">
        <v>87</v>
      </c>
      <c r="Q554" s="832">
        <v>22185</v>
      </c>
      <c r="R554" s="828">
        <v>1.8583514826604122</v>
      </c>
      <c r="S554" s="833">
        <v>255</v>
      </c>
    </row>
    <row r="555" spans="1:19" ht="14.45" customHeight="1" x14ac:dyDescent="0.2">
      <c r="A555" s="822" t="s">
        <v>5810</v>
      </c>
      <c r="B555" s="823" t="s">
        <v>5811</v>
      </c>
      <c r="C555" s="823" t="s">
        <v>590</v>
      </c>
      <c r="D555" s="823" t="s">
        <v>5724</v>
      </c>
      <c r="E555" s="823" t="s">
        <v>5728</v>
      </c>
      <c r="F555" s="823" t="s">
        <v>5819</v>
      </c>
      <c r="G555" s="823" t="s">
        <v>5820</v>
      </c>
      <c r="H555" s="832">
        <v>129</v>
      </c>
      <c r="I555" s="832">
        <v>32508</v>
      </c>
      <c r="J555" s="823"/>
      <c r="K555" s="823">
        <v>252</v>
      </c>
      <c r="L555" s="832"/>
      <c r="M555" s="832"/>
      <c r="N555" s="823"/>
      <c r="O555" s="823"/>
      <c r="P555" s="832"/>
      <c r="Q555" s="832"/>
      <c r="R555" s="828"/>
      <c r="S555" s="833"/>
    </row>
    <row r="556" spans="1:19" ht="14.45" customHeight="1" x14ac:dyDescent="0.2">
      <c r="A556" s="822" t="s">
        <v>5810</v>
      </c>
      <c r="B556" s="823" t="s">
        <v>5811</v>
      </c>
      <c r="C556" s="823" t="s">
        <v>590</v>
      </c>
      <c r="D556" s="823" t="s">
        <v>5699</v>
      </c>
      <c r="E556" s="823" t="s">
        <v>5728</v>
      </c>
      <c r="F556" s="823" t="s">
        <v>5819</v>
      </c>
      <c r="G556" s="823" t="s">
        <v>5820</v>
      </c>
      <c r="H556" s="832"/>
      <c r="I556" s="832"/>
      <c r="J556" s="823"/>
      <c r="K556" s="823"/>
      <c r="L556" s="832"/>
      <c r="M556" s="832"/>
      <c r="N556" s="823"/>
      <c r="O556" s="823"/>
      <c r="P556" s="832">
        <v>13</v>
      </c>
      <c r="Q556" s="832">
        <v>3315</v>
      </c>
      <c r="R556" s="828"/>
      <c r="S556" s="833">
        <v>255</v>
      </c>
    </row>
    <row r="557" spans="1:19" ht="14.45" customHeight="1" x14ac:dyDescent="0.2">
      <c r="A557" s="822" t="s">
        <v>5810</v>
      </c>
      <c r="B557" s="823" t="s">
        <v>5811</v>
      </c>
      <c r="C557" s="823" t="s">
        <v>590</v>
      </c>
      <c r="D557" s="823" t="s">
        <v>5703</v>
      </c>
      <c r="E557" s="823" t="s">
        <v>5728</v>
      </c>
      <c r="F557" s="823" t="s">
        <v>5819</v>
      </c>
      <c r="G557" s="823" t="s">
        <v>5820</v>
      </c>
      <c r="H557" s="832">
        <v>46</v>
      </c>
      <c r="I557" s="832">
        <v>11592</v>
      </c>
      <c r="J557" s="823">
        <v>0.48039784500621635</v>
      </c>
      <c r="K557" s="823">
        <v>252</v>
      </c>
      <c r="L557" s="832">
        <v>95</v>
      </c>
      <c r="M557" s="832">
        <v>24130</v>
      </c>
      <c r="N557" s="823">
        <v>1</v>
      </c>
      <c r="O557" s="823">
        <v>254</v>
      </c>
      <c r="P557" s="832">
        <v>38</v>
      </c>
      <c r="Q557" s="832">
        <v>9690</v>
      </c>
      <c r="R557" s="828">
        <v>0.40157480314960631</v>
      </c>
      <c r="S557" s="833">
        <v>255</v>
      </c>
    </row>
    <row r="558" spans="1:19" ht="14.45" customHeight="1" x14ac:dyDescent="0.2">
      <c r="A558" s="822" t="s">
        <v>5810</v>
      </c>
      <c r="B558" s="823" t="s">
        <v>5811</v>
      </c>
      <c r="C558" s="823" t="s">
        <v>590</v>
      </c>
      <c r="D558" s="823" t="s">
        <v>5722</v>
      </c>
      <c r="E558" s="823" t="s">
        <v>5728</v>
      </c>
      <c r="F558" s="823" t="s">
        <v>5819</v>
      </c>
      <c r="G558" s="823" t="s">
        <v>5820</v>
      </c>
      <c r="H558" s="832">
        <v>10</v>
      </c>
      <c r="I558" s="832">
        <v>2520</v>
      </c>
      <c r="J558" s="823"/>
      <c r="K558" s="823">
        <v>252</v>
      </c>
      <c r="L558" s="832"/>
      <c r="M558" s="832"/>
      <c r="N558" s="823"/>
      <c r="O558" s="823"/>
      <c r="P558" s="832"/>
      <c r="Q558" s="832"/>
      <c r="R558" s="828"/>
      <c r="S558" s="833"/>
    </row>
    <row r="559" spans="1:19" ht="14.45" customHeight="1" x14ac:dyDescent="0.2">
      <c r="A559" s="822" t="s">
        <v>5810</v>
      </c>
      <c r="B559" s="823" t="s">
        <v>5811</v>
      </c>
      <c r="C559" s="823" t="s">
        <v>590</v>
      </c>
      <c r="D559" s="823" t="s">
        <v>5723</v>
      </c>
      <c r="E559" s="823" t="s">
        <v>5728</v>
      </c>
      <c r="F559" s="823" t="s">
        <v>5819</v>
      </c>
      <c r="G559" s="823" t="s">
        <v>5820</v>
      </c>
      <c r="H559" s="832"/>
      <c r="I559" s="832"/>
      <c r="J559" s="823"/>
      <c r="K559" s="823"/>
      <c r="L559" s="832">
        <v>43</v>
      </c>
      <c r="M559" s="832">
        <v>10922</v>
      </c>
      <c r="N559" s="823">
        <v>1</v>
      </c>
      <c r="O559" s="823">
        <v>254</v>
      </c>
      <c r="P559" s="832">
        <v>42</v>
      </c>
      <c r="Q559" s="832">
        <v>10710</v>
      </c>
      <c r="R559" s="828">
        <v>0.98058963559787582</v>
      </c>
      <c r="S559" s="833">
        <v>255</v>
      </c>
    </row>
    <row r="560" spans="1:19" ht="14.45" customHeight="1" x14ac:dyDescent="0.2">
      <c r="A560" s="822" t="s">
        <v>5810</v>
      </c>
      <c r="B560" s="823" t="s">
        <v>5811</v>
      </c>
      <c r="C560" s="823" t="s">
        <v>590</v>
      </c>
      <c r="D560" s="823" t="s">
        <v>5705</v>
      </c>
      <c r="E560" s="823" t="s">
        <v>5728</v>
      </c>
      <c r="F560" s="823" t="s">
        <v>5819</v>
      </c>
      <c r="G560" s="823" t="s">
        <v>5820</v>
      </c>
      <c r="H560" s="832">
        <v>9</v>
      </c>
      <c r="I560" s="832">
        <v>2268</v>
      </c>
      <c r="J560" s="823">
        <v>0.38822321122903114</v>
      </c>
      <c r="K560" s="823">
        <v>252</v>
      </c>
      <c r="L560" s="832">
        <v>23</v>
      </c>
      <c r="M560" s="832">
        <v>5842</v>
      </c>
      <c r="N560" s="823">
        <v>1</v>
      </c>
      <c r="O560" s="823">
        <v>254</v>
      </c>
      <c r="P560" s="832">
        <v>174</v>
      </c>
      <c r="Q560" s="832">
        <v>44370</v>
      </c>
      <c r="R560" s="828">
        <v>7.5950017117425537</v>
      </c>
      <c r="S560" s="833">
        <v>255</v>
      </c>
    </row>
    <row r="561" spans="1:19" ht="14.45" customHeight="1" x14ac:dyDescent="0.2">
      <c r="A561" s="822" t="s">
        <v>5810</v>
      </c>
      <c r="B561" s="823" t="s">
        <v>5811</v>
      </c>
      <c r="C561" s="823" t="s">
        <v>590</v>
      </c>
      <c r="D561" s="823" t="s">
        <v>2266</v>
      </c>
      <c r="E561" s="823" t="s">
        <v>5728</v>
      </c>
      <c r="F561" s="823" t="s">
        <v>5773</v>
      </c>
      <c r="G561" s="823" t="s">
        <v>5774</v>
      </c>
      <c r="H561" s="832">
        <v>1</v>
      </c>
      <c r="I561" s="832">
        <v>37</v>
      </c>
      <c r="J561" s="823">
        <v>0.97368421052631582</v>
      </c>
      <c r="K561" s="823">
        <v>37</v>
      </c>
      <c r="L561" s="832">
        <v>1</v>
      </c>
      <c r="M561" s="832">
        <v>38</v>
      </c>
      <c r="N561" s="823">
        <v>1</v>
      </c>
      <c r="O561" s="823">
        <v>38</v>
      </c>
      <c r="P561" s="832">
        <v>3</v>
      </c>
      <c r="Q561" s="832">
        <v>114</v>
      </c>
      <c r="R561" s="828">
        <v>3</v>
      </c>
      <c r="S561" s="833">
        <v>38</v>
      </c>
    </row>
    <row r="562" spans="1:19" ht="14.45" customHeight="1" x14ac:dyDescent="0.2">
      <c r="A562" s="822" t="s">
        <v>5810</v>
      </c>
      <c r="B562" s="823" t="s">
        <v>5811</v>
      </c>
      <c r="C562" s="823" t="s">
        <v>590</v>
      </c>
      <c r="D562" s="823" t="s">
        <v>2266</v>
      </c>
      <c r="E562" s="823" t="s">
        <v>5728</v>
      </c>
      <c r="F562" s="823" t="s">
        <v>5819</v>
      </c>
      <c r="G562" s="823" t="s">
        <v>5820</v>
      </c>
      <c r="H562" s="832">
        <v>77</v>
      </c>
      <c r="I562" s="832">
        <v>19404</v>
      </c>
      <c r="J562" s="823">
        <v>1.0185826771653543</v>
      </c>
      <c r="K562" s="823">
        <v>252</v>
      </c>
      <c r="L562" s="832">
        <v>75</v>
      </c>
      <c r="M562" s="832">
        <v>19050</v>
      </c>
      <c r="N562" s="823">
        <v>1</v>
      </c>
      <c r="O562" s="823">
        <v>254</v>
      </c>
      <c r="P562" s="832">
        <v>123</v>
      </c>
      <c r="Q562" s="832">
        <v>31365</v>
      </c>
      <c r="R562" s="828">
        <v>1.6464566929133859</v>
      </c>
      <c r="S562" s="833">
        <v>255</v>
      </c>
    </row>
    <row r="563" spans="1:19" ht="14.45" customHeight="1" x14ac:dyDescent="0.2">
      <c r="A563" s="822" t="s">
        <v>5810</v>
      </c>
      <c r="B563" s="823" t="s">
        <v>5811</v>
      </c>
      <c r="C563" s="823" t="s">
        <v>590</v>
      </c>
      <c r="D563" s="823" t="s">
        <v>2272</v>
      </c>
      <c r="E563" s="823" t="s">
        <v>5728</v>
      </c>
      <c r="F563" s="823" t="s">
        <v>5773</v>
      </c>
      <c r="G563" s="823" t="s">
        <v>5774</v>
      </c>
      <c r="H563" s="832">
        <v>7</v>
      </c>
      <c r="I563" s="832">
        <v>259</v>
      </c>
      <c r="J563" s="823">
        <v>1.7039473684210527</v>
      </c>
      <c r="K563" s="823">
        <v>37</v>
      </c>
      <c r="L563" s="832">
        <v>4</v>
      </c>
      <c r="M563" s="832">
        <v>152</v>
      </c>
      <c r="N563" s="823">
        <v>1</v>
      </c>
      <c r="O563" s="823">
        <v>38</v>
      </c>
      <c r="P563" s="832">
        <v>4</v>
      </c>
      <c r="Q563" s="832">
        <v>152</v>
      </c>
      <c r="R563" s="828">
        <v>1</v>
      </c>
      <c r="S563" s="833">
        <v>38</v>
      </c>
    </row>
    <row r="564" spans="1:19" ht="14.45" customHeight="1" x14ac:dyDescent="0.2">
      <c r="A564" s="822" t="s">
        <v>5810</v>
      </c>
      <c r="B564" s="823" t="s">
        <v>5811</v>
      </c>
      <c r="C564" s="823" t="s">
        <v>590</v>
      </c>
      <c r="D564" s="823" t="s">
        <v>2272</v>
      </c>
      <c r="E564" s="823" t="s">
        <v>5728</v>
      </c>
      <c r="F564" s="823" t="s">
        <v>5819</v>
      </c>
      <c r="G564" s="823" t="s">
        <v>5820</v>
      </c>
      <c r="H564" s="832">
        <v>327</v>
      </c>
      <c r="I564" s="832">
        <v>82404</v>
      </c>
      <c r="J564" s="823">
        <v>1.4950469900939802</v>
      </c>
      <c r="K564" s="823">
        <v>252</v>
      </c>
      <c r="L564" s="832">
        <v>217</v>
      </c>
      <c r="M564" s="832">
        <v>55118</v>
      </c>
      <c r="N564" s="823">
        <v>1</v>
      </c>
      <c r="O564" s="823">
        <v>254</v>
      </c>
      <c r="P564" s="832">
        <v>132</v>
      </c>
      <c r="Q564" s="832">
        <v>33660</v>
      </c>
      <c r="R564" s="828">
        <v>0.61068979280815705</v>
      </c>
      <c r="S564" s="833">
        <v>255</v>
      </c>
    </row>
    <row r="565" spans="1:19" ht="14.45" customHeight="1" x14ac:dyDescent="0.2">
      <c r="A565" s="822" t="s">
        <v>5810</v>
      </c>
      <c r="B565" s="823" t="s">
        <v>5811</v>
      </c>
      <c r="C565" s="823" t="s">
        <v>590</v>
      </c>
      <c r="D565" s="823" t="s">
        <v>5700</v>
      </c>
      <c r="E565" s="823" t="s">
        <v>5728</v>
      </c>
      <c r="F565" s="823" t="s">
        <v>5773</v>
      </c>
      <c r="G565" s="823" t="s">
        <v>5774</v>
      </c>
      <c r="H565" s="832">
        <v>3</v>
      </c>
      <c r="I565" s="832">
        <v>111</v>
      </c>
      <c r="J565" s="823"/>
      <c r="K565" s="823">
        <v>37</v>
      </c>
      <c r="L565" s="832"/>
      <c r="M565" s="832"/>
      <c r="N565" s="823"/>
      <c r="O565" s="823"/>
      <c r="P565" s="832"/>
      <c r="Q565" s="832"/>
      <c r="R565" s="828"/>
      <c r="S565" s="833"/>
    </row>
    <row r="566" spans="1:19" ht="14.45" customHeight="1" x14ac:dyDescent="0.2">
      <c r="A566" s="822" t="s">
        <v>5810</v>
      </c>
      <c r="B566" s="823" t="s">
        <v>5811</v>
      </c>
      <c r="C566" s="823" t="s">
        <v>590</v>
      </c>
      <c r="D566" s="823" t="s">
        <v>5700</v>
      </c>
      <c r="E566" s="823" t="s">
        <v>5728</v>
      </c>
      <c r="F566" s="823" t="s">
        <v>5819</v>
      </c>
      <c r="G566" s="823" t="s">
        <v>5820</v>
      </c>
      <c r="H566" s="832">
        <v>391</v>
      </c>
      <c r="I566" s="832">
        <v>98532</v>
      </c>
      <c r="J566" s="823"/>
      <c r="K566" s="823">
        <v>252</v>
      </c>
      <c r="L566" s="832"/>
      <c r="M566" s="832"/>
      <c r="N566" s="823"/>
      <c r="O566" s="823"/>
      <c r="P566" s="832"/>
      <c r="Q566" s="832"/>
      <c r="R566" s="828"/>
      <c r="S566" s="833"/>
    </row>
    <row r="567" spans="1:19" ht="14.45" customHeight="1" x14ac:dyDescent="0.2">
      <c r="A567" s="822" t="s">
        <v>5810</v>
      </c>
      <c r="B567" s="823" t="s">
        <v>5811</v>
      </c>
      <c r="C567" s="823" t="s">
        <v>590</v>
      </c>
      <c r="D567" s="823" t="s">
        <v>5698</v>
      </c>
      <c r="E567" s="823" t="s">
        <v>5728</v>
      </c>
      <c r="F567" s="823" t="s">
        <v>5819</v>
      </c>
      <c r="G567" s="823" t="s">
        <v>5820</v>
      </c>
      <c r="H567" s="832"/>
      <c r="I567" s="832"/>
      <c r="J567" s="823"/>
      <c r="K567" s="823"/>
      <c r="L567" s="832">
        <v>33</v>
      </c>
      <c r="M567" s="832">
        <v>8382</v>
      </c>
      <c r="N567" s="823">
        <v>1</v>
      </c>
      <c r="O567" s="823">
        <v>254</v>
      </c>
      <c r="P567" s="832">
        <v>2</v>
      </c>
      <c r="Q567" s="832">
        <v>510</v>
      </c>
      <c r="R567" s="828">
        <v>6.084466714387974E-2</v>
      </c>
      <c r="S567" s="833">
        <v>255</v>
      </c>
    </row>
    <row r="568" spans="1:19" ht="14.45" customHeight="1" x14ac:dyDescent="0.2">
      <c r="A568" s="822" t="s">
        <v>5810</v>
      </c>
      <c r="B568" s="823" t="s">
        <v>5811</v>
      </c>
      <c r="C568" s="823" t="s">
        <v>590</v>
      </c>
      <c r="D568" s="823" t="s">
        <v>2285</v>
      </c>
      <c r="E568" s="823" t="s">
        <v>5728</v>
      </c>
      <c r="F568" s="823" t="s">
        <v>5819</v>
      </c>
      <c r="G568" s="823" t="s">
        <v>5820</v>
      </c>
      <c r="H568" s="832"/>
      <c r="I568" s="832"/>
      <c r="J568" s="823"/>
      <c r="K568" s="823"/>
      <c r="L568" s="832">
        <v>11</v>
      </c>
      <c r="M568" s="832">
        <v>2794</v>
      </c>
      <c r="N568" s="823">
        <v>1</v>
      </c>
      <c r="O568" s="823">
        <v>254</v>
      </c>
      <c r="P568" s="832">
        <v>49</v>
      </c>
      <c r="Q568" s="832">
        <v>12495</v>
      </c>
      <c r="R568" s="828">
        <v>4.472083035075161</v>
      </c>
      <c r="S568" s="833">
        <v>255</v>
      </c>
    </row>
    <row r="569" spans="1:19" ht="14.45" customHeight="1" x14ac:dyDescent="0.2">
      <c r="A569" s="822" t="s">
        <v>5810</v>
      </c>
      <c r="B569" s="823" t="s">
        <v>5811</v>
      </c>
      <c r="C569" s="823" t="s">
        <v>590</v>
      </c>
      <c r="D569" s="823" t="s">
        <v>5721</v>
      </c>
      <c r="E569" s="823" t="s">
        <v>5728</v>
      </c>
      <c r="F569" s="823" t="s">
        <v>5819</v>
      </c>
      <c r="G569" s="823" t="s">
        <v>5820</v>
      </c>
      <c r="H569" s="832">
        <v>21</v>
      </c>
      <c r="I569" s="832">
        <v>5292</v>
      </c>
      <c r="J569" s="823">
        <v>0.54828014919187729</v>
      </c>
      <c r="K569" s="823">
        <v>252</v>
      </c>
      <c r="L569" s="832">
        <v>38</v>
      </c>
      <c r="M569" s="832">
        <v>9652</v>
      </c>
      <c r="N569" s="823">
        <v>1</v>
      </c>
      <c r="O569" s="823">
        <v>254</v>
      </c>
      <c r="P569" s="832">
        <v>23</v>
      </c>
      <c r="Q569" s="832">
        <v>5865</v>
      </c>
      <c r="R569" s="828">
        <v>0.60764608371322004</v>
      </c>
      <c r="S569" s="833">
        <v>255</v>
      </c>
    </row>
    <row r="570" spans="1:19" ht="14.45" customHeight="1" x14ac:dyDescent="0.2">
      <c r="A570" s="822" t="s">
        <v>5810</v>
      </c>
      <c r="B570" s="823" t="s">
        <v>5811</v>
      </c>
      <c r="C570" s="823" t="s">
        <v>590</v>
      </c>
      <c r="D570" s="823" t="s">
        <v>5721</v>
      </c>
      <c r="E570" s="823" t="s">
        <v>5728</v>
      </c>
      <c r="F570" s="823" t="s">
        <v>5826</v>
      </c>
      <c r="G570" s="823" t="s">
        <v>5827</v>
      </c>
      <c r="H570" s="832">
        <v>4</v>
      </c>
      <c r="I570" s="832">
        <v>464</v>
      </c>
      <c r="J570" s="823">
        <v>0.66666666666666663</v>
      </c>
      <c r="K570" s="823">
        <v>116</v>
      </c>
      <c r="L570" s="832">
        <v>6</v>
      </c>
      <c r="M570" s="832">
        <v>696</v>
      </c>
      <c r="N570" s="823">
        <v>1</v>
      </c>
      <c r="O570" s="823">
        <v>116</v>
      </c>
      <c r="P570" s="832">
        <v>5</v>
      </c>
      <c r="Q570" s="832">
        <v>585</v>
      </c>
      <c r="R570" s="828">
        <v>0.84051724137931039</v>
      </c>
      <c r="S570" s="833">
        <v>117</v>
      </c>
    </row>
    <row r="571" spans="1:19" ht="14.45" customHeight="1" x14ac:dyDescent="0.2">
      <c r="A571" s="822" t="s">
        <v>5810</v>
      </c>
      <c r="B571" s="823" t="s">
        <v>5811</v>
      </c>
      <c r="C571" s="823" t="s">
        <v>590</v>
      </c>
      <c r="D571" s="823" t="s">
        <v>2249</v>
      </c>
      <c r="E571" s="823" t="s">
        <v>5728</v>
      </c>
      <c r="F571" s="823" t="s">
        <v>5819</v>
      </c>
      <c r="G571" s="823" t="s">
        <v>5820</v>
      </c>
      <c r="H571" s="832"/>
      <c r="I571" s="832"/>
      <c r="J571" s="823"/>
      <c r="K571" s="823"/>
      <c r="L571" s="832"/>
      <c r="M571" s="832"/>
      <c r="N571" s="823"/>
      <c r="O571" s="823"/>
      <c r="P571" s="832">
        <v>65</v>
      </c>
      <c r="Q571" s="832">
        <v>16575</v>
      </c>
      <c r="R571" s="828"/>
      <c r="S571" s="833">
        <v>255</v>
      </c>
    </row>
    <row r="572" spans="1:19" ht="14.45" customHeight="1" x14ac:dyDescent="0.2">
      <c r="A572" s="822" t="s">
        <v>5810</v>
      </c>
      <c r="B572" s="823" t="s">
        <v>5811</v>
      </c>
      <c r="C572" s="823" t="s">
        <v>590</v>
      </c>
      <c r="D572" s="823" t="s">
        <v>2264</v>
      </c>
      <c r="E572" s="823" t="s">
        <v>5728</v>
      </c>
      <c r="F572" s="823" t="s">
        <v>5819</v>
      </c>
      <c r="G572" s="823" t="s">
        <v>5820</v>
      </c>
      <c r="H572" s="832"/>
      <c r="I572" s="832"/>
      <c r="J572" s="823"/>
      <c r="K572" s="823"/>
      <c r="L572" s="832"/>
      <c r="M572" s="832"/>
      <c r="N572" s="823"/>
      <c r="O572" s="823"/>
      <c r="P572" s="832">
        <v>145</v>
      </c>
      <c r="Q572" s="832">
        <v>36975</v>
      </c>
      <c r="R572" s="828"/>
      <c r="S572" s="833">
        <v>255</v>
      </c>
    </row>
    <row r="573" spans="1:19" ht="14.45" customHeight="1" x14ac:dyDescent="0.2">
      <c r="A573" s="822" t="s">
        <v>5810</v>
      </c>
      <c r="B573" s="823" t="s">
        <v>5811</v>
      </c>
      <c r="C573" s="823" t="s">
        <v>590</v>
      </c>
      <c r="D573" s="823" t="s">
        <v>2248</v>
      </c>
      <c r="E573" s="823" t="s">
        <v>5728</v>
      </c>
      <c r="F573" s="823" t="s">
        <v>5819</v>
      </c>
      <c r="G573" s="823" t="s">
        <v>5820</v>
      </c>
      <c r="H573" s="832"/>
      <c r="I573" s="832"/>
      <c r="J573" s="823"/>
      <c r="K573" s="823"/>
      <c r="L573" s="832"/>
      <c r="M573" s="832"/>
      <c r="N573" s="823"/>
      <c r="O573" s="823"/>
      <c r="P573" s="832">
        <v>30</v>
      </c>
      <c r="Q573" s="832">
        <v>7650</v>
      </c>
      <c r="R573" s="828"/>
      <c r="S573" s="833">
        <v>255</v>
      </c>
    </row>
    <row r="574" spans="1:19" ht="14.45" customHeight="1" x14ac:dyDescent="0.2">
      <c r="A574" s="822" t="s">
        <v>5810</v>
      </c>
      <c r="B574" s="823" t="s">
        <v>5811</v>
      </c>
      <c r="C574" s="823" t="s">
        <v>590</v>
      </c>
      <c r="D574" s="823" t="s">
        <v>2283</v>
      </c>
      <c r="E574" s="823" t="s">
        <v>5728</v>
      </c>
      <c r="F574" s="823" t="s">
        <v>5819</v>
      </c>
      <c r="G574" s="823" t="s">
        <v>5820</v>
      </c>
      <c r="H574" s="832"/>
      <c r="I574" s="832"/>
      <c r="J574" s="823"/>
      <c r="K574" s="823"/>
      <c r="L574" s="832"/>
      <c r="M574" s="832"/>
      <c r="N574" s="823"/>
      <c r="O574" s="823"/>
      <c r="P574" s="832">
        <v>113</v>
      </c>
      <c r="Q574" s="832">
        <v>28815</v>
      </c>
      <c r="R574" s="828"/>
      <c r="S574" s="833">
        <v>255</v>
      </c>
    </row>
    <row r="575" spans="1:19" ht="14.45" customHeight="1" x14ac:dyDescent="0.2">
      <c r="A575" s="822" t="s">
        <v>5810</v>
      </c>
      <c r="B575" s="823" t="s">
        <v>5811</v>
      </c>
      <c r="C575" s="823" t="s">
        <v>590</v>
      </c>
      <c r="D575" s="823" t="s">
        <v>2260</v>
      </c>
      <c r="E575" s="823" t="s">
        <v>5728</v>
      </c>
      <c r="F575" s="823" t="s">
        <v>5819</v>
      </c>
      <c r="G575" s="823" t="s">
        <v>5820</v>
      </c>
      <c r="H575" s="832"/>
      <c r="I575" s="832"/>
      <c r="J575" s="823"/>
      <c r="K575" s="823"/>
      <c r="L575" s="832"/>
      <c r="M575" s="832"/>
      <c r="N575" s="823"/>
      <c r="O575" s="823"/>
      <c r="P575" s="832">
        <v>24</v>
      </c>
      <c r="Q575" s="832">
        <v>6120</v>
      </c>
      <c r="R575" s="828"/>
      <c r="S575" s="833">
        <v>255</v>
      </c>
    </row>
    <row r="576" spans="1:19" ht="14.45" customHeight="1" x14ac:dyDescent="0.2">
      <c r="A576" s="822" t="s">
        <v>5810</v>
      </c>
      <c r="B576" s="823" t="s">
        <v>5811</v>
      </c>
      <c r="C576" s="823" t="s">
        <v>598</v>
      </c>
      <c r="D576" s="823" t="s">
        <v>2244</v>
      </c>
      <c r="E576" s="823" t="s">
        <v>5756</v>
      </c>
      <c r="F576" s="823" t="s">
        <v>5828</v>
      </c>
      <c r="G576" s="823" t="s">
        <v>5829</v>
      </c>
      <c r="H576" s="832">
        <v>1</v>
      </c>
      <c r="I576" s="832">
        <v>904.75</v>
      </c>
      <c r="J576" s="823"/>
      <c r="K576" s="823">
        <v>904.75</v>
      </c>
      <c r="L576" s="832"/>
      <c r="M576" s="832"/>
      <c r="N576" s="823"/>
      <c r="O576" s="823"/>
      <c r="P576" s="832"/>
      <c r="Q576" s="832"/>
      <c r="R576" s="828"/>
      <c r="S576" s="833"/>
    </row>
    <row r="577" spans="1:19" ht="14.45" customHeight="1" x14ac:dyDescent="0.2">
      <c r="A577" s="822" t="s">
        <v>5810</v>
      </c>
      <c r="B577" s="823" t="s">
        <v>5811</v>
      </c>
      <c r="C577" s="823" t="s">
        <v>598</v>
      </c>
      <c r="D577" s="823" t="s">
        <v>2244</v>
      </c>
      <c r="E577" s="823" t="s">
        <v>5728</v>
      </c>
      <c r="F577" s="823" t="s">
        <v>5819</v>
      </c>
      <c r="G577" s="823" t="s">
        <v>5820</v>
      </c>
      <c r="H577" s="832">
        <v>9</v>
      </c>
      <c r="I577" s="832">
        <v>2268</v>
      </c>
      <c r="J577" s="823"/>
      <c r="K577" s="823">
        <v>252</v>
      </c>
      <c r="L577" s="832"/>
      <c r="M577" s="832"/>
      <c r="N577" s="823"/>
      <c r="O577" s="823"/>
      <c r="P577" s="832">
        <v>6</v>
      </c>
      <c r="Q577" s="832">
        <v>1530</v>
      </c>
      <c r="R577" s="828"/>
      <c r="S577" s="833">
        <v>255</v>
      </c>
    </row>
    <row r="578" spans="1:19" ht="14.45" customHeight="1" x14ac:dyDescent="0.2">
      <c r="A578" s="822" t="s">
        <v>5810</v>
      </c>
      <c r="B578" s="823" t="s">
        <v>5811</v>
      </c>
      <c r="C578" s="823" t="s">
        <v>598</v>
      </c>
      <c r="D578" s="823" t="s">
        <v>2244</v>
      </c>
      <c r="E578" s="823" t="s">
        <v>5728</v>
      </c>
      <c r="F578" s="823" t="s">
        <v>5821</v>
      </c>
      <c r="G578" s="823" t="s">
        <v>5822</v>
      </c>
      <c r="H578" s="832">
        <v>37</v>
      </c>
      <c r="I578" s="832">
        <v>4699</v>
      </c>
      <c r="J578" s="823"/>
      <c r="K578" s="823">
        <v>127</v>
      </c>
      <c r="L578" s="832"/>
      <c r="M578" s="832"/>
      <c r="N578" s="823"/>
      <c r="O578" s="823"/>
      <c r="P578" s="832">
        <v>28</v>
      </c>
      <c r="Q578" s="832">
        <v>3556</v>
      </c>
      <c r="R578" s="828"/>
      <c r="S578" s="833">
        <v>127</v>
      </c>
    </row>
    <row r="579" spans="1:19" ht="14.45" customHeight="1" x14ac:dyDescent="0.2">
      <c r="A579" s="822" t="s">
        <v>5810</v>
      </c>
      <c r="B579" s="823" t="s">
        <v>5811</v>
      </c>
      <c r="C579" s="823" t="s">
        <v>598</v>
      </c>
      <c r="D579" s="823" t="s">
        <v>2244</v>
      </c>
      <c r="E579" s="823" t="s">
        <v>5728</v>
      </c>
      <c r="F579" s="823" t="s">
        <v>5836</v>
      </c>
      <c r="G579" s="823" t="s">
        <v>5833</v>
      </c>
      <c r="H579" s="832">
        <v>2</v>
      </c>
      <c r="I579" s="832">
        <v>1138</v>
      </c>
      <c r="J579" s="823">
        <v>0.99301919720767884</v>
      </c>
      <c r="K579" s="823">
        <v>569</v>
      </c>
      <c r="L579" s="832">
        <v>2</v>
      </c>
      <c r="M579" s="832">
        <v>1146</v>
      </c>
      <c r="N579" s="823">
        <v>1</v>
      </c>
      <c r="O579" s="823">
        <v>573</v>
      </c>
      <c r="P579" s="832"/>
      <c r="Q579" s="832"/>
      <c r="R579" s="828"/>
      <c r="S579" s="833"/>
    </row>
    <row r="580" spans="1:19" ht="14.45" customHeight="1" x14ac:dyDescent="0.2">
      <c r="A580" s="822" t="s">
        <v>5810</v>
      </c>
      <c r="B580" s="823" t="s">
        <v>5811</v>
      </c>
      <c r="C580" s="823" t="s">
        <v>598</v>
      </c>
      <c r="D580" s="823" t="s">
        <v>2244</v>
      </c>
      <c r="E580" s="823" t="s">
        <v>5728</v>
      </c>
      <c r="F580" s="823" t="s">
        <v>5839</v>
      </c>
      <c r="G580" s="823" t="s">
        <v>5794</v>
      </c>
      <c r="H580" s="832">
        <v>1</v>
      </c>
      <c r="I580" s="832">
        <v>730</v>
      </c>
      <c r="J580" s="823"/>
      <c r="K580" s="823">
        <v>730</v>
      </c>
      <c r="L580" s="832"/>
      <c r="M580" s="832"/>
      <c r="N580" s="823"/>
      <c r="O580" s="823"/>
      <c r="P580" s="832"/>
      <c r="Q580" s="832"/>
      <c r="R580" s="828"/>
      <c r="S580" s="833"/>
    </row>
    <row r="581" spans="1:19" ht="14.45" customHeight="1" x14ac:dyDescent="0.2">
      <c r="A581" s="822" t="s">
        <v>5810</v>
      </c>
      <c r="B581" s="823" t="s">
        <v>5811</v>
      </c>
      <c r="C581" s="823" t="s">
        <v>598</v>
      </c>
      <c r="D581" s="823" t="s">
        <v>2244</v>
      </c>
      <c r="E581" s="823" t="s">
        <v>5728</v>
      </c>
      <c r="F581" s="823" t="s">
        <v>5840</v>
      </c>
      <c r="G581" s="823" t="s">
        <v>5841</v>
      </c>
      <c r="H581" s="832">
        <v>1</v>
      </c>
      <c r="I581" s="832">
        <v>834</v>
      </c>
      <c r="J581" s="823"/>
      <c r="K581" s="823">
        <v>834</v>
      </c>
      <c r="L581" s="832"/>
      <c r="M581" s="832"/>
      <c r="N581" s="823"/>
      <c r="O581" s="823"/>
      <c r="P581" s="832"/>
      <c r="Q581" s="832"/>
      <c r="R581" s="828"/>
      <c r="S581" s="833"/>
    </row>
    <row r="582" spans="1:19" ht="14.45" customHeight="1" x14ac:dyDescent="0.2">
      <c r="A582" s="822" t="s">
        <v>5810</v>
      </c>
      <c r="B582" s="823" t="s">
        <v>5811</v>
      </c>
      <c r="C582" s="823" t="s">
        <v>598</v>
      </c>
      <c r="D582" s="823" t="s">
        <v>2244</v>
      </c>
      <c r="E582" s="823" t="s">
        <v>5728</v>
      </c>
      <c r="F582" s="823" t="s">
        <v>5842</v>
      </c>
      <c r="G582" s="823" t="s">
        <v>5843</v>
      </c>
      <c r="H582" s="832">
        <v>2</v>
      </c>
      <c r="I582" s="832">
        <v>430</v>
      </c>
      <c r="J582" s="823"/>
      <c r="K582" s="823">
        <v>215</v>
      </c>
      <c r="L582" s="832"/>
      <c r="M582" s="832"/>
      <c r="N582" s="823"/>
      <c r="O582" s="823"/>
      <c r="P582" s="832"/>
      <c r="Q582" s="832"/>
      <c r="R582" s="828"/>
      <c r="S582" s="833"/>
    </row>
    <row r="583" spans="1:19" ht="14.45" customHeight="1" x14ac:dyDescent="0.2">
      <c r="A583" s="822" t="s">
        <v>5810</v>
      </c>
      <c r="B583" s="823" t="s">
        <v>5811</v>
      </c>
      <c r="C583" s="823" t="s">
        <v>598</v>
      </c>
      <c r="D583" s="823" t="s">
        <v>2244</v>
      </c>
      <c r="E583" s="823" t="s">
        <v>5728</v>
      </c>
      <c r="F583" s="823" t="s">
        <v>5844</v>
      </c>
      <c r="G583" s="823" t="s">
        <v>5845</v>
      </c>
      <c r="H583" s="832">
        <v>7</v>
      </c>
      <c r="I583" s="832">
        <v>602</v>
      </c>
      <c r="J583" s="823"/>
      <c r="K583" s="823">
        <v>86</v>
      </c>
      <c r="L583" s="832"/>
      <c r="M583" s="832"/>
      <c r="N583" s="823"/>
      <c r="O583" s="823"/>
      <c r="P583" s="832"/>
      <c r="Q583" s="832"/>
      <c r="R583" s="828"/>
      <c r="S583" s="833"/>
    </row>
    <row r="584" spans="1:19" ht="14.45" customHeight="1" x14ac:dyDescent="0.2">
      <c r="A584" s="822" t="s">
        <v>5810</v>
      </c>
      <c r="B584" s="823" t="s">
        <v>5811</v>
      </c>
      <c r="C584" s="823" t="s">
        <v>598</v>
      </c>
      <c r="D584" s="823" t="s">
        <v>2244</v>
      </c>
      <c r="E584" s="823" t="s">
        <v>5728</v>
      </c>
      <c r="F584" s="823" t="s">
        <v>5846</v>
      </c>
      <c r="G584" s="823" t="s">
        <v>5847</v>
      </c>
      <c r="H584" s="832">
        <v>3</v>
      </c>
      <c r="I584" s="832">
        <v>924</v>
      </c>
      <c r="J584" s="823"/>
      <c r="K584" s="823">
        <v>308</v>
      </c>
      <c r="L584" s="832"/>
      <c r="M584" s="832"/>
      <c r="N584" s="823"/>
      <c r="O584" s="823"/>
      <c r="P584" s="832"/>
      <c r="Q584" s="832"/>
      <c r="R584" s="828"/>
      <c r="S584" s="833"/>
    </row>
    <row r="585" spans="1:19" ht="14.45" customHeight="1" x14ac:dyDescent="0.2">
      <c r="A585" s="822" t="s">
        <v>5810</v>
      </c>
      <c r="B585" s="823" t="s">
        <v>5811</v>
      </c>
      <c r="C585" s="823" t="s">
        <v>598</v>
      </c>
      <c r="D585" s="823" t="s">
        <v>2244</v>
      </c>
      <c r="E585" s="823" t="s">
        <v>5728</v>
      </c>
      <c r="F585" s="823" t="s">
        <v>5849</v>
      </c>
      <c r="G585" s="823" t="s">
        <v>5847</v>
      </c>
      <c r="H585" s="832">
        <v>9</v>
      </c>
      <c r="I585" s="832">
        <v>3429</v>
      </c>
      <c r="J585" s="823"/>
      <c r="K585" s="823">
        <v>381</v>
      </c>
      <c r="L585" s="832"/>
      <c r="M585" s="832"/>
      <c r="N585" s="823"/>
      <c r="O585" s="823"/>
      <c r="P585" s="832">
        <v>9</v>
      </c>
      <c r="Q585" s="832">
        <v>3492</v>
      </c>
      <c r="R585" s="828"/>
      <c r="S585" s="833">
        <v>388</v>
      </c>
    </row>
    <row r="586" spans="1:19" ht="14.45" customHeight="1" x14ac:dyDescent="0.2">
      <c r="A586" s="822" t="s">
        <v>5810</v>
      </c>
      <c r="B586" s="823" t="s">
        <v>5811</v>
      </c>
      <c r="C586" s="823" t="s">
        <v>598</v>
      </c>
      <c r="D586" s="823" t="s">
        <v>2244</v>
      </c>
      <c r="E586" s="823" t="s">
        <v>5728</v>
      </c>
      <c r="F586" s="823" t="s">
        <v>5850</v>
      </c>
      <c r="G586" s="823" t="s">
        <v>5851</v>
      </c>
      <c r="H586" s="832"/>
      <c r="I586" s="832"/>
      <c r="J586" s="823"/>
      <c r="K586" s="823"/>
      <c r="L586" s="832">
        <v>1</v>
      </c>
      <c r="M586" s="832">
        <v>275</v>
      </c>
      <c r="N586" s="823">
        <v>1</v>
      </c>
      <c r="O586" s="823">
        <v>275</v>
      </c>
      <c r="P586" s="832"/>
      <c r="Q586" s="832"/>
      <c r="R586" s="828"/>
      <c r="S586" s="833"/>
    </row>
    <row r="587" spans="1:19" ht="14.45" customHeight="1" x14ac:dyDescent="0.2">
      <c r="A587" s="822" t="s">
        <v>5810</v>
      </c>
      <c r="B587" s="823" t="s">
        <v>5811</v>
      </c>
      <c r="C587" s="823" t="s">
        <v>598</v>
      </c>
      <c r="D587" s="823" t="s">
        <v>2245</v>
      </c>
      <c r="E587" s="823" t="s">
        <v>5728</v>
      </c>
      <c r="F587" s="823" t="s">
        <v>5819</v>
      </c>
      <c r="G587" s="823" t="s">
        <v>5820</v>
      </c>
      <c r="H587" s="832">
        <v>1</v>
      </c>
      <c r="I587" s="832">
        <v>252</v>
      </c>
      <c r="J587" s="823">
        <v>0.49606299212598426</v>
      </c>
      <c r="K587" s="823">
        <v>252</v>
      </c>
      <c r="L587" s="832">
        <v>2</v>
      </c>
      <c r="M587" s="832">
        <v>508</v>
      </c>
      <c r="N587" s="823">
        <v>1</v>
      </c>
      <c r="O587" s="823">
        <v>254</v>
      </c>
      <c r="P587" s="832"/>
      <c r="Q587" s="832"/>
      <c r="R587" s="828"/>
      <c r="S587" s="833"/>
    </row>
    <row r="588" spans="1:19" ht="14.45" customHeight="1" x14ac:dyDescent="0.2">
      <c r="A588" s="822" t="s">
        <v>5810</v>
      </c>
      <c r="B588" s="823" t="s">
        <v>5811</v>
      </c>
      <c r="C588" s="823" t="s">
        <v>598</v>
      </c>
      <c r="D588" s="823" t="s">
        <v>2245</v>
      </c>
      <c r="E588" s="823" t="s">
        <v>5728</v>
      </c>
      <c r="F588" s="823" t="s">
        <v>5821</v>
      </c>
      <c r="G588" s="823" t="s">
        <v>5822</v>
      </c>
      <c r="H588" s="832">
        <v>4</v>
      </c>
      <c r="I588" s="832">
        <v>508</v>
      </c>
      <c r="J588" s="823">
        <v>2.0158730158730158</v>
      </c>
      <c r="K588" s="823">
        <v>127</v>
      </c>
      <c r="L588" s="832">
        <v>2</v>
      </c>
      <c r="M588" s="832">
        <v>252</v>
      </c>
      <c r="N588" s="823">
        <v>1</v>
      </c>
      <c r="O588" s="823">
        <v>126</v>
      </c>
      <c r="P588" s="832"/>
      <c r="Q588" s="832"/>
      <c r="R588" s="828"/>
      <c r="S588" s="833"/>
    </row>
    <row r="589" spans="1:19" ht="14.45" customHeight="1" x14ac:dyDescent="0.2">
      <c r="A589" s="822" t="s">
        <v>5810</v>
      </c>
      <c r="B589" s="823" t="s">
        <v>5811</v>
      </c>
      <c r="C589" s="823" t="s">
        <v>598</v>
      </c>
      <c r="D589" s="823" t="s">
        <v>2245</v>
      </c>
      <c r="E589" s="823" t="s">
        <v>5728</v>
      </c>
      <c r="F589" s="823" t="s">
        <v>5842</v>
      </c>
      <c r="G589" s="823" t="s">
        <v>5843</v>
      </c>
      <c r="H589" s="832">
        <v>1</v>
      </c>
      <c r="I589" s="832">
        <v>215</v>
      </c>
      <c r="J589" s="823"/>
      <c r="K589" s="823">
        <v>215</v>
      </c>
      <c r="L589" s="832"/>
      <c r="M589" s="832"/>
      <c r="N589" s="823"/>
      <c r="O589" s="823"/>
      <c r="P589" s="832"/>
      <c r="Q589" s="832"/>
      <c r="R589" s="828"/>
      <c r="S589" s="833"/>
    </row>
    <row r="590" spans="1:19" ht="14.45" customHeight="1" x14ac:dyDescent="0.2">
      <c r="A590" s="822" t="s">
        <v>5810</v>
      </c>
      <c r="B590" s="823" t="s">
        <v>5811</v>
      </c>
      <c r="C590" s="823" t="s">
        <v>598</v>
      </c>
      <c r="D590" s="823" t="s">
        <v>2245</v>
      </c>
      <c r="E590" s="823" t="s">
        <v>5728</v>
      </c>
      <c r="F590" s="823" t="s">
        <v>5844</v>
      </c>
      <c r="G590" s="823" t="s">
        <v>5845</v>
      </c>
      <c r="H590" s="832"/>
      <c r="I590" s="832"/>
      <c r="J590" s="823"/>
      <c r="K590" s="823"/>
      <c r="L590" s="832">
        <v>1</v>
      </c>
      <c r="M590" s="832">
        <v>88</v>
      </c>
      <c r="N590" s="823">
        <v>1</v>
      </c>
      <c r="O590" s="823">
        <v>88</v>
      </c>
      <c r="P590" s="832"/>
      <c r="Q590" s="832"/>
      <c r="R590" s="828"/>
      <c r="S590" s="833"/>
    </row>
    <row r="591" spans="1:19" ht="14.45" customHeight="1" x14ac:dyDescent="0.2">
      <c r="A591" s="822" t="s">
        <v>5810</v>
      </c>
      <c r="B591" s="823" t="s">
        <v>5811</v>
      </c>
      <c r="C591" s="823" t="s">
        <v>598</v>
      </c>
      <c r="D591" s="823" t="s">
        <v>2245</v>
      </c>
      <c r="E591" s="823" t="s">
        <v>5728</v>
      </c>
      <c r="F591" s="823" t="s">
        <v>5846</v>
      </c>
      <c r="G591" s="823" t="s">
        <v>5847</v>
      </c>
      <c r="H591" s="832"/>
      <c r="I591" s="832"/>
      <c r="J591" s="823"/>
      <c r="K591" s="823"/>
      <c r="L591" s="832">
        <v>1</v>
      </c>
      <c r="M591" s="832">
        <v>310</v>
      </c>
      <c r="N591" s="823">
        <v>1</v>
      </c>
      <c r="O591" s="823">
        <v>310</v>
      </c>
      <c r="P591" s="832"/>
      <c r="Q591" s="832"/>
      <c r="R591" s="828"/>
      <c r="S591" s="833"/>
    </row>
    <row r="592" spans="1:19" ht="14.45" customHeight="1" x14ac:dyDescent="0.2">
      <c r="A592" s="822" t="s">
        <v>5810</v>
      </c>
      <c r="B592" s="823" t="s">
        <v>5811</v>
      </c>
      <c r="C592" s="823" t="s">
        <v>598</v>
      </c>
      <c r="D592" s="823" t="s">
        <v>2245</v>
      </c>
      <c r="E592" s="823" t="s">
        <v>5728</v>
      </c>
      <c r="F592" s="823" t="s">
        <v>5849</v>
      </c>
      <c r="G592" s="823" t="s">
        <v>5847</v>
      </c>
      <c r="H592" s="832">
        <v>2</v>
      </c>
      <c r="I592" s="832">
        <v>762</v>
      </c>
      <c r="J592" s="823">
        <v>1.9792207792207792</v>
      </c>
      <c r="K592" s="823">
        <v>381</v>
      </c>
      <c r="L592" s="832">
        <v>1</v>
      </c>
      <c r="M592" s="832">
        <v>385</v>
      </c>
      <c r="N592" s="823">
        <v>1</v>
      </c>
      <c r="O592" s="823">
        <v>385</v>
      </c>
      <c r="P592" s="832"/>
      <c r="Q592" s="832"/>
      <c r="R592" s="828"/>
      <c r="S592" s="833"/>
    </row>
    <row r="593" spans="1:19" ht="14.45" customHeight="1" x14ac:dyDescent="0.2">
      <c r="A593" s="822" t="s">
        <v>5810</v>
      </c>
      <c r="B593" s="823" t="s">
        <v>5811</v>
      </c>
      <c r="C593" s="823" t="s">
        <v>598</v>
      </c>
      <c r="D593" s="823" t="s">
        <v>5688</v>
      </c>
      <c r="E593" s="823" t="s">
        <v>5728</v>
      </c>
      <c r="F593" s="823" t="s">
        <v>5819</v>
      </c>
      <c r="G593" s="823" t="s">
        <v>5820</v>
      </c>
      <c r="H593" s="832">
        <v>24</v>
      </c>
      <c r="I593" s="832">
        <v>6048</v>
      </c>
      <c r="J593" s="823">
        <v>3.9685039370078741</v>
      </c>
      <c r="K593" s="823">
        <v>252</v>
      </c>
      <c r="L593" s="832">
        <v>6</v>
      </c>
      <c r="M593" s="832">
        <v>1524</v>
      </c>
      <c r="N593" s="823">
        <v>1</v>
      </c>
      <c r="O593" s="823">
        <v>254</v>
      </c>
      <c r="P593" s="832"/>
      <c r="Q593" s="832"/>
      <c r="R593" s="828"/>
      <c r="S593" s="833"/>
    </row>
    <row r="594" spans="1:19" ht="14.45" customHeight="1" x14ac:dyDescent="0.2">
      <c r="A594" s="822" t="s">
        <v>5810</v>
      </c>
      <c r="B594" s="823" t="s">
        <v>5811</v>
      </c>
      <c r="C594" s="823" t="s">
        <v>598</v>
      </c>
      <c r="D594" s="823" t="s">
        <v>5688</v>
      </c>
      <c r="E594" s="823" t="s">
        <v>5728</v>
      </c>
      <c r="F594" s="823" t="s">
        <v>5821</v>
      </c>
      <c r="G594" s="823" t="s">
        <v>5822</v>
      </c>
      <c r="H594" s="832">
        <v>101</v>
      </c>
      <c r="I594" s="832">
        <v>12827</v>
      </c>
      <c r="J594" s="823">
        <v>2.827821869488536</v>
      </c>
      <c r="K594" s="823">
        <v>127</v>
      </c>
      <c r="L594" s="832">
        <v>36</v>
      </c>
      <c r="M594" s="832">
        <v>4536</v>
      </c>
      <c r="N594" s="823">
        <v>1</v>
      </c>
      <c r="O594" s="823">
        <v>126</v>
      </c>
      <c r="P594" s="832"/>
      <c r="Q594" s="832"/>
      <c r="R594" s="828"/>
      <c r="S594" s="833"/>
    </row>
    <row r="595" spans="1:19" ht="14.45" customHeight="1" x14ac:dyDescent="0.2">
      <c r="A595" s="822" t="s">
        <v>5810</v>
      </c>
      <c r="B595" s="823" t="s">
        <v>5811</v>
      </c>
      <c r="C595" s="823" t="s">
        <v>598</v>
      </c>
      <c r="D595" s="823" t="s">
        <v>5688</v>
      </c>
      <c r="E595" s="823" t="s">
        <v>5728</v>
      </c>
      <c r="F595" s="823" t="s">
        <v>5836</v>
      </c>
      <c r="G595" s="823" t="s">
        <v>5833</v>
      </c>
      <c r="H595" s="832">
        <v>27</v>
      </c>
      <c r="I595" s="832">
        <v>15363</v>
      </c>
      <c r="J595" s="823">
        <v>2.0624244865082559</v>
      </c>
      <c r="K595" s="823">
        <v>569</v>
      </c>
      <c r="L595" s="832">
        <v>13</v>
      </c>
      <c r="M595" s="832">
        <v>7449</v>
      </c>
      <c r="N595" s="823">
        <v>1</v>
      </c>
      <c r="O595" s="823">
        <v>573</v>
      </c>
      <c r="P595" s="832"/>
      <c r="Q595" s="832"/>
      <c r="R595" s="828"/>
      <c r="S595" s="833"/>
    </row>
    <row r="596" spans="1:19" ht="14.45" customHeight="1" x14ac:dyDescent="0.2">
      <c r="A596" s="822" t="s">
        <v>5810</v>
      </c>
      <c r="B596" s="823" t="s">
        <v>5811</v>
      </c>
      <c r="C596" s="823" t="s">
        <v>598</v>
      </c>
      <c r="D596" s="823" t="s">
        <v>5688</v>
      </c>
      <c r="E596" s="823" t="s">
        <v>5728</v>
      </c>
      <c r="F596" s="823" t="s">
        <v>5849</v>
      </c>
      <c r="G596" s="823" t="s">
        <v>5847</v>
      </c>
      <c r="H596" s="832">
        <v>2</v>
      </c>
      <c r="I596" s="832">
        <v>762</v>
      </c>
      <c r="J596" s="823"/>
      <c r="K596" s="823">
        <v>381</v>
      </c>
      <c r="L596" s="832"/>
      <c r="M596" s="832"/>
      <c r="N596" s="823"/>
      <c r="O596" s="823"/>
      <c r="P596" s="832"/>
      <c r="Q596" s="832"/>
      <c r="R596" s="828"/>
      <c r="S596" s="833"/>
    </row>
    <row r="597" spans="1:19" ht="14.45" customHeight="1" x14ac:dyDescent="0.2">
      <c r="A597" s="822" t="s">
        <v>5810</v>
      </c>
      <c r="B597" s="823" t="s">
        <v>5811</v>
      </c>
      <c r="C597" s="823" t="s">
        <v>598</v>
      </c>
      <c r="D597" s="823" t="s">
        <v>5689</v>
      </c>
      <c r="E597" s="823" t="s">
        <v>5728</v>
      </c>
      <c r="F597" s="823" t="s">
        <v>5819</v>
      </c>
      <c r="G597" s="823" t="s">
        <v>5820</v>
      </c>
      <c r="H597" s="832"/>
      <c r="I597" s="832"/>
      <c r="J597" s="823"/>
      <c r="K597" s="823"/>
      <c r="L597" s="832"/>
      <c r="M597" s="832"/>
      <c r="N597" s="823"/>
      <c r="O597" s="823"/>
      <c r="P597" s="832">
        <v>1</v>
      </c>
      <c r="Q597" s="832">
        <v>255</v>
      </c>
      <c r="R597" s="828"/>
      <c r="S597" s="833">
        <v>255</v>
      </c>
    </row>
    <row r="598" spans="1:19" ht="14.45" customHeight="1" x14ac:dyDescent="0.2">
      <c r="A598" s="822" t="s">
        <v>5810</v>
      </c>
      <c r="B598" s="823" t="s">
        <v>5811</v>
      </c>
      <c r="C598" s="823" t="s">
        <v>598</v>
      </c>
      <c r="D598" s="823" t="s">
        <v>5689</v>
      </c>
      <c r="E598" s="823" t="s">
        <v>5728</v>
      </c>
      <c r="F598" s="823" t="s">
        <v>5821</v>
      </c>
      <c r="G598" s="823" t="s">
        <v>5822</v>
      </c>
      <c r="H598" s="832"/>
      <c r="I598" s="832"/>
      <c r="J598" s="823"/>
      <c r="K598" s="823"/>
      <c r="L598" s="832"/>
      <c r="M598" s="832"/>
      <c r="N598" s="823"/>
      <c r="O598" s="823"/>
      <c r="P598" s="832">
        <v>16</v>
      </c>
      <c r="Q598" s="832">
        <v>2032</v>
      </c>
      <c r="R598" s="828"/>
      <c r="S598" s="833">
        <v>127</v>
      </c>
    </row>
    <row r="599" spans="1:19" ht="14.45" customHeight="1" x14ac:dyDescent="0.2">
      <c r="A599" s="822" t="s">
        <v>5810</v>
      </c>
      <c r="B599" s="823" t="s">
        <v>5811</v>
      </c>
      <c r="C599" s="823" t="s">
        <v>598</v>
      </c>
      <c r="D599" s="823" t="s">
        <v>5689</v>
      </c>
      <c r="E599" s="823" t="s">
        <v>5728</v>
      </c>
      <c r="F599" s="823" t="s">
        <v>5830</v>
      </c>
      <c r="G599" s="823" t="s">
        <v>5831</v>
      </c>
      <c r="H599" s="832"/>
      <c r="I599" s="832"/>
      <c r="J599" s="823"/>
      <c r="K599" s="823"/>
      <c r="L599" s="832"/>
      <c r="M599" s="832"/>
      <c r="N599" s="823"/>
      <c r="O599" s="823"/>
      <c r="P599" s="832">
        <v>1</v>
      </c>
      <c r="Q599" s="832">
        <v>335</v>
      </c>
      <c r="R599" s="828"/>
      <c r="S599" s="833">
        <v>335</v>
      </c>
    </row>
    <row r="600" spans="1:19" ht="14.45" customHeight="1" x14ac:dyDescent="0.2">
      <c r="A600" s="822" t="s">
        <v>5810</v>
      </c>
      <c r="B600" s="823" t="s">
        <v>5811</v>
      </c>
      <c r="C600" s="823" t="s">
        <v>598</v>
      </c>
      <c r="D600" s="823" t="s">
        <v>5689</v>
      </c>
      <c r="E600" s="823" t="s">
        <v>5728</v>
      </c>
      <c r="F600" s="823" t="s">
        <v>5832</v>
      </c>
      <c r="G600" s="823" t="s">
        <v>5833</v>
      </c>
      <c r="H600" s="832"/>
      <c r="I600" s="832"/>
      <c r="J600" s="823"/>
      <c r="K600" s="823"/>
      <c r="L600" s="832"/>
      <c r="M600" s="832"/>
      <c r="N600" s="823"/>
      <c r="O600" s="823"/>
      <c r="P600" s="832">
        <v>6</v>
      </c>
      <c r="Q600" s="832">
        <v>2994</v>
      </c>
      <c r="R600" s="828"/>
      <c r="S600" s="833">
        <v>499</v>
      </c>
    </row>
    <row r="601" spans="1:19" ht="14.45" customHeight="1" x14ac:dyDescent="0.2">
      <c r="A601" s="822" t="s">
        <v>5810</v>
      </c>
      <c r="B601" s="823" t="s">
        <v>5811</v>
      </c>
      <c r="C601" s="823" t="s">
        <v>598</v>
      </c>
      <c r="D601" s="823" t="s">
        <v>5690</v>
      </c>
      <c r="E601" s="823" t="s">
        <v>5728</v>
      </c>
      <c r="F601" s="823" t="s">
        <v>5819</v>
      </c>
      <c r="G601" s="823" t="s">
        <v>5820</v>
      </c>
      <c r="H601" s="832">
        <v>8</v>
      </c>
      <c r="I601" s="832">
        <v>2016</v>
      </c>
      <c r="J601" s="823"/>
      <c r="K601" s="823">
        <v>252</v>
      </c>
      <c r="L601" s="832"/>
      <c r="M601" s="832"/>
      <c r="N601" s="823"/>
      <c r="O601" s="823"/>
      <c r="P601" s="832"/>
      <c r="Q601" s="832"/>
      <c r="R601" s="828"/>
      <c r="S601" s="833"/>
    </row>
    <row r="602" spans="1:19" ht="14.45" customHeight="1" x14ac:dyDescent="0.2">
      <c r="A602" s="822" t="s">
        <v>5810</v>
      </c>
      <c r="B602" s="823" t="s">
        <v>5811</v>
      </c>
      <c r="C602" s="823" t="s">
        <v>598</v>
      </c>
      <c r="D602" s="823" t="s">
        <v>5690</v>
      </c>
      <c r="E602" s="823" t="s">
        <v>5728</v>
      </c>
      <c r="F602" s="823" t="s">
        <v>5821</v>
      </c>
      <c r="G602" s="823" t="s">
        <v>5822</v>
      </c>
      <c r="H602" s="832">
        <v>32</v>
      </c>
      <c r="I602" s="832">
        <v>4064</v>
      </c>
      <c r="J602" s="823"/>
      <c r="K602" s="823">
        <v>127</v>
      </c>
      <c r="L602" s="832"/>
      <c r="M602" s="832"/>
      <c r="N602" s="823"/>
      <c r="O602" s="823"/>
      <c r="P602" s="832"/>
      <c r="Q602" s="832"/>
      <c r="R602" s="828"/>
      <c r="S602" s="833"/>
    </row>
    <row r="603" spans="1:19" ht="14.45" customHeight="1" x14ac:dyDescent="0.2">
      <c r="A603" s="822" t="s">
        <v>5810</v>
      </c>
      <c r="B603" s="823" t="s">
        <v>5811</v>
      </c>
      <c r="C603" s="823" t="s">
        <v>598</v>
      </c>
      <c r="D603" s="823" t="s">
        <v>5690</v>
      </c>
      <c r="E603" s="823" t="s">
        <v>5728</v>
      </c>
      <c r="F603" s="823" t="s">
        <v>5846</v>
      </c>
      <c r="G603" s="823" t="s">
        <v>5847</v>
      </c>
      <c r="H603" s="832">
        <v>14</v>
      </c>
      <c r="I603" s="832">
        <v>4312</v>
      </c>
      <c r="J603" s="823"/>
      <c r="K603" s="823">
        <v>308</v>
      </c>
      <c r="L603" s="832"/>
      <c r="M603" s="832"/>
      <c r="N603" s="823"/>
      <c r="O603" s="823"/>
      <c r="P603" s="832"/>
      <c r="Q603" s="832"/>
      <c r="R603" s="828"/>
      <c r="S603" s="833"/>
    </row>
    <row r="604" spans="1:19" ht="14.45" customHeight="1" x14ac:dyDescent="0.2">
      <c r="A604" s="822" t="s">
        <v>5810</v>
      </c>
      <c r="B604" s="823" t="s">
        <v>5811</v>
      </c>
      <c r="C604" s="823" t="s">
        <v>598</v>
      </c>
      <c r="D604" s="823" t="s">
        <v>5684</v>
      </c>
      <c r="E604" s="823" t="s">
        <v>5728</v>
      </c>
      <c r="F604" s="823" t="s">
        <v>5819</v>
      </c>
      <c r="G604" s="823" t="s">
        <v>5820</v>
      </c>
      <c r="H604" s="832"/>
      <c r="I604" s="832"/>
      <c r="J604" s="823"/>
      <c r="K604" s="823"/>
      <c r="L604" s="832">
        <v>1</v>
      </c>
      <c r="M604" s="832">
        <v>254</v>
      </c>
      <c r="N604" s="823">
        <v>1</v>
      </c>
      <c r="O604" s="823">
        <v>254</v>
      </c>
      <c r="P604" s="832">
        <v>1</v>
      </c>
      <c r="Q604" s="832">
        <v>255</v>
      </c>
      <c r="R604" s="828">
        <v>1.0039370078740157</v>
      </c>
      <c r="S604" s="833">
        <v>255</v>
      </c>
    </row>
    <row r="605" spans="1:19" ht="14.45" customHeight="1" x14ac:dyDescent="0.2">
      <c r="A605" s="822" t="s">
        <v>5810</v>
      </c>
      <c r="B605" s="823" t="s">
        <v>5811</v>
      </c>
      <c r="C605" s="823" t="s">
        <v>598</v>
      </c>
      <c r="D605" s="823" t="s">
        <v>5684</v>
      </c>
      <c r="E605" s="823" t="s">
        <v>5728</v>
      </c>
      <c r="F605" s="823" t="s">
        <v>5821</v>
      </c>
      <c r="G605" s="823" t="s">
        <v>5822</v>
      </c>
      <c r="H605" s="832">
        <v>12</v>
      </c>
      <c r="I605" s="832">
        <v>1524</v>
      </c>
      <c r="J605" s="823">
        <v>3.0238095238095237</v>
      </c>
      <c r="K605" s="823">
        <v>127</v>
      </c>
      <c r="L605" s="832">
        <v>4</v>
      </c>
      <c r="M605" s="832">
        <v>504</v>
      </c>
      <c r="N605" s="823">
        <v>1</v>
      </c>
      <c r="O605" s="823">
        <v>126</v>
      </c>
      <c r="P605" s="832">
        <v>4</v>
      </c>
      <c r="Q605" s="832">
        <v>508</v>
      </c>
      <c r="R605" s="828">
        <v>1.0079365079365079</v>
      </c>
      <c r="S605" s="833">
        <v>127</v>
      </c>
    </row>
    <row r="606" spans="1:19" ht="14.45" customHeight="1" x14ac:dyDescent="0.2">
      <c r="A606" s="822" t="s">
        <v>5810</v>
      </c>
      <c r="B606" s="823" t="s">
        <v>5811</v>
      </c>
      <c r="C606" s="823" t="s">
        <v>598</v>
      </c>
      <c r="D606" s="823" t="s">
        <v>5684</v>
      </c>
      <c r="E606" s="823" t="s">
        <v>5728</v>
      </c>
      <c r="F606" s="823" t="s">
        <v>5832</v>
      </c>
      <c r="G606" s="823" t="s">
        <v>5833</v>
      </c>
      <c r="H606" s="832"/>
      <c r="I606" s="832"/>
      <c r="J606" s="823"/>
      <c r="K606" s="823"/>
      <c r="L606" s="832">
        <v>3</v>
      </c>
      <c r="M606" s="832">
        <v>1494</v>
      </c>
      <c r="N606" s="823">
        <v>1</v>
      </c>
      <c r="O606" s="823">
        <v>498</v>
      </c>
      <c r="P606" s="832"/>
      <c r="Q606" s="832"/>
      <c r="R606" s="828"/>
      <c r="S606" s="833"/>
    </row>
    <row r="607" spans="1:19" ht="14.45" customHeight="1" x14ac:dyDescent="0.2">
      <c r="A607" s="822" t="s">
        <v>5810</v>
      </c>
      <c r="B607" s="823" t="s">
        <v>5811</v>
      </c>
      <c r="C607" s="823" t="s">
        <v>598</v>
      </c>
      <c r="D607" s="823" t="s">
        <v>5684</v>
      </c>
      <c r="E607" s="823" t="s">
        <v>5728</v>
      </c>
      <c r="F607" s="823" t="s">
        <v>5849</v>
      </c>
      <c r="G607" s="823" t="s">
        <v>5847</v>
      </c>
      <c r="H607" s="832">
        <v>1</v>
      </c>
      <c r="I607" s="832">
        <v>381</v>
      </c>
      <c r="J607" s="823"/>
      <c r="K607" s="823">
        <v>381</v>
      </c>
      <c r="L607" s="832"/>
      <c r="M607" s="832"/>
      <c r="N607" s="823"/>
      <c r="O607" s="823"/>
      <c r="P607" s="832"/>
      <c r="Q607" s="832"/>
      <c r="R607" s="828"/>
      <c r="S607" s="833"/>
    </row>
    <row r="608" spans="1:19" ht="14.45" customHeight="1" x14ac:dyDescent="0.2">
      <c r="A608" s="822" t="s">
        <v>5810</v>
      </c>
      <c r="B608" s="823" t="s">
        <v>5811</v>
      </c>
      <c r="C608" s="823" t="s">
        <v>598</v>
      </c>
      <c r="D608" s="823" t="s">
        <v>5692</v>
      </c>
      <c r="E608" s="823" t="s">
        <v>5728</v>
      </c>
      <c r="F608" s="823" t="s">
        <v>5819</v>
      </c>
      <c r="G608" s="823" t="s">
        <v>5820</v>
      </c>
      <c r="H608" s="832">
        <v>12</v>
      </c>
      <c r="I608" s="832">
        <v>3024</v>
      </c>
      <c r="J608" s="823"/>
      <c r="K608" s="823">
        <v>252</v>
      </c>
      <c r="L608" s="832"/>
      <c r="M608" s="832"/>
      <c r="N608" s="823"/>
      <c r="O608" s="823"/>
      <c r="P608" s="832"/>
      <c r="Q608" s="832"/>
      <c r="R608" s="828"/>
      <c r="S608" s="833"/>
    </row>
    <row r="609" spans="1:19" ht="14.45" customHeight="1" x14ac:dyDescent="0.2">
      <c r="A609" s="822" t="s">
        <v>5810</v>
      </c>
      <c r="B609" s="823" t="s">
        <v>5811</v>
      </c>
      <c r="C609" s="823" t="s">
        <v>598</v>
      </c>
      <c r="D609" s="823" t="s">
        <v>5692</v>
      </c>
      <c r="E609" s="823" t="s">
        <v>5728</v>
      </c>
      <c r="F609" s="823" t="s">
        <v>5821</v>
      </c>
      <c r="G609" s="823" t="s">
        <v>5822</v>
      </c>
      <c r="H609" s="832">
        <v>17</v>
      </c>
      <c r="I609" s="832">
        <v>2159</v>
      </c>
      <c r="J609" s="823"/>
      <c r="K609" s="823">
        <v>127</v>
      </c>
      <c r="L609" s="832"/>
      <c r="M609" s="832"/>
      <c r="N609" s="823"/>
      <c r="O609" s="823"/>
      <c r="P609" s="832"/>
      <c r="Q609" s="832"/>
      <c r="R609" s="828"/>
      <c r="S609" s="833"/>
    </row>
    <row r="610" spans="1:19" ht="14.45" customHeight="1" x14ac:dyDescent="0.2">
      <c r="A610" s="822" t="s">
        <v>5810</v>
      </c>
      <c r="B610" s="823" t="s">
        <v>5811</v>
      </c>
      <c r="C610" s="823" t="s">
        <v>598</v>
      </c>
      <c r="D610" s="823" t="s">
        <v>5692</v>
      </c>
      <c r="E610" s="823" t="s">
        <v>5728</v>
      </c>
      <c r="F610" s="823" t="s">
        <v>5823</v>
      </c>
      <c r="G610" s="823" t="s">
        <v>5796</v>
      </c>
      <c r="H610" s="832">
        <v>5</v>
      </c>
      <c r="I610" s="832">
        <v>2320</v>
      </c>
      <c r="J610" s="823"/>
      <c r="K610" s="823">
        <v>464</v>
      </c>
      <c r="L610" s="832"/>
      <c r="M610" s="832"/>
      <c r="N610" s="823"/>
      <c r="O610" s="823"/>
      <c r="P610" s="832"/>
      <c r="Q610" s="832"/>
      <c r="R610" s="828"/>
      <c r="S610" s="833"/>
    </row>
    <row r="611" spans="1:19" ht="14.45" customHeight="1" x14ac:dyDescent="0.2">
      <c r="A611" s="822" t="s">
        <v>5810</v>
      </c>
      <c r="B611" s="823" t="s">
        <v>5811</v>
      </c>
      <c r="C611" s="823" t="s">
        <v>598</v>
      </c>
      <c r="D611" s="823" t="s">
        <v>5692</v>
      </c>
      <c r="E611" s="823" t="s">
        <v>5728</v>
      </c>
      <c r="F611" s="823" t="s">
        <v>5846</v>
      </c>
      <c r="G611" s="823" t="s">
        <v>5847</v>
      </c>
      <c r="H611" s="832">
        <v>1</v>
      </c>
      <c r="I611" s="832">
        <v>308</v>
      </c>
      <c r="J611" s="823"/>
      <c r="K611" s="823">
        <v>308</v>
      </c>
      <c r="L611" s="832"/>
      <c r="M611" s="832"/>
      <c r="N611" s="823"/>
      <c r="O611" s="823"/>
      <c r="P611" s="832"/>
      <c r="Q611" s="832"/>
      <c r="R611" s="828"/>
      <c r="S611" s="833"/>
    </row>
    <row r="612" spans="1:19" ht="14.45" customHeight="1" x14ac:dyDescent="0.2">
      <c r="A612" s="822" t="s">
        <v>5810</v>
      </c>
      <c r="B612" s="823" t="s">
        <v>5811</v>
      </c>
      <c r="C612" s="823" t="s">
        <v>598</v>
      </c>
      <c r="D612" s="823" t="s">
        <v>5692</v>
      </c>
      <c r="E612" s="823" t="s">
        <v>5728</v>
      </c>
      <c r="F612" s="823" t="s">
        <v>5849</v>
      </c>
      <c r="G612" s="823" t="s">
        <v>5847</v>
      </c>
      <c r="H612" s="832">
        <v>1</v>
      </c>
      <c r="I612" s="832">
        <v>381</v>
      </c>
      <c r="J612" s="823"/>
      <c r="K612" s="823">
        <v>381</v>
      </c>
      <c r="L612" s="832"/>
      <c r="M612" s="832"/>
      <c r="N612" s="823"/>
      <c r="O612" s="823"/>
      <c r="P612" s="832"/>
      <c r="Q612" s="832"/>
      <c r="R612" s="828"/>
      <c r="S612" s="833"/>
    </row>
    <row r="613" spans="1:19" ht="14.45" customHeight="1" x14ac:dyDescent="0.2">
      <c r="A613" s="822" t="s">
        <v>5810</v>
      </c>
      <c r="B613" s="823" t="s">
        <v>5811</v>
      </c>
      <c r="C613" s="823" t="s">
        <v>598</v>
      </c>
      <c r="D613" s="823" t="s">
        <v>5692</v>
      </c>
      <c r="E613" s="823" t="s">
        <v>5728</v>
      </c>
      <c r="F613" s="823" t="s">
        <v>5795</v>
      </c>
      <c r="G613" s="823" t="s">
        <v>5796</v>
      </c>
      <c r="H613" s="832">
        <v>5</v>
      </c>
      <c r="I613" s="832">
        <v>1770</v>
      </c>
      <c r="J613" s="823"/>
      <c r="K613" s="823">
        <v>354</v>
      </c>
      <c r="L613" s="832"/>
      <c r="M613" s="832"/>
      <c r="N613" s="823"/>
      <c r="O613" s="823"/>
      <c r="P613" s="832"/>
      <c r="Q613" s="832"/>
      <c r="R613" s="828"/>
      <c r="S613" s="833"/>
    </row>
    <row r="614" spans="1:19" ht="14.45" customHeight="1" x14ac:dyDescent="0.2">
      <c r="A614" s="822" t="s">
        <v>5810</v>
      </c>
      <c r="B614" s="823" t="s">
        <v>5811</v>
      </c>
      <c r="C614" s="823" t="s">
        <v>598</v>
      </c>
      <c r="D614" s="823" t="s">
        <v>5693</v>
      </c>
      <c r="E614" s="823" t="s">
        <v>5728</v>
      </c>
      <c r="F614" s="823" t="s">
        <v>5819</v>
      </c>
      <c r="G614" s="823" t="s">
        <v>5820</v>
      </c>
      <c r="H614" s="832">
        <v>2</v>
      </c>
      <c r="I614" s="832">
        <v>504</v>
      </c>
      <c r="J614" s="823"/>
      <c r="K614" s="823">
        <v>252</v>
      </c>
      <c r="L614" s="832"/>
      <c r="M614" s="832"/>
      <c r="N614" s="823"/>
      <c r="O614" s="823"/>
      <c r="P614" s="832"/>
      <c r="Q614" s="832"/>
      <c r="R614" s="828"/>
      <c r="S614" s="833"/>
    </row>
    <row r="615" spans="1:19" ht="14.45" customHeight="1" x14ac:dyDescent="0.2">
      <c r="A615" s="822" t="s">
        <v>5810</v>
      </c>
      <c r="B615" s="823" t="s">
        <v>5811</v>
      </c>
      <c r="C615" s="823" t="s">
        <v>598</v>
      </c>
      <c r="D615" s="823" t="s">
        <v>5693</v>
      </c>
      <c r="E615" s="823" t="s">
        <v>5728</v>
      </c>
      <c r="F615" s="823" t="s">
        <v>5821</v>
      </c>
      <c r="G615" s="823" t="s">
        <v>5822</v>
      </c>
      <c r="H615" s="832">
        <v>2</v>
      </c>
      <c r="I615" s="832">
        <v>254</v>
      </c>
      <c r="J615" s="823"/>
      <c r="K615" s="823">
        <v>127</v>
      </c>
      <c r="L615" s="832"/>
      <c r="M615" s="832"/>
      <c r="N615" s="823"/>
      <c r="O615" s="823"/>
      <c r="P615" s="832"/>
      <c r="Q615" s="832"/>
      <c r="R615" s="828"/>
      <c r="S615" s="833"/>
    </row>
    <row r="616" spans="1:19" ht="14.45" customHeight="1" x14ac:dyDescent="0.2">
      <c r="A616" s="822" t="s">
        <v>5810</v>
      </c>
      <c r="B616" s="823" t="s">
        <v>5811</v>
      </c>
      <c r="C616" s="823" t="s">
        <v>598</v>
      </c>
      <c r="D616" s="823" t="s">
        <v>5693</v>
      </c>
      <c r="E616" s="823" t="s">
        <v>5728</v>
      </c>
      <c r="F616" s="823" t="s">
        <v>5846</v>
      </c>
      <c r="G616" s="823" t="s">
        <v>5847</v>
      </c>
      <c r="H616" s="832">
        <v>2</v>
      </c>
      <c r="I616" s="832">
        <v>616</v>
      </c>
      <c r="J616" s="823"/>
      <c r="K616" s="823">
        <v>308</v>
      </c>
      <c r="L616" s="832"/>
      <c r="M616" s="832"/>
      <c r="N616" s="823"/>
      <c r="O616" s="823"/>
      <c r="P616" s="832"/>
      <c r="Q616" s="832"/>
      <c r="R616" s="828"/>
      <c r="S616" s="833"/>
    </row>
    <row r="617" spans="1:19" ht="14.45" customHeight="1" x14ac:dyDescent="0.2">
      <c r="A617" s="822" t="s">
        <v>5810</v>
      </c>
      <c r="B617" s="823" t="s">
        <v>5811</v>
      </c>
      <c r="C617" s="823" t="s">
        <v>598</v>
      </c>
      <c r="D617" s="823" t="s">
        <v>5694</v>
      </c>
      <c r="E617" s="823" t="s">
        <v>5728</v>
      </c>
      <c r="F617" s="823" t="s">
        <v>5819</v>
      </c>
      <c r="G617" s="823" t="s">
        <v>5820</v>
      </c>
      <c r="H617" s="832">
        <v>1</v>
      </c>
      <c r="I617" s="832">
        <v>252</v>
      </c>
      <c r="J617" s="823">
        <v>0.99212598425196852</v>
      </c>
      <c r="K617" s="823">
        <v>252</v>
      </c>
      <c r="L617" s="832">
        <v>1</v>
      </c>
      <c r="M617" s="832">
        <v>254</v>
      </c>
      <c r="N617" s="823">
        <v>1</v>
      </c>
      <c r="O617" s="823">
        <v>254</v>
      </c>
      <c r="P617" s="832">
        <v>2</v>
      </c>
      <c r="Q617" s="832">
        <v>510</v>
      </c>
      <c r="R617" s="828">
        <v>2.0078740157480315</v>
      </c>
      <c r="S617" s="833">
        <v>255</v>
      </c>
    </row>
    <row r="618" spans="1:19" ht="14.45" customHeight="1" x14ac:dyDescent="0.2">
      <c r="A618" s="822" t="s">
        <v>5810</v>
      </c>
      <c r="B618" s="823" t="s">
        <v>5811</v>
      </c>
      <c r="C618" s="823" t="s">
        <v>598</v>
      </c>
      <c r="D618" s="823" t="s">
        <v>5694</v>
      </c>
      <c r="E618" s="823" t="s">
        <v>5728</v>
      </c>
      <c r="F618" s="823" t="s">
        <v>5821</v>
      </c>
      <c r="G618" s="823" t="s">
        <v>5822</v>
      </c>
      <c r="H618" s="832">
        <v>14</v>
      </c>
      <c r="I618" s="832">
        <v>1778</v>
      </c>
      <c r="J618" s="823">
        <v>3.5277777777777777</v>
      </c>
      <c r="K618" s="823">
        <v>127</v>
      </c>
      <c r="L618" s="832">
        <v>4</v>
      </c>
      <c r="M618" s="832">
        <v>504</v>
      </c>
      <c r="N618" s="823">
        <v>1</v>
      </c>
      <c r="O618" s="823">
        <v>126</v>
      </c>
      <c r="P618" s="832">
        <v>2</v>
      </c>
      <c r="Q618" s="832">
        <v>254</v>
      </c>
      <c r="R618" s="828">
        <v>0.50396825396825395</v>
      </c>
      <c r="S618" s="833">
        <v>127</v>
      </c>
    </row>
    <row r="619" spans="1:19" ht="14.45" customHeight="1" x14ac:dyDescent="0.2">
      <c r="A619" s="822" t="s">
        <v>5810</v>
      </c>
      <c r="B619" s="823" t="s">
        <v>5811</v>
      </c>
      <c r="C619" s="823" t="s">
        <v>598</v>
      </c>
      <c r="D619" s="823" t="s">
        <v>5694</v>
      </c>
      <c r="E619" s="823" t="s">
        <v>5728</v>
      </c>
      <c r="F619" s="823" t="s">
        <v>5836</v>
      </c>
      <c r="G619" s="823" t="s">
        <v>5833</v>
      </c>
      <c r="H619" s="832">
        <v>2</v>
      </c>
      <c r="I619" s="832">
        <v>1138</v>
      </c>
      <c r="J619" s="823"/>
      <c r="K619" s="823">
        <v>569</v>
      </c>
      <c r="L619" s="832"/>
      <c r="M619" s="832"/>
      <c r="N619" s="823"/>
      <c r="O619" s="823"/>
      <c r="P619" s="832"/>
      <c r="Q619" s="832"/>
      <c r="R619" s="828"/>
      <c r="S619" s="833"/>
    </row>
    <row r="620" spans="1:19" ht="14.45" customHeight="1" x14ac:dyDescent="0.2">
      <c r="A620" s="822" t="s">
        <v>5810</v>
      </c>
      <c r="B620" s="823" t="s">
        <v>5811</v>
      </c>
      <c r="C620" s="823" t="s">
        <v>598</v>
      </c>
      <c r="D620" s="823" t="s">
        <v>5694</v>
      </c>
      <c r="E620" s="823" t="s">
        <v>5728</v>
      </c>
      <c r="F620" s="823" t="s">
        <v>5846</v>
      </c>
      <c r="G620" s="823" t="s">
        <v>5847</v>
      </c>
      <c r="H620" s="832">
        <v>5</v>
      </c>
      <c r="I620" s="832">
        <v>1540</v>
      </c>
      <c r="J620" s="823">
        <v>4.967741935483871</v>
      </c>
      <c r="K620" s="823">
        <v>308</v>
      </c>
      <c r="L620" s="832">
        <v>1</v>
      </c>
      <c r="M620" s="832">
        <v>310</v>
      </c>
      <c r="N620" s="823">
        <v>1</v>
      </c>
      <c r="O620" s="823">
        <v>310</v>
      </c>
      <c r="P620" s="832"/>
      <c r="Q620" s="832"/>
      <c r="R620" s="828"/>
      <c r="S620" s="833"/>
    </row>
    <row r="621" spans="1:19" ht="14.45" customHeight="1" x14ac:dyDescent="0.2">
      <c r="A621" s="822" t="s">
        <v>5810</v>
      </c>
      <c r="B621" s="823" t="s">
        <v>5811</v>
      </c>
      <c r="C621" s="823" t="s">
        <v>598</v>
      </c>
      <c r="D621" s="823" t="s">
        <v>5694</v>
      </c>
      <c r="E621" s="823" t="s">
        <v>5728</v>
      </c>
      <c r="F621" s="823" t="s">
        <v>5849</v>
      </c>
      <c r="G621" s="823" t="s">
        <v>5847</v>
      </c>
      <c r="H621" s="832"/>
      <c r="I621" s="832"/>
      <c r="J621" s="823"/>
      <c r="K621" s="823"/>
      <c r="L621" s="832"/>
      <c r="M621" s="832"/>
      <c r="N621" s="823"/>
      <c r="O621" s="823"/>
      <c r="P621" s="832">
        <v>2</v>
      </c>
      <c r="Q621" s="832">
        <v>776</v>
      </c>
      <c r="R621" s="828"/>
      <c r="S621" s="833">
        <v>388</v>
      </c>
    </row>
    <row r="622" spans="1:19" ht="14.45" customHeight="1" x14ac:dyDescent="0.2">
      <c r="A622" s="822" t="s">
        <v>5810</v>
      </c>
      <c r="B622" s="823" t="s">
        <v>5811</v>
      </c>
      <c r="C622" s="823" t="s">
        <v>598</v>
      </c>
      <c r="D622" s="823" t="s">
        <v>2247</v>
      </c>
      <c r="E622" s="823" t="s">
        <v>5728</v>
      </c>
      <c r="F622" s="823" t="s">
        <v>5819</v>
      </c>
      <c r="G622" s="823" t="s">
        <v>5820</v>
      </c>
      <c r="H622" s="832"/>
      <c r="I622" s="832"/>
      <c r="J622" s="823"/>
      <c r="K622" s="823"/>
      <c r="L622" s="832">
        <v>3</v>
      </c>
      <c r="M622" s="832">
        <v>762</v>
      </c>
      <c r="N622" s="823">
        <v>1</v>
      </c>
      <c r="O622" s="823">
        <v>254</v>
      </c>
      <c r="P622" s="832"/>
      <c r="Q622" s="832"/>
      <c r="R622" s="828"/>
      <c r="S622" s="833"/>
    </row>
    <row r="623" spans="1:19" ht="14.45" customHeight="1" x14ac:dyDescent="0.2">
      <c r="A623" s="822" t="s">
        <v>5810</v>
      </c>
      <c r="B623" s="823" t="s">
        <v>5811</v>
      </c>
      <c r="C623" s="823" t="s">
        <v>598</v>
      </c>
      <c r="D623" s="823" t="s">
        <v>2247</v>
      </c>
      <c r="E623" s="823" t="s">
        <v>5728</v>
      </c>
      <c r="F623" s="823" t="s">
        <v>5821</v>
      </c>
      <c r="G623" s="823" t="s">
        <v>5822</v>
      </c>
      <c r="H623" s="832"/>
      <c r="I623" s="832"/>
      <c r="J623" s="823"/>
      <c r="K623" s="823"/>
      <c r="L623" s="832">
        <v>13</v>
      </c>
      <c r="M623" s="832">
        <v>1638</v>
      </c>
      <c r="N623" s="823">
        <v>1</v>
      </c>
      <c r="O623" s="823">
        <v>126</v>
      </c>
      <c r="P623" s="832"/>
      <c r="Q623" s="832"/>
      <c r="R623" s="828"/>
      <c r="S623" s="833"/>
    </row>
    <row r="624" spans="1:19" ht="14.45" customHeight="1" x14ac:dyDescent="0.2">
      <c r="A624" s="822" t="s">
        <v>5810</v>
      </c>
      <c r="B624" s="823" t="s">
        <v>5811</v>
      </c>
      <c r="C624" s="823" t="s">
        <v>598</v>
      </c>
      <c r="D624" s="823" t="s">
        <v>2247</v>
      </c>
      <c r="E624" s="823" t="s">
        <v>5728</v>
      </c>
      <c r="F624" s="823" t="s">
        <v>5832</v>
      </c>
      <c r="G624" s="823" t="s">
        <v>5833</v>
      </c>
      <c r="H624" s="832"/>
      <c r="I624" s="832"/>
      <c r="J624" s="823"/>
      <c r="K624" s="823"/>
      <c r="L624" s="832">
        <v>6</v>
      </c>
      <c r="M624" s="832">
        <v>2988</v>
      </c>
      <c r="N624" s="823">
        <v>1</v>
      </c>
      <c r="O624" s="823">
        <v>498</v>
      </c>
      <c r="P624" s="832"/>
      <c r="Q624" s="832"/>
      <c r="R624" s="828"/>
      <c r="S624" s="833"/>
    </row>
    <row r="625" spans="1:19" ht="14.45" customHeight="1" x14ac:dyDescent="0.2">
      <c r="A625" s="822" t="s">
        <v>5810</v>
      </c>
      <c r="B625" s="823" t="s">
        <v>5811</v>
      </c>
      <c r="C625" s="823" t="s">
        <v>598</v>
      </c>
      <c r="D625" s="823" t="s">
        <v>2247</v>
      </c>
      <c r="E625" s="823" t="s">
        <v>5728</v>
      </c>
      <c r="F625" s="823" t="s">
        <v>5842</v>
      </c>
      <c r="G625" s="823" t="s">
        <v>5843</v>
      </c>
      <c r="H625" s="832"/>
      <c r="I625" s="832"/>
      <c r="J625" s="823"/>
      <c r="K625" s="823"/>
      <c r="L625" s="832">
        <v>1</v>
      </c>
      <c r="M625" s="832">
        <v>217</v>
      </c>
      <c r="N625" s="823">
        <v>1</v>
      </c>
      <c r="O625" s="823">
        <v>217</v>
      </c>
      <c r="P625" s="832"/>
      <c r="Q625" s="832"/>
      <c r="R625" s="828"/>
      <c r="S625" s="833"/>
    </row>
    <row r="626" spans="1:19" ht="14.45" customHeight="1" x14ac:dyDescent="0.2">
      <c r="A626" s="822" t="s">
        <v>5810</v>
      </c>
      <c r="B626" s="823" t="s">
        <v>5811</v>
      </c>
      <c r="C626" s="823" t="s">
        <v>598</v>
      </c>
      <c r="D626" s="823" t="s">
        <v>2247</v>
      </c>
      <c r="E626" s="823" t="s">
        <v>5728</v>
      </c>
      <c r="F626" s="823" t="s">
        <v>5846</v>
      </c>
      <c r="G626" s="823" t="s">
        <v>5847</v>
      </c>
      <c r="H626" s="832"/>
      <c r="I626" s="832"/>
      <c r="J626" s="823"/>
      <c r="K626" s="823"/>
      <c r="L626" s="832">
        <v>2</v>
      </c>
      <c r="M626" s="832">
        <v>620</v>
      </c>
      <c r="N626" s="823">
        <v>1</v>
      </c>
      <c r="O626" s="823">
        <v>310</v>
      </c>
      <c r="P626" s="832"/>
      <c r="Q626" s="832"/>
      <c r="R626" s="828"/>
      <c r="S626" s="833"/>
    </row>
    <row r="627" spans="1:19" ht="14.45" customHeight="1" x14ac:dyDescent="0.2">
      <c r="A627" s="822" t="s">
        <v>5810</v>
      </c>
      <c r="B627" s="823" t="s">
        <v>5811</v>
      </c>
      <c r="C627" s="823" t="s">
        <v>598</v>
      </c>
      <c r="D627" s="823" t="s">
        <v>2247</v>
      </c>
      <c r="E627" s="823" t="s">
        <v>5728</v>
      </c>
      <c r="F627" s="823" t="s">
        <v>5849</v>
      </c>
      <c r="G627" s="823" t="s">
        <v>5847</v>
      </c>
      <c r="H627" s="832"/>
      <c r="I627" s="832"/>
      <c r="J627" s="823"/>
      <c r="K627" s="823"/>
      <c r="L627" s="832">
        <v>2</v>
      </c>
      <c r="M627" s="832">
        <v>770</v>
      </c>
      <c r="N627" s="823">
        <v>1</v>
      </c>
      <c r="O627" s="823">
        <v>385</v>
      </c>
      <c r="P627" s="832"/>
      <c r="Q627" s="832"/>
      <c r="R627" s="828"/>
      <c r="S627" s="833"/>
    </row>
    <row r="628" spans="1:19" ht="14.45" customHeight="1" x14ac:dyDescent="0.2">
      <c r="A628" s="822" t="s">
        <v>5810</v>
      </c>
      <c r="B628" s="823" t="s">
        <v>5811</v>
      </c>
      <c r="C628" s="823" t="s">
        <v>598</v>
      </c>
      <c r="D628" s="823" t="s">
        <v>2251</v>
      </c>
      <c r="E628" s="823" t="s">
        <v>5728</v>
      </c>
      <c r="F628" s="823" t="s">
        <v>5819</v>
      </c>
      <c r="G628" s="823" t="s">
        <v>5820</v>
      </c>
      <c r="H628" s="832">
        <v>21</v>
      </c>
      <c r="I628" s="832">
        <v>5292</v>
      </c>
      <c r="J628" s="823">
        <v>0.46299212598425199</v>
      </c>
      <c r="K628" s="823">
        <v>252</v>
      </c>
      <c r="L628" s="832">
        <v>45</v>
      </c>
      <c r="M628" s="832">
        <v>11430</v>
      </c>
      <c r="N628" s="823">
        <v>1</v>
      </c>
      <c r="O628" s="823">
        <v>254</v>
      </c>
      <c r="P628" s="832">
        <v>1</v>
      </c>
      <c r="Q628" s="832">
        <v>255</v>
      </c>
      <c r="R628" s="828">
        <v>2.2309711286089239E-2</v>
      </c>
      <c r="S628" s="833">
        <v>255</v>
      </c>
    </row>
    <row r="629" spans="1:19" ht="14.45" customHeight="1" x14ac:dyDescent="0.2">
      <c r="A629" s="822" t="s">
        <v>5810</v>
      </c>
      <c r="B629" s="823" t="s">
        <v>5811</v>
      </c>
      <c r="C629" s="823" t="s">
        <v>598</v>
      </c>
      <c r="D629" s="823" t="s">
        <v>2251</v>
      </c>
      <c r="E629" s="823" t="s">
        <v>5728</v>
      </c>
      <c r="F629" s="823" t="s">
        <v>5821</v>
      </c>
      <c r="G629" s="823" t="s">
        <v>5822</v>
      </c>
      <c r="H629" s="832">
        <v>24</v>
      </c>
      <c r="I629" s="832">
        <v>3048</v>
      </c>
      <c r="J629" s="823">
        <v>0.47432306255835666</v>
      </c>
      <c r="K629" s="823">
        <v>127</v>
      </c>
      <c r="L629" s="832">
        <v>51</v>
      </c>
      <c r="M629" s="832">
        <v>6426</v>
      </c>
      <c r="N629" s="823">
        <v>1</v>
      </c>
      <c r="O629" s="823">
        <v>126</v>
      </c>
      <c r="P629" s="832"/>
      <c r="Q629" s="832"/>
      <c r="R629" s="828"/>
      <c r="S629" s="833"/>
    </row>
    <row r="630" spans="1:19" ht="14.45" customHeight="1" x14ac:dyDescent="0.2">
      <c r="A630" s="822" t="s">
        <v>5810</v>
      </c>
      <c r="B630" s="823" t="s">
        <v>5811</v>
      </c>
      <c r="C630" s="823" t="s">
        <v>598</v>
      </c>
      <c r="D630" s="823" t="s">
        <v>2251</v>
      </c>
      <c r="E630" s="823" t="s">
        <v>5728</v>
      </c>
      <c r="F630" s="823" t="s">
        <v>5832</v>
      </c>
      <c r="G630" s="823" t="s">
        <v>5833</v>
      </c>
      <c r="H630" s="832">
        <v>1</v>
      </c>
      <c r="I630" s="832">
        <v>496</v>
      </c>
      <c r="J630" s="823"/>
      <c r="K630" s="823">
        <v>496</v>
      </c>
      <c r="L630" s="832"/>
      <c r="M630" s="832"/>
      <c r="N630" s="823"/>
      <c r="O630" s="823"/>
      <c r="P630" s="832"/>
      <c r="Q630" s="832"/>
      <c r="R630" s="828"/>
      <c r="S630" s="833"/>
    </row>
    <row r="631" spans="1:19" ht="14.45" customHeight="1" x14ac:dyDescent="0.2">
      <c r="A631" s="822" t="s">
        <v>5810</v>
      </c>
      <c r="B631" s="823" t="s">
        <v>5811</v>
      </c>
      <c r="C631" s="823" t="s">
        <v>598</v>
      </c>
      <c r="D631" s="823" t="s">
        <v>2251</v>
      </c>
      <c r="E631" s="823" t="s">
        <v>5728</v>
      </c>
      <c r="F631" s="823" t="s">
        <v>5836</v>
      </c>
      <c r="G631" s="823" t="s">
        <v>5833</v>
      </c>
      <c r="H631" s="832">
        <v>1</v>
      </c>
      <c r="I631" s="832">
        <v>569</v>
      </c>
      <c r="J631" s="823"/>
      <c r="K631" s="823">
        <v>569</v>
      </c>
      <c r="L631" s="832"/>
      <c r="M631" s="832"/>
      <c r="N631" s="823"/>
      <c r="O631" s="823"/>
      <c r="P631" s="832"/>
      <c r="Q631" s="832"/>
      <c r="R631" s="828"/>
      <c r="S631" s="833"/>
    </row>
    <row r="632" spans="1:19" ht="14.45" customHeight="1" x14ac:dyDescent="0.2">
      <c r="A632" s="822" t="s">
        <v>5810</v>
      </c>
      <c r="B632" s="823" t="s">
        <v>5811</v>
      </c>
      <c r="C632" s="823" t="s">
        <v>598</v>
      </c>
      <c r="D632" s="823" t="s">
        <v>2251</v>
      </c>
      <c r="E632" s="823" t="s">
        <v>5728</v>
      </c>
      <c r="F632" s="823" t="s">
        <v>5837</v>
      </c>
      <c r="G632" s="823" t="s">
        <v>5835</v>
      </c>
      <c r="H632" s="832"/>
      <c r="I632" s="832"/>
      <c r="J632" s="823"/>
      <c r="K632" s="823"/>
      <c r="L632" s="832">
        <v>2</v>
      </c>
      <c r="M632" s="832">
        <v>1532</v>
      </c>
      <c r="N632" s="823">
        <v>1</v>
      </c>
      <c r="O632" s="823">
        <v>766</v>
      </c>
      <c r="P632" s="832"/>
      <c r="Q632" s="832"/>
      <c r="R632" s="828"/>
      <c r="S632" s="833"/>
    </row>
    <row r="633" spans="1:19" ht="14.45" customHeight="1" x14ac:dyDescent="0.2">
      <c r="A633" s="822" t="s">
        <v>5810</v>
      </c>
      <c r="B633" s="823" t="s">
        <v>5811</v>
      </c>
      <c r="C633" s="823" t="s">
        <v>598</v>
      </c>
      <c r="D633" s="823" t="s">
        <v>2251</v>
      </c>
      <c r="E633" s="823" t="s">
        <v>5728</v>
      </c>
      <c r="F633" s="823" t="s">
        <v>5844</v>
      </c>
      <c r="G633" s="823" t="s">
        <v>5845</v>
      </c>
      <c r="H633" s="832"/>
      <c r="I633" s="832"/>
      <c r="J633" s="823"/>
      <c r="K633" s="823"/>
      <c r="L633" s="832">
        <v>2</v>
      </c>
      <c r="M633" s="832">
        <v>176</v>
      </c>
      <c r="N633" s="823">
        <v>1</v>
      </c>
      <c r="O633" s="823">
        <v>88</v>
      </c>
      <c r="P633" s="832"/>
      <c r="Q633" s="832"/>
      <c r="R633" s="828"/>
      <c r="S633" s="833"/>
    </row>
    <row r="634" spans="1:19" ht="14.45" customHeight="1" x14ac:dyDescent="0.2">
      <c r="A634" s="822" t="s">
        <v>5810</v>
      </c>
      <c r="B634" s="823" t="s">
        <v>5811</v>
      </c>
      <c r="C634" s="823" t="s">
        <v>598</v>
      </c>
      <c r="D634" s="823" t="s">
        <v>2251</v>
      </c>
      <c r="E634" s="823" t="s">
        <v>5728</v>
      </c>
      <c r="F634" s="823" t="s">
        <v>5846</v>
      </c>
      <c r="G634" s="823" t="s">
        <v>5847</v>
      </c>
      <c r="H634" s="832">
        <v>25</v>
      </c>
      <c r="I634" s="832">
        <v>7700</v>
      </c>
      <c r="J634" s="823">
        <v>0.49677419354838709</v>
      </c>
      <c r="K634" s="823">
        <v>308</v>
      </c>
      <c r="L634" s="832">
        <v>50</v>
      </c>
      <c r="M634" s="832">
        <v>15500</v>
      </c>
      <c r="N634" s="823">
        <v>1</v>
      </c>
      <c r="O634" s="823">
        <v>310</v>
      </c>
      <c r="P634" s="832">
        <v>1</v>
      </c>
      <c r="Q634" s="832">
        <v>311</v>
      </c>
      <c r="R634" s="828">
        <v>2.0064516129032258E-2</v>
      </c>
      <c r="S634" s="833">
        <v>311</v>
      </c>
    </row>
    <row r="635" spans="1:19" ht="14.45" customHeight="1" x14ac:dyDescent="0.2">
      <c r="A635" s="822" t="s">
        <v>5810</v>
      </c>
      <c r="B635" s="823" t="s">
        <v>5811</v>
      </c>
      <c r="C635" s="823" t="s">
        <v>598</v>
      </c>
      <c r="D635" s="823" t="s">
        <v>2252</v>
      </c>
      <c r="E635" s="823" t="s">
        <v>5728</v>
      </c>
      <c r="F635" s="823" t="s">
        <v>5819</v>
      </c>
      <c r="G635" s="823" t="s">
        <v>5820</v>
      </c>
      <c r="H635" s="832">
        <v>1</v>
      </c>
      <c r="I635" s="832">
        <v>252</v>
      </c>
      <c r="J635" s="823">
        <v>0.1984251968503937</v>
      </c>
      <c r="K635" s="823">
        <v>252</v>
      </c>
      <c r="L635" s="832">
        <v>5</v>
      </c>
      <c r="M635" s="832">
        <v>1270</v>
      </c>
      <c r="N635" s="823">
        <v>1</v>
      </c>
      <c r="O635" s="823">
        <v>254</v>
      </c>
      <c r="P635" s="832"/>
      <c r="Q635" s="832"/>
      <c r="R635" s="828"/>
      <c r="S635" s="833"/>
    </row>
    <row r="636" spans="1:19" ht="14.45" customHeight="1" x14ac:dyDescent="0.2">
      <c r="A636" s="822" t="s">
        <v>5810</v>
      </c>
      <c r="B636" s="823" t="s">
        <v>5811</v>
      </c>
      <c r="C636" s="823" t="s">
        <v>598</v>
      </c>
      <c r="D636" s="823" t="s">
        <v>2252</v>
      </c>
      <c r="E636" s="823" t="s">
        <v>5728</v>
      </c>
      <c r="F636" s="823" t="s">
        <v>5821</v>
      </c>
      <c r="G636" s="823" t="s">
        <v>5822</v>
      </c>
      <c r="H636" s="832">
        <v>9</v>
      </c>
      <c r="I636" s="832">
        <v>1143</v>
      </c>
      <c r="J636" s="823">
        <v>1.8142857142857143</v>
      </c>
      <c r="K636" s="823">
        <v>127</v>
      </c>
      <c r="L636" s="832">
        <v>5</v>
      </c>
      <c r="M636" s="832">
        <v>630</v>
      </c>
      <c r="N636" s="823">
        <v>1</v>
      </c>
      <c r="O636" s="823">
        <v>126</v>
      </c>
      <c r="P636" s="832"/>
      <c r="Q636" s="832"/>
      <c r="R636" s="828"/>
      <c r="S636" s="833"/>
    </row>
    <row r="637" spans="1:19" ht="14.45" customHeight="1" x14ac:dyDescent="0.2">
      <c r="A637" s="822" t="s">
        <v>5810</v>
      </c>
      <c r="B637" s="823" t="s">
        <v>5811</v>
      </c>
      <c r="C637" s="823" t="s">
        <v>598</v>
      </c>
      <c r="D637" s="823" t="s">
        <v>2252</v>
      </c>
      <c r="E637" s="823" t="s">
        <v>5728</v>
      </c>
      <c r="F637" s="823" t="s">
        <v>5846</v>
      </c>
      <c r="G637" s="823" t="s">
        <v>5847</v>
      </c>
      <c r="H637" s="832">
        <v>1</v>
      </c>
      <c r="I637" s="832">
        <v>308</v>
      </c>
      <c r="J637" s="823"/>
      <c r="K637" s="823">
        <v>308</v>
      </c>
      <c r="L637" s="832"/>
      <c r="M637" s="832"/>
      <c r="N637" s="823"/>
      <c r="O637" s="823"/>
      <c r="P637" s="832"/>
      <c r="Q637" s="832"/>
      <c r="R637" s="828"/>
      <c r="S637" s="833"/>
    </row>
    <row r="638" spans="1:19" ht="14.45" customHeight="1" x14ac:dyDescent="0.2">
      <c r="A638" s="822" t="s">
        <v>5810</v>
      </c>
      <c r="B638" s="823" t="s">
        <v>5811</v>
      </c>
      <c r="C638" s="823" t="s">
        <v>598</v>
      </c>
      <c r="D638" s="823" t="s">
        <v>2252</v>
      </c>
      <c r="E638" s="823" t="s">
        <v>5728</v>
      </c>
      <c r="F638" s="823" t="s">
        <v>5849</v>
      </c>
      <c r="G638" s="823" t="s">
        <v>5847</v>
      </c>
      <c r="H638" s="832">
        <v>3</v>
      </c>
      <c r="I638" s="832">
        <v>1143</v>
      </c>
      <c r="J638" s="823">
        <v>0.59376623376623372</v>
      </c>
      <c r="K638" s="823">
        <v>381</v>
      </c>
      <c r="L638" s="832">
        <v>5</v>
      </c>
      <c r="M638" s="832">
        <v>1925</v>
      </c>
      <c r="N638" s="823">
        <v>1</v>
      </c>
      <c r="O638" s="823">
        <v>385</v>
      </c>
      <c r="P638" s="832"/>
      <c r="Q638" s="832"/>
      <c r="R638" s="828"/>
      <c r="S638" s="833"/>
    </row>
    <row r="639" spans="1:19" ht="14.45" customHeight="1" x14ac:dyDescent="0.2">
      <c r="A639" s="822" t="s">
        <v>5810</v>
      </c>
      <c r="B639" s="823" t="s">
        <v>5811</v>
      </c>
      <c r="C639" s="823" t="s">
        <v>598</v>
      </c>
      <c r="D639" s="823" t="s">
        <v>2253</v>
      </c>
      <c r="E639" s="823" t="s">
        <v>5728</v>
      </c>
      <c r="F639" s="823" t="s">
        <v>5819</v>
      </c>
      <c r="G639" s="823" t="s">
        <v>5820</v>
      </c>
      <c r="H639" s="832">
        <v>20</v>
      </c>
      <c r="I639" s="832">
        <v>5040</v>
      </c>
      <c r="J639" s="823">
        <v>1.3228346456692914</v>
      </c>
      <c r="K639" s="823">
        <v>252</v>
      </c>
      <c r="L639" s="832">
        <v>15</v>
      </c>
      <c r="M639" s="832">
        <v>3810</v>
      </c>
      <c r="N639" s="823">
        <v>1</v>
      </c>
      <c r="O639" s="823">
        <v>254</v>
      </c>
      <c r="P639" s="832">
        <v>23</v>
      </c>
      <c r="Q639" s="832">
        <v>5865</v>
      </c>
      <c r="R639" s="828">
        <v>1.5393700787401574</v>
      </c>
      <c r="S639" s="833">
        <v>255</v>
      </c>
    </row>
    <row r="640" spans="1:19" ht="14.45" customHeight="1" x14ac:dyDescent="0.2">
      <c r="A640" s="822" t="s">
        <v>5810</v>
      </c>
      <c r="B640" s="823" t="s">
        <v>5811</v>
      </c>
      <c r="C640" s="823" t="s">
        <v>598</v>
      </c>
      <c r="D640" s="823" t="s">
        <v>2253</v>
      </c>
      <c r="E640" s="823" t="s">
        <v>5728</v>
      </c>
      <c r="F640" s="823" t="s">
        <v>5821</v>
      </c>
      <c r="G640" s="823" t="s">
        <v>5822</v>
      </c>
      <c r="H640" s="832">
        <v>78</v>
      </c>
      <c r="I640" s="832">
        <v>9906</v>
      </c>
      <c r="J640" s="823">
        <v>0.91417497231450717</v>
      </c>
      <c r="K640" s="823">
        <v>127</v>
      </c>
      <c r="L640" s="832">
        <v>86</v>
      </c>
      <c r="M640" s="832">
        <v>10836</v>
      </c>
      <c r="N640" s="823">
        <v>1</v>
      </c>
      <c r="O640" s="823">
        <v>126</v>
      </c>
      <c r="P640" s="832">
        <v>116</v>
      </c>
      <c r="Q640" s="832">
        <v>14732</v>
      </c>
      <c r="R640" s="828">
        <v>1.3595422665190107</v>
      </c>
      <c r="S640" s="833">
        <v>127</v>
      </c>
    </row>
    <row r="641" spans="1:19" ht="14.45" customHeight="1" x14ac:dyDescent="0.2">
      <c r="A641" s="822" t="s">
        <v>5810</v>
      </c>
      <c r="B641" s="823" t="s">
        <v>5811</v>
      </c>
      <c r="C641" s="823" t="s">
        <v>598</v>
      </c>
      <c r="D641" s="823" t="s">
        <v>2253</v>
      </c>
      <c r="E641" s="823" t="s">
        <v>5728</v>
      </c>
      <c r="F641" s="823" t="s">
        <v>5836</v>
      </c>
      <c r="G641" s="823" t="s">
        <v>5833</v>
      </c>
      <c r="H641" s="832"/>
      <c r="I641" s="832"/>
      <c r="J641" s="823"/>
      <c r="K641" s="823"/>
      <c r="L641" s="832">
        <v>2</v>
      </c>
      <c r="M641" s="832">
        <v>1146</v>
      </c>
      <c r="N641" s="823">
        <v>1</v>
      </c>
      <c r="O641" s="823">
        <v>573</v>
      </c>
      <c r="P641" s="832"/>
      <c r="Q641" s="832"/>
      <c r="R641" s="828"/>
      <c r="S641" s="833"/>
    </row>
    <row r="642" spans="1:19" ht="14.45" customHeight="1" x14ac:dyDescent="0.2">
      <c r="A642" s="822" t="s">
        <v>5810</v>
      </c>
      <c r="B642" s="823" t="s">
        <v>5811</v>
      </c>
      <c r="C642" s="823" t="s">
        <v>598</v>
      </c>
      <c r="D642" s="823" t="s">
        <v>2253</v>
      </c>
      <c r="E642" s="823" t="s">
        <v>5728</v>
      </c>
      <c r="F642" s="823" t="s">
        <v>5842</v>
      </c>
      <c r="G642" s="823" t="s">
        <v>5843</v>
      </c>
      <c r="H642" s="832"/>
      <c r="I642" s="832"/>
      <c r="J642" s="823"/>
      <c r="K642" s="823"/>
      <c r="L642" s="832">
        <v>1</v>
      </c>
      <c r="M642" s="832">
        <v>217</v>
      </c>
      <c r="N642" s="823">
        <v>1</v>
      </c>
      <c r="O642" s="823">
        <v>217</v>
      </c>
      <c r="P642" s="832">
        <v>1</v>
      </c>
      <c r="Q642" s="832">
        <v>219</v>
      </c>
      <c r="R642" s="828">
        <v>1.0092165898617511</v>
      </c>
      <c r="S642" s="833">
        <v>219</v>
      </c>
    </row>
    <row r="643" spans="1:19" ht="14.45" customHeight="1" x14ac:dyDescent="0.2">
      <c r="A643" s="822" t="s">
        <v>5810</v>
      </c>
      <c r="B643" s="823" t="s">
        <v>5811</v>
      </c>
      <c r="C643" s="823" t="s">
        <v>598</v>
      </c>
      <c r="D643" s="823" t="s">
        <v>2253</v>
      </c>
      <c r="E643" s="823" t="s">
        <v>5728</v>
      </c>
      <c r="F643" s="823" t="s">
        <v>5846</v>
      </c>
      <c r="G643" s="823" t="s">
        <v>5847</v>
      </c>
      <c r="H643" s="832">
        <v>22</v>
      </c>
      <c r="I643" s="832">
        <v>6776</v>
      </c>
      <c r="J643" s="823">
        <v>0.75372636262513903</v>
      </c>
      <c r="K643" s="823">
        <v>308</v>
      </c>
      <c r="L643" s="832">
        <v>29</v>
      </c>
      <c r="M643" s="832">
        <v>8990</v>
      </c>
      <c r="N643" s="823">
        <v>1</v>
      </c>
      <c r="O643" s="823">
        <v>310</v>
      </c>
      <c r="P643" s="832">
        <v>32</v>
      </c>
      <c r="Q643" s="832">
        <v>9952</v>
      </c>
      <c r="R643" s="828">
        <v>1.1070077864293659</v>
      </c>
      <c r="S643" s="833">
        <v>311</v>
      </c>
    </row>
    <row r="644" spans="1:19" ht="14.45" customHeight="1" x14ac:dyDescent="0.2">
      <c r="A644" s="822" t="s">
        <v>5810</v>
      </c>
      <c r="B644" s="823" t="s">
        <v>5811</v>
      </c>
      <c r="C644" s="823" t="s">
        <v>598</v>
      </c>
      <c r="D644" s="823" t="s">
        <v>2253</v>
      </c>
      <c r="E644" s="823" t="s">
        <v>5728</v>
      </c>
      <c r="F644" s="823" t="s">
        <v>5849</v>
      </c>
      <c r="G644" s="823" t="s">
        <v>5847</v>
      </c>
      <c r="H644" s="832">
        <v>3</v>
      </c>
      <c r="I644" s="832">
        <v>1143</v>
      </c>
      <c r="J644" s="823">
        <v>2.9688311688311688</v>
      </c>
      <c r="K644" s="823">
        <v>381</v>
      </c>
      <c r="L644" s="832">
        <v>1</v>
      </c>
      <c r="M644" s="832">
        <v>385</v>
      </c>
      <c r="N644" s="823">
        <v>1</v>
      </c>
      <c r="O644" s="823">
        <v>385</v>
      </c>
      <c r="P644" s="832">
        <v>6</v>
      </c>
      <c r="Q644" s="832">
        <v>2328</v>
      </c>
      <c r="R644" s="828">
        <v>6.046753246753247</v>
      </c>
      <c r="S644" s="833">
        <v>388</v>
      </c>
    </row>
    <row r="645" spans="1:19" ht="14.45" customHeight="1" x14ac:dyDescent="0.2">
      <c r="A645" s="822" t="s">
        <v>5810</v>
      </c>
      <c r="B645" s="823" t="s">
        <v>5811</v>
      </c>
      <c r="C645" s="823" t="s">
        <v>598</v>
      </c>
      <c r="D645" s="823" t="s">
        <v>5696</v>
      </c>
      <c r="E645" s="823" t="s">
        <v>5728</v>
      </c>
      <c r="F645" s="823" t="s">
        <v>5819</v>
      </c>
      <c r="G645" s="823" t="s">
        <v>5820</v>
      </c>
      <c r="H645" s="832"/>
      <c r="I645" s="832"/>
      <c r="J645" s="823"/>
      <c r="K645" s="823"/>
      <c r="L645" s="832">
        <v>7</v>
      </c>
      <c r="M645" s="832">
        <v>1778</v>
      </c>
      <c r="N645" s="823">
        <v>1</v>
      </c>
      <c r="O645" s="823">
        <v>254</v>
      </c>
      <c r="P645" s="832">
        <v>1</v>
      </c>
      <c r="Q645" s="832">
        <v>255</v>
      </c>
      <c r="R645" s="828">
        <v>0.14341957255343082</v>
      </c>
      <c r="S645" s="833">
        <v>255</v>
      </c>
    </row>
    <row r="646" spans="1:19" ht="14.45" customHeight="1" x14ac:dyDescent="0.2">
      <c r="A646" s="822" t="s">
        <v>5810</v>
      </c>
      <c r="B646" s="823" t="s">
        <v>5811</v>
      </c>
      <c r="C646" s="823" t="s">
        <v>598</v>
      </c>
      <c r="D646" s="823" t="s">
        <v>5696</v>
      </c>
      <c r="E646" s="823" t="s">
        <v>5728</v>
      </c>
      <c r="F646" s="823" t="s">
        <v>5821</v>
      </c>
      <c r="G646" s="823" t="s">
        <v>5822</v>
      </c>
      <c r="H646" s="832"/>
      <c r="I646" s="832"/>
      <c r="J646" s="823"/>
      <c r="K646" s="823"/>
      <c r="L646" s="832">
        <v>28</v>
      </c>
      <c r="M646" s="832">
        <v>3528</v>
      </c>
      <c r="N646" s="823">
        <v>1</v>
      </c>
      <c r="O646" s="823">
        <v>126</v>
      </c>
      <c r="P646" s="832"/>
      <c r="Q646" s="832"/>
      <c r="R646" s="828"/>
      <c r="S646" s="833"/>
    </row>
    <row r="647" spans="1:19" ht="14.45" customHeight="1" x14ac:dyDescent="0.2">
      <c r="A647" s="822" t="s">
        <v>5810</v>
      </c>
      <c r="B647" s="823" t="s">
        <v>5811</v>
      </c>
      <c r="C647" s="823" t="s">
        <v>598</v>
      </c>
      <c r="D647" s="823" t="s">
        <v>5696</v>
      </c>
      <c r="E647" s="823" t="s">
        <v>5728</v>
      </c>
      <c r="F647" s="823" t="s">
        <v>5832</v>
      </c>
      <c r="G647" s="823" t="s">
        <v>5833</v>
      </c>
      <c r="H647" s="832">
        <v>2</v>
      </c>
      <c r="I647" s="832">
        <v>992</v>
      </c>
      <c r="J647" s="823">
        <v>1.9919678714859437</v>
      </c>
      <c r="K647" s="823">
        <v>496</v>
      </c>
      <c r="L647" s="832">
        <v>1</v>
      </c>
      <c r="M647" s="832">
        <v>498</v>
      </c>
      <c r="N647" s="823">
        <v>1</v>
      </c>
      <c r="O647" s="823">
        <v>498</v>
      </c>
      <c r="P647" s="832">
        <v>4</v>
      </c>
      <c r="Q647" s="832">
        <v>1996</v>
      </c>
      <c r="R647" s="828">
        <v>4.0080321285140563</v>
      </c>
      <c r="S647" s="833">
        <v>499</v>
      </c>
    </row>
    <row r="648" spans="1:19" ht="14.45" customHeight="1" x14ac:dyDescent="0.2">
      <c r="A648" s="822" t="s">
        <v>5810</v>
      </c>
      <c r="B648" s="823" t="s">
        <v>5811</v>
      </c>
      <c r="C648" s="823" t="s">
        <v>598</v>
      </c>
      <c r="D648" s="823" t="s">
        <v>5696</v>
      </c>
      <c r="E648" s="823" t="s">
        <v>5728</v>
      </c>
      <c r="F648" s="823" t="s">
        <v>5846</v>
      </c>
      <c r="G648" s="823" t="s">
        <v>5847</v>
      </c>
      <c r="H648" s="832"/>
      <c r="I648" s="832"/>
      <c r="J648" s="823"/>
      <c r="K648" s="823"/>
      <c r="L648" s="832">
        <v>6</v>
      </c>
      <c r="M648" s="832">
        <v>1860</v>
      </c>
      <c r="N648" s="823">
        <v>1</v>
      </c>
      <c r="O648" s="823">
        <v>310</v>
      </c>
      <c r="P648" s="832"/>
      <c r="Q648" s="832"/>
      <c r="R648" s="828"/>
      <c r="S648" s="833"/>
    </row>
    <row r="649" spans="1:19" ht="14.45" customHeight="1" x14ac:dyDescent="0.2">
      <c r="A649" s="822" t="s">
        <v>5810</v>
      </c>
      <c r="B649" s="823" t="s">
        <v>5811</v>
      </c>
      <c r="C649" s="823" t="s">
        <v>598</v>
      </c>
      <c r="D649" s="823" t="s">
        <v>2256</v>
      </c>
      <c r="E649" s="823" t="s">
        <v>5728</v>
      </c>
      <c r="F649" s="823" t="s">
        <v>5819</v>
      </c>
      <c r="G649" s="823" t="s">
        <v>5820</v>
      </c>
      <c r="H649" s="832">
        <v>2</v>
      </c>
      <c r="I649" s="832">
        <v>504</v>
      </c>
      <c r="J649" s="823">
        <v>1.984251968503937</v>
      </c>
      <c r="K649" s="823">
        <v>252</v>
      </c>
      <c r="L649" s="832">
        <v>1</v>
      </c>
      <c r="M649" s="832">
        <v>254</v>
      </c>
      <c r="N649" s="823">
        <v>1</v>
      </c>
      <c r="O649" s="823">
        <v>254</v>
      </c>
      <c r="P649" s="832"/>
      <c r="Q649" s="832"/>
      <c r="R649" s="828"/>
      <c r="S649" s="833"/>
    </row>
    <row r="650" spans="1:19" ht="14.45" customHeight="1" x14ac:dyDescent="0.2">
      <c r="A650" s="822" t="s">
        <v>5810</v>
      </c>
      <c r="B650" s="823" t="s">
        <v>5811</v>
      </c>
      <c r="C650" s="823" t="s">
        <v>598</v>
      </c>
      <c r="D650" s="823" t="s">
        <v>2256</v>
      </c>
      <c r="E650" s="823" t="s">
        <v>5728</v>
      </c>
      <c r="F650" s="823" t="s">
        <v>5821</v>
      </c>
      <c r="G650" s="823" t="s">
        <v>5822</v>
      </c>
      <c r="H650" s="832">
        <v>1</v>
      </c>
      <c r="I650" s="832">
        <v>127</v>
      </c>
      <c r="J650" s="823">
        <v>0.50396825396825395</v>
      </c>
      <c r="K650" s="823">
        <v>127</v>
      </c>
      <c r="L650" s="832">
        <v>2</v>
      </c>
      <c r="M650" s="832">
        <v>252</v>
      </c>
      <c r="N650" s="823">
        <v>1</v>
      </c>
      <c r="O650" s="823">
        <v>126</v>
      </c>
      <c r="P650" s="832"/>
      <c r="Q650" s="832"/>
      <c r="R650" s="828"/>
      <c r="S650" s="833"/>
    </row>
    <row r="651" spans="1:19" ht="14.45" customHeight="1" x14ac:dyDescent="0.2">
      <c r="A651" s="822" t="s">
        <v>5810</v>
      </c>
      <c r="B651" s="823" t="s">
        <v>5811</v>
      </c>
      <c r="C651" s="823" t="s">
        <v>598</v>
      </c>
      <c r="D651" s="823" t="s">
        <v>2256</v>
      </c>
      <c r="E651" s="823" t="s">
        <v>5728</v>
      </c>
      <c r="F651" s="823" t="s">
        <v>5846</v>
      </c>
      <c r="G651" s="823" t="s">
        <v>5847</v>
      </c>
      <c r="H651" s="832">
        <v>1</v>
      </c>
      <c r="I651" s="832">
        <v>308</v>
      </c>
      <c r="J651" s="823">
        <v>0.49677419354838709</v>
      </c>
      <c r="K651" s="823">
        <v>308</v>
      </c>
      <c r="L651" s="832">
        <v>2</v>
      </c>
      <c r="M651" s="832">
        <v>620</v>
      </c>
      <c r="N651" s="823">
        <v>1</v>
      </c>
      <c r="O651" s="823">
        <v>310</v>
      </c>
      <c r="P651" s="832"/>
      <c r="Q651" s="832"/>
      <c r="R651" s="828"/>
      <c r="S651" s="833"/>
    </row>
    <row r="652" spans="1:19" ht="14.45" customHeight="1" x14ac:dyDescent="0.2">
      <c r="A652" s="822" t="s">
        <v>5810</v>
      </c>
      <c r="B652" s="823" t="s">
        <v>5811</v>
      </c>
      <c r="C652" s="823" t="s">
        <v>598</v>
      </c>
      <c r="D652" s="823" t="s">
        <v>2256</v>
      </c>
      <c r="E652" s="823" t="s">
        <v>5728</v>
      </c>
      <c r="F652" s="823" t="s">
        <v>5849</v>
      </c>
      <c r="G652" s="823" t="s">
        <v>5847</v>
      </c>
      <c r="H652" s="832">
        <v>2</v>
      </c>
      <c r="I652" s="832">
        <v>762</v>
      </c>
      <c r="J652" s="823"/>
      <c r="K652" s="823">
        <v>381</v>
      </c>
      <c r="L652" s="832"/>
      <c r="M652" s="832"/>
      <c r="N652" s="823"/>
      <c r="O652" s="823"/>
      <c r="P652" s="832"/>
      <c r="Q652" s="832"/>
      <c r="R652" s="828"/>
      <c r="S652" s="833"/>
    </row>
    <row r="653" spans="1:19" ht="14.45" customHeight="1" x14ac:dyDescent="0.2">
      <c r="A653" s="822" t="s">
        <v>5810</v>
      </c>
      <c r="B653" s="823" t="s">
        <v>5811</v>
      </c>
      <c r="C653" s="823" t="s">
        <v>598</v>
      </c>
      <c r="D653" s="823" t="s">
        <v>2257</v>
      </c>
      <c r="E653" s="823" t="s">
        <v>5728</v>
      </c>
      <c r="F653" s="823" t="s">
        <v>5819</v>
      </c>
      <c r="G653" s="823" t="s">
        <v>5820</v>
      </c>
      <c r="H653" s="832"/>
      <c r="I653" s="832"/>
      <c r="J653" s="823"/>
      <c r="K653" s="823"/>
      <c r="L653" s="832"/>
      <c r="M653" s="832"/>
      <c r="N653" s="823"/>
      <c r="O653" s="823"/>
      <c r="P653" s="832">
        <v>1</v>
      </c>
      <c r="Q653" s="832">
        <v>255</v>
      </c>
      <c r="R653" s="828"/>
      <c r="S653" s="833">
        <v>255</v>
      </c>
    </row>
    <row r="654" spans="1:19" ht="14.45" customHeight="1" x14ac:dyDescent="0.2">
      <c r="A654" s="822" t="s">
        <v>5810</v>
      </c>
      <c r="B654" s="823" t="s">
        <v>5811</v>
      </c>
      <c r="C654" s="823" t="s">
        <v>598</v>
      </c>
      <c r="D654" s="823" t="s">
        <v>2257</v>
      </c>
      <c r="E654" s="823" t="s">
        <v>5728</v>
      </c>
      <c r="F654" s="823" t="s">
        <v>5821</v>
      </c>
      <c r="G654" s="823" t="s">
        <v>5822</v>
      </c>
      <c r="H654" s="832"/>
      <c r="I654" s="832"/>
      <c r="J654" s="823"/>
      <c r="K654" s="823"/>
      <c r="L654" s="832"/>
      <c r="M654" s="832"/>
      <c r="N654" s="823"/>
      <c r="O654" s="823"/>
      <c r="P654" s="832">
        <v>1</v>
      </c>
      <c r="Q654" s="832">
        <v>127</v>
      </c>
      <c r="R654" s="828"/>
      <c r="S654" s="833">
        <v>127</v>
      </c>
    </row>
    <row r="655" spans="1:19" ht="14.45" customHeight="1" x14ac:dyDescent="0.2">
      <c r="A655" s="822" t="s">
        <v>5810</v>
      </c>
      <c r="B655" s="823" t="s">
        <v>5811</v>
      </c>
      <c r="C655" s="823" t="s">
        <v>598</v>
      </c>
      <c r="D655" s="823" t="s">
        <v>2257</v>
      </c>
      <c r="E655" s="823" t="s">
        <v>5728</v>
      </c>
      <c r="F655" s="823" t="s">
        <v>5823</v>
      </c>
      <c r="G655" s="823" t="s">
        <v>5796</v>
      </c>
      <c r="H655" s="832"/>
      <c r="I655" s="832"/>
      <c r="J655" s="823"/>
      <c r="K655" s="823"/>
      <c r="L655" s="832"/>
      <c r="M655" s="832"/>
      <c r="N655" s="823"/>
      <c r="O655" s="823"/>
      <c r="P655" s="832">
        <v>1</v>
      </c>
      <c r="Q655" s="832">
        <v>473</v>
      </c>
      <c r="R655" s="828"/>
      <c r="S655" s="833">
        <v>473</v>
      </c>
    </row>
    <row r="656" spans="1:19" ht="14.45" customHeight="1" x14ac:dyDescent="0.2">
      <c r="A656" s="822" t="s">
        <v>5810</v>
      </c>
      <c r="B656" s="823" t="s">
        <v>5811</v>
      </c>
      <c r="C656" s="823" t="s">
        <v>598</v>
      </c>
      <c r="D656" s="823" t="s">
        <v>2258</v>
      </c>
      <c r="E656" s="823" t="s">
        <v>5728</v>
      </c>
      <c r="F656" s="823" t="s">
        <v>5819</v>
      </c>
      <c r="G656" s="823" t="s">
        <v>5820</v>
      </c>
      <c r="H656" s="832"/>
      <c r="I656" s="832"/>
      <c r="J656" s="823"/>
      <c r="K656" s="823"/>
      <c r="L656" s="832">
        <v>36</v>
      </c>
      <c r="M656" s="832">
        <v>9144</v>
      </c>
      <c r="N656" s="823">
        <v>1</v>
      </c>
      <c r="O656" s="823">
        <v>254</v>
      </c>
      <c r="P656" s="832">
        <v>5</v>
      </c>
      <c r="Q656" s="832">
        <v>1275</v>
      </c>
      <c r="R656" s="828">
        <v>0.13943569553805774</v>
      </c>
      <c r="S656" s="833">
        <v>255</v>
      </c>
    </row>
    <row r="657" spans="1:19" ht="14.45" customHeight="1" x14ac:dyDescent="0.2">
      <c r="A657" s="822" t="s">
        <v>5810</v>
      </c>
      <c r="B657" s="823" t="s">
        <v>5811</v>
      </c>
      <c r="C657" s="823" t="s">
        <v>598</v>
      </c>
      <c r="D657" s="823" t="s">
        <v>2258</v>
      </c>
      <c r="E657" s="823" t="s">
        <v>5728</v>
      </c>
      <c r="F657" s="823" t="s">
        <v>5821</v>
      </c>
      <c r="G657" s="823" t="s">
        <v>5822</v>
      </c>
      <c r="H657" s="832"/>
      <c r="I657" s="832"/>
      <c r="J657" s="823"/>
      <c r="K657" s="823"/>
      <c r="L657" s="832">
        <v>133</v>
      </c>
      <c r="M657" s="832">
        <v>16758</v>
      </c>
      <c r="N657" s="823">
        <v>1</v>
      </c>
      <c r="O657" s="823">
        <v>126</v>
      </c>
      <c r="P657" s="832">
        <v>8</v>
      </c>
      <c r="Q657" s="832">
        <v>1016</v>
      </c>
      <c r="R657" s="828">
        <v>6.0627759875880177E-2</v>
      </c>
      <c r="S657" s="833">
        <v>127</v>
      </c>
    </row>
    <row r="658" spans="1:19" ht="14.45" customHeight="1" x14ac:dyDescent="0.2">
      <c r="A658" s="822" t="s">
        <v>5810</v>
      </c>
      <c r="B658" s="823" t="s">
        <v>5811</v>
      </c>
      <c r="C658" s="823" t="s">
        <v>598</v>
      </c>
      <c r="D658" s="823" t="s">
        <v>2258</v>
      </c>
      <c r="E658" s="823" t="s">
        <v>5728</v>
      </c>
      <c r="F658" s="823" t="s">
        <v>5832</v>
      </c>
      <c r="G658" s="823" t="s">
        <v>5833</v>
      </c>
      <c r="H658" s="832"/>
      <c r="I658" s="832"/>
      <c r="J658" s="823"/>
      <c r="K658" s="823"/>
      <c r="L658" s="832">
        <v>1</v>
      </c>
      <c r="M658" s="832">
        <v>498</v>
      </c>
      <c r="N658" s="823">
        <v>1</v>
      </c>
      <c r="O658" s="823">
        <v>498</v>
      </c>
      <c r="P658" s="832"/>
      <c r="Q658" s="832"/>
      <c r="R658" s="828"/>
      <c r="S658" s="833"/>
    </row>
    <row r="659" spans="1:19" ht="14.45" customHeight="1" x14ac:dyDescent="0.2">
      <c r="A659" s="822" t="s">
        <v>5810</v>
      </c>
      <c r="B659" s="823" t="s">
        <v>5811</v>
      </c>
      <c r="C659" s="823" t="s">
        <v>598</v>
      </c>
      <c r="D659" s="823" t="s">
        <v>2258</v>
      </c>
      <c r="E659" s="823" t="s">
        <v>5728</v>
      </c>
      <c r="F659" s="823" t="s">
        <v>5836</v>
      </c>
      <c r="G659" s="823" t="s">
        <v>5833</v>
      </c>
      <c r="H659" s="832"/>
      <c r="I659" s="832"/>
      <c r="J659" s="823"/>
      <c r="K659" s="823"/>
      <c r="L659" s="832">
        <v>47</v>
      </c>
      <c r="M659" s="832">
        <v>26931</v>
      </c>
      <c r="N659" s="823">
        <v>1</v>
      </c>
      <c r="O659" s="823">
        <v>573</v>
      </c>
      <c r="P659" s="832">
        <v>2</v>
      </c>
      <c r="Q659" s="832">
        <v>1152</v>
      </c>
      <c r="R659" s="828">
        <v>4.2775983067840036E-2</v>
      </c>
      <c r="S659" s="833">
        <v>576</v>
      </c>
    </row>
    <row r="660" spans="1:19" ht="14.45" customHeight="1" x14ac:dyDescent="0.2">
      <c r="A660" s="822" t="s">
        <v>5810</v>
      </c>
      <c r="B660" s="823" t="s">
        <v>5811</v>
      </c>
      <c r="C660" s="823" t="s">
        <v>598</v>
      </c>
      <c r="D660" s="823" t="s">
        <v>2258</v>
      </c>
      <c r="E660" s="823" t="s">
        <v>5728</v>
      </c>
      <c r="F660" s="823" t="s">
        <v>5842</v>
      </c>
      <c r="G660" s="823" t="s">
        <v>5843</v>
      </c>
      <c r="H660" s="832"/>
      <c r="I660" s="832"/>
      <c r="J660" s="823"/>
      <c r="K660" s="823"/>
      <c r="L660" s="832">
        <v>1</v>
      </c>
      <c r="M660" s="832">
        <v>217</v>
      </c>
      <c r="N660" s="823">
        <v>1</v>
      </c>
      <c r="O660" s="823">
        <v>217</v>
      </c>
      <c r="P660" s="832"/>
      <c r="Q660" s="832"/>
      <c r="R660" s="828"/>
      <c r="S660" s="833"/>
    </row>
    <row r="661" spans="1:19" ht="14.45" customHeight="1" x14ac:dyDescent="0.2">
      <c r="A661" s="822" t="s">
        <v>5810</v>
      </c>
      <c r="B661" s="823" t="s">
        <v>5811</v>
      </c>
      <c r="C661" s="823" t="s">
        <v>598</v>
      </c>
      <c r="D661" s="823" t="s">
        <v>2258</v>
      </c>
      <c r="E661" s="823" t="s">
        <v>5728</v>
      </c>
      <c r="F661" s="823" t="s">
        <v>5844</v>
      </c>
      <c r="G661" s="823" t="s">
        <v>5845</v>
      </c>
      <c r="H661" s="832"/>
      <c r="I661" s="832"/>
      <c r="J661" s="823"/>
      <c r="K661" s="823"/>
      <c r="L661" s="832">
        <v>4</v>
      </c>
      <c r="M661" s="832">
        <v>352</v>
      </c>
      <c r="N661" s="823">
        <v>1</v>
      </c>
      <c r="O661" s="823">
        <v>88</v>
      </c>
      <c r="P661" s="832"/>
      <c r="Q661" s="832"/>
      <c r="R661" s="828"/>
      <c r="S661" s="833"/>
    </row>
    <row r="662" spans="1:19" ht="14.45" customHeight="1" x14ac:dyDescent="0.2">
      <c r="A662" s="822" t="s">
        <v>5810</v>
      </c>
      <c r="B662" s="823" t="s">
        <v>5811</v>
      </c>
      <c r="C662" s="823" t="s">
        <v>598</v>
      </c>
      <c r="D662" s="823" t="s">
        <v>2258</v>
      </c>
      <c r="E662" s="823" t="s">
        <v>5728</v>
      </c>
      <c r="F662" s="823" t="s">
        <v>5849</v>
      </c>
      <c r="G662" s="823" t="s">
        <v>5847</v>
      </c>
      <c r="H662" s="832"/>
      <c r="I662" s="832"/>
      <c r="J662" s="823"/>
      <c r="K662" s="823"/>
      <c r="L662" s="832">
        <v>1</v>
      </c>
      <c r="M662" s="832">
        <v>385</v>
      </c>
      <c r="N662" s="823">
        <v>1</v>
      </c>
      <c r="O662" s="823">
        <v>385</v>
      </c>
      <c r="P662" s="832">
        <v>4</v>
      </c>
      <c r="Q662" s="832">
        <v>1552</v>
      </c>
      <c r="R662" s="828">
        <v>4.0311688311688307</v>
      </c>
      <c r="S662" s="833">
        <v>388</v>
      </c>
    </row>
    <row r="663" spans="1:19" ht="14.45" customHeight="1" x14ac:dyDescent="0.2">
      <c r="A663" s="822" t="s">
        <v>5810</v>
      </c>
      <c r="B663" s="823" t="s">
        <v>5811</v>
      </c>
      <c r="C663" s="823" t="s">
        <v>598</v>
      </c>
      <c r="D663" s="823" t="s">
        <v>2259</v>
      </c>
      <c r="E663" s="823" t="s">
        <v>5728</v>
      </c>
      <c r="F663" s="823" t="s">
        <v>5819</v>
      </c>
      <c r="G663" s="823" t="s">
        <v>5820</v>
      </c>
      <c r="H663" s="832">
        <v>1</v>
      </c>
      <c r="I663" s="832">
        <v>252</v>
      </c>
      <c r="J663" s="823"/>
      <c r="K663" s="823">
        <v>252</v>
      </c>
      <c r="L663" s="832"/>
      <c r="M663" s="832"/>
      <c r="N663" s="823"/>
      <c r="O663" s="823"/>
      <c r="P663" s="832"/>
      <c r="Q663" s="832"/>
      <c r="R663" s="828"/>
      <c r="S663" s="833"/>
    </row>
    <row r="664" spans="1:19" ht="14.45" customHeight="1" x14ac:dyDescent="0.2">
      <c r="A664" s="822" t="s">
        <v>5810</v>
      </c>
      <c r="B664" s="823" t="s">
        <v>5811</v>
      </c>
      <c r="C664" s="823" t="s">
        <v>598</v>
      </c>
      <c r="D664" s="823" t="s">
        <v>2259</v>
      </c>
      <c r="E664" s="823" t="s">
        <v>5728</v>
      </c>
      <c r="F664" s="823" t="s">
        <v>5821</v>
      </c>
      <c r="G664" s="823" t="s">
        <v>5822</v>
      </c>
      <c r="H664" s="832">
        <v>1</v>
      </c>
      <c r="I664" s="832">
        <v>127</v>
      </c>
      <c r="J664" s="823">
        <v>0.12599206349206349</v>
      </c>
      <c r="K664" s="823">
        <v>127</v>
      </c>
      <c r="L664" s="832">
        <v>8</v>
      </c>
      <c r="M664" s="832">
        <v>1008</v>
      </c>
      <c r="N664" s="823">
        <v>1</v>
      </c>
      <c r="O664" s="823">
        <v>126</v>
      </c>
      <c r="P664" s="832"/>
      <c r="Q664" s="832"/>
      <c r="R664" s="828"/>
      <c r="S664" s="833"/>
    </row>
    <row r="665" spans="1:19" ht="14.45" customHeight="1" x14ac:dyDescent="0.2">
      <c r="A665" s="822" t="s">
        <v>5810</v>
      </c>
      <c r="B665" s="823" t="s">
        <v>5811</v>
      </c>
      <c r="C665" s="823" t="s">
        <v>598</v>
      </c>
      <c r="D665" s="823" t="s">
        <v>2259</v>
      </c>
      <c r="E665" s="823" t="s">
        <v>5728</v>
      </c>
      <c r="F665" s="823" t="s">
        <v>5830</v>
      </c>
      <c r="G665" s="823" t="s">
        <v>5831</v>
      </c>
      <c r="H665" s="832"/>
      <c r="I665" s="832"/>
      <c r="J665" s="823"/>
      <c r="K665" s="823"/>
      <c r="L665" s="832">
        <v>1</v>
      </c>
      <c r="M665" s="832">
        <v>334</v>
      </c>
      <c r="N665" s="823">
        <v>1</v>
      </c>
      <c r="O665" s="823">
        <v>334</v>
      </c>
      <c r="P665" s="832"/>
      <c r="Q665" s="832"/>
      <c r="R665" s="828"/>
      <c r="S665" s="833"/>
    </row>
    <row r="666" spans="1:19" ht="14.45" customHeight="1" x14ac:dyDescent="0.2">
      <c r="A666" s="822" t="s">
        <v>5810</v>
      </c>
      <c r="B666" s="823" t="s">
        <v>5811</v>
      </c>
      <c r="C666" s="823" t="s">
        <v>598</v>
      </c>
      <c r="D666" s="823" t="s">
        <v>2259</v>
      </c>
      <c r="E666" s="823" t="s">
        <v>5728</v>
      </c>
      <c r="F666" s="823" t="s">
        <v>5832</v>
      </c>
      <c r="G666" s="823" t="s">
        <v>5833</v>
      </c>
      <c r="H666" s="832">
        <v>3</v>
      </c>
      <c r="I666" s="832">
        <v>1488</v>
      </c>
      <c r="J666" s="823"/>
      <c r="K666" s="823">
        <v>496</v>
      </c>
      <c r="L666" s="832"/>
      <c r="M666" s="832"/>
      <c r="N666" s="823"/>
      <c r="O666" s="823"/>
      <c r="P666" s="832"/>
      <c r="Q666" s="832"/>
      <c r="R666" s="828"/>
      <c r="S666" s="833"/>
    </row>
    <row r="667" spans="1:19" ht="14.45" customHeight="1" x14ac:dyDescent="0.2">
      <c r="A667" s="822" t="s">
        <v>5810</v>
      </c>
      <c r="B667" s="823" t="s">
        <v>5811</v>
      </c>
      <c r="C667" s="823" t="s">
        <v>598</v>
      </c>
      <c r="D667" s="823" t="s">
        <v>2259</v>
      </c>
      <c r="E667" s="823" t="s">
        <v>5728</v>
      </c>
      <c r="F667" s="823" t="s">
        <v>5846</v>
      </c>
      <c r="G667" s="823" t="s">
        <v>5847</v>
      </c>
      <c r="H667" s="832"/>
      <c r="I667" s="832"/>
      <c r="J667" s="823"/>
      <c r="K667" s="823"/>
      <c r="L667" s="832">
        <v>1</v>
      </c>
      <c r="M667" s="832">
        <v>310</v>
      </c>
      <c r="N667" s="823">
        <v>1</v>
      </c>
      <c r="O667" s="823">
        <v>310</v>
      </c>
      <c r="P667" s="832"/>
      <c r="Q667" s="832"/>
      <c r="R667" s="828"/>
      <c r="S667" s="833"/>
    </row>
    <row r="668" spans="1:19" ht="14.45" customHeight="1" x14ac:dyDescent="0.2">
      <c r="A668" s="822" t="s">
        <v>5810</v>
      </c>
      <c r="B668" s="823" t="s">
        <v>5811</v>
      </c>
      <c r="C668" s="823" t="s">
        <v>598</v>
      </c>
      <c r="D668" s="823" t="s">
        <v>5701</v>
      </c>
      <c r="E668" s="823" t="s">
        <v>5728</v>
      </c>
      <c r="F668" s="823" t="s">
        <v>5819</v>
      </c>
      <c r="G668" s="823" t="s">
        <v>5820</v>
      </c>
      <c r="H668" s="832">
        <v>2</v>
      </c>
      <c r="I668" s="832">
        <v>504</v>
      </c>
      <c r="J668" s="823">
        <v>0.99212598425196852</v>
      </c>
      <c r="K668" s="823">
        <v>252</v>
      </c>
      <c r="L668" s="832">
        <v>2</v>
      </c>
      <c r="M668" s="832">
        <v>508</v>
      </c>
      <c r="N668" s="823">
        <v>1</v>
      </c>
      <c r="O668" s="823">
        <v>254</v>
      </c>
      <c r="P668" s="832"/>
      <c r="Q668" s="832"/>
      <c r="R668" s="828"/>
      <c r="S668" s="833"/>
    </row>
    <row r="669" spans="1:19" ht="14.45" customHeight="1" x14ac:dyDescent="0.2">
      <c r="A669" s="822" t="s">
        <v>5810</v>
      </c>
      <c r="B669" s="823" t="s">
        <v>5811</v>
      </c>
      <c r="C669" s="823" t="s">
        <v>598</v>
      </c>
      <c r="D669" s="823" t="s">
        <v>5701</v>
      </c>
      <c r="E669" s="823" t="s">
        <v>5728</v>
      </c>
      <c r="F669" s="823" t="s">
        <v>5821</v>
      </c>
      <c r="G669" s="823" t="s">
        <v>5822</v>
      </c>
      <c r="H669" s="832">
        <v>4</v>
      </c>
      <c r="I669" s="832">
        <v>508</v>
      </c>
      <c r="J669" s="823">
        <v>0.80634920634920637</v>
      </c>
      <c r="K669" s="823">
        <v>127</v>
      </c>
      <c r="L669" s="832">
        <v>5</v>
      </c>
      <c r="M669" s="832">
        <v>630</v>
      </c>
      <c r="N669" s="823">
        <v>1</v>
      </c>
      <c r="O669" s="823">
        <v>126</v>
      </c>
      <c r="P669" s="832"/>
      <c r="Q669" s="832"/>
      <c r="R669" s="828"/>
      <c r="S669" s="833"/>
    </row>
    <row r="670" spans="1:19" ht="14.45" customHeight="1" x14ac:dyDescent="0.2">
      <c r="A670" s="822" t="s">
        <v>5810</v>
      </c>
      <c r="B670" s="823" t="s">
        <v>5811</v>
      </c>
      <c r="C670" s="823" t="s">
        <v>598</v>
      </c>
      <c r="D670" s="823" t="s">
        <v>5701</v>
      </c>
      <c r="E670" s="823" t="s">
        <v>5728</v>
      </c>
      <c r="F670" s="823" t="s">
        <v>5832</v>
      </c>
      <c r="G670" s="823" t="s">
        <v>5833</v>
      </c>
      <c r="H670" s="832">
        <v>2</v>
      </c>
      <c r="I670" s="832">
        <v>992</v>
      </c>
      <c r="J670" s="823"/>
      <c r="K670" s="823">
        <v>496</v>
      </c>
      <c r="L670" s="832"/>
      <c r="M670" s="832"/>
      <c r="N670" s="823"/>
      <c r="O670" s="823"/>
      <c r="P670" s="832"/>
      <c r="Q670" s="832"/>
      <c r="R670" s="828"/>
      <c r="S670" s="833"/>
    </row>
    <row r="671" spans="1:19" ht="14.45" customHeight="1" x14ac:dyDescent="0.2">
      <c r="A671" s="822" t="s">
        <v>5810</v>
      </c>
      <c r="B671" s="823" t="s">
        <v>5811</v>
      </c>
      <c r="C671" s="823" t="s">
        <v>598</v>
      </c>
      <c r="D671" s="823" t="s">
        <v>5701</v>
      </c>
      <c r="E671" s="823" t="s">
        <v>5728</v>
      </c>
      <c r="F671" s="823" t="s">
        <v>5844</v>
      </c>
      <c r="G671" s="823" t="s">
        <v>5845</v>
      </c>
      <c r="H671" s="832">
        <v>2</v>
      </c>
      <c r="I671" s="832">
        <v>172</v>
      </c>
      <c r="J671" s="823"/>
      <c r="K671" s="823">
        <v>86</v>
      </c>
      <c r="L671" s="832"/>
      <c r="M671" s="832"/>
      <c r="N671" s="823"/>
      <c r="O671" s="823"/>
      <c r="P671" s="832"/>
      <c r="Q671" s="832"/>
      <c r="R671" s="828"/>
      <c r="S671" s="833"/>
    </row>
    <row r="672" spans="1:19" ht="14.45" customHeight="1" x14ac:dyDescent="0.2">
      <c r="A672" s="822" t="s">
        <v>5810</v>
      </c>
      <c r="B672" s="823" t="s">
        <v>5811</v>
      </c>
      <c r="C672" s="823" t="s">
        <v>598</v>
      </c>
      <c r="D672" s="823" t="s">
        <v>5701</v>
      </c>
      <c r="E672" s="823" t="s">
        <v>5728</v>
      </c>
      <c r="F672" s="823" t="s">
        <v>5846</v>
      </c>
      <c r="G672" s="823" t="s">
        <v>5847</v>
      </c>
      <c r="H672" s="832"/>
      <c r="I672" s="832"/>
      <c r="J672" s="823"/>
      <c r="K672" s="823"/>
      <c r="L672" s="832">
        <v>1</v>
      </c>
      <c r="M672" s="832">
        <v>310</v>
      </c>
      <c r="N672" s="823">
        <v>1</v>
      </c>
      <c r="O672" s="823">
        <v>310</v>
      </c>
      <c r="P672" s="832"/>
      <c r="Q672" s="832"/>
      <c r="R672" s="828"/>
      <c r="S672" s="833"/>
    </row>
    <row r="673" spans="1:19" ht="14.45" customHeight="1" x14ac:dyDescent="0.2">
      <c r="A673" s="822" t="s">
        <v>5810</v>
      </c>
      <c r="B673" s="823" t="s">
        <v>5811</v>
      </c>
      <c r="C673" s="823" t="s">
        <v>598</v>
      </c>
      <c r="D673" s="823" t="s">
        <v>5701</v>
      </c>
      <c r="E673" s="823" t="s">
        <v>5728</v>
      </c>
      <c r="F673" s="823" t="s">
        <v>5849</v>
      </c>
      <c r="G673" s="823" t="s">
        <v>5847</v>
      </c>
      <c r="H673" s="832">
        <v>3</v>
      </c>
      <c r="I673" s="832">
        <v>1143</v>
      </c>
      <c r="J673" s="823">
        <v>2.9688311688311688</v>
      </c>
      <c r="K673" s="823">
        <v>381</v>
      </c>
      <c r="L673" s="832">
        <v>1</v>
      </c>
      <c r="M673" s="832">
        <v>385</v>
      </c>
      <c r="N673" s="823">
        <v>1</v>
      </c>
      <c r="O673" s="823">
        <v>385</v>
      </c>
      <c r="P673" s="832"/>
      <c r="Q673" s="832"/>
      <c r="R673" s="828"/>
      <c r="S673" s="833"/>
    </row>
    <row r="674" spans="1:19" ht="14.45" customHeight="1" x14ac:dyDescent="0.2">
      <c r="A674" s="822" t="s">
        <v>5810</v>
      </c>
      <c r="B674" s="823" t="s">
        <v>5811</v>
      </c>
      <c r="C674" s="823" t="s">
        <v>598</v>
      </c>
      <c r="D674" s="823" t="s">
        <v>2261</v>
      </c>
      <c r="E674" s="823" t="s">
        <v>5728</v>
      </c>
      <c r="F674" s="823" t="s">
        <v>5819</v>
      </c>
      <c r="G674" s="823" t="s">
        <v>5820</v>
      </c>
      <c r="H674" s="832"/>
      <c r="I674" s="832"/>
      <c r="J674" s="823"/>
      <c r="K674" s="823"/>
      <c r="L674" s="832">
        <v>2</v>
      </c>
      <c r="M674" s="832">
        <v>508</v>
      </c>
      <c r="N674" s="823">
        <v>1</v>
      </c>
      <c r="O674" s="823">
        <v>254</v>
      </c>
      <c r="P674" s="832"/>
      <c r="Q674" s="832"/>
      <c r="R674" s="828"/>
      <c r="S674" s="833"/>
    </row>
    <row r="675" spans="1:19" ht="14.45" customHeight="1" x14ac:dyDescent="0.2">
      <c r="A675" s="822" t="s">
        <v>5810</v>
      </c>
      <c r="B675" s="823" t="s">
        <v>5811</v>
      </c>
      <c r="C675" s="823" t="s">
        <v>598</v>
      </c>
      <c r="D675" s="823" t="s">
        <v>2261</v>
      </c>
      <c r="E675" s="823" t="s">
        <v>5728</v>
      </c>
      <c r="F675" s="823" t="s">
        <v>5821</v>
      </c>
      <c r="G675" s="823" t="s">
        <v>5822</v>
      </c>
      <c r="H675" s="832"/>
      <c r="I675" s="832"/>
      <c r="J675" s="823"/>
      <c r="K675" s="823"/>
      <c r="L675" s="832">
        <v>8</v>
      </c>
      <c r="M675" s="832">
        <v>1008</v>
      </c>
      <c r="N675" s="823">
        <v>1</v>
      </c>
      <c r="O675" s="823">
        <v>126</v>
      </c>
      <c r="P675" s="832"/>
      <c r="Q675" s="832"/>
      <c r="R675" s="828"/>
      <c r="S675" s="833"/>
    </row>
    <row r="676" spans="1:19" ht="14.45" customHeight="1" x14ac:dyDescent="0.2">
      <c r="A676" s="822" t="s">
        <v>5810</v>
      </c>
      <c r="B676" s="823" t="s">
        <v>5811</v>
      </c>
      <c r="C676" s="823" t="s">
        <v>598</v>
      </c>
      <c r="D676" s="823" t="s">
        <v>2261</v>
      </c>
      <c r="E676" s="823" t="s">
        <v>5728</v>
      </c>
      <c r="F676" s="823" t="s">
        <v>5849</v>
      </c>
      <c r="G676" s="823" t="s">
        <v>5847</v>
      </c>
      <c r="H676" s="832"/>
      <c r="I676" s="832"/>
      <c r="J676" s="823"/>
      <c r="K676" s="823"/>
      <c r="L676" s="832">
        <v>2</v>
      </c>
      <c r="M676" s="832">
        <v>770</v>
      </c>
      <c r="N676" s="823">
        <v>1</v>
      </c>
      <c r="O676" s="823">
        <v>385</v>
      </c>
      <c r="P676" s="832"/>
      <c r="Q676" s="832"/>
      <c r="R676" s="828"/>
      <c r="S676" s="833"/>
    </row>
    <row r="677" spans="1:19" ht="14.45" customHeight="1" x14ac:dyDescent="0.2">
      <c r="A677" s="822" t="s">
        <v>5810</v>
      </c>
      <c r="B677" s="823" t="s">
        <v>5811</v>
      </c>
      <c r="C677" s="823" t="s">
        <v>598</v>
      </c>
      <c r="D677" s="823" t="s">
        <v>2262</v>
      </c>
      <c r="E677" s="823" t="s">
        <v>5728</v>
      </c>
      <c r="F677" s="823" t="s">
        <v>5819</v>
      </c>
      <c r="G677" s="823" t="s">
        <v>5820</v>
      </c>
      <c r="H677" s="832">
        <v>4</v>
      </c>
      <c r="I677" s="832">
        <v>1008</v>
      </c>
      <c r="J677" s="823">
        <v>1.3228346456692914</v>
      </c>
      <c r="K677" s="823">
        <v>252</v>
      </c>
      <c r="L677" s="832">
        <v>3</v>
      </c>
      <c r="M677" s="832">
        <v>762</v>
      </c>
      <c r="N677" s="823">
        <v>1</v>
      </c>
      <c r="O677" s="823">
        <v>254</v>
      </c>
      <c r="P677" s="832">
        <v>10</v>
      </c>
      <c r="Q677" s="832">
        <v>2550</v>
      </c>
      <c r="R677" s="828">
        <v>3.3464566929133857</v>
      </c>
      <c r="S677" s="833">
        <v>255</v>
      </c>
    </row>
    <row r="678" spans="1:19" ht="14.45" customHeight="1" x14ac:dyDescent="0.2">
      <c r="A678" s="822" t="s">
        <v>5810</v>
      </c>
      <c r="B678" s="823" t="s">
        <v>5811</v>
      </c>
      <c r="C678" s="823" t="s">
        <v>598</v>
      </c>
      <c r="D678" s="823" t="s">
        <v>2262</v>
      </c>
      <c r="E678" s="823" t="s">
        <v>5728</v>
      </c>
      <c r="F678" s="823" t="s">
        <v>5821</v>
      </c>
      <c r="G678" s="823" t="s">
        <v>5822</v>
      </c>
      <c r="H678" s="832">
        <v>5</v>
      </c>
      <c r="I678" s="832">
        <v>635</v>
      </c>
      <c r="J678" s="823">
        <v>1.67989417989418</v>
      </c>
      <c r="K678" s="823">
        <v>127</v>
      </c>
      <c r="L678" s="832">
        <v>3</v>
      </c>
      <c r="M678" s="832">
        <v>378</v>
      </c>
      <c r="N678" s="823">
        <v>1</v>
      </c>
      <c r="O678" s="823">
        <v>126</v>
      </c>
      <c r="P678" s="832">
        <v>48</v>
      </c>
      <c r="Q678" s="832">
        <v>6096</v>
      </c>
      <c r="R678" s="828">
        <v>16.126984126984127</v>
      </c>
      <c r="S678" s="833">
        <v>127</v>
      </c>
    </row>
    <row r="679" spans="1:19" ht="14.45" customHeight="1" x14ac:dyDescent="0.2">
      <c r="A679" s="822" t="s">
        <v>5810</v>
      </c>
      <c r="B679" s="823" t="s">
        <v>5811</v>
      </c>
      <c r="C679" s="823" t="s">
        <v>598</v>
      </c>
      <c r="D679" s="823" t="s">
        <v>2262</v>
      </c>
      <c r="E679" s="823" t="s">
        <v>5728</v>
      </c>
      <c r="F679" s="823" t="s">
        <v>5832</v>
      </c>
      <c r="G679" s="823" t="s">
        <v>5833</v>
      </c>
      <c r="H679" s="832">
        <v>1</v>
      </c>
      <c r="I679" s="832">
        <v>496</v>
      </c>
      <c r="J679" s="823"/>
      <c r="K679" s="823">
        <v>496</v>
      </c>
      <c r="L679" s="832"/>
      <c r="M679" s="832"/>
      <c r="N679" s="823"/>
      <c r="O679" s="823"/>
      <c r="P679" s="832"/>
      <c r="Q679" s="832"/>
      <c r="R679" s="828"/>
      <c r="S679" s="833"/>
    </row>
    <row r="680" spans="1:19" ht="14.45" customHeight="1" x14ac:dyDescent="0.2">
      <c r="A680" s="822" t="s">
        <v>5810</v>
      </c>
      <c r="B680" s="823" t="s">
        <v>5811</v>
      </c>
      <c r="C680" s="823" t="s">
        <v>598</v>
      </c>
      <c r="D680" s="823" t="s">
        <v>2262</v>
      </c>
      <c r="E680" s="823" t="s">
        <v>5728</v>
      </c>
      <c r="F680" s="823" t="s">
        <v>5836</v>
      </c>
      <c r="G680" s="823" t="s">
        <v>5833</v>
      </c>
      <c r="H680" s="832"/>
      <c r="I680" s="832"/>
      <c r="J680" s="823"/>
      <c r="K680" s="823"/>
      <c r="L680" s="832"/>
      <c r="M680" s="832"/>
      <c r="N680" s="823"/>
      <c r="O680" s="823"/>
      <c r="P680" s="832">
        <v>1</v>
      </c>
      <c r="Q680" s="832">
        <v>576</v>
      </c>
      <c r="R680" s="828"/>
      <c r="S680" s="833">
        <v>576</v>
      </c>
    </row>
    <row r="681" spans="1:19" ht="14.45" customHeight="1" x14ac:dyDescent="0.2">
      <c r="A681" s="822" t="s">
        <v>5810</v>
      </c>
      <c r="B681" s="823" t="s">
        <v>5811</v>
      </c>
      <c r="C681" s="823" t="s">
        <v>598</v>
      </c>
      <c r="D681" s="823" t="s">
        <v>2262</v>
      </c>
      <c r="E681" s="823" t="s">
        <v>5728</v>
      </c>
      <c r="F681" s="823" t="s">
        <v>5842</v>
      </c>
      <c r="G681" s="823" t="s">
        <v>5843</v>
      </c>
      <c r="H681" s="832"/>
      <c r="I681" s="832"/>
      <c r="J681" s="823"/>
      <c r="K681" s="823"/>
      <c r="L681" s="832"/>
      <c r="M681" s="832"/>
      <c r="N681" s="823"/>
      <c r="O681" s="823"/>
      <c r="P681" s="832">
        <v>1</v>
      </c>
      <c r="Q681" s="832">
        <v>219</v>
      </c>
      <c r="R681" s="828"/>
      <c r="S681" s="833">
        <v>219</v>
      </c>
    </row>
    <row r="682" spans="1:19" ht="14.45" customHeight="1" x14ac:dyDescent="0.2">
      <c r="A682" s="822" t="s">
        <v>5810</v>
      </c>
      <c r="B682" s="823" t="s">
        <v>5811</v>
      </c>
      <c r="C682" s="823" t="s">
        <v>598</v>
      </c>
      <c r="D682" s="823" t="s">
        <v>2262</v>
      </c>
      <c r="E682" s="823" t="s">
        <v>5728</v>
      </c>
      <c r="F682" s="823" t="s">
        <v>5846</v>
      </c>
      <c r="G682" s="823" t="s">
        <v>5847</v>
      </c>
      <c r="H682" s="832">
        <v>1</v>
      </c>
      <c r="I682" s="832">
        <v>308</v>
      </c>
      <c r="J682" s="823"/>
      <c r="K682" s="823">
        <v>308</v>
      </c>
      <c r="L682" s="832"/>
      <c r="M682" s="832"/>
      <c r="N682" s="823"/>
      <c r="O682" s="823"/>
      <c r="P682" s="832"/>
      <c r="Q682" s="832"/>
      <c r="R682" s="828"/>
      <c r="S682" s="833"/>
    </row>
    <row r="683" spans="1:19" ht="14.45" customHeight="1" x14ac:dyDescent="0.2">
      <c r="A683" s="822" t="s">
        <v>5810</v>
      </c>
      <c r="B683" s="823" t="s">
        <v>5811</v>
      </c>
      <c r="C683" s="823" t="s">
        <v>598</v>
      </c>
      <c r="D683" s="823" t="s">
        <v>2262</v>
      </c>
      <c r="E683" s="823" t="s">
        <v>5728</v>
      </c>
      <c r="F683" s="823" t="s">
        <v>5849</v>
      </c>
      <c r="G683" s="823" t="s">
        <v>5847</v>
      </c>
      <c r="H683" s="832">
        <v>3</v>
      </c>
      <c r="I683" s="832">
        <v>1143</v>
      </c>
      <c r="J683" s="823">
        <v>0.98961038961038961</v>
      </c>
      <c r="K683" s="823">
        <v>381</v>
      </c>
      <c r="L683" s="832">
        <v>3</v>
      </c>
      <c r="M683" s="832">
        <v>1155</v>
      </c>
      <c r="N683" s="823">
        <v>1</v>
      </c>
      <c r="O683" s="823">
        <v>385</v>
      </c>
      <c r="P683" s="832">
        <v>19</v>
      </c>
      <c r="Q683" s="832">
        <v>7372</v>
      </c>
      <c r="R683" s="828">
        <v>6.3826839826839823</v>
      </c>
      <c r="S683" s="833">
        <v>388</v>
      </c>
    </row>
    <row r="684" spans="1:19" ht="14.45" customHeight="1" x14ac:dyDescent="0.2">
      <c r="A684" s="822" t="s">
        <v>5810</v>
      </c>
      <c r="B684" s="823" t="s">
        <v>5811</v>
      </c>
      <c r="C684" s="823" t="s">
        <v>598</v>
      </c>
      <c r="D684" s="823" t="s">
        <v>2263</v>
      </c>
      <c r="E684" s="823" t="s">
        <v>5728</v>
      </c>
      <c r="F684" s="823" t="s">
        <v>5819</v>
      </c>
      <c r="G684" s="823" t="s">
        <v>5820</v>
      </c>
      <c r="H684" s="832"/>
      <c r="I684" s="832"/>
      <c r="J684" s="823"/>
      <c r="K684" s="823"/>
      <c r="L684" s="832"/>
      <c r="M684" s="832"/>
      <c r="N684" s="823"/>
      <c r="O684" s="823"/>
      <c r="P684" s="832">
        <v>4</v>
      </c>
      <c r="Q684" s="832">
        <v>1020</v>
      </c>
      <c r="R684" s="828"/>
      <c r="S684" s="833">
        <v>255</v>
      </c>
    </row>
    <row r="685" spans="1:19" ht="14.45" customHeight="1" x14ac:dyDescent="0.2">
      <c r="A685" s="822" t="s">
        <v>5810</v>
      </c>
      <c r="B685" s="823" t="s">
        <v>5811</v>
      </c>
      <c r="C685" s="823" t="s">
        <v>598</v>
      </c>
      <c r="D685" s="823" t="s">
        <v>2263</v>
      </c>
      <c r="E685" s="823" t="s">
        <v>5728</v>
      </c>
      <c r="F685" s="823" t="s">
        <v>5821</v>
      </c>
      <c r="G685" s="823" t="s">
        <v>5822</v>
      </c>
      <c r="H685" s="832"/>
      <c r="I685" s="832"/>
      <c r="J685" s="823"/>
      <c r="K685" s="823"/>
      <c r="L685" s="832"/>
      <c r="M685" s="832"/>
      <c r="N685" s="823"/>
      <c r="O685" s="823"/>
      <c r="P685" s="832">
        <v>4</v>
      </c>
      <c r="Q685" s="832">
        <v>508</v>
      </c>
      <c r="R685" s="828"/>
      <c r="S685" s="833">
        <v>127</v>
      </c>
    </row>
    <row r="686" spans="1:19" ht="14.45" customHeight="1" x14ac:dyDescent="0.2">
      <c r="A686" s="822" t="s">
        <v>5810</v>
      </c>
      <c r="B686" s="823" t="s">
        <v>5811</v>
      </c>
      <c r="C686" s="823" t="s">
        <v>598</v>
      </c>
      <c r="D686" s="823" t="s">
        <v>2263</v>
      </c>
      <c r="E686" s="823" t="s">
        <v>5728</v>
      </c>
      <c r="F686" s="823" t="s">
        <v>5846</v>
      </c>
      <c r="G686" s="823" t="s">
        <v>5847</v>
      </c>
      <c r="H686" s="832"/>
      <c r="I686" s="832"/>
      <c r="J686" s="823"/>
      <c r="K686" s="823"/>
      <c r="L686" s="832"/>
      <c r="M686" s="832"/>
      <c r="N686" s="823"/>
      <c r="O686" s="823"/>
      <c r="P686" s="832">
        <v>4</v>
      </c>
      <c r="Q686" s="832">
        <v>1244</v>
      </c>
      <c r="R686" s="828"/>
      <c r="S686" s="833">
        <v>311</v>
      </c>
    </row>
    <row r="687" spans="1:19" ht="14.45" customHeight="1" x14ac:dyDescent="0.2">
      <c r="A687" s="822" t="s">
        <v>5810</v>
      </c>
      <c r="B687" s="823" t="s">
        <v>5811</v>
      </c>
      <c r="C687" s="823" t="s">
        <v>598</v>
      </c>
      <c r="D687" s="823" t="s">
        <v>5704</v>
      </c>
      <c r="E687" s="823" t="s">
        <v>5728</v>
      </c>
      <c r="F687" s="823" t="s">
        <v>5819</v>
      </c>
      <c r="G687" s="823" t="s">
        <v>5820</v>
      </c>
      <c r="H687" s="832">
        <v>20</v>
      </c>
      <c r="I687" s="832">
        <v>5040</v>
      </c>
      <c r="J687" s="823">
        <v>0.55118110236220474</v>
      </c>
      <c r="K687" s="823">
        <v>252</v>
      </c>
      <c r="L687" s="832">
        <v>36</v>
      </c>
      <c r="M687" s="832">
        <v>9144</v>
      </c>
      <c r="N687" s="823">
        <v>1</v>
      </c>
      <c r="O687" s="823">
        <v>254</v>
      </c>
      <c r="P687" s="832">
        <v>8</v>
      </c>
      <c r="Q687" s="832">
        <v>2040</v>
      </c>
      <c r="R687" s="828">
        <v>0.2230971128608924</v>
      </c>
      <c r="S687" s="833">
        <v>255</v>
      </c>
    </row>
    <row r="688" spans="1:19" ht="14.45" customHeight="1" x14ac:dyDescent="0.2">
      <c r="A688" s="822" t="s">
        <v>5810</v>
      </c>
      <c r="B688" s="823" t="s">
        <v>5811</v>
      </c>
      <c r="C688" s="823" t="s">
        <v>598</v>
      </c>
      <c r="D688" s="823" t="s">
        <v>5704</v>
      </c>
      <c r="E688" s="823" t="s">
        <v>5728</v>
      </c>
      <c r="F688" s="823" t="s">
        <v>5821</v>
      </c>
      <c r="G688" s="823" t="s">
        <v>5822</v>
      </c>
      <c r="H688" s="832">
        <v>79</v>
      </c>
      <c r="I688" s="832">
        <v>10033</v>
      </c>
      <c r="J688" s="823">
        <v>0.47397014361300077</v>
      </c>
      <c r="K688" s="823">
        <v>127</v>
      </c>
      <c r="L688" s="832">
        <v>168</v>
      </c>
      <c r="M688" s="832">
        <v>21168</v>
      </c>
      <c r="N688" s="823">
        <v>1</v>
      </c>
      <c r="O688" s="823">
        <v>126</v>
      </c>
      <c r="P688" s="832">
        <v>33</v>
      </c>
      <c r="Q688" s="832">
        <v>4191</v>
      </c>
      <c r="R688" s="828">
        <v>0.1979875283446712</v>
      </c>
      <c r="S688" s="833">
        <v>127</v>
      </c>
    </row>
    <row r="689" spans="1:19" ht="14.45" customHeight="1" x14ac:dyDescent="0.2">
      <c r="A689" s="822" t="s">
        <v>5810</v>
      </c>
      <c r="B689" s="823" t="s">
        <v>5811</v>
      </c>
      <c r="C689" s="823" t="s">
        <v>598</v>
      </c>
      <c r="D689" s="823" t="s">
        <v>5704</v>
      </c>
      <c r="E689" s="823" t="s">
        <v>5728</v>
      </c>
      <c r="F689" s="823" t="s">
        <v>5832</v>
      </c>
      <c r="G689" s="823" t="s">
        <v>5833</v>
      </c>
      <c r="H689" s="832"/>
      <c r="I689" s="832"/>
      <c r="J689" s="823"/>
      <c r="K689" s="823"/>
      <c r="L689" s="832">
        <v>1</v>
      </c>
      <c r="M689" s="832">
        <v>498</v>
      </c>
      <c r="N689" s="823">
        <v>1</v>
      </c>
      <c r="O689" s="823">
        <v>498</v>
      </c>
      <c r="P689" s="832"/>
      <c r="Q689" s="832"/>
      <c r="R689" s="828"/>
      <c r="S689" s="833"/>
    </row>
    <row r="690" spans="1:19" ht="14.45" customHeight="1" x14ac:dyDescent="0.2">
      <c r="A690" s="822" t="s">
        <v>5810</v>
      </c>
      <c r="B690" s="823" t="s">
        <v>5811</v>
      </c>
      <c r="C690" s="823" t="s">
        <v>598</v>
      </c>
      <c r="D690" s="823" t="s">
        <v>5704</v>
      </c>
      <c r="E690" s="823" t="s">
        <v>5728</v>
      </c>
      <c r="F690" s="823" t="s">
        <v>5849</v>
      </c>
      <c r="G690" s="823" t="s">
        <v>5847</v>
      </c>
      <c r="H690" s="832">
        <v>28</v>
      </c>
      <c r="I690" s="832">
        <v>10668</v>
      </c>
      <c r="J690" s="823">
        <v>0.3598583234946871</v>
      </c>
      <c r="K690" s="823">
        <v>381</v>
      </c>
      <c r="L690" s="832">
        <v>77</v>
      </c>
      <c r="M690" s="832">
        <v>29645</v>
      </c>
      <c r="N690" s="823">
        <v>1</v>
      </c>
      <c r="O690" s="823">
        <v>385</v>
      </c>
      <c r="P690" s="832">
        <v>13</v>
      </c>
      <c r="Q690" s="832">
        <v>5044</v>
      </c>
      <c r="R690" s="828">
        <v>0.17014673638050262</v>
      </c>
      <c r="S690" s="833">
        <v>388</v>
      </c>
    </row>
    <row r="691" spans="1:19" ht="14.45" customHeight="1" x14ac:dyDescent="0.2">
      <c r="A691" s="822" t="s">
        <v>5810</v>
      </c>
      <c r="B691" s="823" t="s">
        <v>5811</v>
      </c>
      <c r="C691" s="823" t="s">
        <v>598</v>
      </c>
      <c r="D691" s="823" t="s">
        <v>2265</v>
      </c>
      <c r="E691" s="823" t="s">
        <v>5728</v>
      </c>
      <c r="F691" s="823" t="s">
        <v>5819</v>
      </c>
      <c r="G691" s="823" t="s">
        <v>5820</v>
      </c>
      <c r="H691" s="832">
        <v>2</v>
      </c>
      <c r="I691" s="832">
        <v>504</v>
      </c>
      <c r="J691" s="823">
        <v>0.66141732283464572</v>
      </c>
      <c r="K691" s="823">
        <v>252</v>
      </c>
      <c r="L691" s="832">
        <v>3</v>
      </c>
      <c r="M691" s="832">
        <v>762</v>
      </c>
      <c r="N691" s="823">
        <v>1</v>
      </c>
      <c r="O691" s="823">
        <v>254</v>
      </c>
      <c r="P691" s="832">
        <v>1</v>
      </c>
      <c r="Q691" s="832">
        <v>255</v>
      </c>
      <c r="R691" s="828">
        <v>0.3346456692913386</v>
      </c>
      <c r="S691" s="833">
        <v>255</v>
      </c>
    </row>
    <row r="692" spans="1:19" ht="14.45" customHeight="1" x14ac:dyDescent="0.2">
      <c r="A692" s="822" t="s">
        <v>5810</v>
      </c>
      <c r="B692" s="823" t="s">
        <v>5811</v>
      </c>
      <c r="C692" s="823" t="s">
        <v>598</v>
      </c>
      <c r="D692" s="823" t="s">
        <v>2265</v>
      </c>
      <c r="E692" s="823" t="s">
        <v>5728</v>
      </c>
      <c r="F692" s="823" t="s">
        <v>5821</v>
      </c>
      <c r="G692" s="823" t="s">
        <v>5822</v>
      </c>
      <c r="H692" s="832">
        <v>33</v>
      </c>
      <c r="I692" s="832">
        <v>4191</v>
      </c>
      <c r="J692" s="823">
        <v>8.3154761904761898</v>
      </c>
      <c r="K692" s="823">
        <v>127</v>
      </c>
      <c r="L692" s="832">
        <v>4</v>
      </c>
      <c r="M692" s="832">
        <v>504</v>
      </c>
      <c r="N692" s="823">
        <v>1</v>
      </c>
      <c r="O692" s="823">
        <v>126</v>
      </c>
      <c r="P692" s="832">
        <v>12</v>
      </c>
      <c r="Q692" s="832">
        <v>1524</v>
      </c>
      <c r="R692" s="828">
        <v>3.0238095238095237</v>
      </c>
      <c r="S692" s="833">
        <v>127</v>
      </c>
    </row>
    <row r="693" spans="1:19" ht="14.45" customHeight="1" x14ac:dyDescent="0.2">
      <c r="A693" s="822" t="s">
        <v>5810</v>
      </c>
      <c r="B693" s="823" t="s">
        <v>5811</v>
      </c>
      <c r="C693" s="823" t="s">
        <v>598</v>
      </c>
      <c r="D693" s="823" t="s">
        <v>2265</v>
      </c>
      <c r="E693" s="823" t="s">
        <v>5728</v>
      </c>
      <c r="F693" s="823" t="s">
        <v>5849</v>
      </c>
      <c r="G693" s="823" t="s">
        <v>5847</v>
      </c>
      <c r="H693" s="832">
        <v>11</v>
      </c>
      <c r="I693" s="832">
        <v>4191</v>
      </c>
      <c r="J693" s="823">
        <v>2.7214285714285715</v>
      </c>
      <c r="K693" s="823">
        <v>381</v>
      </c>
      <c r="L693" s="832">
        <v>4</v>
      </c>
      <c r="M693" s="832">
        <v>1540</v>
      </c>
      <c r="N693" s="823">
        <v>1</v>
      </c>
      <c r="O693" s="823">
        <v>385</v>
      </c>
      <c r="P693" s="832">
        <v>6</v>
      </c>
      <c r="Q693" s="832">
        <v>2328</v>
      </c>
      <c r="R693" s="828">
        <v>1.5116883116883117</v>
      </c>
      <c r="S693" s="833">
        <v>388</v>
      </c>
    </row>
    <row r="694" spans="1:19" ht="14.45" customHeight="1" x14ac:dyDescent="0.2">
      <c r="A694" s="822" t="s">
        <v>5810</v>
      </c>
      <c r="B694" s="823" t="s">
        <v>5811</v>
      </c>
      <c r="C694" s="823" t="s">
        <v>598</v>
      </c>
      <c r="D694" s="823" t="s">
        <v>2265</v>
      </c>
      <c r="E694" s="823" t="s">
        <v>5728</v>
      </c>
      <c r="F694" s="823" t="s">
        <v>5850</v>
      </c>
      <c r="G694" s="823" t="s">
        <v>5851</v>
      </c>
      <c r="H694" s="832">
        <v>1</v>
      </c>
      <c r="I694" s="832">
        <v>273</v>
      </c>
      <c r="J694" s="823"/>
      <c r="K694" s="823">
        <v>273</v>
      </c>
      <c r="L694" s="832"/>
      <c r="M694" s="832"/>
      <c r="N694" s="823"/>
      <c r="O694" s="823"/>
      <c r="P694" s="832"/>
      <c r="Q694" s="832"/>
      <c r="R694" s="828"/>
      <c r="S694" s="833"/>
    </row>
    <row r="695" spans="1:19" ht="14.45" customHeight="1" x14ac:dyDescent="0.2">
      <c r="A695" s="822" t="s">
        <v>5810</v>
      </c>
      <c r="B695" s="823" t="s">
        <v>5811</v>
      </c>
      <c r="C695" s="823" t="s">
        <v>598</v>
      </c>
      <c r="D695" s="823" t="s">
        <v>2265</v>
      </c>
      <c r="E695" s="823" t="s">
        <v>5728</v>
      </c>
      <c r="F695" s="823" t="s">
        <v>5852</v>
      </c>
      <c r="G695" s="823" t="s">
        <v>5831</v>
      </c>
      <c r="H695" s="832">
        <v>1</v>
      </c>
      <c r="I695" s="832">
        <v>405</v>
      </c>
      <c r="J695" s="823"/>
      <c r="K695" s="823">
        <v>405</v>
      </c>
      <c r="L695" s="832"/>
      <c r="M695" s="832"/>
      <c r="N695" s="823"/>
      <c r="O695" s="823"/>
      <c r="P695" s="832"/>
      <c r="Q695" s="832"/>
      <c r="R695" s="828"/>
      <c r="S695" s="833"/>
    </row>
    <row r="696" spans="1:19" ht="14.45" customHeight="1" x14ac:dyDescent="0.2">
      <c r="A696" s="822" t="s">
        <v>5810</v>
      </c>
      <c r="B696" s="823" t="s">
        <v>5811</v>
      </c>
      <c r="C696" s="823" t="s">
        <v>598</v>
      </c>
      <c r="D696" s="823" t="s">
        <v>2267</v>
      </c>
      <c r="E696" s="823" t="s">
        <v>5728</v>
      </c>
      <c r="F696" s="823" t="s">
        <v>5819</v>
      </c>
      <c r="G696" s="823" t="s">
        <v>5820</v>
      </c>
      <c r="H696" s="832">
        <v>11</v>
      </c>
      <c r="I696" s="832">
        <v>2772</v>
      </c>
      <c r="J696" s="823">
        <v>2.7283464566929134</v>
      </c>
      <c r="K696" s="823">
        <v>252</v>
      </c>
      <c r="L696" s="832">
        <v>4</v>
      </c>
      <c r="M696" s="832">
        <v>1016</v>
      </c>
      <c r="N696" s="823">
        <v>1</v>
      </c>
      <c r="O696" s="823">
        <v>254</v>
      </c>
      <c r="P696" s="832">
        <v>12</v>
      </c>
      <c r="Q696" s="832">
        <v>3060</v>
      </c>
      <c r="R696" s="828">
        <v>3.0118110236220472</v>
      </c>
      <c r="S696" s="833">
        <v>255</v>
      </c>
    </row>
    <row r="697" spans="1:19" ht="14.45" customHeight="1" x14ac:dyDescent="0.2">
      <c r="A697" s="822" t="s">
        <v>5810</v>
      </c>
      <c r="B697" s="823" t="s">
        <v>5811</v>
      </c>
      <c r="C697" s="823" t="s">
        <v>598</v>
      </c>
      <c r="D697" s="823" t="s">
        <v>2267</v>
      </c>
      <c r="E697" s="823" t="s">
        <v>5728</v>
      </c>
      <c r="F697" s="823" t="s">
        <v>5821</v>
      </c>
      <c r="G697" s="823" t="s">
        <v>5822</v>
      </c>
      <c r="H697" s="832">
        <v>13</v>
      </c>
      <c r="I697" s="832">
        <v>1651</v>
      </c>
      <c r="J697" s="823">
        <v>3.2757936507936507</v>
      </c>
      <c r="K697" s="823">
        <v>127</v>
      </c>
      <c r="L697" s="832">
        <v>4</v>
      </c>
      <c r="M697" s="832">
        <v>504</v>
      </c>
      <c r="N697" s="823">
        <v>1</v>
      </c>
      <c r="O697" s="823">
        <v>126</v>
      </c>
      <c r="P697" s="832">
        <v>12</v>
      </c>
      <c r="Q697" s="832">
        <v>1524</v>
      </c>
      <c r="R697" s="828">
        <v>3.0238095238095237</v>
      </c>
      <c r="S697" s="833">
        <v>127</v>
      </c>
    </row>
    <row r="698" spans="1:19" ht="14.45" customHeight="1" x14ac:dyDescent="0.2">
      <c r="A698" s="822" t="s">
        <v>5810</v>
      </c>
      <c r="B698" s="823" t="s">
        <v>5811</v>
      </c>
      <c r="C698" s="823" t="s">
        <v>598</v>
      </c>
      <c r="D698" s="823" t="s">
        <v>2267</v>
      </c>
      <c r="E698" s="823" t="s">
        <v>5728</v>
      </c>
      <c r="F698" s="823" t="s">
        <v>5832</v>
      </c>
      <c r="G698" s="823" t="s">
        <v>5833</v>
      </c>
      <c r="H698" s="832">
        <v>9</v>
      </c>
      <c r="I698" s="832">
        <v>4464</v>
      </c>
      <c r="J698" s="823">
        <v>2.9879518072289155</v>
      </c>
      <c r="K698" s="823">
        <v>496</v>
      </c>
      <c r="L698" s="832">
        <v>3</v>
      </c>
      <c r="M698" s="832">
        <v>1494</v>
      </c>
      <c r="N698" s="823">
        <v>1</v>
      </c>
      <c r="O698" s="823">
        <v>498</v>
      </c>
      <c r="P698" s="832"/>
      <c r="Q698" s="832"/>
      <c r="R698" s="828"/>
      <c r="S698" s="833"/>
    </row>
    <row r="699" spans="1:19" ht="14.45" customHeight="1" x14ac:dyDescent="0.2">
      <c r="A699" s="822" t="s">
        <v>5810</v>
      </c>
      <c r="B699" s="823" t="s">
        <v>5811</v>
      </c>
      <c r="C699" s="823" t="s">
        <v>598</v>
      </c>
      <c r="D699" s="823" t="s">
        <v>2267</v>
      </c>
      <c r="E699" s="823" t="s">
        <v>5728</v>
      </c>
      <c r="F699" s="823" t="s">
        <v>5836</v>
      </c>
      <c r="G699" s="823" t="s">
        <v>5833</v>
      </c>
      <c r="H699" s="832">
        <v>4</v>
      </c>
      <c r="I699" s="832">
        <v>2276</v>
      </c>
      <c r="J699" s="823">
        <v>3.9720767888307154</v>
      </c>
      <c r="K699" s="823">
        <v>569</v>
      </c>
      <c r="L699" s="832">
        <v>1</v>
      </c>
      <c r="M699" s="832">
        <v>573</v>
      </c>
      <c r="N699" s="823">
        <v>1</v>
      </c>
      <c r="O699" s="823">
        <v>573</v>
      </c>
      <c r="P699" s="832">
        <v>12</v>
      </c>
      <c r="Q699" s="832">
        <v>6912</v>
      </c>
      <c r="R699" s="828">
        <v>12.06282722513089</v>
      </c>
      <c r="S699" s="833">
        <v>576</v>
      </c>
    </row>
    <row r="700" spans="1:19" ht="14.45" customHeight="1" x14ac:dyDescent="0.2">
      <c r="A700" s="822" t="s">
        <v>5810</v>
      </c>
      <c r="B700" s="823" t="s">
        <v>5811</v>
      </c>
      <c r="C700" s="823" t="s">
        <v>598</v>
      </c>
      <c r="D700" s="823" t="s">
        <v>5706</v>
      </c>
      <c r="E700" s="823" t="s">
        <v>5728</v>
      </c>
      <c r="F700" s="823" t="s">
        <v>5819</v>
      </c>
      <c r="G700" s="823" t="s">
        <v>5820</v>
      </c>
      <c r="H700" s="832"/>
      <c r="I700" s="832"/>
      <c r="J700" s="823"/>
      <c r="K700" s="823"/>
      <c r="L700" s="832">
        <v>7</v>
      </c>
      <c r="M700" s="832">
        <v>1778</v>
      </c>
      <c r="N700" s="823">
        <v>1</v>
      </c>
      <c r="O700" s="823">
        <v>254</v>
      </c>
      <c r="P700" s="832"/>
      <c r="Q700" s="832"/>
      <c r="R700" s="828"/>
      <c r="S700" s="833"/>
    </row>
    <row r="701" spans="1:19" ht="14.45" customHeight="1" x14ac:dyDescent="0.2">
      <c r="A701" s="822" t="s">
        <v>5810</v>
      </c>
      <c r="B701" s="823" t="s">
        <v>5811</v>
      </c>
      <c r="C701" s="823" t="s">
        <v>598</v>
      </c>
      <c r="D701" s="823" t="s">
        <v>5706</v>
      </c>
      <c r="E701" s="823" t="s">
        <v>5728</v>
      </c>
      <c r="F701" s="823" t="s">
        <v>5821</v>
      </c>
      <c r="G701" s="823" t="s">
        <v>5822</v>
      </c>
      <c r="H701" s="832"/>
      <c r="I701" s="832"/>
      <c r="J701" s="823"/>
      <c r="K701" s="823"/>
      <c r="L701" s="832">
        <v>32</v>
      </c>
      <c r="M701" s="832">
        <v>4032</v>
      </c>
      <c r="N701" s="823">
        <v>1</v>
      </c>
      <c r="O701" s="823">
        <v>126</v>
      </c>
      <c r="P701" s="832"/>
      <c r="Q701" s="832"/>
      <c r="R701" s="828"/>
      <c r="S701" s="833"/>
    </row>
    <row r="702" spans="1:19" ht="14.45" customHeight="1" x14ac:dyDescent="0.2">
      <c r="A702" s="822" t="s">
        <v>5810</v>
      </c>
      <c r="B702" s="823" t="s">
        <v>5811</v>
      </c>
      <c r="C702" s="823" t="s">
        <v>598</v>
      </c>
      <c r="D702" s="823" t="s">
        <v>5706</v>
      </c>
      <c r="E702" s="823" t="s">
        <v>5728</v>
      </c>
      <c r="F702" s="823" t="s">
        <v>5849</v>
      </c>
      <c r="G702" s="823" t="s">
        <v>5847</v>
      </c>
      <c r="H702" s="832"/>
      <c r="I702" s="832"/>
      <c r="J702" s="823"/>
      <c r="K702" s="823"/>
      <c r="L702" s="832">
        <v>8</v>
      </c>
      <c r="M702" s="832">
        <v>3080</v>
      </c>
      <c r="N702" s="823">
        <v>1</v>
      </c>
      <c r="O702" s="823">
        <v>385</v>
      </c>
      <c r="P702" s="832"/>
      <c r="Q702" s="832"/>
      <c r="R702" s="828"/>
      <c r="S702" s="833"/>
    </row>
    <row r="703" spans="1:19" ht="14.45" customHeight="1" x14ac:dyDescent="0.2">
      <c r="A703" s="822" t="s">
        <v>5810</v>
      </c>
      <c r="B703" s="823" t="s">
        <v>5811</v>
      </c>
      <c r="C703" s="823" t="s">
        <v>598</v>
      </c>
      <c r="D703" s="823" t="s">
        <v>2270</v>
      </c>
      <c r="E703" s="823" t="s">
        <v>5728</v>
      </c>
      <c r="F703" s="823" t="s">
        <v>5819</v>
      </c>
      <c r="G703" s="823" t="s">
        <v>5820</v>
      </c>
      <c r="H703" s="832">
        <v>6</v>
      </c>
      <c r="I703" s="832">
        <v>1512</v>
      </c>
      <c r="J703" s="823">
        <v>0.66141732283464572</v>
      </c>
      <c r="K703" s="823">
        <v>252</v>
      </c>
      <c r="L703" s="832">
        <v>9</v>
      </c>
      <c r="M703" s="832">
        <v>2286</v>
      </c>
      <c r="N703" s="823">
        <v>1</v>
      </c>
      <c r="O703" s="823">
        <v>254</v>
      </c>
      <c r="P703" s="832">
        <v>1</v>
      </c>
      <c r="Q703" s="832">
        <v>255</v>
      </c>
      <c r="R703" s="828">
        <v>0.1115485564304462</v>
      </c>
      <c r="S703" s="833">
        <v>255</v>
      </c>
    </row>
    <row r="704" spans="1:19" ht="14.45" customHeight="1" x14ac:dyDescent="0.2">
      <c r="A704" s="822" t="s">
        <v>5810</v>
      </c>
      <c r="B704" s="823" t="s">
        <v>5811</v>
      </c>
      <c r="C704" s="823" t="s">
        <v>598</v>
      </c>
      <c r="D704" s="823" t="s">
        <v>2270</v>
      </c>
      <c r="E704" s="823" t="s">
        <v>5728</v>
      </c>
      <c r="F704" s="823" t="s">
        <v>5821</v>
      </c>
      <c r="G704" s="823" t="s">
        <v>5822</v>
      </c>
      <c r="H704" s="832">
        <v>2</v>
      </c>
      <c r="I704" s="832">
        <v>254</v>
      </c>
      <c r="J704" s="823">
        <v>0.22398589065255731</v>
      </c>
      <c r="K704" s="823">
        <v>127</v>
      </c>
      <c r="L704" s="832">
        <v>9</v>
      </c>
      <c r="M704" s="832">
        <v>1134</v>
      </c>
      <c r="N704" s="823">
        <v>1</v>
      </c>
      <c r="O704" s="823">
        <v>126</v>
      </c>
      <c r="P704" s="832">
        <v>1</v>
      </c>
      <c r="Q704" s="832">
        <v>127</v>
      </c>
      <c r="R704" s="828">
        <v>0.11199294532627865</v>
      </c>
      <c r="S704" s="833">
        <v>127</v>
      </c>
    </row>
    <row r="705" spans="1:19" ht="14.45" customHeight="1" x14ac:dyDescent="0.2">
      <c r="A705" s="822" t="s">
        <v>5810</v>
      </c>
      <c r="B705" s="823" t="s">
        <v>5811</v>
      </c>
      <c r="C705" s="823" t="s">
        <v>598</v>
      </c>
      <c r="D705" s="823" t="s">
        <v>2270</v>
      </c>
      <c r="E705" s="823" t="s">
        <v>5728</v>
      </c>
      <c r="F705" s="823" t="s">
        <v>5832</v>
      </c>
      <c r="G705" s="823" t="s">
        <v>5833</v>
      </c>
      <c r="H705" s="832">
        <v>2</v>
      </c>
      <c r="I705" s="832">
        <v>992</v>
      </c>
      <c r="J705" s="823">
        <v>0.99598393574297184</v>
      </c>
      <c r="K705" s="823">
        <v>496</v>
      </c>
      <c r="L705" s="832">
        <v>2</v>
      </c>
      <c r="M705" s="832">
        <v>996</v>
      </c>
      <c r="N705" s="823">
        <v>1</v>
      </c>
      <c r="O705" s="823">
        <v>498</v>
      </c>
      <c r="P705" s="832"/>
      <c r="Q705" s="832"/>
      <c r="R705" s="828"/>
      <c r="S705" s="833"/>
    </row>
    <row r="706" spans="1:19" ht="14.45" customHeight="1" x14ac:dyDescent="0.2">
      <c r="A706" s="822" t="s">
        <v>5810</v>
      </c>
      <c r="B706" s="823" t="s">
        <v>5811</v>
      </c>
      <c r="C706" s="823" t="s">
        <v>598</v>
      </c>
      <c r="D706" s="823" t="s">
        <v>2270</v>
      </c>
      <c r="E706" s="823" t="s">
        <v>5728</v>
      </c>
      <c r="F706" s="823" t="s">
        <v>5846</v>
      </c>
      <c r="G706" s="823" t="s">
        <v>5847</v>
      </c>
      <c r="H706" s="832">
        <v>3</v>
      </c>
      <c r="I706" s="832">
        <v>924</v>
      </c>
      <c r="J706" s="823">
        <v>0.3725806451612903</v>
      </c>
      <c r="K706" s="823">
        <v>308</v>
      </c>
      <c r="L706" s="832">
        <v>8</v>
      </c>
      <c r="M706" s="832">
        <v>2480</v>
      </c>
      <c r="N706" s="823">
        <v>1</v>
      </c>
      <c r="O706" s="823">
        <v>310</v>
      </c>
      <c r="P706" s="832"/>
      <c r="Q706" s="832"/>
      <c r="R706" s="828"/>
      <c r="S706" s="833"/>
    </row>
    <row r="707" spans="1:19" ht="14.45" customHeight="1" x14ac:dyDescent="0.2">
      <c r="A707" s="822" t="s">
        <v>5810</v>
      </c>
      <c r="B707" s="823" t="s">
        <v>5811</v>
      </c>
      <c r="C707" s="823" t="s">
        <v>598</v>
      </c>
      <c r="D707" s="823" t="s">
        <v>2270</v>
      </c>
      <c r="E707" s="823" t="s">
        <v>5728</v>
      </c>
      <c r="F707" s="823" t="s">
        <v>5848</v>
      </c>
      <c r="G707" s="823" t="s">
        <v>5843</v>
      </c>
      <c r="H707" s="832"/>
      <c r="I707" s="832"/>
      <c r="J707" s="823"/>
      <c r="K707" s="823"/>
      <c r="L707" s="832">
        <v>1</v>
      </c>
      <c r="M707" s="832">
        <v>179</v>
      </c>
      <c r="N707" s="823">
        <v>1</v>
      </c>
      <c r="O707" s="823">
        <v>179</v>
      </c>
      <c r="P707" s="832"/>
      <c r="Q707" s="832"/>
      <c r="R707" s="828"/>
      <c r="S707" s="833"/>
    </row>
    <row r="708" spans="1:19" ht="14.45" customHeight="1" x14ac:dyDescent="0.2">
      <c r="A708" s="822" t="s">
        <v>5810</v>
      </c>
      <c r="B708" s="823" t="s">
        <v>5811</v>
      </c>
      <c r="C708" s="823" t="s">
        <v>598</v>
      </c>
      <c r="D708" s="823" t="s">
        <v>2270</v>
      </c>
      <c r="E708" s="823" t="s">
        <v>5728</v>
      </c>
      <c r="F708" s="823" t="s">
        <v>5849</v>
      </c>
      <c r="G708" s="823" t="s">
        <v>5847</v>
      </c>
      <c r="H708" s="832">
        <v>1</v>
      </c>
      <c r="I708" s="832">
        <v>381</v>
      </c>
      <c r="J708" s="823"/>
      <c r="K708" s="823">
        <v>381</v>
      </c>
      <c r="L708" s="832"/>
      <c r="M708" s="832"/>
      <c r="N708" s="823"/>
      <c r="O708" s="823"/>
      <c r="P708" s="832">
        <v>1</v>
      </c>
      <c r="Q708" s="832">
        <v>388</v>
      </c>
      <c r="R708" s="828"/>
      <c r="S708" s="833">
        <v>388</v>
      </c>
    </row>
    <row r="709" spans="1:19" ht="14.45" customHeight="1" x14ac:dyDescent="0.2">
      <c r="A709" s="822" t="s">
        <v>5810</v>
      </c>
      <c r="B709" s="823" t="s">
        <v>5811</v>
      </c>
      <c r="C709" s="823" t="s">
        <v>598</v>
      </c>
      <c r="D709" s="823" t="s">
        <v>5707</v>
      </c>
      <c r="E709" s="823" t="s">
        <v>5728</v>
      </c>
      <c r="F709" s="823" t="s">
        <v>5821</v>
      </c>
      <c r="G709" s="823" t="s">
        <v>5822</v>
      </c>
      <c r="H709" s="832"/>
      <c r="I709" s="832"/>
      <c r="J709" s="823"/>
      <c r="K709" s="823"/>
      <c r="L709" s="832">
        <v>8</v>
      </c>
      <c r="M709" s="832">
        <v>1008</v>
      </c>
      <c r="N709" s="823">
        <v>1</v>
      </c>
      <c r="O709" s="823">
        <v>126</v>
      </c>
      <c r="P709" s="832">
        <v>4</v>
      </c>
      <c r="Q709" s="832">
        <v>508</v>
      </c>
      <c r="R709" s="828">
        <v>0.50396825396825395</v>
      </c>
      <c r="S709" s="833">
        <v>127</v>
      </c>
    </row>
    <row r="710" spans="1:19" ht="14.45" customHeight="1" x14ac:dyDescent="0.2">
      <c r="A710" s="822" t="s">
        <v>5810</v>
      </c>
      <c r="B710" s="823" t="s">
        <v>5811</v>
      </c>
      <c r="C710" s="823" t="s">
        <v>598</v>
      </c>
      <c r="D710" s="823" t="s">
        <v>5707</v>
      </c>
      <c r="E710" s="823" t="s">
        <v>5728</v>
      </c>
      <c r="F710" s="823" t="s">
        <v>5846</v>
      </c>
      <c r="G710" s="823" t="s">
        <v>5847</v>
      </c>
      <c r="H710" s="832"/>
      <c r="I710" s="832"/>
      <c r="J710" s="823"/>
      <c r="K710" s="823"/>
      <c r="L710" s="832">
        <v>3</v>
      </c>
      <c r="M710" s="832">
        <v>930</v>
      </c>
      <c r="N710" s="823">
        <v>1</v>
      </c>
      <c r="O710" s="823">
        <v>310</v>
      </c>
      <c r="P710" s="832">
        <v>2</v>
      </c>
      <c r="Q710" s="832">
        <v>622</v>
      </c>
      <c r="R710" s="828">
        <v>0.66881720430107527</v>
      </c>
      <c r="S710" s="833">
        <v>311</v>
      </c>
    </row>
    <row r="711" spans="1:19" ht="14.45" customHeight="1" x14ac:dyDescent="0.2">
      <c r="A711" s="822" t="s">
        <v>5810</v>
      </c>
      <c r="B711" s="823" t="s">
        <v>5811</v>
      </c>
      <c r="C711" s="823" t="s">
        <v>598</v>
      </c>
      <c r="D711" s="823" t="s">
        <v>2271</v>
      </c>
      <c r="E711" s="823" t="s">
        <v>5728</v>
      </c>
      <c r="F711" s="823" t="s">
        <v>5819</v>
      </c>
      <c r="G711" s="823" t="s">
        <v>5820</v>
      </c>
      <c r="H711" s="832">
        <v>10</v>
      </c>
      <c r="I711" s="832">
        <v>2520</v>
      </c>
      <c r="J711" s="823">
        <v>9.9212598425196852</v>
      </c>
      <c r="K711" s="823">
        <v>252</v>
      </c>
      <c r="L711" s="832">
        <v>1</v>
      </c>
      <c r="M711" s="832">
        <v>254</v>
      </c>
      <c r="N711" s="823">
        <v>1</v>
      </c>
      <c r="O711" s="823">
        <v>254</v>
      </c>
      <c r="P711" s="832">
        <v>10</v>
      </c>
      <c r="Q711" s="832">
        <v>2550</v>
      </c>
      <c r="R711" s="828">
        <v>10.039370078740157</v>
      </c>
      <c r="S711" s="833">
        <v>255</v>
      </c>
    </row>
    <row r="712" spans="1:19" ht="14.45" customHeight="1" x14ac:dyDescent="0.2">
      <c r="A712" s="822" t="s">
        <v>5810</v>
      </c>
      <c r="B712" s="823" t="s">
        <v>5811</v>
      </c>
      <c r="C712" s="823" t="s">
        <v>598</v>
      </c>
      <c r="D712" s="823" t="s">
        <v>2271</v>
      </c>
      <c r="E712" s="823" t="s">
        <v>5728</v>
      </c>
      <c r="F712" s="823" t="s">
        <v>5821</v>
      </c>
      <c r="G712" s="823" t="s">
        <v>5822</v>
      </c>
      <c r="H712" s="832">
        <v>44</v>
      </c>
      <c r="I712" s="832">
        <v>5588</v>
      </c>
      <c r="J712" s="823">
        <v>11.087301587301587</v>
      </c>
      <c r="K712" s="823">
        <v>127</v>
      </c>
      <c r="L712" s="832">
        <v>4</v>
      </c>
      <c r="M712" s="832">
        <v>504</v>
      </c>
      <c r="N712" s="823">
        <v>1</v>
      </c>
      <c r="O712" s="823">
        <v>126</v>
      </c>
      <c r="P712" s="832">
        <v>31</v>
      </c>
      <c r="Q712" s="832">
        <v>3937</v>
      </c>
      <c r="R712" s="828">
        <v>7.8115079365079367</v>
      </c>
      <c r="S712" s="833">
        <v>127</v>
      </c>
    </row>
    <row r="713" spans="1:19" ht="14.45" customHeight="1" x14ac:dyDescent="0.2">
      <c r="A713" s="822" t="s">
        <v>5810</v>
      </c>
      <c r="B713" s="823" t="s">
        <v>5811</v>
      </c>
      <c r="C713" s="823" t="s">
        <v>598</v>
      </c>
      <c r="D713" s="823" t="s">
        <v>2271</v>
      </c>
      <c r="E713" s="823" t="s">
        <v>5728</v>
      </c>
      <c r="F713" s="823" t="s">
        <v>5846</v>
      </c>
      <c r="G713" s="823" t="s">
        <v>5847</v>
      </c>
      <c r="H713" s="832">
        <v>12</v>
      </c>
      <c r="I713" s="832">
        <v>3696</v>
      </c>
      <c r="J713" s="823">
        <v>5.9612903225806448</v>
      </c>
      <c r="K713" s="823">
        <v>308</v>
      </c>
      <c r="L713" s="832">
        <v>2</v>
      </c>
      <c r="M713" s="832">
        <v>620</v>
      </c>
      <c r="N713" s="823">
        <v>1</v>
      </c>
      <c r="O713" s="823">
        <v>310</v>
      </c>
      <c r="P713" s="832">
        <v>15</v>
      </c>
      <c r="Q713" s="832">
        <v>4665</v>
      </c>
      <c r="R713" s="828">
        <v>7.524193548387097</v>
      </c>
      <c r="S713" s="833">
        <v>311</v>
      </c>
    </row>
    <row r="714" spans="1:19" ht="14.45" customHeight="1" x14ac:dyDescent="0.2">
      <c r="A714" s="822" t="s">
        <v>5810</v>
      </c>
      <c r="B714" s="823" t="s">
        <v>5811</v>
      </c>
      <c r="C714" s="823" t="s">
        <v>598</v>
      </c>
      <c r="D714" s="823" t="s">
        <v>2271</v>
      </c>
      <c r="E714" s="823" t="s">
        <v>5728</v>
      </c>
      <c r="F714" s="823" t="s">
        <v>5849</v>
      </c>
      <c r="G714" s="823" t="s">
        <v>5847</v>
      </c>
      <c r="H714" s="832">
        <v>1</v>
      </c>
      <c r="I714" s="832">
        <v>381</v>
      </c>
      <c r="J714" s="823"/>
      <c r="K714" s="823">
        <v>381</v>
      </c>
      <c r="L714" s="832"/>
      <c r="M714" s="832"/>
      <c r="N714" s="823"/>
      <c r="O714" s="823"/>
      <c r="P714" s="832"/>
      <c r="Q714" s="832"/>
      <c r="R714" s="828"/>
      <c r="S714" s="833"/>
    </row>
    <row r="715" spans="1:19" ht="14.45" customHeight="1" x14ac:dyDescent="0.2">
      <c r="A715" s="822" t="s">
        <v>5810</v>
      </c>
      <c r="B715" s="823" t="s">
        <v>5811</v>
      </c>
      <c r="C715" s="823" t="s">
        <v>598</v>
      </c>
      <c r="D715" s="823" t="s">
        <v>5709</v>
      </c>
      <c r="E715" s="823" t="s">
        <v>5728</v>
      </c>
      <c r="F715" s="823" t="s">
        <v>5819</v>
      </c>
      <c r="G715" s="823" t="s">
        <v>5820</v>
      </c>
      <c r="H715" s="832">
        <v>2</v>
      </c>
      <c r="I715" s="832">
        <v>504</v>
      </c>
      <c r="J715" s="823">
        <v>0.28346456692913385</v>
      </c>
      <c r="K715" s="823">
        <v>252</v>
      </c>
      <c r="L715" s="832">
        <v>7</v>
      </c>
      <c r="M715" s="832">
        <v>1778</v>
      </c>
      <c r="N715" s="823">
        <v>1</v>
      </c>
      <c r="O715" s="823">
        <v>254</v>
      </c>
      <c r="P715" s="832"/>
      <c r="Q715" s="832"/>
      <c r="R715" s="828"/>
      <c r="S715" s="833"/>
    </row>
    <row r="716" spans="1:19" ht="14.45" customHeight="1" x14ac:dyDescent="0.2">
      <c r="A716" s="822" t="s">
        <v>5810</v>
      </c>
      <c r="B716" s="823" t="s">
        <v>5811</v>
      </c>
      <c r="C716" s="823" t="s">
        <v>598</v>
      </c>
      <c r="D716" s="823" t="s">
        <v>5709</v>
      </c>
      <c r="E716" s="823" t="s">
        <v>5728</v>
      </c>
      <c r="F716" s="823" t="s">
        <v>5821</v>
      </c>
      <c r="G716" s="823" t="s">
        <v>5822</v>
      </c>
      <c r="H716" s="832">
        <v>3</v>
      </c>
      <c r="I716" s="832">
        <v>381</v>
      </c>
      <c r="J716" s="823">
        <v>9.4494047619047616E-2</v>
      </c>
      <c r="K716" s="823">
        <v>127</v>
      </c>
      <c r="L716" s="832">
        <v>32</v>
      </c>
      <c r="M716" s="832">
        <v>4032</v>
      </c>
      <c r="N716" s="823">
        <v>1</v>
      </c>
      <c r="O716" s="823">
        <v>126</v>
      </c>
      <c r="P716" s="832"/>
      <c r="Q716" s="832"/>
      <c r="R716" s="828"/>
      <c r="S716" s="833"/>
    </row>
    <row r="717" spans="1:19" ht="14.45" customHeight="1" x14ac:dyDescent="0.2">
      <c r="A717" s="822" t="s">
        <v>5810</v>
      </c>
      <c r="B717" s="823" t="s">
        <v>5811</v>
      </c>
      <c r="C717" s="823" t="s">
        <v>598</v>
      </c>
      <c r="D717" s="823" t="s">
        <v>5709</v>
      </c>
      <c r="E717" s="823" t="s">
        <v>5728</v>
      </c>
      <c r="F717" s="823" t="s">
        <v>5832</v>
      </c>
      <c r="G717" s="823" t="s">
        <v>5833</v>
      </c>
      <c r="H717" s="832"/>
      <c r="I717" s="832"/>
      <c r="J717" s="823"/>
      <c r="K717" s="823"/>
      <c r="L717" s="832">
        <v>2</v>
      </c>
      <c r="M717" s="832">
        <v>996</v>
      </c>
      <c r="N717" s="823">
        <v>1</v>
      </c>
      <c r="O717" s="823">
        <v>498</v>
      </c>
      <c r="P717" s="832"/>
      <c r="Q717" s="832"/>
      <c r="R717" s="828"/>
      <c r="S717" s="833"/>
    </row>
    <row r="718" spans="1:19" ht="14.45" customHeight="1" x14ac:dyDescent="0.2">
      <c r="A718" s="822" t="s">
        <v>5810</v>
      </c>
      <c r="B718" s="823" t="s">
        <v>5811</v>
      </c>
      <c r="C718" s="823" t="s">
        <v>598</v>
      </c>
      <c r="D718" s="823" t="s">
        <v>5709</v>
      </c>
      <c r="E718" s="823" t="s">
        <v>5728</v>
      </c>
      <c r="F718" s="823" t="s">
        <v>5849</v>
      </c>
      <c r="G718" s="823" t="s">
        <v>5847</v>
      </c>
      <c r="H718" s="832">
        <v>3</v>
      </c>
      <c r="I718" s="832">
        <v>1143</v>
      </c>
      <c r="J718" s="823">
        <v>0.42411873840445269</v>
      </c>
      <c r="K718" s="823">
        <v>381</v>
      </c>
      <c r="L718" s="832">
        <v>7</v>
      </c>
      <c r="M718" s="832">
        <v>2695</v>
      </c>
      <c r="N718" s="823">
        <v>1</v>
      </c>
      <c r="O718" s="823">
        <v>385</v>
      </c>
      <c r="P718" s="832"/>
      <c r="Q718" s="832"/>
      <c r="R718" s="828"/>
      <c r="S718" s="833"/>
    </row>
    <row r="719" spans="1:19" ht="14.45" customHeight="1" x14ac:dyDescent="0.2">
      <c r="A719" s="822" t="s">
        <v>5810</v>
      </c>
      <c r="B719" s="823" t="s">
        <v>5811</v>
      </c>
      <c r="C719" s="823" t="s">
        <v>598</v>
      </c>
      <c r="D719" s="823" t="s">
        <v>2273</v>
      </c>
      <c r="E719" s="823" t="s">
        <v>5728</v>
      </c>
      <c r="F719" s="823" t="s">
        <v>5819</v>
      </c>
      <c r="G719" s="823" t="s">
        <v>5820</v>
      </c>
      <c r="H719" s="832">
        <v>4</v>
      </c>
      <c r="I719" s="832">
        <v>1008</v>
      </c>
      <c r="J719" s="823">
        <v>1.984251968503937</v>
      </c>
      <c r="K719" s="823">
        <v>252</v>
      </c>
      <c r="L719" s="832">
        <v>2</v>
      </c>
      <c r="M719" s="832">
        <v>508</v>
      </c>
      <c r="N719" s="823">
        <v>1</v>
      </c>
      <c r="O719" s="823">
        <v>254</v>
      </c>
      <c r="P719" s="832">
        <v>1</v>
      </c>
      <c r="Q719" s="832">
        <v>255</v>
      </c>
      <c r="R719" s="828">
        <v>0.50196850393700787</v>
      </c>
      <c r="S719" s="833">
        <v>255</v>
      </c>
    </row>
    <row r="720" spans="1:19" ht="14.45" customHeight="1" x14ac:dyDescent="0.2">
      <c r="A720" s="822" t="s">
        <v>5810</v>
      </c>
      <c r="B720" s="823" t="s">
        <v>5811</v>
      </c>
      <c r="C720" s="823" t="s">
        <v>598</v>
      </c>
      <c r="D720" s="823" t="s">
        <v>2273</v>
      </c>
      <c r="E720" s="823" t="s">
        <v>5728</v>
      </c>
      <c r="F720" s="823" t="s">
        <v>5821</v>
      </c>
      <c r="G720" s="823" t="s">
        <v>5822</v>
      </c>
      <c r="H720" s="832">
        <v>28</v>
      </c>
      <c r="I720" s="832">
        <v>3556</v>
      </c>
      <c r="J720" s="823">
        <v>14.111111111111111</v>
      </c>
      <c r="K720" s="823">
        <v>127</v>
      </c>
      <c r="L720" s="832">
        <v>2</v>
      </c>
      <c r="M720" s="832">
        <v>252</v>
      </c>
      <c r="N720" s="823">
        <v>1</v>
      </c>
      <c r="O720" s="823">
        <v>126</v>
      </c>
      <c r="P720" s="832">
        <v>4</v>
      </c>
      <c r="Q720" s="832">
        <v>508</v>
      </c>
      <c r="R720" s="828">
        <v>2.0158730158730158</v>
      </c>
      <c r="S720" s="833">
        <v>127</v>
      </c>
    </row>
    <row r="721" spans="1:19" ht="14.45" customHeight="1" x14ac:dyDescent="0.2">
      <c r="A721" s="822" t="s">
        <v>5810</v>
      </c>
      <c r="B721" s="823" t="s">
        <v>5811</v>
      </c>
      <c r="C721" s="823" t="s">
        <v>598</v>
      </c>
      <c r="D721" s="823" t="s">
        <v>2273</v>
      </c>
      <c r="E721" s="823" t="s">
        <v>5728</v>
      </c>
      <c r="F721" s="823" t="s">
        <v>5823</v>
      </c>
      <c r="G721" s="823" t="s">
        <v>5796</v>
      </c>
      <c r="H721" s="832">
        <v>2</v>
      </c>
      <c r="I721" s="832">
        <v>928</v>
      </c>
      <c r="J721" s="823"/>
      <c r="K721" s="823">
        <v>464</v>
      </c>
      <c r="L721" s="832"/>
      <c r="M721" s="832"/>
      <c r="N721" s="823"/>
      <c r="O721" s="823"/>
      <c r="P721" s="832"/>
      <c r="Q721" s="832"/>
      <c r="R721" s="828"/>
      <c r="S721" s="833"/>
    </row>
    <row r="722" spans="1:19" ht="14.45" customHeight="1" x14ac:dyDescent="0.2">
      <c r="A722" s="822" t="s">
        <v>5810</v>
      </c>
      <c r="B722" s="823" t="s">
        <v>5811</v>
      </c>
      <c r="C722" s="823" t="s">
        <v>598</v>
      </c>
      <c r="D722" s="823" t="s">
        <v>2273</v>
      </c>
      <c r="E722" s="823" t="s">
        <v>5728</v>
      </c>
      <c r="F722" s="823" t="s">
        <v>5838</v>
      </c>
      <c r="G722" s="823" t="s">
        <v>5798</v>
      </c>
      <c r="H722" s="832">
        <v>4</v>
      </c>
      <c r="I722" s="832">
        <v>1788</v>
      </c>
      <c r="J722" s="823"/>
      <c r="K722" s="823">
        <v>447</v>
      </c>
      <c r="L722" s="832"/>
      <c r="M722" s="832"/>
      <c r="N722" s="823"/>
      <c r="O722" s="823"/>
      <c r="P722" s="832"/>
      <c r="Q722" s="832"/>
      <c r="R722" s="828"/>
      <c r="S722" s="833"/>
    </row>
    <row r="723" spans="1:19" ht="14.45" customHeight="1" x14ac:dyDescent="0.2">
      <c r="A723" s="822" t="s">
        <v>5810</v>
      </c>
      <c r="B723" s="823" t="s">
        <v>5811</v>
      </c>
      <c r="C723" s="823" t="s">
        <v>598</v>
      </c>
      <c r="D723" s="823" t="s">
        <v>2273</v>
      </c>
      <c r="E723" s="823" t="s">
        <v>5728</v>
      </c>
      <c r="F723" s="823" t="s">
        <v>5844</v>
      </c>
      <c r="G723" s="823" t="s">
        <v>5845</v>
      </c>
      <c r="H723" s="832">
        <v>0</v>
      </c>
      <c r="I723" s="832">
        <v>0</v>
      </c>
      <c r="J723" s="823"/>
      <c r="K723" s="823"/>
      <c r="L723" s="832"/>
      <c r="M723" s="832"/>
      <c r="N723" s="823"/>
      <c r="O723" s="823"/>
      <c r="P723" s="832"/>
      <c r="Q723" s="832"/>
      <c r="R723" s="828"/>
      <c r="S723" s="833"/>
    </row>
    <row r="724" spans="1:19" ht="14.45" customHeight="1" x14ac:dyDescent="0.2">
      <c r="A724" s="822" t="s">
        <v>5810</v>
      </c>
      <c r="B724" s="823" t="s">
        <v>5811</v>
      </c>
      <c r="C724" s="823" t="s">
        <v>598</v>
      </c>
      <c r="D724" s="823" t="s">
        <v>2273</v>
      </c>
      <c r="E724" s="823" t="s">
        <v>5728</v>
      </c>
      <c r="F724" s="823" t="s">
        <v>5849</v>
      </c>
      <c r="G724" s="823" t="s">
        <v>5847</v>
      </c>
      <c r="H724" s="832">
        <v>3</v>
      </c>
      <c r="I724" s="832">
        <v>1143</v>
      </c>
      <c r="J724" s="823">
        <v>0.98961038961038961</v>
      </c>
      <c r="K724" s="823">
        <v>381</v>
      </c>
      <c r="L724" s="832">
        <v>3</v>
      </c>
      <c r="M724" s="832">
        <v>1155</v>
      </c>
      <c r="N724" s="823">
        <v>1</v>
      </c>
      <c r="O724" s="823">
        <v>385</v>
      </c>
      <c r="P724" s="832">
        <v>2</v>
      </c>
      <c r="Q724" s="832">
        <v>776</v>
      </c>
      <c r="R724" s="828">
        <v>0.67186147186147183</v>
      </c>
      <c r="S724" s="833">
        <v>388</v>
      </c>
    </row>
    <row r="725" spans="1:19" ht="14.45" customHeight="1" x14ac:dyDescent="0.2">
      <c r="A725" s="822" t="s">
        <v>5810</v>
      </c>
      <c r="B725" s="823" t="s">
        <v>5811</v>
      </c>
      <c r="C725" s="823" t="s">
        <v>598</v>
      </c>
      <c r="D725" s="823" t="s">
        <v>5711</v>
      </c>
      <c r="E725" s="823" t="s">
        <v>5728</v>
      </c>
      <c r="F725" s="823" t="s">
        <v>5819</v>
      </c>
      <c r="G725" s="823" t="s">
        <v>5820</v>
      </c>
      <c r="H725" s="832">
        <v>4</v>
      </c>
      <c r="I725" s="832">
        <v>1008</v>
      </c>
      <c r="J725" s="823"/>
      <c r="K725" s="823">
        <v>252</v>
      </c>
      <c r="L725" s="832"/>
      <c r="M725" s="832"/>
      <c r="N725" s="823"/>
      <c r="O725" s="823"/>
      <c r="P725" s="832"/>
      <c r="Q725" s="832"/>
      <c r="R725" s="828"/>
      <c r="S725" s="833"/>
    </row>
    <row r="726" spans="1:19" ht="14.45" customHeight="1" x14ac:dyDescent="0.2">
      <c r="A726" s="822" t="s">
        <v>5810</v>
      </c>
      <c r="B726" s="823" t="s">
        <v>5811</v>
      </c>
      <c r="C726" s="823" t="s">
        <v>598</v>
      </c>
      <c r="D726" s="823" t="s">
        <v>5711</v>
      </c>
      <c r="E726" s="823" t="s">
        <v>5728</v>
      </c>
      <c r="F726" s="823" t="s">
        <v>5821</v>
      </c>
      <c r="G726" s="823" t="s">
        <v>5822</v>
      </c>
      <c r="H726" s="832">
        <v>18</v>
      </c>
      <c r="I726" s="832">
        <v>2286</v>
      </c>
      <c r="J726" s="823"/>
      <c r="K726" s="823">
        <v>127</v>
      </c>
      <c r="L726" s="832"/>
      <c r="M726" s="832"/>
      <c r="N726" s="823"/>
      <c r="O726" s="823"/>
      <c r="P726" s="832"/>
      <c r="Q726" s="832"/>
      <c r="R726" s="828"/>
      <c r="S726" s="833"/>
    </row>
    <row r="727" spans="1:19" ht="14.45" customHeight="1" x14ac:dyDescent="0.2">
      <c r="A727" s="822" t="s">
        <v>5810</v>
      </c>
      <c r="B727" s="823" t="s">
        <v>5811</v>
      </c>
      <c r="C727" s="823" t="s">
        <v>598</v>
      </c>
      <c r="D727" s="823" t="s">
        <v>5711</v>
      </c>
      <c r="E727" s="823" t="s">
        <v>5728</v>
      </c>
      <c r="F727" s="823" t="s">
        <v>5836</v>
      </c>
      <c r="G727" s="823" t="s">
        <v>5833</v>
      </c>
      <c r="H727" s="832">
        <v>2</v>
      </c>
      <c r="I727" s="832">
        <v>1138</v>
      </c>
      <c r="J727" s="823"/>
      <c r="K727" s="823">
        <v>569</v>
      </c>
      <c r="L727" s="832"/>
      <c r="M727" s="832"/>
      <c r="N727" s="823"/>
      <c r="O727" s="823"/>
      <c r="P727" s="832"/>
      <c r="Q727" s="832"/>
      <c r="R727" s="828"/>
      <c r="S727" s="833"/>
    </row>
    <row r="728" spans="1:19" ht="14.45" customHeight="1" x14ac:dyDescent="0.2">
      <c r="A728" s="822" t="s">
        <v>5810</v>
      </c>
      <c r="B728" s="823" t="s">
        <v>5811</v>
      </c>
      <c r="C728" s="823" t="s">
        <v>598</v>
      </c>
      <c r="D728" s="823" t="s">
        <v>5711</v>
      </c>
      <c r="E728" s="823" t="s">
        <v>5728</v>
      </c>
      <c r="F728" s="823" t="s">
        <v>5849</v>
      </c>
      <c r="G728" s="823" t="s">
        <v>5847</v>
      </c>
      <c r="H728" s="832">
        <v>11</v>
      </c>
      <c r="I728" s="832">
        <v>4191</v>
      </c>
      <c r="J728" s="823"/>
      <c r="K728" s="823">
        <v>381</v>
      </c>
      <c r="L728" s="832"/>
      <c r="M728" s="832"/>
      <c r="N728" s="823"/>
      <c r="O728" s="823"/>
      <c r="P728" s="832"/>
      <c r="Q728" s="832"/>
      <c r="R728" s="828"/>
      <c r="S728" s="833"/>
    </row>
    <row r="729" spans="1:19" ht="14.45" customHeight="1" x14ac:dyDescent="0.2">
      <c r="A729" s="822" t="s">
        <v>5810</v>
      </c>
      <c r="B729" s="823" t="s">
        <v>5811</v>
      </c>
      <c r="C729" s="823" t="s">
        <v>598</v>
      </c>
      <c r="D729" s="823" t="s">
        <v>5713</v>
      </c>
      <c r="E729" s="823" t="s">
        <v>5728</v>
      </c>
      <c r="F729" s="823" t="s">
        <v>5819</v>
      </c>
      <c r="G729" s="823" t="s">
        <v>5820</v>
      </c>
      <c r="H729" s="832">
        <v>2</v>
      </c>
      <c r="I729" s="832">
        <v>504</v>
      </c>
      <c r="J729" s="823"/>
      <c r="K729" s="823">
        <v>252</v>
      </c>
      <c r="L729" s="832"/>
      <c r="M729" s="832"/>
      <c r="N729" s="823"/>
      <c r="O729" s="823"/>
      <c r="P729" s="832"/>
      <c r="Q729" s="832"/>
      <c r="R729" s="828"/>
      <c r="S729" s="833"/>
    </row>
    <row r="730" spans="1:19" ht="14.45" customHeight="1" x14ac:dyDescent="0.2">
      <c r="A730" s="822" t="s">
        <v>5810</v>
      </c>
      <c r="B730" s="823" t="s">
        <v>5811</v>
      </c>
      <c r="C730" s="823" t="s">
        <v>598</v>
      </c>
      <c r="D730" s="823" t="s">
        <v>5713</v>
      </c>
      <c r="E730" s="823" t="s">
        <v>5728</v>
      </c>
      <c r="F730" s="823" t="s">
        <v>5821</v>
      </c>
      <c r="G730" s="823" t="s">
        <v>5822</v>
      </c>
      <c r="H730" s="832">
        <v>2</v>
      </c>
      <c r="I730" s="832">
        <v>254</v>
      </c>
      <c r="J730" s="823"/>
      <c r="K730" s="823">
        <v>127</v>
      </c>
      <c r="L730" s="832"/>
      <c r="M730" s="832"/>
      <c r="N730" s="823"/>
      <c r="O730" s="823"/>
      <c r="P730" s="832"/>
      <c r="Q730" s="832"/>
      <c r="R730" s="828"/>
      <c r="S730" s="833"/>
    </row>
    <row r="731" spans="1:19" ht="14.45" customHeight="1" x14ac:dyDescent="0.2">
      <c r="A731" s="822" t="s">
        <v>5810</v>
      </c>
      <c r="B731" s="823" t="s">
        <v>5811</v>
      </c>
      <c r="C731" s="823" t="s">
        <v>598</v>
      </c>
      <c r="D731" s="823" t="s">
        <v>5713</v>
      </c>
      <c r="E731" s="823" t="s">
        <v>5728</v>
      </c>
      <c r="F731" s="823" t="s">
        <v>5836</v>
      </c>
      <c r="G731" s="823" t="s">
        <v>5833</v>
      </c>
      <c r="H731" s="832">
        <v>1</v>
      </c>
      <c r="I731" s="832">
        <v>569</v>
      </c>
      <c r="J731" s="823"/>
      <c r="K731" s="823">
        <v>569</v>
      </c>
      <c r="L731" s="832"/>
      <c r="M731" s="832"/>
      <c r="N731" s="823"/>
      <c r="O731" s="823"/>
      <c r="P731" s="832"/>
      <c r="Q731" s="832"/>
      <c r="R731" s="828"/>
      <c r="S731" s="833"/>
    </row>
    <row r="732" spans="1:19" ht="14.45" customHeight="1" x14ac:dyDescent="0.2">
      <c r="A732" s="822" t="s">
        <v>5810</v>
      </c>
      <c r="B732" s="823" t="s">
        <v>5811</v>
      </c>
      <c r="C732" s="823" t="s">
        <v>598</v>
      </c>
      <c r="D732" s="823" t="s">
        <v>5713</v>
      </c>
      <c r="E732" s="823" t="s">
        <v>5728</v>
      </c>
      <c r="F732" s="823" t="s">
        <v>5849</v>
      </c>
      <c r="G732" s="823" t="s">
        <v>5847</v>
      </c>
      <c r="H732" s="832">
        <v>1</v>
      </c>
      <c r="I732" s="832">
        <v>381</v>
      </c>
      <c r="J732" s="823"/>
      <c r="K732" s="823">
        <v>381</v>
      </c>
      <c r="L732" s="832"/>
      <c r="M732" s="832"/>
      <c r="N732" s="823"/>
      <c r="O732" s="823"/>
      <c r="P732" s="832"/>
      <c r="Q732" s="832"/>
      <c r="R732" s="828"/>
      <c r="S732" s="833"/>
    </row>
    <row r="733" spans="1:19" ht="14.45" customHeight="1" x14ac:dyDescent="0.2">
      <c r="A733" s="822" t="s">
        <v>5810</v>
      </c>
      <c r="B733" s="823" t="s">
        <v>5811</v>
      </c>
      <c r="C733" s="823" t="s">
        <v>598</v>
      </c>
      <c r="D733" s="823" t="s">
        <v>5714</v>
      </c>
      <c r="E733" s="823" t="s">
        <v>5728</v>
      </c>
      <c r="F733" s="823" t="s">
        <v>5819</v>
      </c>
      <c r="G733" s="823" t="s">
        <v>5820</v>
      </c>
      <c r="H733" s="832"/>
      <c r="I733" s="832"/>
      <c r="J733" s="823"/>
      <c r="K733" s="823"/>
      <c r="L733" s="832"/>
      <c r="M733" s="832"/>
      <c r="N733" s="823"/>
      <c r="O733" s="823"/>
      <c r="P733" s="832">
        <v>2</v>
      </c>
      <c r="Q733" s="832">
        <v>510</v>
      </c>
      <c r="R733" s="828"/>
      <c r="S733" s="833">
        <v>255</v>
      </c>
    </row>
    <row r="734" spans="1:19" ht="14.45" customHeight="1" x14ac:dyDescent="0.2">
      <c r="A734" s="822" t="s">
        <v>5810</v>
      </c>
      <c r="B734" s="823" t="s">
        <v>5811</v>
      </c>
      <c r="C734" s="823" t="s">
        <v>598</v>
      </c>
      <c r="D734" s="823" t="s">
        <v>5714</v>
      </c>
      <c r="E734" s="823" t="s">
        <v>5728</v>
      </c>
      <c r="F734" s="823" t="s">
        <v>5821</v>
      </c>
      <c r="G734" s="823" t="s">
        <v>5822</v>
      </c>
      <c r="H734" s="832"/>
      <c r="I734" s="832"/>
      <c r="J734" s="823"/>
      <c r="K734" s="823"/>
      <c r="L734" s="832"/>
      <c r="M734" s="832"/>
      <c r="N734" s="823"/>
      <c r="O734" s="823"/>
      <c r="P734" s="832">
        <v>2</v>
      </c>
      <c r="Q734" s="832">
        <v>254</v>
      </c>
      <c r="R734" s="828"/>
      <c r="S734" s="833">
        <v>127</v>
      </c>
    </row>
    <row r="735" spans="1:19" ht="14.45" customHeight="1" x14ac:dyDescent="0.2">
      <c r="A735" s="822" t="s">
        <v>5810</v>
      </c>
      <c r="B735" s="823" t="s">
        <v>5811</v>
      </c>
      <c r="C735" s="823" t="s">
        <v>598</v>
      </c>
      <c r="D735" s="823" t="s">
        <v>5714</v>
      </c>
      <c r="E735" s="823" t="s">
        <v>5728</v>
      </c>
      <c r="F735" s="823" t="s">
        <v>5783</v>
      </c>
      <c r="G735" s="823" t="s">
        <v>5784</v>
      </c>
      <c r="H735" s="832"/>
      <c r="I735" s="832"/>
      <c r="J735" s="823"/>
      <c r="K735" s="823"/>
      <c r="L735" s="832">
        <v>8</v>
      </c>
      <c r="M735" s="832">
        <v>976</v>
      </c>
      <c r="N735" s="823">
        <v>1</v>
      </c>
      <c r="O735" s="823">
        <v>122</v>
      </c>
      <c r="P735" s="832"/>
      <c r="Q735" s="832"/>
      <c r="R735" s="828"/>
      <c r="S735" s="833"/>
    </row>
    <row r="736" spans="1:19" ht="14.45" customHeight="1" x14ac:dyDescent="0.2">
      <c r="A736" s="822" t="s">
        <v>5810</v>
      </c>
      <c r="B736" s="823" t="s">
        <v>5811</v>
      </c>
      <c r="C736" s="823" t="s">
        <v>598</v>
      </c>
      <c r="D736" s="823" t="s">
        <v>5714</v>
      </c>
      <c r="E736" s="823" t="s">
        <v>5728</v>
      </c>
      <c r="F736" s="823" t="s">
        <v>5849</v>
      </c>
      <c r="G736" s="823" t="s">
        <v>5847</v>
      </c>
      <c r="H736" s="832"/>
      <c r="I736" s="832"/>
      <c r="J736" s="823"/>
      <c r="K736" s="823"/>
      <c r="L736" s="832"/>
      <c r="M736" s="832"/>
      <c r="N736" s="823"/>
      <c r="O736" s="823"/>
      <c r="P736" s="832">
        <v>2</v>
      </c>
      <c r="Q736" s="832">
        <v>776</v>
      </c>
      <c r="R736" s="828"/>
      <c r="S736" s="833">
        <v>388</v>
      </c>
    </row>
    <row r="737" spans="1:19" ht="14.45" customHeight="1" x14ac:dyDescent="0.2">
      <c r="A737" s="822" t="s">
        <v>5810</v>
      </c>
      <c r="B737" s="823" t="s">
        <v>5811</v>
      </c>
      <c r="C737" s="823" t="s">
        <v>598</v>
      </c>
      <c r="D737" s="823" t="s">
        <v>5714</v>
      </c>
      <c r="E737" s="823" t="s">
        <v>5728</v>
      </c>
      <c r="F737" s="823" t="s">
        <v>5793</v>
      </c>
      <c r="G737" s="823" t="s">
        <v>5794</v>
      </c>
      <c r="H737" s="832"/>
      <c r="I737" s="832"/>
      <c r="J737" s="823"/>
      <c r="K737" s="823"/>
      <c r="L737" s="832">
        <v>1</v>
      </c>
      <c r="M737" s="832">
        <v>622</v>
      </c>
      <c r="N737" s="823">
        <v>1</v>
      </c>
      <c r="O737" s="823">
        <v>622</v>
      </c>
      <c r="P737" s="832"/>
      <c r="Q737" s="832"/>
      <c r="R737" s="828"/>
      <c r="S737" s="833"/>
    </row>
    <row r="738" spans="1:19" ht="14.45" customHeight="1" x14ac:dyDescent="0.2">
      <c r="A738" s="822" t="s">
        <v>5810</v>
      </c>
      <c r="B738" s="823" t="s">
        <v>5811</v>
      </c>
      <c r="C738" s="823" t="s">
        <v>598</v>
      </c>
      <c r="D738" s="823" t="s">
        <v>2274</v>
      </c>
      <c r="E738" s="823" t="s">
        <v>5728</v>
      </c>
      <c r="F738" s="823" t="s">
        <v>5819</v>
      </c>
      <c r="G738" s="823" t="s">
        <v>5820</v>
      </c>
      <c r="H738" s="832">
        <v>13</v>
      </c>
      <c r="I738" s="832">
        <v>3276</v>
      </c>
      <c r="J738" s="823">
        <v>0.80610236220472442</v>
      </c>
      <c r="K738" s="823">
        <v>252</v>
      </c>
      <c r="L738" s="832">
        <v>16</v>
      </c>
      <c r="M738" s="832">
        <v>4064</v>
      </c>
      <c r="N738" s="823">
        <v>1</v>
      </c>
      <c r="O738" s="823">
        <v>254</v>
      </c>
      <c r="P738" s="832">
        <v>3</v>
      </c>
      <c r="Q738" s="832">
        <v>765</v>
      </c>
      <c r="R738" s="828">
        <v>0.18823818897637795</v>
      </c>
      <c r="S738" s="833">
        <v>255</v>
      </c>
    </row>
    <row r="739" spans="1:19" ht="14.45" customHeight="1" x14ac:dyDescent="0.2">
      <c r="A739" s="822" t="s">
        <v>5810</v>
      </c>
      <c r="B739" s="823" t="s">
        <v>5811</v>
      </c>
      <c r="C739" s="823" t="s">
        <v>598</v>
      </c>
      <c r="D739" s="823" t="s">
        <v>2274</v>
      </c>
      <c r="E739" s="823" t="s">
        <v>5728</v>
      </c>
      <c r="F739" s="823" t="s">
        <v>5821</v>
      </c>
      <c r="G739" s="823" t="s">
        <v>5822</v>
      </c>
      <c r="H739" s="832">
        <v>59</v>
      </c>
      <c r="I739" s="832">
        <v>7493</v>
      </c>
      <c r="J739" s="823">
        <v>0.7929100529100529</v>
      </c>
      <c r="K739" s="823">
        <v>127</v>
      </c>
      <c r="L739" s="832">
        <v>75</v>
      </c>
      <c r="M739" s="832">
        <v>9450</v>
      </c>
      <c r="N739" s="823">
        <v>1</v>
      </c>
      <c r="O739" s="823">
        <v>126</v>
      </c>
      <c r="P739" s="832">
        <v>3</v>
      </c>
      <c r="Q739" s="832">
        <v>381</v>
      </c>
      <c r="R739" s="828">
        <v>4.0317460317460314E-2</v>
      </c>
      <c r="S739" s="833">
        <v>127</v>
      </c>
    </row>
    <row r="740" spans="1:19" ht="14.45" customHeight="1" x14ac:dyDescent="0.2">
      <c r="A740" s="822" t="s">
        <v>5810</v>
      </c>
      <c r="B740" s="823" t="s">
        <v>5811</v>
      </c>
      <c r="C740" s="823" t="s">
        <v>598</v>
      </c>
      <c r="D740" s="823" t="s">
        <v>2274</v>
      </c>
      <c r="E740" s="823" t="s">
        <v>5728</v>
      </c>
      <c r="F740" s="823" t="s">
        <v>5836</v>
      </c>
      <c r="G740" s="823" t="s">
        <v>5833</v>
      </c>
      <c r="H740" s="832">
        <v>3</v>
      </c>
      <c r="I740" s="832">
        <v>1707</v>
      </c>
      <c r="J740" s="823">
        <v>1.4895287958115184</v>
      </c>
      <c r="K740" s="823">
        <v>569</v>
      </c>
      <c r="L740" s="832">
        <v>2</v>
      </c>
      <c r="M740" s="832">
        <v>1146</v>
      </c>
      <c r="N740" s="823">
        <v>1</v>
      </c>
      <c r="O740" s="823">
        <v>573</v>
      </c>
      <c r="P740" s="832"/>
      <c r="Q740" s="832"/>
      <c r="R740" s="828"/>
      <c r="S740" s="833"/>
    </row>
    <row r="741" spans="1:19" ht="14.45" customHeight="1" x14ac:dyDescent="0.2">
      <c r="A741" s="822" t="s">
        <v>5810</v>
      </c>
      <c r="B741" s="823" t="s">
        <v>5811</v>
      </c>
      <c r="C741" s="823" t="s">
        <v>598</v>
      </c>
      <c r="D741" s="823" t="s">
        <v>2274</v>
      </c>
      <c r="E741" s="823" t="s">
        <v>5728</v>
      </c>
      <c r="F741" s="823" t="s">
        <v>5842</v>
      </c>
      <c r="G741" s="823" t="s">
        <v>5843</v>
      </c>
      <c r="H741" s="832"/>
      <c r="I741" s="832"/>
      <c r="J741" s="823"/>
      <c r="K741" s="823"/>
      <c r="L741" s="832">
        <v>1</v>
      </c>
      <c r="M741" s="832">
        <v>217</v>
      </c>
      <c r="N741" s="823">
        <v>1</v>
      </c>
      <c r="O741" s="823">
        <v>217</v>
      </c>
      <c r="P741" s="832"/>
      <c r="Q741" s="832"/>
      <c r="R741" s="828"/>
      <c r="S741" s="833"/>
    </row>
    <row r="742" spans="1:19" ht="14.45" customHeight="1" x14ac:dyDescent="0.2">
      <c r="A742" s="822" t="s">
        <v>5810</v>
      </c>
      <c r="B742" s="823" t="s">
        <v>5811</v>
      </c>
      <c r="C742" s="823" t="s">
        <v>598</v>
      </c>
      <c r="D742" s="823" t="s">
        <v>2274</v>
      </c>
      <c r="E742" s="823" t="s">
        <v>5728</v>
      </c>
      <c r="F742" s="823" t="s">
        <v>5849</v>
      </c>
      <c r="G742" s="823" t="s">
        <v>5847</v>
      </c>
      <c r="H742" s="832">
        <v>14</v>
      </c>
      <c r="I742" s="832">
        <v>5334</v>
      </c>
      <c r="J742" s="823">
        <v>0.65974025974025974</v>
      </c>
      <c r="K742" s="823">
        <v>381</v>
      </c>
      <c r="L742" s="832">
        <v>21</v>
      </c>
      <c r="M742" s="832">
        <v>8085</v>
      </c>
      <c r="N742" s="823">
        <v>1</v>
      </c>
      <c r="O742" s="823">
        <v>385</v>
      </c>
      <c r="P742" s="832">
        <v>3</v>
      </c>
      <c r="Q742" s="832">
        <v>1164</v>
      </c>
      <c r="R742" s="828">
        <v>0.14397031539888683</v>
      </c>
      <c r="S742" s="833">
        <v>388</v>
      </c>
    </row>
    <row r="743" spans="1:19" ht="14.45" customHeight="1" x14ac:dyDescent="0.2">
      <c r="A743" s="822" t="s">
        <v>5810</v>
      </c>
      <c r="B743" s="823" t="s">
        <v>5811</v>
      </c>
      <c r="C743" s="823" t="s">
        <v>598</v>
      </c>
      <c r="D743" s="823" t="s">
        <v>2276</v>
      </c>
      <c r="E743" s="823" t="s">
        <v>5728</v>
      </c>
      <c r="F743" s="823" t="s">
        <v>5819</v>
      </c>
      <c r="G743" s="823" t="s">
        <v>5820</v>
      </c>
      <c r="H743" s="832">
        <v>25</v>
      </c>
      <c r="I743" s="832">
        <v>6300</v>
      </c>
      <c r="J743" s="823">
        <v>1.3779527559055118</v>
      </c>
      <c r="K743" s="823">
        <v>252</v>
      </c>
      <c r="L743" s="832">
        <v>18</v>
      </c>
      <c r="M743" s="832">
        <v>4572</v>
      </c>
      <c r="N743" s="823">
        <v>1</v>
      </c>
      <c r="O743" s="823">
        <v>254</v>
      </c>
      <c r="P743" s="832">
        <v>10</v>
      </c>
      <c r="Q743" s="832">
        <v>2550</v>
      </c>
      <c r="R743" s="828">
        <v>0.55774278215223094</v>
      </c>
      <c r="S743" s="833">
        <v>255</v>
      </c>
    </row>
    <row r="744" spans="1:19" ht="14.45" customHeight="1" x14ac:dyDescent="0.2">
      <c r="A744" s="822" t="s">
        <v>5810</v>
      </c>
      <c r="B744" s="823" t="s">
        <v>5811</v>
      </c>
      <c r="C744" s="823" t="s">
        <v>598</v>
      </c>
      <c r="D744" s="823" t="s">
        <v>2276</v>
      </c>
      <c r="E744" s="823" t="s">
        <v>5728</v>
      </c>
      <c r="F744" s="823" t="s">
        <v>5821</v>
      </c>
      <c r="G744" s="823" t="s">
        <v>5822</v>
      </c>
      <c r="H744" s="832">
        <v>118</v>
      </c>
      <c r="I744" s="832">
        <v>14986</v>
      </c>
      <c r="J744" s="823">
        <v>1.6072501072501073</v>
      </c>
      <c r="K744" s="823">
        <v>127</v>
      </c>
      <c r="L744" s="832">
        <v>74</v>
      </c>
      <c r="M744" s="832">
        <v>9324</v>
      </c>
      <c r="N744" s="823">
        <v>1</v>
      </c>
      <c r="O744" s="823">
        <v>126</v>
      </c>
      <c r="P744" s="832">
        <v>44</v>
      </c>
      <c r="Q744" s="832">
        <v>5588</v>
      </c>
      <c r="R744" s="828">
        <v>0.59931359931359929</v>
      </c>
      <c r="S744" s="833">
        <v>127</v>
      </c>
    </row>
    <row r="745" spans="1:19" ht="14.45" customHeight="1" x14ac:dyDescent="0.2">
      <c r="A745" s="822" t="s">
        <v>5810</v>
      </c>
      <c r="B745" s="823" t="s">
        <v>5811</v>
      </c>
      <c r="C745" s="823" t="s">
        <v>598</v>
      </c>
      <c r="D745" s="823" t="s">
        <v>2276</v>
      </c>
      <c r="E745" s="823" t="s">
        <v>5728</v>
      </c>
      <c r="F745" s="823" t="s">
        <v>5836</v>
      </c>
      <c r="G745" s="823" t="s">
        <v>5833</v>
      </c>
      <c r="H745" s="832">
        <v>2</v>
      </c>
      <c r="I745" s="832">
        <v>1138</v>
      </c>
      <c r="J745" s="823">
        <v>1.9860383944153577</v>
      </c>
      <c r="K745" s="823">
        <v>569</v>
      </c>
      <c r="L745" s="832">
        <v>1</v>
      </c>
      <c r="M745" s="832">
        <v>573</v>
      </c>
      <c r="N745" s="823">
        <v>1</v>
      </c>
      <c r="O745" s="823">
        <v>573</v>
      </c>
      <c r="P745" s="832"/>
      <c r="Q745" s="832"/>
      <c r="R745" s="828"/>
      <c r="S745" s="833"/>
    </row>
    <row r="746" spans="1:19" ht="14.45" customHeight="1" x14ac:dyDescent="0.2">
      <c r="A746" s="822" t="s">
        <v>5810</v>
      </c>
      <c r="B746" s="823" t="s">
        <v>5811</v>
      </c>
      <c r="C746" s="823" t="s">
        <v>598</v>
      </c>
      <c r="D746" s="823" t="s">
        <v>2276</v>
      </c>
      <c r="E746" s="823" t="s">
        <v>5728</v>
      </c>
      <c r="F746" s="823" t="s">
        <v>5823</v>
      </c>
      <c r="G746" s="823" t="s">
        <v>5796</v>
      </c>
      <c r="H746" s="832">
        <v>1</v>
      </c>
      <c r="I746" s="832">
        <v>464</v>
      </c>
      <c r="J746" s="823">
        <v>9.914529914529914E-2</v>
      </c>
      <c r="K746" s="823">
        <v>464</v>
      </c>
      <c r="L746" s="832">
        <v>10</v>
      </c>
      <c r="M746" s="832">
        <v>4680</v>
      </c>
      <c r="N746" s="823">
        <v>1</v>
      </c>
      <c r="O746" s="823">
        <v>468</v>
      </c>
      <c r="P746" s="832">
        <v>11</v>
      </c>
      <c r="Q746" s="832">
        <v>5203</v>
      </c>
      <c r="R746" s="828">
        <v>1.1117521367521368</v>
      </c>
      <c r="S746" s="833">
        <v>473</v>
      </c>
    </row>
    <row r="747" spans="1:19" ht="14.45" customHeight="1" x14ac:dyDescent="0.2">
      <c r="A747" s="822" t="s">
        <v>5810</v>
      </c>
      <c r="B747" s="823" t="s">
        <v>5811</v>
      </c>
      <c r="C747" s="823" t="s">
        <v>598</v>
      </c>
      <c r="D747" s="823" t="s">
        <v>2276</v>
      </c>
      <c r="E747" s="823" t="s">
        <v>5728</v>
      </c>
      <c r="F747" s="823" t="s">
        <v>5849</v>
      </c>
      <c r="G747" s="823" t="s">
        <v>5847</v>
      </c>
      <c r="H747" s="832">
        <v>30</v>
      </c>
      <c r="I747" s="832">
        <v>11430</v>
      </c>
      <c r="J747" s="823">
        <v>2.1205936920222634</v>
      </c>
      <c r="K747" s="823">
        <v>381</v>
      </c>
      <c r="L747" s="832">
        <v>14</v>
      </c>
      <c r="M747" s="832">
        <v>5390</v>
      </c>
      <c r="N747" s="823">
        <v>1</v>
      </c>
      <c r="O747" s="823">
        <v>385</v>
      </c>
      <c r="P747" s="832"/>
      <c r="Q747" s="832"/>
      <c r="R747" s="828"/>
      <c r="S747" s="833"/>
    </row>
    <row r="748" spans="1:19" ht="14.45" customHeight="1" x14ac:dyDescent="0.2">
      <c r="A748" s="822" t="s">
        <v>5810</v>
      </c>
      <c r="B748" s="823" t="s">
        <v>5811</v>
      </c>
      <c r="C748" s="823" t="s">
        <v>598</v>
      </c>
      <c r="D748" s="823" t="s">
        <v>2277</v>
      </c>
      <c r="E748" s="823" t="s">
        <v>5728</v>
      </c>
      <c r="F748" s="823" t="s">
        <v>5819</v>
      </c>
      <c r="G748" s="823" t="s">
        <v>5820</v>
      </c>
      <c r="H748" s="832">
        <v>18</v>
      </c>
      <c r="I748" s="832">
        <v>4536</v>
      </c>
      <c r="J748" s="823">
        <v>1.1161417322834646</v>
      </c>
      <c r="K748" s="823">
        <v>252</v>
      </c>
      <c r="L748" s="832">
        <v>16</v>
      </c>
      <c r="M748" s="832">
        <v>4064</v>
      </c>
      <c r="N748" s="823">
        <v>1</v>
      </c>
      <c r="O748" s="823">
        <v>254</v>
      </c>
      <c r="P748" s="832">
        <v>3</v>
      </c>
      <c r="Q748" s="832">
        <v>765</v>
      </c>
      <c r="R748" s="828">
        <v>0.18823818897637795</v>
      </c>
      <c r="S748" s="833">
        <v>255</v>
      </c>
    </row>
    <row r="749" spans="1:19" ht="14.45" customHeight="1" x14ac:dyDescent="0.2">
      <c r="A749" s="822" t="s">
        <v>5810</v>
      </c>
      <c r="B749" s="823" t="s">
        <v>5811</v>
      </c>
      <c r="C749" s="823" t="s">
        <v>598</v>
      </c>
      <c r="D749" s="823" t="s">
        <v>2277</v>
      </c>
      <c r="E749" s="823" t="s">
        <v>5728</v>
      </c>
      <c r="F749" s="823" t="s">
        <v>5821</v>
      </c>
      <c r="G749" s="823" t="s">
        <v>5822</v>
      </c>
      <c r="H749" s="832">
        <v>51</v>
      </c>
      <c r="I749" s="832">
        <v>6477</v>
      </c>
      <c r="J749" s="823">
        <v>0.77886002886002881</v>
      </c>
      <c r="K749" s="823">
        <v>127</v>
      </c>
      <c r="L749" s="832">
        <v>66</v>
      </c>
      <c r="M749" s="832">
        <v>8316</v>
      </c>
      <c r="N749" s="823">
        <v>1</v>
      </c>
      <c r="O749" s="823">
        <v>126</v>
      </c>
      <c r="P749" s="832">
        <v>13</v>
      </c>
      <c r="Q749" s="832">
        <v>1651</v>
      </c>
      <c r="R749" s="828">
        <v>0.19853294853294853</v>
      </c>
      <c r="S749" s="833">
        <v>127</v>
      </c>
    </row>
    <row r="750" spans="1:19" ht="14.45" customHeight="1" x14ac:dyDescent="0.2">
      <c r="A750" s="822" t="s">
        <v>5810</v>
      </c>
      <c r="B750" s="823" t="s">
        <v>5811</v>
      </c>
      <c r="C750" s="823" t="s">
        <v>598</v>
      </c>
      <c r="D750" s="823" t="s">
        <v>2277</v>
      </c>
      <c r="E750" s="823" t="s">
        <v>5728</v>
      </c>
      <c r="F750" s="823" t="s">
        <v>5832</v>
      </c>
      <c r="G750" s="823" t="s">
        <v>5833</v>
      </c>
      <c r="H750" s="832">
        <v>1</v>
      </c>
      <c r="I750" s="832">
        <v>496</v>
      </c>
      <c r="J750" s="823"/>
      <c r="K750" s="823">
        <v>496</v>
      </c>
      <c r="L750" s="832"/>
      <c r="M750" s="832"/>
      <c r="N750" s="823"/>
      <c r="O750" s="823"/>
      <c r="P750" s="832"/>
      <c r="Q750" s="832"/>
      <c r="R750" s="828"/>
      <c r="S750" s="833"/>
    </row>
    <row r="751" spans="1:19" ht="14.45" customHeight="1" x14ac:dyDescent="0.2">
      <c r="A751" s="822" t="s">
        <v>5810</v>
      </c>
      <c r="B751" s="823" t="s">
        <v>5811</v>
      </c>
      <c r="C751" s="823" t="s">
        <v>598</v>
      </c>
      <c r="D751" s="823" t="s">
        <v>2277</v>
      </c>
      <c r="E751" s="823" t="s">
        <v>5728</v>
      </c>
      <c r="F751" s="823" t="s">
        <v>5836</v>
      </c>
      <c r="G751" s="823" t="s">
        <v>5833</v>
      </c>
      <c r="H751" s="832">
        <v>2</v>
      </c>
      <c r="I751" s="832">
        <v>1138</v>
      </c>
      <c r="J751" s="823">
        <v>0.10452833654817673</v>
      </c>
      <c r="K751" s="823">
        <v>569</v>
      </c>
      <c r="L751" s="832">
        <v>19</v>
      </c>
      <c r="M751" s="832">
        <v>10887</v>
      </c>
      <c r="N751" s="823">
        <v>1</v>
      </c>
      <c r="O751" s="823">
        <v>573</v>
      </c>
      <c r="P751" s="832"/>
      <c r="Q751" s="832"/>
      <c r="R751" s="828"/>
      <c r="S751" s="833"/>
    </row>
    <row r="752" spans="1:19" ht="14.45" customHeight="1" x14ac:dyDescent="0.2">
      <c r="A752" s="822" t="s">
        <v>5810</v>
      </c>
      <c r="B752" s="823" t="s">
        <v>5811</v>
      </c>
      <c r="C752" s="823" t="s">
        <v>598</v>
      </c>
      <c r="D752" s="823" t="s">
        <v>2277</v>
      </c>
      <c r="E752" s="823" t="s">
        <v>5728</v>
      </c>
      <c r="F752" s="823" t="s">
        <v>5837</v>
      </c>
      <c r="G752" s="823" t="s">
        <v>5835</v>
      </c>
      <c r="H752" s="832"/>
      <c r="I752" s="832"/>
      <c r="J752" s="823"/>
      <c r="K752" s="823"/>
      <c r="L752" s="832"/>
      <c r="M752" s="832"/>
      <c r="N752" s="823"/>
      <c r="O752" s="823"/>
      <c r="P752" s="832">
        <v>1</v>
      </c>
      <c r="Q752" s="832">
        <v>769</v>
      </c>
      <c r="R752" s="828"/>
      <c r="S752" s="833">
        <v>769</v>
      </c>
    </row>
    <row r="753" spans="1:19" ht="14.45" customHeight="1" x14ac:dyDescent="0.2">
      <c r="A753" s="822" t="s">
        <v>5810</v>
      </c>
      <c r="B753" s="823" t="s">
        <v>5811</v>
      </c>
      <c r="C753" s="823" t="s">
        <v>598</v>
      </c>
      <c r="D753" s="823" t="s">
        <v>2277</v>
      </c>
      <c r="E753" s="823" t="s">
        <v>5728</v>
      </c>
      <c r="F753" s="823" t="s">
        <v>5844</v>
      </c>
      <c r="G753" s="823" t="s">
        <v>5845</v>
      </c>
      <c r="H753" s="832"/>
      <c r="I753" s="832"/>
      <c r="J753" s="823"/>
      <c r="K753" s="823"/>
      <c r="L753" s="832"/>
      <c r="M753" s="832"/>
      <c r="N753" s="823"/>
      <c r="O753" s="823"/>
      <c r="P753" s="832">
        <v>2</v>
      </c>
      <c r="Q753" s="832">
        <v>178</v>
      </c>
      <c r="R753" s="828"/>
      <c r="S753" s="833">
        <v>89</v>
      </c>
    </row>
    <row r="754" spans="1:19" ht="14.45" customHeight="1" x14ac:dyDescent="0.2">
      <c r="A754" s="822" t="s">
        <v>5810</v>
      </c>
      <c r="B754" s="823" t="s">
        <v>5811</v>
      </c>
      <c r="C754" s="823" t="s">
        <v>598</v>
      </c>
      <c r="D754" s="823" t="s">
        <v>2277</v>
      </c>
      <c r="E754" s="823" t="s">
        <v>5728</v>
      </c>
      <c r="F754" s="823" t="s">
        <v>5846</v>
      </c>
      <c r="G754" s="823" t="s">
        <v>5847</v>
      </c>
      <c r="H754" s="832">
        <v>16</v>
      </c>
      <c r="I754" s="832">
        <v>4928</v>
      </c>
      <c r="J754" s="823">
        <v>15.896774193548387</v>
      </c>
      <c r="K754" s="823">
        <v>308</v>
      </c>
      <c r="L754" s="832">
        <v>1</v>
      </c>
      <c r="M754" s="832">
        <v>310</v>
      </c>
      <c r="N754" s="823">
        <v>1</v>
      </c>
      <c r="O754" s="823">
        <v>310</v>
      </c>
      <c r="P754" s="832"/>
      <c r="Q754" s="832"/>
      <c r="R754" s="828"/>
      <c r="S754" s="833"/>
    </row>
    <row r="755" spans="1:19" ht="14.45" customHeight="1" x14ac:dyDescent="0.2">
      <c r="A755" s="822" t="s">
        <v>5810</v>
      </c>
      <c r="B755" s="823" t="s">
        <v>5811</v>
      </c>
      <c r="C755" s="823" t="s">
        <v>598</v>
      </c>
      <c r="D755" s="823" t="s">
        <v>2277</v>
      </c>
      <c r="E755" s="823" t="s">
        <v>5728</v>
      </c>
      <c r="F755" s="823" t="s">
        <v>5849</v>
      </c>
      <c r="G755" s="823" t="s">
        <v>5847</v>
      </c>
      <c r="H755" s="832">
        <v>1</v>
      </c>
      <c r="I755" s="832">
        <v>381</v>
      </c>
      <c r="J755" s="823"/>
      <c r="K755" s="823">
        <v>381</v>
      </c>
      <c r="L755" s="832"/>
      <c r="M755" s="832"/>
      <c r="N755" s="823"/>
      <c r="O755" s="823"/>
      <c r="P755" s="832">
        <v>5</v>
      </c>
      <c r="Q755" s="832">
        <v>1940</v>
      </c>
      <c r="R755" s="828"/>
      <c r="S755" s="833">
        <v>388</v>
      </c>
    </row>
    <row r="756" spans="1:19" ht="14.45" customHeight="1" x14ac:dyDescent="0.2">
      <c r="A756" s="822" t="s">
        <v>5810</v>
      </c>
      <c r="B756" s="823" t="s">
        <v>5811</v>
      </c>
      <c r="C756" s="823" t="s">
        <v>598</v>
      </c>
      <c r="D756" s="823" t="s">
        <v>5715</v>
      </c>
      <c r="E756" s="823" t="s">
        <v>5728</v>
      </c>
      <c r="F756" s="823" t="s">
        <v>5819</v>
      </c>
      <c r="G756" s="823" t="s">
        <v>5820</v>
      </c>
      <c r="H756" s="832"/>
      <c r="I756" s="832"/>
      <c r="J756" s="823"/>
      <c r="K756" s="823"/>
      <c r="L756" s="832">
        <v>1</v>
      </c>
      <c r="M756" s="832">
        <v>254</v>
      </c>
      <c r="N756" s="823">
        <v>1</v>
      </c>
      <c r="O756" s="823">
        <v>254</v>
      </c>
      <c r="P756" s="832"/>
      <c r="Q756" s="832"/>
      <c r="R756" s="828"/>
      <c r="S756" s="833"/>
    </row>
    <row r="757" spans="1:19" ht="14.45" customHeight="1" x14ac:dyDescent="0.2">
      <c r="A757" s="822" t="s">
        <v>5810</v>
      </c>
      <c r="B757" s="823" t="s">
        <v>5811</v>
      </c>
      <c r="C757" s="823" t="s">
        <v>598</v>
      </c>
      <c r="D757" s="823" t="s">
        <v>5715</v>
      </c>
      <c r="E757" s="823" t="s">
        <v>5728</v>
      </c>
      <c r="F757" s="823" t="s">
        <v>5821</v>
      </c>
      <c r="G757" s="823" t="s">
        <v>5822</v>
      </c>
      <c r="H757" s="832"/>
      <c r="I757" s="832"/>
      <c r="J757" s="823"/>
      <c r="K757" s="823"/>
      <c r="L757" s="832">
        <v>4</v>
      </c>
      <c r="M757" s="832">
        <v>504</v>
      </c>
      <c r="N757" s="823">
        <v>1</v>
      </c>
      <c r="O757" s="823">
        <v>126</v>
      </c>
      <c r="P757" s="832"/>
      <c r="Q757" s="832"/>
      <c r="R757" s="828"/>
      <c r="S757" s="833"/>
    </row>
    <row r="758" spans="1:19" ht="14.45" customHeight="1" x14ac:dyDescent="0.2">
      <c r="A758" s="822" t="s">
        <v>5810</v>
      </c>
      <c r="B758" s="823" t="s">
        <v>5811</v>
      </c>
      <c r="C758" s="823" t="s">
        <v>598</v>
      </c>
      <c r="D758" s="823" t="s">
        <v>5715</v>
      </c>
      <c r="E758" s="823" t="s">
        <v>5728</v>
      </c>
      <c r="F758" s="823" t="s">
        <v>5836</v>
      </c>
      <c r="G758" s="823" t="s">
        <v>5833</v>
      </c>
      <c r="H758" s="832"/>
      <c r="I758" s="832"/>
      <c r="J758" s="823"/>
      <c r="K758" s="823"/>
      <c r="L758" s="832">
        <v>1</v>
      </c>
      <c r="M758" s="832">
        <v>573</v>
      </c>
      <c r="N758" s="823">
        <v>1</v>
      </c>
      <c r="O758" s="823">
        <v>573</v>
      </c>
      <c r="P758" s="832"/>
      <c r="Q758" s="832"/>
      <c r="R758" s="828"/>
      <c r="S758" s="833"/>
    </row>
    <row r="759" spans="1:19" ht="14.45" customHeight="1" x14ac:dyDescent="0.2">
      <c r="A759" s="822" t="s">
        <v>5810</v>
      </c>
      <c r="B759" s="823" t="s">
        <v>5811</v>
      </c>
      <c r="C759" s="823" t="s">
        <v>598</v>
      </c>
      <c r="D759" s="823" t="s">
        <v>2278</v>
      </c>
      <c r="E759" s="823" t="s">
        <v>5728</v>
      </c>
      <c r="F759" s="823" t="s">
        <v>5819</v>
      </c>
      <c r="G759" s="823" t="s">
        <v>5820</v>
      </c>
      <c r="H759" s="832">
        <v>6</v>
      </c>
      <c r="I759" s="832">
        <v>1512</v>
      </c>
      <c r="J759" s="823">
        <v>0.33070866141732286</v>
      </c>
      <c r="K759" s="823">
        <v>252</v>
      </c>
      <c r="L759" s="832">
        <v>18</v>
      </c>
      <c r="M759" s="832">
        <v>4572</v>
      </c>
      <c r="N759" s="823">
        <v>1</v>
      </c>
      <c r="O759" s="823">
        <v>254</v>
      </c>
      <c r="P759" s="832">
        <v>4</v>
      </c>
      <c r="Q759" s="832">
        <v>1020</v>
      </c>
      <c r="R759" s="828">
        <v>0.2230971128608924</v>
      </c>
      <c r="S759" s="833">
        <v>255</v>
      </c>
    </row>
    <row r="760" spans="1:19" ht="14.45" customHeight="1" x14ac:dyDescent="0.2">
      <c r="A760" s="822" t="s">
        <v>5810</v>
      </c>
      <c r="B760" s="823" t="s">
        <v>5811</v>
      </c>
      <c r="C760" s="823" t="s">
        <v>598</v>
      </c>
      <c r="D760" s="823" t="s">
        <v>2278</v>
      </c>
      <c r="E760" s="823" t="s">
        <v>5728</v>
      </c>
      <c r="F760" s="823" t="s">
        <v>5821</v>
      </c>
      <c r="G760" s="823" t="s">
        <v>5822</v>
      </c>
      <c r="H760" s="832">
        <v>10</v>
      </c>
      <c r="I760" s="832">
        <v>1270</v>
      </c>
      <c r="J760" s="823">
        <v>0.16798941798941799</v>
      </c>
      <c r="K760" s="823">
        <v>127</v>
      </c>
      <c r="L760" s="832">
        <v>60</v>
      </c>
      <c r="M760" s="832">
        <v>7560</v>
      </c>
      <c r="N760" s="823">
        <v>1</v>
      </c>
      <c r="O760" s="823">
        <v>126</v>
      </c>
      <c r="P760" s="832">
        <v>4</v>
      </c>
      <c r="Q760" s="832">
        <v>508</v>
      </c>
      <c r="R760" s="828">
        <v>6.7195767195767198E-2</v>
      </c>
      <c r="S760" s="833">
        <v>127</v>
      </c>
    </row>
    <row r="761" spans="1:19" ht="14.45" customHeight="1" x14ac:dyDescent="0.2">
      <c r="A761" s="822" t="s">
        <v>5810</v>
      </c>
      <c r="B761" s="823" t="s">
        <v>5811</v>
      </c>
      <c r="C761" s="823" t="s">
        <v>598</v>
      </c>
      <c r="D761" s="823" t="s">
        <v>2278</v>
      </c>
      <c r="E761" s="823" t="s">
        <v>5728</v>
      </c>
      <c r="F761" s="823" t="s">
        <v>5836</v>
      </c>
      <c r="G761" s="823" t="s">
        <v>5833</v>
      </c>
      <c r="H761" s="832">
        <v>3</v>
      </c>
      <c r="I761" s="832">
        <v>1707</v>
      </c>
      <c r="J761" s="823"/>
      <c r="K761" s="823">
        <v>569</v>
      </c>
      <c r="L761" s="832"/>
      <c r="M761" s="832"/>
      <c r="N761" s="823"/>
      <c r="O761" s="823"/>
      <c r="P761" s="832"/>
      <c r="Q761" s="832"/>
      <c r="R761" s="828"/>
      <c r="S761" s="833"/>
    </row>
    <row r="762" spans="1:19" ht="14.45" customHeight="1" x14ac:dyDescent="0.2">
      <c r="A762" s="822" t="s">
        <v>5810</v>
      </c>
      <c r="B762" s="823" t="s">
        <v>5811</v>
      </c>
      <c r="C762" s="823" t="s">
        <v>598</v>
      </c>
      <c r="D762" s="823" t="s">
        <v>2278</v>
      </c>
      <c r="E762" s="823" t="s">
        <v>5728</v>
      </c>
      <c r="F762" s="823" t="s">
        <v>5846</v>
      </c>
      <c r="G762" s="823" t="s">
        <v>5847</v>
      </c>
      <c r="H762" s="832">
        <v>1</v>
      </c>
      <c r="I762" s="832">
        <v>308</v>
      </c>
      <c r="J762" s="823"/>
      <c r="K762" s="823">
        <v>308</v>
      </c>
      <c r="L762" s="832"/>
      <c r="M762" s="832"/>
      <c r="N762" s="823"/>
      <c r="O762" s="823"/>
      <c r="P762" s="832"/>
      <c r="Q762" s="832"/>
      <c r="R762" s="828"/>
      <c r="S762" s="833"/>
    </row>
    <row r="763" spans="1:19" ht="14.45" customHeight="1" x14ac:dyDescent="0.2">
      <c r="A763" s="822" t="s">
        <v>5810</v>
      </c>
      <c r="B763" s="823" t="s">
        <v>5811</v>
      </c>
      <c r="C763" s="823" t="s">
        <v>598</v>
      </c>
      <c r="D763" s="823" t="s">
        <v>2278</v>
      </c>
      <c r="E763" s="823" t="s">
        <v>5728</v>
      </c>
      <c r="F763" s="823" t="s">
        <v>5849</v>
      </c>
      <c r="G763" s="823" t="s">
        <v>5847</v>
      </c>
      <c r="H763" s="832">
        <v>5</v>
      </c>
      <c r="I763" s="832">
        <v>1905</v>
      </c>
      <c r="J763" s="823">
        <v>0.23562152133580705</v>
      </c>
      <c r="K763" s="823">
        <v>381</v>
      </c>
      <c r="L763" s="832">
        <v>21</v>
      </c>
      <c r="M763" s="832">
        <v>8085</v>
      </c>
      <c r="N763" s="823">
        <v>1</v>
      </c>
      <c r="O763" s="823">
        <v>385</v>
      </c>
      <c r="P763" s="832">
        <v>4</v>
      </c>
      <c r="Q763" s="832">
        <v>1552</v>
      </c>
      <c r="R763" s="828">
        <v>0.19196042053184911</v>
      </c>
      <c r="S763" s="833">
        <v>388</v>
      </c>
    </row>
    <row r="764" spans="1:19" ht="14.45" customHeight="1" x14ac:dyDescent="0.2">
      <c r="A764" s="822" t="s">
        <v>5810</v>
      </c>
      <c r="B764" s="823" t="s">
        <v>5811</v>
      </c>
      <c r="C764" s="823" t="s">
        <v>598</v>
      </c>
      <c r="D764" s="823" t="s">
        <v>2279</v>
      </c>
      <c r="E764" s="823" t="s">
        <v>5728</v>
      </c>
      <c r="F764" s="823" t="s">
        <v>5819</v>
      </c>
      <c r="G764" s="823" t="s">
        <v>5820</v>
      </c>
      <c r="H764" s="832"/>
      <c r="I764" s="832"/>
      <c r="J764" s="823"/>
      <c r="K764" s="823"/>
      <c r="L764" s="832">
        <v>1</v>
      </c>
      <c r="M764" s="832">
        <v>254</v>
      </c>
      <c r="N764" s="823">
        <v>1</v>
      </c>
      <c r="O764" s="823">
        <v>254</v>
      </c>
      <c r="P764" s="832"/>
      <c r="Q764" s="832"/>
      <c r="R764" s="828"/>
      <c r="S764" s="833"/>
    </row>
    <row r="765" spans="1:19" ht="14.45" customHeight="1" x14ac:dyDescent="0.2">
      <c r="A765" s="822" t="s">
        <v>5810</v>
      </c>
      <c r="B765" s="823" t="s">
        <v>5811</v>
      </c>
      <c r="C765" s="823" t="s">
        <v>598</v>
      </c>
      <c r="D765" s="823" t="s">
        <v>2279</v>
      </c>
      <c r="E765" s="823" t="s">
        <v>5728</v>
      </c>
      <c r="F765" s="823" t="s">
        <v>5821</v>
      </c>
      <c r="G765" s="823" t="s">
        <v>5822</v>
      </c>
      <c r="H765" s="832"/>
      <c r="I765" s="832"/>
      <c r="J765" s="823"/>
      <c r="K765" s="823"/>
      <c r="L765" s="832">
        <v>4</v>
      </c>
      <c r="M765" s="832">
        <v>504</v>
      </c>
      <c r="N765" s="823">
        <v>1</v>
      </c>
      <c r="O765" s="823">
        <v>126</v>
      </c>
      <c r="P765" s="832"/>
      <c r="Q765" s="832"/>
      <c r="R765" s="828"/>
      <c r="S765" s="833"/>
    </row>
    <row r="766" spans="1:19" ht="14.45" customHeight="1" x14ac:dyDescent="0.2">
      <c r="A766" s="822" t="s">
        <v>5810</v>
      </c>
      <c r="B766" s="823" t="s">
        <v>5811</v>
      </c>
      <c r="C766" s="823" t="s">
        <v>598</v>
      </c>
      <c r="D766" s="823" t="s">
        <v>2279</v>
      </c>
      <c r="E766" s="823" t="s">
        <v>5728</v>
      </c>
      <c r="F766" s="823" t="s">
        <v>5846</v>
      </c>
      <c r="G766" s="823" t="s">
        <v>5847</v>
      </c>
      <c r="H766" s="832"/>
      <c r="I766" s="832"/>
      <c r="J766" s="823"/>
      <c r="K766" s="823"/>
      <c r="L766" s="832">
        <v>2</v>
      </c>
      <c r="M766" s="832">
        <v>620</v>
      </c>
      <c r="N766" s="823">
        <v>1</v>
      </c>
      <c r="O766" s="823">
        <v>310</v>
      </c>
      <c r="P766" s="832"/>
      <c r="Q766" s="832"/>
      <c r="R766" s="828"/>
      <c r="S766" s="833"/>
    </row>
    <row r="767" spans="1:19" ht="14.45" customHeight="1" x14ac:dyDescent="0.2">
      <c r="A767" s="822" t="s">
        <v>5810</v>
      </c>
      <c r="B767" s="823" t="s">
        <v>5811</v>
      </c>
      <c r="C767" s="823" t="s">
        <v>598</v>
      </c>
      <c r="D767" s="823" t="s">
        <v>5717</v>
      </c>
      <c r="E767" s="823" t="s">
        <v>5728</v>
      </c>
      <c r="F767" s="823" t="s">
        <v>5819</v>
      </c>
      <c r="G767" s="823" t="s">
        <v>5820</v>
      </c>
      <c r="H767" s="832">
        <v>5</v>
      </c>
      <c r="I767" s="832">
        <v>1260</v>
      </c>
      <c r="J767" s="823"/>
      <c r="K767" s="823">
        <v>252</v>
      </c>
      <c r="L767" s="832"/>
      <c r="M767" s="832"/>
      <c r="N767" s="823"/>
      <c r="O767" s="823"/>
      <c r="P767" s="832"/>
      <c r="Q767" s="832"/>
      <c r="R767" s="828"/>
      <c r="S767" s="833"/>
    </row>
    <row r="768" spans="1:19" ht="14.45" customHeight="1" x14ac:dyDescent="0.2">
      <c r="A768" s="822" t="s">
        <v>5810</v>
      </c>
      <c r="B768" s="823" t="s">
        <v>5811</v>
      </c>
      <c r="C768" s="823" t="s">
        <v>598</v>
      </c>
      <c r="D768" s="823" t="s">
        <v>5717</v>
      </c>
      <c r="E768" s="823" t="s">
        <v>5728</v>
      </c>
      <c r="F768" s="823" t="s">
        <v>5821</v>
      </c>
      <c r="G768" s="823" t="s">
        <v>5822</v>
      </c>
      <c r="H768" s="832">
        <v>24</v>
      </c>
      <c r="I768" s="832">
        <v>3048</v>
      </c>
      <c r="J768" s="823"/>
      <c r="K768" s="823">
        <v>127</v>
      </c>
      <c r="L768" s="832"/>
      <c r="M768" s="832"/>
      <c r="N768" s="823"/>
      <c r="O768" s="823"/>
      <c r="P768" s="832"/>
      <c r="Q768" s="832"/>
      <c r="R768" s="828"/>
      <c r="S768" s="833"/>
    </row>
    <row r="769" spans="1:19" ht="14.45" customHeight="1" x14ac:dyDescent="0.2">
      <c r="A769" s="822" t="s">
        <v>5810</v>
      </c>
      <c r="B769" s="823" t="s">
        <v>5811</v>
      </c>
      <c r="C769" s="823" t="s">
        <v>598</v>
      </c>
      <c r="D769" s="823" t="s">
        <v>5717</v>
      </c>
      <c r="E769" s="823" t="s">
        <v>5728</v>
      </c>
      <c r="F769" s="823" t="s">
        <v>5846</v>
      </c>
      <c r="G769" s="823" t="s">
        <v>5847</v>
      </c>
      <c r="H769" s="832">
        <v>7</v>
      </c>
      <c r="I769" s="832">
        <v>2156</v>
      </c>
      <c r="J769" s="823"/>
      <c r="K769" s="823">
        <v>308</v>
      </c>
      <c r="L769" s="832"/>
      <c r="M769" s="832"/>
      <c r="N769" s="823"/>
      <c r="O769" s="823"/>
      <c r="P769" s="832"/>
      <c r="Q769" s="832"/>
      <c r="R769" s="828"/>
      <c r="S769" s="833"/>
    </row>
    <row r="770" spans="1:19" ht="14.45" customHeight="1" x14ac:dyDescent="0.2">
      <c r="A770" s="822" t="s">
        <v>5810</v>
      </c>
      <c r="B770" s="823" t="s">
        <v>5811</v>
      </c>
      <c r="C770" s="823" t="s">
        <v>598</v>
      </c>
      <c r="D770" s="823" t="s">
        <v>5718</v>
      </c>
      <c r="E770" s="823" t="s">
        <v>5728</v>
      </c>
      <c r="F770" s="823" t="s">
        <v>5819</v>
      </c>
      <c r="G770" s="823" t="s">
        <v>5820</v>
      </c>
      <c r="H770" s="832">
        <v>2</v>
      </c>
      <c r="I770" s="832">
        <v>504</v>
      </c>
      <c r="J770" s="823">
        <v>0.16535433070866143</v>
      </c>
      <c r="K770" s="823">
        <v>252</v>
      </c>
      <c r="L770" s="832">
        <v>12</v>
      </c>
      <c r="M770" s="832">
        <v>3048</v>
      </c>
      <c r="N770" s="823">
        <v>1</v>
      </c>
      <c r="O770" s="823">
        <v>254</v>
      </c>
      <c r="P770" s="832"/>
      <c r="Q770" s="832"/>
      <c r="R770" s="828"/>
      <c r="S770" s="833"/>
    </row>
    <row r="771" spans="1:19" ht="14.45" customHeight="1" x14ac:dyDescent="0.2">
      <c r="A771" s="822" t="s">
        <v>5810</v>
      </c>
      <c r="B771" s="823" t="s">
        <v>5811</v>
      </c>
      <c r="C771" s="823" t="s">
        <v>598</v>
      </c>
      <c r="D771" s="823" t="s">
        <v>5718</v>
      </c>
      <c r="E771" s="823" t="s">
        <v>5728</v>
      </c>
      <c r="F771" s="823" t="s">
        <v>5821</v>
      </c>
      <c r="G771" s="823" t="s">
        <v>5822</v>
      </c>
      <c r="H771" s="832">
        <v>3</v>
      </c>
      <c r="I771" s="832">
        <v>381</v>
      </c>
      <c r="J771" s="823">
        <v>6.7195767195767198E-2</v>
      </c>
      <c r="K771" s="823">
        <v>127</v>
      </c>
      <c r="L771" s="832">
        <v>45</v>
      </c>
      <c r="M771" s="832">
        <v>5670</v>
      </c>
      <c r="N771" s="823">
        <v>1</v>
      </c>
      <c r="O771" s="823">
        <v>126</v>
      </c>
      <c r="P771" s="832">
        <v>1</v>
      </c>
      <c r="Q771" s="832">
        <v>127</v>
      </c>
      <c r="R771" s="828">
        <v>2.2398589065255731E-2</v>
      </c>
      <c r="S771" s="833">
        <v>127</v>
      </c>
    </row>
    <row r="772" spans="1:19" ht="14.45" customHeight="1" x14ac:dyDescent="0.2">
      <c r="A772" s="822" t="s">
        <v>5810</v>
      </c>
      <c r="B772" s="823" t="s">
        <v>5811</v>
      </c>
      <c r="C772" s="823" t="s">
        <v>598</v>
      </c>
      <c r="D772" s="823" t="s">
        <v>5718</v>
      </c>
      <c r="E772" s="823" t="s">
        <v>5728</v>
      </c>
      <c r="F772" s="823" t="s">
        <v>5832</v>
      </c>
      <c r="G772" s="823" t="s">
        <v>5833</v>
      </c>
      <c r="H772" s="832">
        <v>2</v>
      </c>
      <c r="I772" s="832">
        <v>992</v>
      </c>
      <c r="J772" s="823">
        <v>0.16599732262382866</v>
      </c>
      <c r="K772" s="823">
        <v>496</v>
      </c>
      <c r="L772" s="832">
        <v>12</v>
      </c>
      <c r="M772" s="832">
        <v>5976</v>
      </c>
      <c r="N772" s="823">
        <v>1</v>
      </c>
      <c r="O772" s="823">
        <v>498</v>
      </c>
      <c r="P772" s="832"/>
      <c r="Q772" s="832"/>
      <c r="R772" s="828"/>
      <c r="S772" s="833"/>
    </row>
    <row r="773" spans="1:19" ht="14.45" customHeight="1" x14ac:dyDescent="0.2">
      <c r="A773" s="822" t="s">
        <v>5810</v>
      </c>
      <c r="B773" s="823" t="s">
        <v>5811</v>
      </c>
      <c r="C773" s="823" t="s">
        <v>598</v>
      </c>
      <c r="D773" s="823" t="s">
        <v>5718</v>
      </c>
      <c r="E773" s="823" t="s">
        <v>5728</v>
      </c>
      <c r="F773" s="823" t="s">
        <v>5834</v>
      </c>
      <c r="G773" s="823" t="s">
        <v>5835</v>
      </c>
      <c r="H773" s="832">
        <v>2</v>
      </c>
      <c r="I773" s="832">
        <v>1378</v>
      </c>
      <c r="J773" s="823"/>
      <c r="K773" s="823">
        <v>689</v>
      </c>
      <c r="L773" s="832"/>
      <c r="M773" s="832"/>
      <c r="N773" s="823"/>
      <c r="O773" s="823"/>
      <c r="P773" s="832"/>
      <c r="Q773" s="832"/>
      <c r="R773" s="828"/>
      <c r="S773" s="833"/>
    </row>
    <row r="774" spans="1:19" ht="14.45" customHeight="1" x14ac:dyDescent="0.2">
      <c r="A774" s="822" t="s">
        <v>5810</v>
      </c>
      <c r="B774" s="823" t="s">
        <v>5811</v>
      </c>
      <c r="C774" s="823" t="s">
        <v>598</v>
      </c>
      <c r="D774" s="823" t="s">
        <v>5718</v>
      </c>
      <c r="E774" s="823" t="s">
        <v>5728</v>
      </c>
      <c r="F774" s="823" t="s">
        <v>5844</v>
      </c>
      <c r="G774" s="823" t="s">
        <v>5845</v>
      </c>
      <c r="H774" s="832">
        <v>2</v>
      </c>
      <c r="I774" s="832">
        <v>172</v>
      </c>
      <c r="J774" s="823"/>
      <c r="K774" s="823">
        <v>86</v>
      </c>
      <c r="L774" s="832"/>
      <c r="M774" s="832"/>
      <c r="N774" s="823"/>
      <c r="O774" s="823"/>
      <c r="P774" s="832"/>
      <c r="Q774" s="832"/>
      <c r="R774" s="828"/>
      <c r="S774" s="833"/>
    </row>
    <row r="775" spans="1:19" ht="14.45" customHeight="1" x14ac:dyDescent="0.2">
      <c r="A775" s="822" t="s">
        <v>5810</v>
      </c>
      <c r="B775" s="823" t="s">
        <v>5811</v>
      </c>
      <c r="C775" s="823" t="s">
        <v>598</v>
      </c>
      <c r="D775" s="823" t="s">
        <v>5718</v>
      </c>
      <c r="E775" s="823" t="s">
        <v>5728</v>
      </c>
      <c r="F775" s="823" t="s">
        <v>5848</v>
      </c>
      <c r="G775" s="823" t="s">
        <v>5843</v>
      </c>
      <c r="H775" s="832">
        <v>1</v>
      </c>
      <c r="I775" s="832">
        <v>179</v>
      </c>
      <c r="J775" s="823"/>
      <c r="K775" s="823">
        <v>179</v>
      </c>
      <c r="L775" s="832"/>
      <c r="M775" s="832"/>
      <c r="N775" s="823"/>
      <c r="O775" s="823"/>
      <c r="P775" s="832"/>
      <c r="Q775" s="832"/>
      <c r="R775" s="828"/>
      <c r="S775" s="833"/>
    </row>
    <row r="776" spans="1:19" ht="14.45" customHeight="1" x14ac:dyDescent="0.2">
      <c r="A776" s="822" t="s">
        <v>5810</v>
      </c>
      <c r="B776" s="823" t="s">
        <v>5811</v>
      </c>
      <c r="C776" s="823" t="s">
        <v>598</v>
      </c>
      <c r="D776" s="823" t="s">
        <v>5718</v>
      </c>
      <c r="E776" s="823" t="s">
        <v>5728</v>
      </c>
      <c r="F776" s="823" t="s">
        <v>5849</v>
      </c>
      <c r="G776" s="823" t="s">
        <v>5847</v>
      </c>
      <c r="H776" s="832"/>
      <c r="I776" s="832"/>
      <c r="J776" s="823"/>
      <c r="K776" s="823"/>
      <c r="L776" s="832"/>
      <c r="M776" s="832"/>
      <c r="N776" s="823"/>
      <c r="O776" s="823"/>
      <c r="P776" s="832">
        <v>2</v>
      </c>
      <c r="Q776" s="832">
        <v>776</v>
      </c>
      <c r="R776" s="828"/>
      <c r="S776" s="833">
        <v>388</v>
      </c>
    </row>
    <row r="777" spans="1:19" ht="14.45" customHeight="1" x14ac:dyDescent="0.2">
      <c r="A777" s="822" t="s">
        <v>5810</v>
      </c>
      <c r="B777" s="823" t="s">
        <v>5811</v>
      </c>
      <c r="C777" s="823" t="s">
        <v>598</v>
      </c>
      <c r="D777" s="823" t="s">
        <v>5718</v>
      </c>
      <c r="E777" s="823" t="s">
        <v>5728</v>
      </c>
      <c r="F777" s="823" t="s">
        <v>5850</v>
      </c>
      <c r="G777" s="823" t="s">
        <v>5851</v>
      </c>
      <c r="H777" s="832">
        <v>1</v>
      </c>
      <c r="I777" s="832">
        <v>273</v>
      </c>
      <c r="J777" s="823"/>
      <c r="K777" s="823">
        <v>273</v>
      </c>
      <c r="L777" s="832"/>
      <c r="M777" s="832"/>
      <c r="N777" s="823"/>
      <c r="O777" s="823"/>
      <c r="P777" s="832"/>
      <c r="Q777" s="832"/>
      <c r="R777" s="828"/>
      <c r="S777" s="833"/>
    </row>
    <row r="778" spans="1:19" ht="14.45" customHeight="1" x14ac:dyDescent="0.2">
      <c r="A778" s="822" t="s">
        <v>5810</v>
      </c>
      <c r="B778" s="823" t="s">
        <v>5811</v>
      </c>
      <c r="C778" s="823" t="s">
        <v>598</v>
      </c>
      <c r="D778" s="823" t="s">
        <v>2280</v>
      </c>
      <c r="E778" s="823" t="s">
        <v>5728</v>
      </c>
      <c r="F778" s="823" t="s">
        <v>5819</v>
      </c>
      <c r="G778" s="823" t="s">
        <v>5820</v>
      </c>
      <c r="H778" s="832">
        <v>1</v>
      </c>
      <c r="I778" s="832">
        <v>252</v>
      </c>
      <c r="J778" s="823"/>
      <c r="K778" s="823">
        <v>252</v>
      </c>
      <c r="L778" s="832"/>
      <c r="M778" s="832"/>
      <c r="N778" s="823"/>
      <c r="O778" s="823"/>
      <c r="P778" s="832">
        <v>4</v>
      </c>
      <c r="Q778" s="832">
        <v>1020</v>
      </c>
      <c r="R778" s="828"/>
      <c r="S778" s="833">
        <v>255</v>
      </c>
    </row>
    <row r="779" spans="1:19" ht="14.45" customHeight="1" x14ac:dyDescent="0.2">
      <c r="A779" s="822" t="s">
        <v>5810</v>
      </c>
      <c r="B779" s="823" t="s">
        <v>5811</v>
      </c>
      <c r="C779" s="823" t="s">
        <v>598</v>
      </c>
      <c r="D779" s="823" t="s">
        <v>2280</v>
      </c>
      <c r="E779" s="823" t="s">
        <v>5728</v>
      </c>
      <c r="F779" s="823" t="s">
        <v>5821</v>
      </c>
      <c r="G779" s="823" t="s">
        <v>5822</v>
      </c>
      <c r="H779" s="832">
        <v>1</v>
      </c>
      <c r="I779" s="832">
        <v>127</v>
      </c>
      <c r="J779" s="823"/>
      <c r="K779" s="823">
        <v>127</v>
      </c>
      <c r="L779" s="832"/>
      <c r="M779" s="832"/>
      <c r="N779" s="823"/>
      <c r="O779" s="823"/>
      <c r="P779" s="832">
        <v>4</v>
      </c>
      <c r="Q779" s="832">
        <v>508</v>
      </c>
      <c r="R779" s="828"/>
      <c r="S779" s="833">
        <v>127</v>
      </c>
    </row>
    <row r="780" spans="1:19" ht="14.45" customHeight="1" x14ac:dyDescent="0.2">
      <c r="A780" s="822" t="s">
        <v>5810</v>
      </c>
      <c r="B780" s="823" t="s">
        <v>5811</v>
      </c>
      <c r="C780" s="823" t="s">
        <v>598</v>
      </c>
      <c r="D780" s="823" t="s">
        <v>2280</v>
      </c>
      <c r="E780" s="823" t="s">
        <v>5728</v>
      </c>
      <c r="F780" s="823" t="s">
        <v>5836</v>
      </c>
      <c r="G780" s="823" t="s">
        <v>5833</v>
      </c>
      <c r="H780" s="832">
        <v>2</v>
      </c>
      <c r="I780" s="832">
        <v>1138</v>
      </c>
      <c r="J780" s="823"/>
      <c r="K780" s="823">
        <v>569</v>
      </c>
      <c r="L780" s="832"/>
      <c r="M780" s="832"/>
      <c r="N780" s="823"/>
      <c r="O780" s="823"/>
      <c r="P780" s="832">
        <v>1</v>
      </c>
      <c r="Q780" s="832">
        <v>576</v>
      </c>
      <c r="R780" s="828"/>
      <c r="S780" s="833">
        <v>576</v>
      </c>
    </row>
    <row r="781" spans="1:19" ht="14.45" customHeight="1" x14ac:dyDescent="0.2">
      <c r="A781" s="822" t="s">
        <v>5810</v>
      </c>
      <c r="B781" s="823" t="s">
        <v>5811</v>
      </c>
      <c r="C781" s="823" t="s">
        <v>598</v>
      </c>
      <c r="D781" s="823" t="s">
        <v>2280</v>
      </c>
      <c r="E781" s="823" t="s">
        <v>5728</v>
      </c>
      <c r="F781" s="823" t="s">
        <v>5849</v>
      </c>
      <c r="G781" s="823" t="s">
        <v>5847</v>
      </c>
      <c r="H781" s="832"/>
      <c r="I781" s="832"/>
      <c r="J781" s="823"/>
      <c r="K781" s="823"/>
      <c r="L781" s="832"/>
      <c r="M781" s="832"/>
      <c r="N781" s="823"/>
      <c r="O781" s="823"/>
      <c r="P781" s="832">
        <v>3</v>
      </c>
      <c r="Q781" s="832">
        <v>1164</v>
      </c>
      <c r="R781" s="828"/>
      <c r="S781" s="833">
        <v>388</v>
      </c>
    </row>
    <row r="782" spans="1:19" ht="14.45" customHeight="1" x14ac:dyDescent="0.2">
      <c r="A782" s="822" t="s">
        <v>5810</v>
      </c>
      <c r="B782" s="823" t="s">
        <v>5811</v>
      </c>
      <c r="C782" s="823" t="s">
        <v>598</v>
      </c>
      <c r="D782" s="823" t="s">
        <v>5719</v>
      </c>
      <c r="E782" s="823" t="s">
        <v>5728</v>
      </c>
      <c r="F782" s="823" t="s">
        <v>5819</v>
      </c>
      <c r="G782" s="823" t="s">
        <v>5820</v>
      </c>
      <c r="H782" s="832">
        <v>32</v>
      </c>
      <c r="I782" s="832">
        <v>8064</v>
      </c>
      <c r="J782" s="823">
        <v>6.3496062992125983</v>
      </c>
      <c r="K782" s="823">
        <v>252</v>
      </c>
      <c r="L782" s="832">
        <v>5</v>
      </c>
      <c r="M782" s="832">
        <v>1270</v>
      </c>
      <c r="N782" s="823">
        <v>1</v>
      </c>
      <c r="O782" s="823">
        <v>254</v>
      </c>
      <c r="P782" s="832">
        <v>63</v>
      </c>
      <c r="Q782" s="832">
        <v>16065</v>
      </c>
      <c r="R782" s="828">
        <v>12.649606299212598</v>
      </c>
      <c r="S782" s="833">
        <v>255</v>
      </c>
    </row>
    <row r="783" spans="1:19" ht="14.45" customHeight="1" x14ac:dyDescent="0.2">
      <c r="A783" s="822" t="s">
        <v>5810</v>
      </c>
      <c r="B783" s="823" t="s">
        <v>5811</v>
      </c>
      <c r="C783" s="823" t="s">
        <v>598</v>
      </c>
      <c r="D783" s="823" t="s">
        <v>5719</v>
      </c>
      <c r="E783" s="823" t="s">
        <v>5728</v>
      </c>
      <c r="F783" s="823" t="s">
        <v>5821</v>
      </c>
      <c r="G783" s="823" t="s">
        <v>5822</v>
      </c>
      <c r="H783" s="832">
        <v>144</v>
      </c>
      <c r="I783" s="832">
        <v>18288</v>
      </c>
      <c r="J783" s="823">
        <v>3.2253968253968255</v>
      </c>
      <c r="K783" s="823">
        <v>127</v>
      </c>
      <c r="L783" s="832">
        <v>45</v>
      </c>
      <c r="M783" s="832">
        <v>5670</v>
      </c>
      <c r="N783" s="823">
        <v>1</v>
      </c>
      <c r="O783" s="823">
        <v>126</v>
      </c>
      <c r="P783" s="832">
        <v>275</v>
      </c>
      <c r="Q783" s="832">
        <v>34925</v>
      </c>
      <c r="R783" s="828">
        <v>6.1596119929453259</v>
      </c>
      <c r="S783" s="833">
        <v>127</v>
      </c>
    </row>
    <row r="784" spans="1:19" ht="14.45" customHeight="1" x14ac:dyDescent="0.2">
      <c r="A784" s="822" t="s">
        <v>5810</v>
      </c>
      <c r="B784" s="823" t="s">
        <v>5811</v>
      </c>
      <c r="C784" s="823" t="s">
        <v>598</v>
      </c>
      <c r="D784" s="823" t="s">
        <v>5719</v>
      </c>
      <c r="E784" s="823" t="s">
        <v>5728</v>
      </c>
      <c r="F784" s="823" t="s">
        <v>5832</v>
      </c>
      <c r="G784" s="823" t="s">
        <v>5833</v>
      </c>
      <c r="H784" s="832"/>
      <c r="I784" s="832"/>
      <c r="J784" s="823"/>
      <c r="K784" s="823"/>
      <c r="L784" s="832">
        <v>1</v>
      </c>
      <c r="M784" s="832">
        <v>498</v>
      </c>
      <c r="N784" s="823">
        <v>1</v>
      </c>
      <c r="O784" s="823">
        <v>498</v>
      </c>
      <c r="P784" s="832"/>
      <c r="Q784" s="832"/>
      <c r="R784" s="828"/>
      <c r="S784" s="833"/>
    </row>
    <row r="785" spans="1:19" ht="14.45" customHeight="1" x14ac:dyDescent="0.2">
      <c r="A785" s="822" t="s">
        <v>5810</v>
      </c>
      <c r="B785" s="823" t="s">
        <v>5811</v>
      </c>
      <c r="C785" s="823" t="s">
        <v>598</v>
      </c>
      <c r="D785" s="823" t="s">
        <v>5719</v>
      </c>
      <c r="E785" s="823" t="s">
        <v>5728</v>
      </c>
      <c r="F785" s="823" t="s">
        <v>5834</v>
      </c>
      <c r="G785" s="823" t="s">
        <v>5835</v>
      </c>
      <c r="H785" s="832">
        <v>1</v>
      </c>
      <c r="I785" s="832">
        <v>689</v>
      </c>
      <c r="J785" s="823"/>
      <c r="K785" s="823">
        <v>689</v>
      </c>
      <c r="L785" s="832"/>
      <c r="M785" s="832"/>
      <c r="N785" s="823"/>
      <c r="O785" s="823"/>
      <c r="P785" s="832"/>
      <c r="Q785" s="832"/>
      <c r="R785" s="828"/>
      <c r="S785" s="833"/>
    </row>
    <row r="786" spans="1:19" ht="14.45" customHeight="1" x14ac:dyDescent="0.2">
      <c r="A786" s="822" t="s">
        <v>5810</v>
      </c>
      <c r="B786" s="823" t="s">
        <v>5811</v>
      </c>
      <c r="C786" s="823" t="s">
        <v>598</v>
      </c>
      <c r="D786" s="823" t="s">
        <v>5719</v>
      </c>
      <c r="E786" s="823" t="s">
        <v>5728</v>
      </c>
      <c r="F786" s="823" t="s">
        <v>5842</v>
      </c>
      <c r="G786" s="823" t="s">
        <v>5843</v>
      </c>
      <c r="H786" s="832"/>
      <c r="I786" s="832"/>
      <c r="J786" s="823"/>
      <c r="K786" s="823"/>
      <c r="L786" s="832"/>
      <c r="M786" s="832"/>
      <c r="N786" s="823"/>
      <c r="O786" s="823"/>
      <c r="P786" s="832">
        <v>1</v>
      </c>
      <c r="Q786" s="832">
        <v>219</v>
      </c>
      <c r="R786" s="828"/>
      <c r="S786" s="833">
        <v>219</v>
      </c>
    </row>
    <row r="787" spans="1:19" ht="14.45" customHeight="1" x14ac:dyDescent="0.2">
      <c r="A787" s="822" t="s">
        <v>5810</v>
      </c>
      <c r="B787" s="823" t="s">
        <v>5811</v>
      </c>
      <c r="C787" s="823" t="s">
        <v>598</v>
      </c>
      <c r="D787" s="823" t="s">
        <v>5719</v>
      </c>
      <c r="E787" s="823" t="s">
        <v>5728</v>
      </c>
      <c r="F787" s="823" t="s">
        <v>5846</v>
      </c>
      <c r="G787" s="823" t="s">
        <v>5847</v>
      </c>
      <c r="H787" s="832">
        <v>39</v>
      </c>
      <c r="I787" s="832">
        <v>12012</v>
      </c>
      <c r="J787" s="823">
        <v>4.8435483870967744</v>
      </c>
      <c r="K787" s="823">
        <v>308</v>
      </c>
      <c r="L787" s="832">
        <v>8</v>
      </c>
      <c r="M787" s="832">
        <v>2480</v>
      </c>
      <c r="N787" s="823">
        <v>1</v>
      </c>
      <c r="O787" s="823">
        <v>310</v>
      </c>
      <c r="P787" s="832"/>
      <c r="Q787" s="832"/>
      <c r="R787" s="828"/>
      <c r="S787" s="833"/>
    </row>
    <row r="788" spans="1:19" ht="14.45" customHeight="1" x14ac:dyDescent="0.2">
      <c r="A788" s="822" t="s">
        <v>5810</v>
      </c>
      <c r="B788" s="823" t="s">
        <v>5811</v>
      </c>
      <c r="C788" s="823" t="s">
        <v>598</v>
      </c>
      <c r="D788" s="823" t="s">
        <v>5719</v>
      </c>
      <c r="E788" s="823" t="s">
        <v>5728</v>
      </c>
      <c r="F788" s="823" t="s">
        <v>5849</v>
      </c>
      <c r="G788" s="823" t="s">
        <v>5847</v>
      </c>
      <c r="H788" s="832">
        <v>2</v>
      </c>
      <c r="I788" s="832">
        <v>762</v>
      </c>
      <c r="J788" s="823">
        <v>0.39584415584415583</v>
      </c>
      <c r="K788" s="823">
        <v>381</v>
      </c>
      <c r="L788" s="832">
        <v>5</v>
      </c>
      <c r="M788" s="832">
        <v>1925</v>
      </c>
      <c r="N788" s="823">
        <v>1</v>
      </c>
      <c r="O788" s="823">
        <v>385</v>
      </c>
      <c r="P788" s="832">
        <v>77</v>
      </c>
      <c r="Q788" s="832">
        <v>29876</v>
      </c>
      <c r="R788" s="828">
        <v>15.52</v>
      </c>
      <c r="S788" s="833">
        <v>388</v>
      </c>
    </row>
    <row r="789" spans="1:19" ht="14.45" customHeight="1" x14ac:dyDescent="0.2">
      <c r="A789" s="822" t="s">
        <v>5810</v>
      </c>
      <c r="B789" s="823" t="s">
        <v>5811</v>
      </c>
      <c r="C789" s="823" t="s">
        <v>598</v>
      </c>
      <c r="D789" s="823" t="s">
        <v>2281</v>
      </c>
      <c r="E789" s="823" t="s">
        <v>5728</v>
      </c>
      <c r="F789" s="823" t="s">
        <v>5819</v>
      </c>
      <c r="G789" s="823" t="s">
        <v>5820</v>
      </c>
      <c r="H789" s="832">
        <v>12</v>
      </c>
      <c r="I789" s="832">
        <v>3024</v>
      </c>
      <c r="J789" s="823">
        <v>0.85039370078740162</v>
      </c>
      <c r="K789" s="823">
        <v>252</v>
      </c>
      <c r="L789" s="832">
        <v>14</v>
      </c>
      <c r="M789" s="832">
        <v>3556</v>
      </c>
      <c r="N789" s="823">
        <v>1</v>
      </c>
      <c r="O789" s="823">
        <v>254</v>
      </c>
      <c r="P789" s="832">
        <v>4</v>
      </c>
      <c r="Q789" s="832">
        <v>1020</v>
      </c>
      <c r="R789" s="828">
        <v>0.28683914510686165</v>
      </c>
      <c r="S789" s="833">
        <v>255</v>
      </c>
    </row>
    <row r="790" spans="1:19" ht="14.45" customHeight="1" x14ac:dyDescent="0.2">
      <c r="A790" s="822" t="s">
        <v>5810</v>
      </c>
      <c r="B790" s="823" t="s">
        <v>5811</v>
      </c>
      <c r="C790" s="823" t="s">
        <v>598</v>
      </c>
      <c r="D790" s="823" t="s">
        <v>2281</v>
      </c>
      <c r="E790" s="823" t="s">
        <v>5728</v>
      </c>
      <c r="F790" s="823" t="s">
        <v>5821</v>
      </c>
      <c r="G790" s="823" t="s">
        <v>5822</v>
      </c>
      <c r="H790" s="832">
        <v>44</v>
      </c>
      <c r="I790" s="832">
        <v>5588</v>
      </c>
      <c r="J790" s="823">
        <v>0.68229548229548231</v>
      </c>
      <c r="K790" s="823">
        <v>127</v>
      </c>
      <c r="L790" s="832">
        <v>65</v>
      </c>
      <c r="M790" s="832">
        <v>8190</v>
      </c>
      <c r="N790" s="823">
        <v>1</v>
      </c>
      <c r="O790" s="823">
        <v>126</v>
      </c>
      <c r="P790" s="832">
        <v>15</v>
      </c>
      <c r="Q790" s="832">
        <v>1905</v>
      </c>
      <c r="R790" s="828">
        <v>0.23260073260073261</v>
      </c>
      <c r="S790" s="833">
        <v>127</v>
      </c>
    </row>
    <row r="791" spans="1:19" ht="14.45" customHeight="1" x14ac:dyDescent="0.2">
      <c r="A791" s="822" t="s">
        <v>5810</v>
      </c>
      <c r="B791" s="823" t="s">
        <v>5811</v>
      </c>
      <c r="C791" s="823" t="s">
        <v>598</v>
      </c>
      <c r="D791" s="823" t="s">
        <v>2281</v>
      </c>
      <c r="E791" s="823" t="s">
        <v>5728</v>
      </c>
      <c r="F791" s="823" t="s">
        <v>5836</v>
      </c>
      <c r="G791" s="823" t="s">
        <v>5833</v>
      </c>
      <c r="H791" s="832">
        <v>17</v>
      </c>
      <c r="I791" s="832">
        <v>9673</v>
      </c>
      <c r="J791" s="823">
        <v>0.70338859802210585</v>
      </c>
      <c r="K791" s="823">
        <v>569</v>
      </c>
      <c r="L791" s="832">
        <v>24</v>
      </c>
      <c r="M791" s="832">
        <v>13752</v>
      </c>
      <c r="N791" s="823">
        <v>1</v>
      </c>
      <c r="O791" s="823">
        <v>573</v>
      </c>
      <c r="P791" s="832">
        <v>10</v>
      </c>
      <c r="Q791" s="832">
        <v>5760</v>
      </c>
      <c r="R791" s="828">
        <v>0.41884816753926701</v>
      </c>
      <c r="S791" s="833">
        <v>576</v>
      </c>
    </row>
    <row r="792" spans="1:19" ht="14.45" customHeight="1" x14ac:dyDescent="0.2">
      <c r="A792" s="822" t="s">
        <v>5810</v>
      </c>
      <c r="B792" s="823" t="s">
        <v>5811</v>
      </c>
      <c r="C792" s="823" t="s">
        <v>598</v>
      </c>
      <c r="D792" s="823" t="s">
        <v>5720</v>
      </c>
      <c r="E792" s="823" t="s">
        <v>5728</v>
      </c>
      <c r="F792" s="823" t="s">
        <v>5819</v>
      </c>
      <c r="G792" s="823" t="s">
        <v>5820</v>
      </c>
      <c r="H792" s="832">
        <v>11</v>
      </c>
      <c r="I792" s="832">
        <v>2772</v>
      </c>
      <c r="J792" s="823"/>
      <c r="K792" s="823">
        <v>252</v>
      </c>
      <c r="L792" s="832"/>
      <c r="M792" s="832"/>
      <c r="N792" s="823"/>
      <c r="O792" s="823"/>
      <c r="P792" s="832">
        <v>4</v>
      </c>
      <c r="Q792" s="832">
        <v>1020</v>
      </c>
      <c r="R792" s="828"/>
      <c r="S792" s="833">
        <v>255</v>
      </c>
    </row>
    <row r="793" spans="1:19" ht="14.45" customHeight="1" x14ac:dyDescent="0.2">
      <c r="A793" s="822" t="s">
        <v>5810</v>
      </c>
      <c r="B793" s="823" t="s">
        <v>5811</v>
      </c>
      <c r="C793" s="823" t="s">
        <v>598</v>
      </c>
      <c r="D793" s="823" t="s">
        <v>5720</v>
      </c>
      <c r="E793" s="823" t="s">
        <v>5728</v>
      </c>
      <c r="F793" s="823" t="s">
        <v>5821</v>
      </c>
      <c r="G793" s="823" t="s">
        <v>5822</v>
      </c>
      <c r="H793" s="832">
        <v>48</v>
      </c>
      <c r="I793" s="832">
        <v>6096</v>
      </c>
      <c r="J793" s="823"/>
      <c r="K793" s="823">
        <v>127</v>
      </c>
      <c r="L793" s="832"/>
      <c r="M793" s="832"/>
      <c r="N793" s="823"/>
      <c r="O793" s="823"/>
      <c r="P793" s="832">
        <v>10</v>
      </c>
      <c r="Q793" s="832">
        <v>1270</v>
      </c>
      <c r="R793" s="828"/>
      <c r="S793" s="833">
        <v>127</v>
      </c>
    </row>
    <row r="794" spans="1:19" ht="14.45" customHeight="1" x14ac:dyDescent="0.2">
      <c r="A794" s="822" t="s">
        <v>5810</v>
      </c>
      <c r="B794" s="823" t="s">
        <v>5811</v>
      </c>
      <c r="C794" s="823" t="s">
        <v>598</v>
      </c>
      <c r="D794" s="823" t="s">
        <v>5720</v>
      </c>
      <c r="E794" s="823" t="s">
        <v>5728</v>
      </c>
      <c r="F794" s="823" t="s">
        <v>5832</v>
      </c>
      <c r="G794" s="823" t="s">
        <v>5833</v>
      </c>
      <c r="H794" s="832">
        <v>12</v>
      </c>
      <c r="I794" s="832">
        <v>5952</v>
      </c>
      <c r="J794" s="823"/>
      <c r="K794" s="823">
        <v>496</v>
      </c>
      <c r="L794" s="832"/>
      <c r="M794" s="832"/>
      <c r="N794" s="823"/>
      <c r="O794" s="823"/>
      <c r="P794" s="832">
        <v>4</v>
      </c>
      <c r="Q794" s="832">
        <v>1996</v>
      </c>
      <c r="R794" s="828"/>
      <c r="S794" s="833">
        <v>499</v>
      </c>
    </row>
    <row r="795" spans="1:19" ht="14.45" customHeight="1" x14ac:dyDescent="0.2">
      <c r="A795" s="822" t="s">
        <v>5810</v>
      </c>
      <c r="B795" s="823" t="s">
        <v>5811</v>
      </c>
      <c r="C795" s="823" t="s">
        <v>598</v>
      </c>
      <c r="D795" s="823" t="s">
        <v>5720</v>
      </c>
      <c r="E795" s="823" t="s">
        <v>5728</v>
      </c>
      <c r="F795" s="823" t="s">
        <v>5836</v>
      </c>
      <c r="G795" s="823" t="s">
        <v>5833</v>
      </c>
      <c r="H795" s="832">
        <v>3</v>
      </c>
      <c r="I795" s="832">
        <v>1707</v>
      </c>
      <c r="J795" s="823"/>
      <c r="K795" s="823">
        <v>569</v>
      </c>
      <c r="L795" s="832"/>
      <c r="M795" s="832"/>
      <c r="N795" s="823"/>
      <c r="O795" s="823"/>
      <c r="P795" s="832"/>
      <c r="Q795" s="832"/>
      <c r="R795" s="828"/>
      <c r="S795" s="833"/>
    </row>
    <row r="796" spans="1:19" ht="14.45" customHeight="1" x14ac:dyDescent="0.2">
      <c r="A796" s="822" t="s">
        <v>5810</v>
      </c>
      <c r="B796" s="823" t="s">
        <v>5811</v>
      </c>
      <c r="C796" s="823" t="s">
        <v>598</v>
      </c>
      <c r="D796" s="823" t="s">
        <v>5720</v>
      </c>
      <c r="E796" s="823" t="s">
        <v>5728</v>
      </c>
      <c r="F796" s="823" t="s">
        <v>5849</v>
      </c>
      <c r="G796" s="823" t="s">
        <v>5847</v>
      </c>
      <c r="H796" s="832"/>
      <c r="I796" s="832"/>
      <c r="J796" s="823"/>
      <c r="K796" s="823"/>
      <c r="L796" s="832"/>
      <c r="M796" s="832"/>
      <c r="N796" s="823"/>
      <c r="O796" s="823"/>
      <c r="P796" s="832">
        <v>2</v>
      </c>
      <c r="Q796" s="832">
        <v>776</v>
      </c>
      <c r="R796" s="828"/>
      <c r="S796" s="833">
        <v>388</v>
      </c>
    </row>
    <row r="797" spans="1:19" ht="14.45" customHeight="1" x14ac:dyDescent="0.2">
      <c r="A797" s="822" t="s">
        <v>5810</v>
      </c>
      <c r="B797" s="823" t="s">
        <v>5811</v>
      </c>
      <c r="C797" s="823" t="s">
        <v>598</v>
      </c>
      <c r="D797" s="823" t="s">
        <v>2286</v>
      </c>
      <c r="E797" s="823" t="s">
        <v>5728</v>
      </c>
      <c r="F797" s="823" t="s">
        <v>5819</v>
      </c>
      <c r="G797" s="823" t="s">
        <v>5820</v>
      </c>
      <c r="H797" s="832">
        <v>110</v>
      </c>
      <c r="I797" s="832">
        <v>27720</v>
      </c>
      <c r="J797" s="823">
        <v>2.0209973753280841</v>
      </c>
      <c r="K797" s="823">
        <v>252</v>
      </c>
      <c r="L797" s="832">
        <v>54</v>
      </c>
      <c r="M797" s="832">
        <v>13716</v>
      </c>
      <c r="N797" s="823">
        <v>1</v>
      </c>
      <c r="O797" s="823">
        <v>254</v>
      </c>
      <c r="P797" s="832">
        <v>29</v>
      </c>
      <c r="Q797" s="832">
        <v>7395</v>
      </c>
      <c r="R797" s="828">
        <v>0.53915135608048992</v>
      </c>
      <c r="S797" s="833">
        <v>255</v>
      </c>
    </row>
    <row r="798" spans="1:19" ht="14.45" customHeight="1" x14ac:dyDescent="0.2">
      <c r="A798" s="822" t="s">
        <v>5810</v>
      </c>
      <c r="B798" s="823" t="s">
        <v>5811</v>
      </c>
      <c r="C798" s="823" t="s">
        <v>598</v>
      </c>
      <c r="D798" s="823" t="s">
        <v>2286</v>
      </c>
      <c r="E798" s="823" t="s">
        <v>5728</v>
      </c>
      <c r="F798" s="823" t="s">
        <v>5821</v>
      </c>
      <c r="G798" s="823" t="s">
        <v>5822</v>
      </c>
      <c r="H798" s="832">
        <v>458</v>
      </c>
      <c r="I798" s="832">
        <v>58166</v>
      </c>
      <c r="J798" s="823">
        <v>1.7892826381198474</v>
      </c>
      <c r="K798" s="823">
        <v>127</v>
      </c>
      <c r="L798" s="832">
        <v>258</v>
      </c>
      <c r="M798" s="832">
        <v>32508</v>
      </c>
      <c r="N798" s="823">
        <v>1</v>
      </c>
      <c r="O798" s="823">
        <v>126</v>
      </c>
      <c r="P798" s="832">
        <v>110</v>
      </c>
      <c r="Q798" s="832">
        <v>13970</v>
      </c>
      <c r="R798" s="828">
        <v>0.42974037160083672</v>
      </c>
      <c r="S798" s="833">
        <v>127</v>
      </c>
    </row>
    <row r="799" spans="1:19" ht="14.45" customHeight="1" x14ac:dyDescent="0.2">
      <c r="A799" s="822" t="s">
        <v>5810</v>
      </c>
      <c r="B799" s="823" t="s">
        <v>5811</v>
      </c>
      <c r="C799" s="823" t="s">
        <v>598</v>
      </c>
      <c r="D799" s="823" t="s">
        <v>2286</v>
      </c>
      <c r="E799" s="823" t="s">
        <v>5728</v>
      </c>
      <c r="F799" s="823" t="s">
        <v>5832</v>
      </c>
      <c r="G799" s="823" t="s">
        <v>5833</v>
      </c>
      <c r="H799" s="832">
        <v>209</v>
      </c>
      <c r="I799" s="832">
        <v>103664</v>
      </c>
      <c r="J799" s="823">
        <v>1.9097306657823956</v>
      </c>
      <c r="K799" s="823">
        <v>496</v>
      </c>
      <c r="L799" s="832">
        <v>109</v>
      </c>
      <c r="M799" s="832">
        <v>54282</v>
      </c>
      <c r="N799" s="823">
        <v>1</v>
      </c>
      <c r="O799" s="823">
        <v>498</v>
      </c>
      <c r="P799" s="832">
        <v>44</v>
      </c>
      <c r="Q799" s="832">
        <v>21956</v>
      </c>
      <c r="R799" s="828">
        <v>0.40448030654729006</v>
      </c>
      <c r="S799" s="833">
        <v>499</v>
      </c>
    </row>
    <row r="800" spans="1:19" ht="14.45" customHeight="1" x14ac:dyDescent="0.2">
      <c r="A800" s="822" t="s">
        <v>5810</v>
      </c>
      <c r="B800" s="823" t="s">
        <v>5811</v>
      </c>
      <c r="C800" s="823" t="s">
        <v>598</v>
      </c>
      <c r="D800" s="823" t="s">
        <v>2286</v>
      </c>
      <c r="E800" s="823" t="s">
        <v>5728</v>
      </c>
      <c r="F800" s="823" t="s">
        <v>5836</v>
      </c>
      <c r="G800" s="823" t="s">
        <v>5833</v>
      </c>
      <c r="H800" s="832"/>
      <c r="I800" s="832"/>
      <c r="J800" s="823"/>
      <c r="K800" s="823"/>
      <c r="L800" s="832">
        <v>6</v>
      </c>
      <c r="M800" s="832">
        <v>3438</v>
      </c>
      <c r="N800" s="823">
        <v>1</v>
      </c>
      <c r="O800" s="823">
        <v>573</v>
      </c>
      <c r="P800" s="832">
        <v>11</v>
      </c>
      <c r="Q800" s="832">
        <v>6336</v>
      </c>
      <c r="R800" s="828">
        <v>1.8429319371727748</v>
      </c>
      <c r="S800" s="833">
        <v>576</v>
      </c>
    </row>
    <row r="801" spans="1:19" ht="14.45" customHeight="1" x14ac:dyDescent="0.2">
      <c r="A801" s="822" t="s">
        <v>5810</v>
      </c>
      <c r="B801" s="823" t="s">
        <v>5811</v>
      </c>
      <c r="C801" s="823" t="s">
        <v>598</v>
      </c>
      <c r="D801" s="823" t="s">
        <v>2286</v>
      </c>
      <c r="E801" s="823" t="s">
        <v>5728</v>
      </c>
      <c r="F801" s="823" t="s">
        <v>5823</v>
      </c>
      <c r="G801" s="823" t="s">
        <v>5796</v>
      </c>
      <c r="H801" s="832">
        <v>1</v>
      </c>
      <c r="I801" s="832">
        <v>464</v>
      </c>
      <c r="J801" s="823"/>
      <c r="K801" s="823">
        <v>464</v>
      </c>
      <c r="L801" s="832"/>
      <c r="M801" s="832"/>
      <c r="N801" s="823"/>
      <c r="O801" s="823"/>
      <c r="P801" s="832"/>
      <c r="Q801" s="832"/>
      <c r="R801" s="828"/>
      <c r="S801" s="833"/>
    </row>
    <row r="802" spans="1:19" ht="14.45" customHeight="1" x14ac:dyDescent="0.2">
      <c r="A802" s="822" t="s">
        <v>5810</v>
      </c>
      <c r="B802" s="823" t="s">
        <v>5811</v>
      </c>
      <c r="C802" s="823" t="s">
        <v>598</v>
      </c>
      <c r="D802" s="823" t="s">
        <v>2286</v>
      </c>
      <c r="E802" s="823" t="s">
        <v>5728</v>
      </c>
      <c r="F802" s="823" t="s">
        <v>5842</v>
      </c>
      <c r="G802" s="823" t="s">
        <v>5843</v>
      </c>
      <c r="H802" s="832"/>
      <c r="I802" s="832"/>
      <c r="J802" s="823"/>
      <c r="K802" s="823"/>
      <c r="L802" s="832">
        <v>2</v>
      </c>
      <c r="M802" s="832">
        <v>434</v>
      </c>
      <c r="N802" s="823">
        <v>1</v>
      </c>
      <c r="O802" s="823">
        <v>217</v>
      </c>
      <c r="P802" s="832"/>
      <c r="Q802" s="832"/>
      <c r="R802" s="828"/>
      <c r="S802" s="833"/>
    </row>
    <row r="803" spans="1:19" ht="14.45" customHeight="1" x14ac:dyDescent="0.2">
      <c r="A803" s="822" t="s">
        <v>5810</v>
      </c>
      <c r="B803" s="823" t="s">
        <v>5811</v>
      </c>
      <c r="C803" s="823" t="s">
        <v>598</v>
      </c>
      <c r="D803" s="823" t="s">
        <v>2286</v>
      </c>
      <c r="E803" s="823" t="s">
        <v>5728</v>
      </c>
      <c r="F803" s="823" t="s">
        <v>5844</v>
      </c>
      <c r="G803" s="823" t="s">
        <v>5845</v>
      </c>
      <c r="H803" s="832"/>
      <c r="I803" s="832"/>
      <c r="J803" s="823"/>
      <c r="K803" s="823"/>
      <c r="L803" s="832">
        <v>2</v>
      </c>
      <c r="M803" s="832">
        <v>176</v>
      </c>
      <c r="N803" s="823">
        <v>1</v>
      </c>
      <c r="O803" s="823">
        <v>88</v>
      </c>
      <c r="P803" s="832"/>
      <c r="Q803" s="832"/>
      <c r="R803" s="828"/>
      <c r="S803" s="833"/>
    </row>
    <row r="804" spans="1:19" ht="14.45" customHeight="1" x14ac:dyDescent="0.2">
      <c r="A804" s="822" t="s">
        <v>5810</v>
      </c>
      <c r="B804" s="823" t="s">
        <v>5811</v>
      </c>
      <c r="C804" s="823" t="s">
        <v>598</v>
      </c>
      <c r="D804" s="823" t="s">
        <v>2286</v>
      </c>
      <c r="E804" s="823" t="s">
        <v>5728</v>
      </c>
      <c r="F804" s="823" t="s">
        <v>5846</v>
      </c>
      <c r="G804" s="823" t="s">
        <v>5847</v>
      </c>
      <c r="H804" s="832">
        <v>3</v>
      </c>
      <c r="I804" s="832">
        <v>924</v>
      </c>
      <c r="J804" s="823"/>
      <c r="K804" s="823">
        <v>308</v>
      </c>
      <c r="L804" s="832"/>
      <c r="M804" s="832"/>
      <c r="N804" s="823"/>
      <c r="O804" s="823"/>
      <c r="P804" s="832"/>
      <c r="Q804" s="832"/>
      <c r="R804" s="828"/>
      <c r="S804" s="833"/>
    </row>
    <row r="805" spans="1:19" ht="14.45" customHeight="1" x14ac:dyDescent="0.2">
      <c r="A805" s="822" t="s">
        <v>5810</v>
      </c>
      <c r="B805" s="823" t="s">
        <v>5811</v>
      </c>
      <c r="C805" s="823" t="s">
        <v>598</v>
      </c>
      <c r="D805" s="823" t="s">
        <v>2286</v>
      </c>
      <c r="E805" s="823" t="s">
        <v>5728</v>
      </c>
      <c r="F805" s="823" t="s">
        <v>5849</v>
      </c>
      <c r="G805" s="823" t="s">
        <v>5847</v>
      </c>
      <c r="H805" s="832">
        <v>8</v>
      </c>
      <c r="I805" s="832">
        <v>3048</v>
      </c>
      <c r="J805" s="823"/>
      <c r="K805" s="823">
        <v>381</v>
      </c>
      <c r="L805" s="832"/>
      <c r="M805" s="832"/>
      <c r="N805" s="823"/>
      <c r="O805" s="823"/>
      <c r="P805" s="832"/>
      <c r="Q805" s="832"/>
      <c r="R805" s="828"/>
      <c r="S805" s="833"/>
    </row>
    <row r="806" spans="1:19" ht="14.45" customHeight="1" x14ac:dyDescent="0.2">
      <c r="A806" s="822" t="s">
        <v>5810</v>
      </c>
      <c r="B806" s="823" t="s">
        <v>5811</v>
      </c>
      <c r="C806" s="823" t="s">
        <v>598</v>
      </c>
      <c r="D806" s="823" t="s">
        <v>2286</v>
      </c>
      <c r="E806" s="823" t="s">
        <v>5728</v>
      </c>
      <c r="F806" s="823" t="s">
        <v>5795</v>
      </c>
      <c r="G806" s="823" t="s">
        <v>5796</v>
      </c>
      <c r="H806" s="832">
        <v>2</v>
      </c>
      <c r="I806" s="832">
        <v>708</v>
      </c>
      <c r="J806" s="823"/>
      <c r="K806" s="823">
        <v>354</v>
      </c>
      <c r="L806" s="832"/>
      <c r="M806" s="832"/>
      <c r="N806" s="823"/>
      <c r="O806" s="823"/>
      <c r="P806" s="832"/>
      <c r="Q806" s="832"/>
      <c r="R806" s="828"/>
      <c r="S806" s="833"/>
    </row>
    <row r="807" spans="1:19" ht="14.45" customHeight="1" x14ac:dyDescent="0.2">
      <c r="A807" s="822" t="s">
        <v>5810</v>
      </c>
      <c r="B807" s="823" t="s">
        <v>5811</v>
      </c>
      <c r="C807" s="823" t="s">
        <v>598</v>
      </c>
      <c r="D807" s="823" t="s">
        <v>5724</v>
      </c>
      <c r="E807" s="823" t="s">
        <v>5728</v>
      </c>
      <c r="F807" s="823" t="s">
        <v>5819</v>
      </c>
      <c r="G807" s="823" t="s">
        <v>5820</v>
      </c>
      <c r="H807" s="832">
        <v>7</v>
      </c>
      <c r="I807" s="832">
        <v>1764</v>
      </c>
      <c r="J807" s="823"/>
      <c r="K807" s="823">
        <v>252</v>
      </c>
      <c r="L807" s="832"/>
      <c r="M807" s="832"/>
      <c r="N807" s="823"/>
      <c r="O807" s="823"/>
      <c r="P807" s="832"/>
      <c r="Q807" s="832"/>
      <c r="R807" s="828"/>
      <c r="S807" s="833"/>
    </row>
    <row r="808" spans="1:19" ht="14.45" customHeight="1" x14ac:dyDescent="0.2">
      <c r="A808" s="822" t="s">
        <v>5810</v>
      </c>
      <c r="B808" s="823" t="s">
        <v>5811</v>
      </c>
      <c r="C808" s="823" t="s">
        <v>598</v>
      </c>
      <c r="D808" s="823" t="s">
        <v>5724</v>
      </c>
      <c r="E808" s="823" t="s">
        <v>5728</v>
      </c>
      <c r="F808" s="823" t="s">
        <v>5821</v>
      </c>
      <c r="G808" s="823" t="s">
        <v>5822</v>
      </c>
      <c r="H808" s="832">
        <v>8</v>
      </c>
      <c r="I808" s="832">
        <v>1016</v>
      </c>
      <c r="J808" s="823"/>
      <c r="K808" s="823">
        <v>127</v>
      </c>
      <c r="L808" s="832"/>
      <c r="M808" s="832"/>
      <c r="N808" s="823"/>
      <c r="O808" s="823"/>
      <c r="P808" s="832"/>
      <c r="Q808" s="832"/>
      <c r="R808" s="828"/>
      <c r="S808" s="833"/>
    </row>
    <row r="809" spans="1:19" ht="14.45" customHeight="1" x14ac:dyDescent="0.2">
      <c r="A809" s="822" t="s">
        <v>5810</v>
      </c>
      <c r="B809" s="823" t="s">
        <v>5811</v>
      </c>
      <c r="C809" s="823" t="s">
        <v>598</v>
      </c>
      <c r="D809" s="823" t="s">
        <v>5724</v>
      </c>
      <c r="E809" s="823" t="s">
        <v>5728</v>
      </c>
      <c r="F809" s="823" t="s">
        <v>5846</v>
      </c>
      <c r="G809" s="823" t="s">
        <v>5847</v>
      </c>
      <c r="H809" s="832">
        <v>7</v>
      </c>
      <c r="I809" s="832">
        <v>2156</v>
      </c>
      <c r="J809" s="823"/>
      <c r="K809" s="823">
        <v>308</v>
      </c>
      <c r="L809" s="832"/>
      <c r="M809" s="832"/>
      <c r="N809" s="823"/>
      <c r="O809" s="823"/>
      <c r="P809" s="832"/>
      <c r="Q809" s="832"/>
      <c r="R809" s="828"/>
      <c r="S809" s="833"/>
    </row>
    <row r="810" spans="1:19" ht="14.45" customHeight="1" x14ac:dyDescent="0.2">
      <c r="A810" s="822" t="s">
        <v>5810</v>
      </c>
      <c r="B810" s="823" t="s">
        <v>5811</v>
      </c>
      <c r="C810" s="823" t="s">
        <v>598</v>
      </c>
      <c r="D810" s="823" t="s">
        <v>5724</v>
      </c>
      <c r="E810" s="823" t="s">
        <v>5728</v>
      </c>
      <c r="F810" s="823" t="s">
        <v>5849</v>
      </c>
      <c r="G810" s="823" t="s">
        <v>5847</v>
      </c>
      <c r="H810" s="832">
        <v>2</v>
      </c>
      <c r="I810" s="832">
        <v>762</v>
      </c>
      <c r="J810" s="823"/>
      <c r="K810" s="823">
        <v>381</v>
      </c>
      <c r="L810" s="832"/>
      <c r="M810" s="832"/>
      <c r="N810" s="823"/>
      <c r="O810" s="823"/>
      <c r="P810" s="832"/>
      <c r="Q810" s="832"/>
      <c r="R810" s="828"/>
      <c r="S810" s="833"/>
    </row>
    <row r="811" spans="1:19" ht="14.45" customHeight="1" x14ac:dyDescent="0.2">
      <c r="A811" s="822" t="s">
        <v>5810</v>
      </c>
      <c r="B811" s="823" t="s">
        <v>5811</v>
      </c>
      <c r="C811" s="823" t="s">
        <v>598</v>
      </c>
      <c r="D811" s="823" t="s">
        <v>5725</v>
      </c>
      <c r="E811" s="823" t="s">
        <v>5728</v>
      </c>
      <c r="F811" s="823" t="s">
        <v>5819</v>
      </c>
      <c r="G811" s="823" t="s">
        <v>5820</v>
      </c>
      <c r="H811" s="832"/>
      <c r="I811" s="832"/>
      <c r="J811" s="823"/>
      <c r="K811" s="823"/>
      <c r="L811" s="832">
        <v>1</v>
      </c>
      <c r="M811" s="832">
        <v>254</v>
      </c>
      <c r="N811" s="823">
        <v>1</v>
      </c>
      <c r="O811" s="823">
        <v>254</v>
      </c>
      <c r="P811" s="832"/>
      <c r="Q811" s="832"/>
      <c r="R811" s="828"/>
      <c r="S811" s="833"/>
    </row>
    <row r="812" spans="1:19" ht="14.45" customHeight="1" x14ac:dyDescent="0.2">
      <c r="A812" s="822" t="s">
        <v>5810</v>
      </c>
      <c r="B812" s="823" t="s">
        <v>5811</v>
      </c>
      <c r="C812" s="823" t="s">
        <v>598</v>
      </c>
      <c r="D812" s="823" t="s">
        <v>5725</v>
      </c>
      <c r="E812" s="823" t="s">
        <v>5728</v>
      </c>
      <c r="F812" s="823" t="s">
        <v>5821</v>
      </c>
      <c r="G812" s="823" t="s">
        <v>5822</v>
      </c>
      <c r="H812" s="832"/>
      <c r="I812" s="832"/>
      <c r="J812" s="823"/>
      <c r="K812" s="823"/>
      <c r="L812" s="832">
        <v>4</v>
      </c>
      <c r="M812" s="832">
        <v>504</v>
      </c>
      <c r="N812" s="823">
        <v>1</v>
      </c>
      <c r="O812" s="823">
        <v>126</v>
      </c>
      <c r="P812" s="832"/>
      <c r="Q812" s="832"/>
      <c r="R812" s="828"/>
      <c r="S812" s="833"/>
    </row>
    <row r="813" spans="1:19" ht="14.45" customHeight="1" x14ac:dyDescent="0.2">
      <c r="A813" s="822" t="s">
        <v>5810</v>
      </c>
      <c r="B813" s="823" t="s">
        <v>5811</v>
      </c>
      <c r="C813" s="823" t="s">
        <v>598</v>
      </c>
      <c r="D813" s="823" t="s">
        <v>5725</v>
      </c>
      <c r="E813" s="823" t="s">
        <v>5728</v>
      </c>
      <c r="F813" s="823" t="s">
        <v>5849</v>
      </c>
      <c r="G813" s="823" t="s">
        <v>5847</v>
      </c>
      <c r="H813" s="832"/>
      <c r="I813" s="832"/>
      <c r="J813" s="823"/>
      <c r="K813" s="823"/>
      <c r="L813" s="832">
        <v>1</v>
      </c>
      <c r="M813" s="832">
        <v>385</v>
      </c>
      <c r="N813" s="823">
        <v>1</v>
      </c>
      <c r="O813" s="823">
        <v>385</v>
      </c>
      <c r="P813" s="832"/>
      <c r="Q813" s="832"/>
      <c r="R813" s="828"/>
      <c r="S813" s="833"/>
    </row>
    <row r="814" spans="1:19" ht="14.45" customHeight="1" x14ac:dyDescent="0.2">
      <c r="A814" s="822" t="s">
        <v>5810</v>
      </c>
      <c r="B814" s="823" t="s">
        <v>5811</v>
      </c>
      <c r="C814" s="823" t="s">
        <v>598</v>
      </c>
      <c r="D814" s="823" t="s">
        <v>5699</v>
      </c>
      <c r="E814" s="823" t="s">
        <v>5728</v>
      </c>
      <c r="F814" s="823" t="s">
        <v>5819</v>
      </c>
      <c r="G814" s="823" t="s">
        <v>5820</v>
      </c>
      <c r="H814" s="832"/>
      <c r="I814" s="832"/>
      <c r="J814" s="823"/>
      <c r="K814" s="823"/>
      <c r="L814" s="832">
        <v>3</v>
      </c>
      <c r="M814" s="832">
        <v>762</v>
      </c>
      <c r="N814" s="823">
        <v>1</v>
      </c>
      <c r="O814" s="823">
        <v>254</v>
      </c>
      <c r="P814" s="832">
        <v>30</v>
      </c>
      <c r="Q814" s="832">
        <v>7650</v>
      </c>
      <c r="R814" s="828">
        <v>10.039370078740157</v>
      </c>
      <c r="S814" s="833">
        <v>255</v>
      </c>
    </row>
    <row r="815" spans="1:19" ht="14.45" customHeight="1" x14ac:dyDescent="0.2">
      <c r="A815" s="822" t="s">
        <v>5810</v>
      </c>
      <c r="B815" s="823" t="s">
        <v>5811</v>
      </c>
      <c r="C815" s="823" t="s">
        <v>598</v>
      </c>
      <c r="D815" s="823" t="s">
        <v>5699</v>
      </c>
      <c r="E815" s="823" t="s">
        <v>5728</v>
      </c>
      <c r="F815" s="823" t="s">
        <v>5821</v>
      </c>
      <c r="G815" s="823" t="s">
        <v>5822</v>
      </c>
      <c r="H815" s="832"/>
      <c r="I815" s="832"/>
      <c r="J815" s="823"/>
      <c r="K815" s="823"/>
      <c r="L815" s="832">
        <v>2</v>
      </c>
      <c r="M815" s="832">
        <v>252</v>
      </c>
      <c r="N815" s="823">
        <v>1</v>
      </c>
      <c r="O815" s="823">
        <v>126</v>
      </c>
      <c r="P815" s="832">
        <v>99</v>
      </c>
      <c r="Q815" s="832">
        <v>12573</v>
      </c>
      <c r="R815" s="828">
        <v>49.892857142857146</v>
      </c>
      <c r="S815" s="833">
        <v>127</v>
      </c>
    </row>
    <row r="816" spans="1:19" ht="14.45" customHeight="1" x14ac:dyDescent="0.2">
      <c r="A816" s="822" t="s">
        <v>5810</v>
      </c>
      <c r="B816" s="823" t="s">
        <v>5811</v>
      </c>
      <c r="C816" s="823" t="s">
        <v>598</v>
      </c>
      <c r="D816" s="823" t="s">
        <v>5699</v>
      </c>
      <c r="E816" s="823" t="s">
        <v>5728</v>
      </c>
      <c r="F816" s="823" t="s">
        <v>5836</v>
      </c>
      <c r="G816" s="823" t="s">
        <v>5833</v>
      </c>
      <c r="H816" s="832"/>
      <c r="I816" s="832"/>
      <c r="J816" s="823"/>
      <c r="K816" s="823"/>
      <c r="L816" s="832"/>
      <c r="M816" s="832"/>
      <c r="N816" s="823"/>
      <c r="O816" s="823"/>
      <c r="P816" s="832">
        <v>1</v>
      </c>
      <c r="Q816" s="832">
        <v>576</v>
      </c>
      <c r="R816" s="828"/>
      <c r="S816" s="833">
        <v>576</v>
      </c>
    </row>
    <row r="817" spans="1:19" ht="14.45" customHeight="1" x14ac:dyDescent="0.2">
      <c r="A817" s="822" t="s">
        <v>5810</v>
      </c>
      <c r="B817" s="823" t="s">
        <v>5811</v>
      </c>
      <c r="C817" s="823" t="s">
        <v>598</v>
      </c>
      <c r="D817" s="823" t="s">
        <v>5699</v>
      </c>
      <c r="E817" s="823" t="s">
        <v>5728</v>
      </c>
      <c r="F817" s="823" t="s">
        <v>5823</v>
      </c>
      <c r="G817" s="823" t="s">
        <v>5796</v>
      </c>
      <c r="H817" s="832"/>
      <c r="I817" s="832"/>
      <c r="J817" s="823"/>
      <c r="K817" s="823"/>
      <c r="L817" s="832"/>
      <c r="M817" s="832"/>
      <c r="N817" s="823"/>
      <c r="O817" s="823"/>
      <c r="P817" s="832">
        <v>1</v>
      </c>
      <c r="Q817" s="832">
        <v>473</v>
      </c>
      <c r="R817" s="828"/>
      <c r="S817" s="833">
        <v>473</v>
      </c>
    </row>
    <row r="818" spans="1:19" ht="14.45" customHeight="1" x14ac:dyDescent="0.2">
      <c r="A818" s="822" t="s">
        <v>5810</v>
      </c>
      <c r="B818" s="823" t="s">
        <v>5811</v>
      </c>
      <c r="C818" s="823" t="s">
        <v>598</v>
      </c>
      <c r="D818" s="823" t="s">
        <v>5699</v>
      </c>
      <c r="E818" s="823" t="s">
        <v>5728</v>
      </c>
      <c r="F818" s="823" t="s">
        <v>5849</v>
      </c>
      <c r="G818" s="823" t="s">
        <v>5847</v>
      </c>
      <c r="H818" s="832"/>
      <c r="I818" s="832"/>
      <c r="J818" s="823"/>
      <c r="K818" s="823"/>
      <c r="L818" s="832">
        <v>3</v>
      </c>
      <c r="M818" s="832">
        <v>1155</v>
      </c>
      <c r="N818" s="823">
        <v>1</v>
      </c>
      <c r="O818" s="823">
        <v>385</v>
      </c>
      <c r="P818" s="832">
        <v>30</v>
      </c>
      <c r="Q818" s="832">
        <v>11640</v>
      </c>
      <c r="R818" s="828">
        <v>10.077922077922079</v>
      </c>
      <c r="S818" s="833">
        <v>388</v>
      </c>
    </row>
    <row r="819" spans="1:19" ht="14.45" customHeight="1" x14ac:dyDescent="0.2">
      <c r="A819" s="822" t="s">
        <v>5810</v>
      </c>
      <c r="B819" s="823" t="s">
        <v>5811</v>
      </c>
      <c r="C819" s="823" t="s">
        <v>598</v>
      </c>
      <c r="D819" s="823" t="s">
        <v>5703</v>
      </c>
      <c r="E819" s="823" t="s">
        <v>5728</v>
      </c>
      <c r="F819" s="823" t="s">
        <v>5819</v>
      </c>
      <c r="G819" s="823" t="s">
        <v>5820</v>
      </c>
      <c r="H819" s="832">
        <v>2</v>
      </c>
      <c r="I819" s="832">
        <v>504</v>
      </c>
      <c r="J819" s="823"/>
      <c r="K819" s="823">
        <v>252</v>
      </c>
      <c r="L819" s="832"/>
      <c r="M819" s="832"/>
      <c r="N819" s="823"/>
      <c r="O819" s="823"/>
      <c r="P819" s="832">
        <v>2</v>
      </c>
      <c r="Q819" s="832">
        <v>510</v>
      </c>
      <c r="R819" s="828"/>
      <c r="S819" s="833">
        <v>255</v>
      </c>
    </row>
    <row r="820" spans="1:19" ht="14.45" customHeight="1" x14ac:dyDescent="0.2">
      <c r="A820" s="822" t="s">
        <v>5810</v>
      </c>
      <c r="B820" s="823" t="s">
        <v>5811</v>
      </c>
      <c r="C820" s="823" t="s">
        <v>598</v>
      </c>
      <c r="D820" s="823" t="s">
        <v>5703</v>
      </c>
      <c r="E820" s="823" t="s">
        <v>5728</v>
      </c>
      <c r="F820" s="823" t="s">
        <v>5821</v>
      </c>
      <c r="G820" s="823" t="s">
        <v>5822</v>
      </c>
      <c r="H820" s="832">
        <v>1</v>
      </c>
      <c r="I820" s="832">
        <v>127</v>
      </c>
      <c r="J820" s="823"/>
      <c r="K820" s="823">
        <v>127</v>
      </c>
      <c r="L820" s="832"/>
      <c r="M820" s="832"/>
      <c r="N820" s="823"/>
      <c r="O820" s="823"/>
      <c r="P820" s="832">
        <v>8</v>
      </c>
      <c r="Q820" s="832">
        <v>1016</v>
      </c>
      <c r="R820" s="828"/>
      <c r="S820" s="833">
        <v>127</v>
      </c>
    </row>
    <row r="821" spans="1:19" ht="14.45" customHeight="1" x14ac:dyDescent="0.2">
      <c r="A821" s="822" t="s">
        <v>5810</v>
      </c>
      <c r="B821" s="823" t="s">
        <v>5811</v>
      </c>
      <c r="C821" s="823" t="s">
        <v>598</v>
      </c>
      <c r="D821" s="823" t="s">
        <v>5703</v>
      </c>
      <c r="E821" s="823" t="s">
        <v>5728</v>
      </c>
      <c r="F821" s="823" t="s">
        <v>5830</v>
      </c>
      <c r="G821" s="823" t="s">
        <v>5831</v>
      </c>
      <c r="H821" s="832">
        <v>1</v>
      </c>
      <c r="I821" s="832">
        <v>332</v>
      </c>
      <c r="J821" s="823"/>
      <c r="K821" s="823">
        <v>332</v>
      </c>
      <c r="L821" s="832"/>
      <c r="M821" s="832"/>
      <c r="N821" s="823"/>
      <c r="O821" s="823"/>
      <c r="P821" s="832"/>
      <c r="Q821" s="832"/>
      <c r="R821" s="828"/>
      <c r="S821" s="833"/>
    </row>
    <row r="822" spans="1:19" ht="14.45" customHeight="1" x14ac:dyDescent="0.2">
      <c r="A822" s="822" t="s">
        <v>5810</v>
      </c>
      <c r="B822" s="823" t="s">
        <v>5811</v>
      </c>
      <c r="C822" s="823" t="s">
        <v>598</v>
      </c>
      <c r="D822" s="823" t="s">
        <v>5703</v>
      </c>
      <c r="E822" s="823" t="s">
        <v>5728</v>
      </c>
      <c r="F822" s="823" t="s">
        <v>5846</v>
      </c>
      <c r="G822" s="823" t="s">
        <v>5847</v>
      </c>
      <c r="H822" s="832">
        <v>1</v>
      </c>
      <c r="I822" s="832">
        <v>308</v>
      </c>
      <c r="J822" s="823"/>
      <c r="K822" s="823">
        <v>308</v>
      </c>
      <c r="L822" s="832"/>
      <c r="M822" s="832"/>
      <c r="N822" s="823"/>
      <c r="O822" s="823"/>
      <c r="P822" s="832">
        <v>1</v>
      </c>
      <c r="Q822" s="832">
        <v>311</v>
      </c>
      <c r="R822" s="828"/>
      <c r="S822" s="833">
        <v>311</v>
      </c>
    </row>
    <row r="823" spans="1:19" ht="14.45" customHeight="1" x14ac:dyDescent="0.2">
      <c r="A823" s="822" t="s">
        <v>5810</v>
      </c>
      <c r="B823" s="823" t="s">
        <v>5811</v>
      </c>
      <c r="C823" s="823" t="s">
        <v>598</v>
      </c>
      <c r="D823" s="823" t="s">
        <v>5703</v>
      </c>
      <c r="E823" s="823" t="s">
        <v>5728</v>
      </c>
      <c r="F823" s="823" t="s">
        <v>5849</v>
      </c>
      <c r="G823" s="823" t="s">
        <v>5847</v>
      </c>
      <c r="H823" s="832"/>
      <c r="I823" s="832"/>
      <c r="J823" s="823"/>
      <c r="K823" s="823"/>
      <c r="L823" s="832"/>
      <c r="M823" s="832"/>
      <c r="N823" s="823"/>
      <c r="O823" s="823"/>
      <c r="P823" s="832">
        <v>2</v>
      </c>
      <c r="Q823" s="832">
        <v>776</v>
      </c>
      <c r="R823" s="828"/>
      <c r="S823" s="833">
        <v>388</v>
      </c>
    </row>
    <row r="824" spans="1:19" ht="14.45" customHeight="1" x14ac:dyDescent="0.2">
      <c r="A824" s="822" t="s">
        <v>5810</v>
      </c>
      <c r="B824" s="823" t="s">
        <v>5811</v>
      </c>
      <c r="C824" s="823" t="s">
        <v>598</v>
      </c>
      <c r="D824" s="823" t="s">
        <v>5723</v>
      </c>
      <c r="E824" s="823" t="s">
        <v>5728</v>
      </c>
      <c r="F824" s="823" t="s">
        <v>5819</v>
      </c>
      <c r="G824" s="823" t="s">
        <v>5820</v>
      </c>
      <c r="H824" s="832">
        <v>19</v>
      </c>
      <c r="I824" s="832">
        <v>4788</v>
      </c>
      <c r="J824" s="823">
        <v>3.7700787401574805</v>
      </c>
      <c r="K824" s="823">
        <v>252</v>
      </c>
      <c r="L824" s="832">
        <v>5</v>
      </c>
      <c r="M824" s="832">
        <v>1270</v>
      </c>
      <c r="N824" s="823">
        <v>1</v>
      </c>
      <c r="O824" s="823">
        <v>254</v>
      </c>
      <c r="P824" s="832">
        <v>14</v>
      </c>
      <c r="Q824" s="832">
        <v>3570</v>
      </c>
      <c r="R824" s="828">
        <v>2.811023622047244</v>
      </c>
      <c r="S824" s="833">
        <v>255</v>
      </c>
    </row>
    <row r="825" spans="1:19" ht="14.45" customHeight="1" x14ac:dyDescent="0.2">
      <c r="A825" s="822" t="s">
        <v>5810</v>
      </c>
      <c r="B825" s="823" t="s">
        <v>5811</v>
      </c>
      <c r="C825" s="823" t="s">
        <v>598</v>
      </c>
      <c r="D825" s="823" t="s">
        <v>5723</v>
      </c>
      <c r="E825" s="823" t="s">
        <v>5728</v>
      </c>
      <c r="F825" s="823" t="s">
        <v>5821</v>
      </c>
      <c r="G825" s="823" t="s">
        <v>5822</v>
      </c>
      <c r="H825" s="832">
        <v>82</v>
      </c>
      <c r="I825" s="832">
        <v>10414</v>
      </c>
      <c r="J825" s="823">
        <v>4.8618113912231555</v>
      </c>
      <c r="K825" s="823">
        <v>127</v>
      </c>
      <c r="L825" s="832">
        <v>17</v>
      </c>
      <c r="M825" s="832">
        <v>2142</v>
      </c>
      <c r="N825" s="823">
        <v>1</v>
      </c>
      <c r="O825" s="823">
        <v>126</v>
      </c>
      <c r="P825" s="832">
        <v>55</v>
      </c>
      <c r="Q825" s="832">
        <v>6985</v>
      </c>
      <c r="R825" s="828">
        <v>3.2609710550887021</v>
      </c>
      <c r="S825" s="833">
        <v>127</v>
      </c>
    </row>
    <row r="826" spans="1:19" ht="14.45" customHeight="1" x14ac:dyDescent="0.2">
      <c r="A826" s="822" t="s">
        <v>5810</v>
      </c>
      <c r="B826" s="823" t="s">
        <v>5811</v>
      </c>
      <c r="C826" s="823" t="s">
        <v>598</v>
      </c>
      <c r="D826" s="823" t="s">
        <v>5723</v>
      </c>
      <c r="E826" s="823" t="s">
        <v>5728</v>
      </c>
      <c r="F826" s="823" t="s">
        <v>5846</v>
      </c>
      <c r="G826" s="823" t="s">
        <v>5847</v>
      </c>
      <c r="H826" s="832"/>
      <c r="I826" s="832"/>
      <c r="J826" s="823"/>
      <c r="K826" s="823"/>
      <c r="L826" s="832">
        <v>1</v>
      </c>
      <c r="M826" s="832">
        <v>310</v>
      </c>
      <c r="N826" s="823">
        <v>1</v>
      </c>
      <c r="O826" s="823">
        <v>310</v>
      </c>
      <c r="P826" s="832"/>
      <c r="Q826" s="832"/>
      <c r="R826" s="828"/>
      <c r="S826" s="833"/>
    </row>
    <row r="827" spans="1:19" ht="14.45" customHeight="1" x14ac:dyDescent="0.2">
      <c r="A827" s="822" t="s">
        <v>5810</v>
      </c>
      <c r="B827" s="823" t="s">
        <v>5811</v>
      </c>
      <c r="C827" s="823" t="s">
        <v>598</v>
      </c>
      <c r="D827" s="823" t="s">
        <v>5723</v>
      </c>
      <c r="E827" s="823" t="s">
        <v>5728</v>
      </c>
      <c r="F827" s="823" t="s">
        <v>5849</v>
      </c>
      <c r="G827" s="823" t="s">
        <v>5847</v>
      </c>
      <c r="H827" s="832">
        <v>25</v>
      </c>
      <c r="I827" s="832">
        <v>9525</v>
      </c>
      <c r="J827" s="823">
        <v>3.5343228200371057</v>
      </c>
      <c r="K827" s="823">
        <v>381</v>
      </c>
      <c r="L827" s="832">
        <v>7</v>
      </c>
      <c r="M827" s="832">
        <v>2695</v>
      </c>
      <c r="N827" s="823">
        <v>1</v>
      </c>
      <c r="O827" s="823">
        <v>385</v>
      </c>
      <c r="P827" s="832">
        <v>18</v>
      </c>
      <c r="Q827" s="832">
        <v>6984</v>
      </c>
      <c r="R827" s="828">
        <v>2.5914656771799627</v>
      </c>
      <c r="S827" s="833">
        <v>388</v>
      </c>
    </row>
    <row r="828" spans="1:19" ht="14.45" customHeight="1" x14ac:dyDescent="0.2">
      <c r="A828" s="822" t="s">
        <v>5810</v>
      </c>
      <c r="B828" s="823" t="s">
        <v>5811</v>
      </c>
      <c r="C828" s="823" t="s">
        <v>598</v>
      </c>
      <c r="D828" s="823" t="s">
        <v>5705</v>
      </c>
      <c r="E828" s="823" t="s">
        <v>5728</v>
      </c>
      <c r="F828" s="823" t="s">
        <v>5819</v>
      </c>
      <c r="G828" s="823" t="s">
        <v>5820</v>
      </c>
      <c r="H828" s="832">
        <v>4</v>
      </c>
      <c r="I828" s="832">
        <v>1008</v>
      </c>
      <c r="J828" s="823">
        <v>3.9685039370078741</v>
      </c>
      <c r="K828" s="823">
        <v>252</v>
      </c>
      <c r="L828" s="832">
        <v>1</v>
      </c>
      <c r="M828" s="832">
        <v>254</v>
      </c>
      <c r="N828" s="823">
        <v>1</v>
      </c>
      <c r="O828" s="823">
        <v>254</v>
      </c>
      <c r="P828" s="832">
        <v>5</v>
      </c>
      <c r="Q828" s="832">
        <v>1275</v>
      </c>
      <c r="R828" s="828">
        <v>5.0196850393700787</v>
      </c>
      <c r="S828" s="833">
        <v>255</v>
      </c>
    </row>
    <row r="829" spans="1:19" ht="14.45" customHeight="1" x14ac:dyDescent="0.2">
      <c r="A829" s="822" t="s">
        <v>5810</v>
      </c>
      <c r="B829" s="823" t="s">
        <v>5811</v>
      </c>
      <c r="C829" s="823" t="s">
        <v>598</v>
      </c>
      <c r="D829" s="823" t="s">
        <v>5705</v>
      </c>
      <c r="E829" s="823" t="s">
        <v>5728</v>
      </c>
      <c r="F829" s="823" t="s">
        <v>5821</v>
      </c>
      <c r="G829" s="823" t="s">
        <v>5822</v>
      </c>
      <c r="H829" s="832">
        <v>10</v>
      </c>
      <c r="I829" s="832">
        <v>1270</v>
      </c>
      <c r="J829" s="823">
        <v>10.079365079365079</v>
      </c>
      <c r="K829" s="823">
        <v>127</v>
      </c>
      <c r="L829" s="832">
        <v>1</v>
      </c>
      <c r="M829" s="832">
        <v>126</v>
      </c>
      <c r="N829" s="823">
        <v>1</v>
      </c>
      <c r="O829" s="823">
        <v>126</v>
      </c>
      <c r="P829" s="832">
        <v>5</v>
      </c>
      <c r="Q829" s="832">
        <v>635</v>
      </c>
      <c r="R829" s="828">
        <v>5.0396825396825395</v>
      </c>
      <c r="S829" s="833">
        <v>127</v>
      </c>
    </row>
    <row r="830" spans="1:19" ht="14.45" customHeight="1" x14ac:dyDescent="0.2">
      <c r="A830" s="822" t="s">
        <v>5810</v>
      </c>
      <c r="B830" s="823" t="s">
        <v>5811</v>
      </c>
      <c r="C830" s="823" t="s">
        <v>598</v>
      </c>
      <c r="D830" s="823" t="s">
        <v>5705</v>
      </c>
      <c r="E830" s="823" t="s">
        <v>5728</v>
      </c>
      <c r="F830" s="823" t="s">
        <v>5832</v>
      </c>
      <c r="G830" s="823" t="s">
        <v>5833</v>
      </c>
      <c r="H830" s="832">
        <v>2</v>
      </c>
      <c r="I830" s="832">
        <v>992</v>
      </c>
      <c r="J830" s="823"/>
      <c r="K830" s="823">
        <v>496</v>
      </c>
      <c r="L830" s="832"/>
      <c r="M830" s="832"/>
      <c r="N830" s="823"/>
      <c r="O830" s="823"/>
      <c r="P830" s="832"/>
      <c r="Q830" s="832"/>
      <c r="R830" s="828"/>
      <c r="S830" s="833"/>
    </row>
    <row r="831" spans="1:19" ht="14.45" customHeight="1" x14ac:dyDescent="0.2">
      <c r="A831" s="822" t="s">
        <v>5810</v>
      </c>
      <c r="B831" s="823" t="s">
        <v>5811</v>
      </c>
      <c r="C831" s="823" t="s">
        <v>598</v>
      </c>
      <c r="D831" s="823" t="s">
        <v>5705</v>
      </c>
      <c r="E831" s="823" t="s">
        <v>5728</v>
      </c>
      <c r="F831" s="823" t="s">
        <v>5846</v>
      </c>
      <c r="G831" s="823" t="s">
        <v>5847</v>
      </c>
      <c r="H831" s="832">
        <v>2</v>
      </c>
      <c r="I831" s="832">
        <v>616</v>
      </c>
      <c r="J831" s="823">
        <v>1.9870967741935484</v>
      </c>
      <c r="K831" s="823">
        <v>308</v>
      </c>
      <c r="L831" s="832">
        <v>1</v>
      </c>
      <c r="M831" s="832">
        <v>310</v>
      </c>
      <c r="N831" s="823">
        <v>1</v>
      </c>
      <c r="O831" s="823">
        <v>310</v>
      </c>
      <c r="P831" s="832"/>
      <c r="Q831" s="832"/>
      <c r="R831" s="828"/>
      <c r="S831" s="833"/>
    </row>
    <row r="832" spans="1:19" ht="14.45" customHeight="1" x14ac:dyDescent="0.2">
      <c r="A832" s="822" t="s">
        <v>5810</v>
      </c>
      <c r="B832" s="823" t="s">
        <v>5811</v>
      </c>
      <c r="C832" s="823" t="s">
        <v>598</v>
      </c>
      <c r="D832" s="823" t="s">
        <v>5705</v>
      </c>
      <c r="E832" s="823" t="s">
        <v>5728</v>
      </c>
      <c r="F832" s="823" t="s">
        <v>5849</v>
      </c>
      <c r="G832" s="823" t="s">
        <v>5847</v>
      </c>
      <c r="H832" s="832"/>
      <c r="I832" s="832"/>
      <c r="J832" s="823"/>
      <c r="K832" s="823"/>
      <c r="L832" s="832"/>
      <c r="M832" s="832"/>
      <c r="N832" s="823"/>
      <c r="O832" s="823"/>
      <c r="P832" s="832">
        <v>5</v>
      </c>
      <c r="Q832" s="832">
        <v>1940</v>
      </c>
      <c r="R832" s="828"/>
      <c r="S832" s="833">
        <v>388</v>
      </c>
    </row>
    <row r="833" spans="1:19" ht="14.45" customHeight="1" x14ac:dyDescent="0.2">
      <c r="A833" s="822" t="s">
        <v>5810</v>
      </c>
      <c r="B833" s="823" t="s">
        <v>5811</v>
      </c>
      <c r="C833" s="823" t="s">
        <v>598</v>
      </c>
      <c r="D833" s="823" t="s">
        <v>2266</v>
      </c>
      <c r="E833" s="823" t="s">
        <v>5728</v>
      </c>
      <c r="F833" s="823" t="s">
        <v>5819</v>
      </c>
      <c r="G833" s="823" t="s">
        <v>5820</v>
      </c>
      <c r="H833" s="832">
        <v>2</v>
      </c>
      <c r="I833" s="832">
        <v>504</v>
      </c>
      <c r="J833" s="823">
        <v>0.66141732283464572</v>
      </c>
      <c r="K833" s="823">
        <v>252</v>
      </c>
      <c r="L833" s="832">
        <v>3</v>
      </c>
      <c r="M833" s="832">
        <v>762</v>
      </c>
      <c r="N833" s="823">
        <v>1</v>
      </c>
      <c r="O833" s="823">
        <v>254</v>
      </c>
      <c r="P833" s="832">
        <v>18</v>
      </c>
      <c r="Q833" s="832">
        <v>4590</v>
      </c>
      <c r="R833" s="828">
        <v>6.0236220472440944</v>
      </c>
      <c r="S833" s="833">
        <v>255</v>
      </c>
    </row>
    <row r="834" spans="1:19" ht="14.45" customHeight="1" x14ac:dyDescent="0.2">
      <c r="A834" s="822" t="s">
        <v>5810</v>
      </c>
      <c r="B834" s="823" t="s">
        <v>5811</v>
      </c>
      <c r="C834" s="823" t="s">
        <v>598</v>
      </c>
      <c r="D834" s="823" t="s">
        <v>2266</v>
      </c>
      <c r="E834" s="823" t="s">
        <v>5728</v>
      </c>
      <c r="F834" s="823" t="s">
        <v>5821</v>
      </c>
      <c r="G834" s="823" t="s">
        <v>5822</v>
      </c>
      <c r="H834" s="832">
        <v>2</v>
      </c>
      <c r="I834" s="832">
        <v>254</v>
      </c>
      <c r="J834" s="823">
        <v>0.15506715506715507</v>
      </c>
      <c r="K834" s="823">
        <v>127</v>
      </c>
      <c r="L834" s="832">
        <v>13</v>
      </c>
      <c r="M834" s="832">
        <v>1638</v>
      </c>
      <c r="N834" s="823">
        <v>1</v>
      </c>
      <c r="O834" s="823">
        <v>126</v>
      </c>
      <c r="P834" s="832">
        <v>81</v>
      </c>
      <c r="Q834" s="832">
        <v>10287</v>
      </c>
      <c r="R834" s="828">
        <v>6.2802197802197801</v>
      </c>
      <c r="S834" s="833">
        <v>127</v>
      </c>
    </row>
    <row r="835" spans="1:19" ht="14.45" customHeight="1" x14ac:dyDescent="0.2">
      <c r="A835" s="822" t="s">
        <v>5810</v>
      </c>
      <c r="B835" s="823" t="s">
        <v>5811</v>
      </c>
      <c r="C835" s="823" t="s">
        <v>598</v>
      </c>
      <c r="D835" s="823" t="s">
        <v>2266</v>
      </c>
      <c r="E835" s="823" t="s">
        <v>5728</v>
      </c>
      <c r="F835" s="823" t="s">
        <v>5832</v>
      </c>
      <c r="G835" s="823" t="s">
        <v>5833</v>
      </c>
      <c r="H835" s="832"/>
      <c r="I835" s="832"/>
      <c r="J835" s="823"/>
      <c r="K835" s="823"/>
      <c r="L835" s="832">
        <v>4</v>
      </c>
      <c r="M835" s="832">
        <v>1992</v>
      </c>
      <c r="N835" s="823">
        <v>1</v>
      </c>
      <c r="O835" s="823">
        <v>498</v>
      </c>
      <c r="P835" s="832"/>
      <c r="Q835" s="832"/>
      <c r="R835" s="828"/>
      <c r="S835" s="833"/>
    </row>
    <row r="836" spans="1:19" ht="14.45" customHeight="1" x14ac:dyDescent="0.2">
      <c r="A836" s="822" t="s">
        <v>5810</v>
      </c>
      <c r="B836" s="823" t="s">
        <v>5811</v>
      </c>
      <c r="C836" s="823" t="s">
        <v>598</v>
      </c>
      <c r="D836" s="823" t="s">
        <v>2266</v>
      </c>
      <c r="E836" s="823" t="s">
        <v>5728</v>
      </c>
      <c r="F836" s="823" t="s">
        <v>5846</v>
      </c>
      <c r="G836" s="823" t="s">
        <v>5847</v>
      </c>
      <c r="H836" s="832">
        <v>2</v>
      </c>
      <c r="I836" s="832">
        <v>616</v>
      </c>
      <c r="J836" s="823">
        <v>1.9870967741935484</v>
      </c>
      <c r="K836" s="823">
        <v>308</v>
      </c>
      <c r="L836" s="832">
        <v>1</v>
      </c>
      <c r="M836" s="832">
        <v>310</v>
      </c>
      <c r="N836" s="823">
        <v>1</v>
      </c>
      <c r="O836" s="823">
        <v>310</v>
      </c>
      <c r="P836" s="832">
        <v>19</v>
      </c>
      <c r="Q836" s="832">
        <v>5909</v>
      </c>
      <c r="R836" s="828">
        <v>19.061290322580646</v>
      </c>
      <c r="S836" s="833">
        <v>311</v>
      </c>
    </row>
    <row r="837" spans="1:19" ht="14.45" customHeight="1" x14ac:dyDescent="0.2">
      <c r="A837" s="822" t="s">
        <v>5810</v>
      </c>
      <c r="B837" s="823" t="s">
        <v>5811</v>
      </c>
      <c r="C837" s="823" t="s">
        <v>598</v>
      </c>
      <c r="D837" s="823" t="s">
        <v>2266</v>
      </c>
      <c r="E837" s="823" t="s">
        <v>5728</v>
      </c>
      <c r="F837" s="823" t="s">
        <v>5848</v>
      </c>
      <c r="G837" s="823" t="s">
        <v>5843</v>
      </c>
      <c r="H837" s="832"/>
      <c r="I837" s="832"/>
      <c r="J837" s="823"/>
      <c r="K837" s="823"/>
      <c r="L837" s="832">
        <v>3</v>
      </c>
      <c r="M837" s="832">
        <v>537</v>
      </c>
      <c r="N837" s="823">
        <v>1</v>
      </c>
      <c r="O837" s="823">
        <v>179</v>
      </c>
      <c r="P837" s="832"/>
      <c r="Q837" s="832"/>
      <c r="R837" s="828"/>
      <c r="S837" s="833"/>
    </row>
    <row r="838" spans="1:19" ht="14.45" customHeight="1" x14ac:dyDescent="0.2">
      <c r="A838" s="822" t="s">
        <v>5810</v>
      </c>
      <c r="B838" s="823" t="s">
        <v>5811</v>
      </c>
      <c r="C838" s="823" t="s">
        <v>598</v>
      </c>
      <c r="D838" s="823" t="s">
        <v>2266</v>
      </c>
      <c r="E838" s="823" t="s">
        <v>5728</v>
      </c>
      <c r="F838" s="823" t="s">
        <v>5849</v>
      </c>
      <c r="G838" s="823" t="s">
        <v>5847</v>
      </c>
      <c r="H838" s="832"/>
      <c r="I838" s="832"/>
      <c r="J838" s="823"/>
      <c r="K838" s="823"/>
      <c r="L838" s="832"/>
      <c r="M838" s="832"/>
      <c r="N838" s="823"/>
      <c r="O838" s="823"/>
      <c r="P838" s="832">
        <v>9</v>
      </c>
      <c r="Q838" s="832">
        <v>3492</v>
      </c>
      <c r="R838" s="828"/>
      <c r="S838" s="833">
        <v>388</v>
      </c>
    </row>
    <row r="839" spans="1:19" ht="14.45" customHeight="1" x14ac:dyDescent="0.2">
      <c r="A839" s="822" t="s">
        <v>5810</v>
      </c>
      <c r="B839" s="823" t="s">
        <v>5811</v>
      </c>
      <c r="C839" s="823" t="s">
        <v>598</v>
      </c>
      <c r="D839" s="823" t="s">
        <v>5698</v>
      </c>
      <c r="E839" s="823" t="s">
        <v>5728</v>
      </c>
      <c r="F839" s="823" t="s">
        <v>5819</v>
      </c>
      <c r="G839" s="823" t="s">
        <v>5820</v>
      </c>
      <c r="H839" s="832"/>
      <c r="I839" s="832"/>
      <c r="J839" s="823"/>
      <c r="K839" s="823"/>
      <c r="L839" s="832"/>
      <c r="M839" s="832"/>
      <c r="N839" s="823"/>
      <c r="O839" s="823"/>
      <c r="P839" s="832">
        <v>1</v>
      </c>
      <c r="Q839" s="832">
        <v>255</v>
      </c>
      <c r="R839" s="828"/>
      <c r="S839" s="833">
        <v>255</v>
      </c>
    </row>
    <row r="840" spans="1:19" ht="14.45" customHeight="1" x14ac:dyDescent="0.2">
      <c r="A840" s="822" t="s">
        <v>5810</v>
      </c>
      <c r="B840" s="823" t="s">
        <v>5811</v>
      </c>
      <c r="C840" s="823" t="s">
        <v>598</v>
      </c>
      <c r="D840" s="823" t="s">
        <v>5698</v>
      </c>
      <c r="E840" s="823" t="s">
        <v>5728</v>
      </c>
      <c r="F840" s="823" t="s">
        <v>5821</v>
      </c>
      <c r="G840" s="823" t="s">
        <v>5822</v>
      </c>
      <c r="H840" s="832"/>
      <c r="I840" s="832"/>
      <c r="J840" s="823"/>
      <c r="K840" s="823"/>
      <c r="L840" s="832"/>
      <c r="M840" s="832"/>
      <c r="N840" s="823"/>
      <c r="O840" s="823"/>
      <c r="P840" s="832">
        <v>12</v>
      </c>
      <c r="Q840" s="832">
        <v>1524</v>
      </c>
      <c r="R840" s="828"/>
      <c r="S840" s="833">
        <v>127</v>
      </c>
    </row>
    <row r="841" spans="1:19" ht="14.45" customHeight="1" x14ac:dyDescent="0.2">
      <c r="A841" s="822" t="s">
        <v>5810</v>
      </c>
      <c r="B841" s="823" t="s">
        <v>5811</v>
      </c>
      <c r="C841" s="823" t="s">
        <v>598</v>
      </c>
      <c r="D841" s="823" t="s">
        <v>5698</v>
      </c>
      <c r="E841" s="823" t="s">
        <v>5728</v>
      </c>
      <c r="F841" s="823" t="s">
        <v>5849</v>
      </c>
      <c r="G841" s="823" t="s">
        <v>5847</v>
      </c>
      <c r="H841" s="832"/>
      <c r="I841" s="832"/>
      <c r="J841" s="823"/>
      <c r="K841" s="823"/>
      <c r="L841" s="832"/>
      <c r="M841" s="832"/>
      <c r="N841" s="823"/>
      <c r="O841" s="823"/>
      <c r="P841" s="832">
        <v>5</v>
      </c>
      <c r="Q841" s="832">
        <v>1940</v>
      </c>
      <c r="R841" s="828"/>
      <c r="S841" s="833">
        <v>388</v>
      </c>
    </row>
    <row r="842" spans="1:19" ht="14.45" customHeight="1" x14ac:dyDescent="0.2">
      <c r="A842" s="822" t="s">
        <v>5810</v>
      </c>
      <c r="B842" s="823" t="s">
        <v>5811</v>
      </c>
      <c r="C842" s="823" t="s">
        <v>598</v>
      </c>
      <c r="D842" s="823" t="s">
        <v>2285</v>
      </c>
      <c r="E842" s="823" t="s">
        <v>5728</v>
      </c>
      <c r="F842" s="823" t="s">
        <v>5819</v>
      </c>
      <c r="G842" s="823" t="s">
        <v>5820</v>
      </c>
      <c r="H842" s="832"/>
      <c r="I842" s="832"/>
      <c r="J842" s="823"/>
      <c r="K842" s="823"/>
      <c r="L842" s="832">
        <v>2</v>
      </c>
      <c r="M842" s="832">
        <v>508</v>
      </c>
      <c r="N842" s="823">
        <v>1</v>
      </c>
      <c r="O842" s="823">
        <v>254</v>
      </c>
      <c r="P842" s="832">
        <v>5</v>
      </c>
      <c r="Q842" s="832">
        <v>1275</v>
      </c>
      <c r="R842" s="828">
        <v>2.5098425196850394</v>
      </c>
      <c r="S842" s="833">
        <v>255</v>
      </c>
    </row>
    <row r="843" spans="1:19" ht="14.45" customHeight="1" x14ac:dyDescent="0.2">
      <c r="A843" s="822" t="s">
        <v>5810</v>
      </c>
      <c r="B843" s="823" t="s">
        <v>5811</v>
      </c>
      <c r="C843" s="823" t="s">
        <v>598</v>
      </c>
      <c r="D843" s="823" t="s">
        <v>2285</v>
      </c>
      <c r="E843" s="823" t="s">
        <v>5728</v>
      </c>
      <c r="F843" s="823" t="s">
        <v>5821</v>
      </c>
      <c r="G843" s="823" t="s">
        <v>5822</v>
      </c>
      <c r="H843" s="832"/>
      <c r="I843" s="832"/>
      <c r="J843" s="823"/>
      <c r="K843" s="823"/>
      <c r="L843" s="832">
        <v>1</v>
      </c>
      <c r="M843" s="832">
        <v>126</v>
      </c>
      <c r="N843" s="823">
        <v>1</v>
      </c>
      <c r="O843" s="823">
        <v>126</v>
      </c>
      <c r="P843" s="832">
        <v>25</v>
      </c>
      <c r="Q843" s="832">
        <v>3175</v>
      </c>
      <c r="R843" s="828">
        <v>25.198412698412699</v>
      </c>
      <c r="S843" s="833">
        <v>127</v>
      </c>
    </row>
    <row r="844" spans="1:19" ht="14.45" customHeight="1" x14ac:dyDescent="0.2">
      <c r="A844" s="822" t="s">
        <v>5810</v>
      </c>
      <c r="B844" s="823" t="s">
        <v>5811</v>
      </c>
      <c r="C844" s="823" t="s">
        <v>598</v>
      </c>
      <c r="D844" s="823" t="s">
        <v>2285</v>
      </c>
      <c r="E844" s="823" t="s">
        <v>5728</v>
      </c>
      <c r="F844" s="823" t="s">
        <v>5846</v>
      </c>
      <c r="G844" s="823" t="s">
        <v>5847</v>
      </c>
      <c r="H844" s="832"/>
      <c r="I844" s="832"/>
      <c r="J844" s="823"/>
      <c r="K844" s="823"/>
      <c r="L844" s="832">
        <v>1</v>
      </c>
      <c r="M844" s="832">
        <v>310</v>
      </c>
      <c r="N844" s="823">
        <v>1</v>
      </c>
      <c r="O844" s="823">
        <v>310</v>
      </c>
      <c r="P844" s="832"/>
      <c r="Q844" s="832"/>
      <c r="R844" s="828"/>
      <c r="S844" s="833"/>
    </row>
    <row r="845" spans="1:19" ht="14.45" customHeight="1" x14ac:dyDescent="0.2">
      <c r="A845" s="822" t="s">
        <v>5810</v>
      </c>
      <c r="B845" s="823" t="s">
        <v>5811</v>
      </c>
      <c r="C845" s="823" t="s">
        <v>598</v>
      </c>
      <c r="D845" s="823" t="s">
        <v>2285</v>
      </c>
      <c r="E845" s="823" t="s">
        <v>5728</v>
      </c>
      <c r="F845" s="823" t="s">
        <v>5849</v>
      </c>
      <c r="G845" s="823" t="s">
        <v>5847</v>
      </c>
      <c r="H845" s="832"/>
      <c r="I845" s="832"/>
      <c r="J845" s="823"/>
      <c r="K845" s="823"/>
      <c r="L845" s="832">
        <v>1</v>
      </c>
      <c r="M845" s="832">
        <v>385</v>
      </c>
      <c r="N845" s="823">
        <v>1</v>
      </c>
      <c r="O845" s="823">
        <v>385</v>
      </c>
      <c r="P845" s="832">
        <v>11</v>
      </c>
      <c r="Q845" s="832">
        <v>4268</v>
      </c>
      <c r="R845" s="828">
        <v>11.085714285714285</v>
      </c>
      <c r="S845" s="833">
        <v>388</v>
      </c>
    </row>
    <row r="846" spans="1:19" ht="14.45" customHeight="1" x14ac:dyDescent="0.2">
      <c r="A846" s="822" t="s">
        <v>5810</v>
      </c>
      <c r="B846" s="823" t="s">
        <v>5811</v>
      </c>
      <c r="C846" s="823" t="s">
        <v>598</v>
      </c>
      <c r="D846" s="823" t="s">
        <v>5716</v>
      </c>
      <c r="E846" s="823" t="s">
        <v>5728</v>
      </c>
      <c r="F846" s="823" t="s">
        <v>5819</v>
      </c>
      <c r="G846" s="823" t="s">
        <v>5820</v>
      </c>
      <c r="H846" s="832"/>
      <c r="I846" s="832"/>
      <c r="J846" s="823"/>
      <c r="K846" s="823"/>
      <c r="L846" s="832">
        <v>2</v>
      </c>
      <c r="M846" s="832">
        <v>508</v>
      </c>
      <c r="N846" s="823">
        <v>1</v>
      </c>
      <c r="O846" s="823">
        <v>254</v>
      </c>
      <c r="P846" s="832"/>
      <c r="Q846" s="832"/>
      <c r="R846" s="828"/>
      <c r="S846" s="833"/>
    </row>
    <row r="847" spans="1:19" ht="14.45" customHeight="1" x14ac:dyDescent="0.2">
      <c r="A847" s="822" t="s">
        <v>5810</v>
      </c>
      <c r="B847" s="823" t="s">
        <v>5811</v>
      </c>
      <c r="C847" s="823" t="s">
        <v>598</v>
      </c>
      <c r="D847" s="823" t="s">
        <v>5716</v>
      </c>
      <c r="E847" s="823" t="s">
        <v>5728</v>
      </c>
      <c r="F847" s="823" t="s">
        <v>5821</v>
      </c>
      <c r="G847" s="823" t="s">
        <v>5822</v>
      </c>
      <c r="H847" s="832"/>
      <c r="I847" s="832"/>
      <c r="J847" s="823"/>
      <c r="K847" s="823"/>
      <c r="L847" s="832">
        <v>2</v>
      </c>
      <c r="M847" s="832">
        <v>252</v>
      </c>
      <c r="N847" s="823">
        <v>1</v>
      </c>
      <c r="O847" s="823">
        <v>126</v>
      </c>
      <c r="P847" s="832"/>
      <c r="Q847" s="832"/>
      <c r="R847" s="828"/>
      <c r="S847" s="833"/>
    </row>
    <row r="848" spans="1:19" ht="14.45" customHeight="1" x14ac:dyDescent="0.2">
      <c r="A848" s="822" t="s">
        <v>5810</v>
      </c>
      <c r="B848" s="823" t="s">
        <v>5811</v>
      </c>
      <c r="C848" s="823" t="s">
        <v>598</v>
      </c>
      <c r="D848" s="823" t="s">
        <v>5716</v>
      </c>
      <c r="E848" s="823" t="s">
        <v>5728</v>
      </c>
      <c r="F848" s="823" t="s">
        <v>5837</v>
      </c>
      <c r="G848" s="823" t="s">
        <v>5835</v>
      </c>
      <c r="H848" s="832"/>
      <c r="I848" s="832"/>
      <c r="J848" s="823"/>
      <c r="K848" s="823"/>
      <c r="L848" s="832">
        <v>1</v>
      </c>
      <c r="M848" s="832">
        <v>766</v>
      </c>
      <c r="N848" s="823">
        <v>1</v>
      </c>
      <c r="O848" s="823">
        <v>766</v>
      </c>
      <c r="P848" s="832"/>
      <c r="Q848" s="832"/>
      <c r="R848" s="828"/>
      <c r="S848" s="833"/>
    </row>
    <row r="849" spans="1:19" ht="14.45" customHeight="1" x14ac:dyDescent="0.2">
      <c r="A849" s="822" t="s">
        <v>5810</v>
      </c>
      <c r="B849" s="823" t="s">
        <v>5811</v>
      </c>
      <c r="C849" s="823" t="s">
        <v>598</v>
      </c>
      <c r="D849" s="823" t="s">
        <v>5716</v>
      </c>
      <c r="E849" s="823" t="s">
        <v>5728</v>
      </c>
      <c r="F849" s="823" t="s">
        <v>5844</v>
      </c>
      <c r="G849" s="823" t="s">
        <v>5845</v>
      </c>
      <c r="H849" s="832"/>
      <c r="I849" s="832"/>
      <c r="J849" s="823"/>
      <c r="K849" s="823"/>
      <c r="L849" s="832">
        <v>1</v>
      </c>
      <c r="M849" s="832">
        <v>88</v>
      </c>
      <c r="N849" s="823">
        <v>1</v>
      </c>
      <c r="O849" s="823">
        <v>88</v>
      </c>
      <c r="P849" s="832"/>
      <c r="Q849" s="832"/>
      <c r="R849" s="828"/>
      <c r="S849" s="833"/>
    </row>
    <row r="850" spans="1:19" ht="14.45" customHeight="1" x14ac:dyDescent="0.2">
      <c r="A850" s="822" t="s">
        <v>5810</v>
      </c>
      <c r="B850" s="823" t="s">
        <v>5811</v>
      </c>
      <c r="C850" s="823" t="s">
        <v>598</v>
      </c>
      <c r="D850" s="823" t="s">
        <v>5716</v>
      </c>
      <c r="E850" s="823" t="s">
        <v>5728</v>
      </c>
      <c r="F850" s="823" t="s">
        <v>5849</v>
      </c>
      <c r="G850" s="823" t="s">
        <v>5847</v>
      </c>
      <c r="H850" s="832"/>
      <c r="I850" s="832"/>
      <c r="J850" s="823"/>
      <c r="K850" s="823"/>
      <c r="L850" s="832">
        <v>1</v>
      </c>
      <c r="M850" s="832">
        <v>385</v>
      </c>
      <c r="N850" s="823">
        <v>1</v>
      </c>
      <c r="O850" s="823">
        <v>385</v>
      </c>
      <c r="P850" s="832"/>
      <c r="Q850" s="832"/>
      <c r="R850" s="828"/>
      <c r="S850" s="833"/>
    </row>
    <row r="851" spans="1:19" ht="14.45" customHeight="1" x14ac:dyDescent="0.2">
      <c r="A851" s="822" t="s">
        <v>5810</v>
      </c>
      <c r="B851" s="823" t="s">
        <v>5811</v>
      </c>
      <c r="C851" s="823" t="s">
        <v>598</v>
      </c>
      <c r="D851" s="823" t="s">
        <v>5721</v>
      </c>
      <c r="E851" s="823" t="s">
        <v>5728</v>
      </c>
      <c r="F851" s="823" t="s">
        <v>5819</v>
      </c>
      <c r="G851" s="823" t="s">
        <v>5820</v>
      </c>
      <c r="H851" s="832">
        <v>18</v>
      </c>
      <c r="I851" s="832">
        <v>4536</v>
      </c>
      <c r="J851" s="823">
        <v>1.984251968503937</v>
      </c>
      <c r="K851" s="823">
        <v>252</v>
      </c>
      <c r="L851" s="832">
        <v>9</v>
      </c>
      <c r="M851" s="832">
        <v>2286</v>
      </c>
      <c r="N851" s="823">
        <v>1</v>
      </c>
      <c r="O851" s="823">
        <v>254</v>
      </c>
      <c r="P851" s="832">
        <v>11</v>
      </c>
      <c r="Q851" s="832">
        <v>2805</v>
      </c>
      <c r="R851" s="828">
        <v>1.227034120734908</v>
      </c>
      <c r="S851" s="833">
        <v>255</v>
      </c>
    </row>
    <row r="852" spans="1:19" ht="14.45" customHeight="1" x14ac:dyDescent="0.2">
      <c r="A852" s="822" t="s">
        <v>5810</v>
      </c>
      <c r="B852" s="823" t="s">
        <v>5811</v>
      </c>
      <c r="C852" s="823" t="s">
        <v>598</v>
      </c>
      <c r="D852" s="823" t="s">
        <v>5721</v>
      </c>
      <c r="E852" s="823" t="s">
        <v>5728</v>
      </c>
      <c r="F852" s="823" t="s">
        <v>5821</v>
      </c>
      <c r="G852" s="823" t="s">
        <v>5822</v>
      </c>
      <c r="H852" s="832">
        <v>137</v>
      </c>
      <c r="I852" s="832">
        <v>17399</v>
      </c>
      <c r="J852" s="823">
        <v>4.3152281746031749</v>
      </c>
      <c r="K852" s="823">
        <v>127</v>
      </c>
      <c r="L852" s="832">
        <v>32</v>
      </c>
      <c r="M852" s="832">
        <v>4032</v>
      </c>
      <c r="N852" s="823">
        <v>1</v>
      </c>
      <c r="O852" s="823">
        <v>126</v>
      </c>
      <c r="P852" s="832">
        <v>48</v>
      </c>
      <c r="Q852" s="832">
        <v>6096</v>
      </c>
      <c r="R852" s="828">
        <v>1.5119047619047619</v>
      </c>
      <c r="S852" s="833">
        <v>127</v>
      </c>
    </row>
    <row r="853" spans="1:19" ht="14.45" customHeight="1" x14ac:dyDescent="0.2">
      <c r="A853" s="822" t="s">
        <v>5810</v>
      </c>
      <c r="B853" s="823" t="s">
        <v>5811</v>
      </c>
      <c r="C853" s="823" t="s">
        <v>598</v>
      </c>
      <c r="D853" s="823" t="s">
        <v>5721</v>
      </c>
      <c r="E853" s="823" t="s">
        <v>5728</v>
      </c>
      <c r="F853" s="823" t="s">
        <v>5832</v>
      </c>
      <c r="G853" s="823" t="s">
        <v>5833</v>
      </c>
      <c r="H853" s="832">
        <v>1</v>
      </c>
      <c r="I853" s="832">
        <v>496</v>
      </c>
      <c r="J853" s="823"/>
      <c r="K853" s="823">
        <v>496</v>
      </c>
      <c r="L853" s="832"/>
      <c r="M853" s="832"/>
      <c r="N853" s="823"/>
      <c r="O853" s="823"/>
      <c r="P853" s="832"/>
      <c r="Q853" s="832"/>
      <c r="R853" s="828"/>
      <c r="S853" s="833"/>
    </row>
    <row r="854" spans="1:19" ht="14.45" customHeight="1" x14ac:dyDescent="0.2">
      <c r="A854" s="822" t="s">
        <v>5810</v>
      </c>
      <c r="B854" s="823" t="s">
        <v>5811</v>
      </c>
      <c r="C854" s="823" t="s">
        <v>598</v>
      </c>
      <c r="D854" s="823" t="s">
        <v>5721</v>
      </c>
      <c r="E854" s="823" t="s">
        <v>5728</v>
      </c>
      <c r="F854" s="823" t="s">
        <v>5836</v>
      </c>
      <c r="G854" s="823" t="s">
        <v>5833</v>
      </c>
      <c r="H854" s="832">
        <v>5</v>
      </c>
      <c r="I854" s="832">
        <v>2845</v>
      </c>
      <c r="J854" s="823"/>
      <c r="K854" s="823">
        <v>569</v>
      </c>
      <c r="L854" s="832"/>
      <c r="M854" s="832"/>
      <c r="N854" s="823"/>
      <c r="O854" s="823"/>
      <c r="P854" s="832"/>
      <c r="Q854" s="832"/>
      <c r="R854" s="828"/>
      <c r="S854" s="833"/>
    </row>
    <row r="855" spans="1:19" ht="14.45" customHeight="1" x14ac:dyDescent="0.2">
      <c r="A855" s="822" t="s">
        <v>5810</v>
      </c>
      <c r="B855" s="823" t="s">
        <v>5811</v>
      </c>
      <c r="C855" s="823" t="s">
        <v>598</v>
      </c>
      <c r="D855" s="823" t="s">
        <v>5721</v>
      </c>
      <c r="E855" s="823" t="s">
        <v>5728</v>
      </c>
      <c r="F855" s="823" t="s">
        <v>5823</v>
      </c>
      <c r="G855" s="823" t="s">
        <v>5796</v>
      </c>
      <c r="H855" s="832">
        <v>2</v>
      </c>
      <c r="I855" s="832">
        <v>928</v>
      </c>
      <c r="J855" s="823"/>
      <c r="K855" s="823">
        <v>464</v>
      </c>
      <c r="L855" s="832"/>
      <c r="M855" s="832"/>
      <c r="N855" s="823"/>
      <c r="O855" s="823"/>
      <c r="P855" s="832"/>
      <c r="Q855" s="832"/>
      <c r="R855" s="828"/>
      <c r="S855" s="833"/>
    </row>
    <row r="856" spans="1:19" ht="14.45" customHeight="1" x14ac:dyDescent="0.2">
      <c r="A856" s="822" t="s">
        <v>5810</v>
      </c>
      <c r="B856" s="823" t="s">
        <v>5811</v>
      </c>
      <c r="C856" s="823" t="s">
        <v>598</v>
      </c>
      <c r="D856" s="823" t="s">
        <v>5721</v>
      </c>
      <c r="E856" s="823" t="s">
        <v>5728</v>
      </c>
      <c r="F856" s="823" t="s">
        <v>5849</v>
      </c>
      <c r="G856" s="823" t="s">
        <v>5847</v>
      </c>
      <c r="H856" s="832">
        <v>34</v>
      </c>
      <c r="I856" s="832">
        <v>12954</v>
      </c>
      <c r="J856" s="823">
        <v>2.5882117882117881</v>
      </c>
      <c r="K856" s="823">
        <v>381</v>
      </c>
      <c r="L856" s="832">
        <v>13</v>
      </c>
      <c r="M856" s="832">
        <v>5005</v>
      </c>
      <c r="N856" s="823">
        <v>1</v>
      </c>
      <c r="O856" s="823">
        <v>385</v>
      </c>
      <c r="P856" s="832">
        <v>21</v>
      </c>
      <c r="Q856" s="832">
        <v>8148</v>
      </c>
      <c r="R856" s="828">
        <v>1.627972027972028</v>
      </c>
      <c r="S856" s="833">
        <v>388</v>
      </c>
    </row>
    <row r="857" spans="1:19" ht="14.45" customHeight="1" x14ac:dyDescent="0.2">
      <c r="A857" s="822" t="s">
        <v>5810</v>
      </c>
      <c r="B857" s="823" t="s">
        <v>5811</v>
      </c>
      <c r="C857" s="823" t="s">
        <v>598</v>
      </c>
      <c r="D857" s="823" t="s">
        <v>5721</v>
      </c>
      <c r="E857" s="823" t="s">
        <v>5728</v>
      </c>
      <c r="F857" s="823" t="s">
        <v>5850</v>
      </c>
      <c r="G857" s="823" t="s">
        <v>5851</v>
      </c>
      <c r="H857" s="832">
        <v>2</v>
      </c>
      <c r="I857" s="832">
        <v>546</v>
      </c>
      <c r="J857" s="823"/>
      <c r="K857" s="823">
        <v>273</v>
      </c>
      <c r="L857" s="832"/>
      <c r="M857" s="832"/>
      <c r="N857" s="823"/>
      <c r="O857" s="823"/>
      <c r="P857" s="832"/>
      <c r="Q857" s="832"/>
      <c r="R857" s="828"/>
      <c r="S857" s="833"/>
    </row>
    <row r="858" spans="1:19" ht="14.45" customHeight="1" x14ac:dyDescent="0.2">
      <c r="A858" s="822" t="s">
        <v>5810</v>
      </c>
      <c r="B858" s="823" t="s">
        <v>5811</v>
      </c>
      <c r="C858" s="823" t="s">
        <v>598</v>
      </c>
      <c r="D858" s="823" t="s">
        <v>5721</v>
      </c>
      <c r="E858" s="823" t="s">
        <v>5728</v>
      </c>
      <c r="F858" s="823" t="s">
        <v>5852</v>
      </c>
      <c r="G858" s="823" t="s">
        <v>5831</v>
      </c>
      <c r="H858" s="832">
        <v>2</v>
      </c>
      <c r="I858" s="832">
        <v>810</v>
      </c>
      <c r="J858" s="823"/>
      <c r="K858" s="823">
        <v>405</v>
      </c>
      <c r="L858" s="832"/>
      <c r="M858" s="832"/>
      <c r="N858" s="823"/>
      <c r="O858" s="823"/>
      <c r="P858" s="832"/>
      <c r="Q858" s="832"/>
      <c r="R858" s="828"/>
      <c r="S858" s="833"/>
    </row>
    <row r="859" spans="1:19" ht="14.45" customHeight="1" x14ac:dyDescent="0.2">
      <c r="A859" s="822" t="s">
        <v>5810</v>
      </c>
      <c r="B859" s="823" t="s">
        <v>5811</v>
      </c>
      <c r="C859" s="823" t="s">
        <v>598</v>
      </c>
      <c r="D859" s="823" t="s">
        <v>2249</v>
      </c>
      <c r="E859" s="823" t="s">
        <v>5728</v>
      </c>
      <c r="F859" s="823" t="s">
        <v>5819</v>
      </c>
      <c r="G859" s="823" t="s">
        <v>5820</v>
      </c>
      <c r="H859" s="832"/>
      <c r="I859" s="832"/>
      <c r="J859" s="823"/>
      <c r="K859" s="823"/>
      <c r="L859" s="832"/>
      <c r="M859" s="832"/>
      <c r="N859" s="823"/>
      <c r="O859" s="823"/>
      <c r="P859" s="832">
        <v>3</v>
      </c>
      <c r="Q859" s="832">
        <v>765</v>
      </c>
      <c r="R859" s="828"/>
      <c r="S859" s="833">
        <v>255</v>
      </c>
    </row>
    <row r="860" spans="1:19" ht="14.45" customHeight="1" x14ac:dyDescent="0.2">
      <c r="A860" s="822" t="s">
        <v>5810</v>
      </c>
      <c r="B860" s="823" t="s">
        <v>5811</v>
      </c>
      <c r="C860" s="823" t="s">
        <v>598</v>
      </c>
      <c r="D860" s="823" t="s">
        <v>2249</v>
      </c>
      <c r="E860" s="823" t="s">
        <v>5728</v>
      </c>
      <c r="F860" s="823" t="s">
        <v>5821</v>
      </c>
      <c r="G860" s="823" t="s">
        <v>5822</v>
      </c>
      <c r="H860" s="832"/>
      <c r="I860" s="832"/>
      <c r="J860" s="823"/>
      <c r="K860" s="823"/>
      <c r="L860" s="832"/>
      <c r="M860" s="832"/>
      <c r="N860" s="823"/>
      <c r="O860" s="823"/>
      <c r="P860" s="832">
        <v>3</v>
      </c>
      <c r="Q860" s="832">
        <v>381</v>
      </c>
      <c r="R860" s="828"/>
      <c r="S860" s="833">
        <v>127</v>
      </c>
    </row>
    <row r="861" spans="1:19" ht="14.45" customHeight="1" x14ac:dyDescent="0.2">
      <c r="A861" s="822" t="s">
        <v>5810</v>
      </c>
      <c r="B861" s="823" t="s">
        <v>5811</v>
      </c>
      <c r="C861" s="823" t="s">
        <v>598</v>
      </c>
      <c r="D861" s="823" t="s">
        <v>2249</v>
      </c>
      <c r="E861" s="823" t="s">
        <v>5728</v>
      </c>
      <c r="F861" s="823" t="s">
        <v>5849</v>
      </c>
      <c r="G861" s="823" t="s">
        <v>5847</v>
      </c>
      <c r="H861" s="832"/>
      <c r="I861" s="832"/>
      <c r="J861" s="823"/>
      <c r="K861" s="823"/>
      <c r="L861" s="832"/>
      <c r="M861" s="832"/>
      <c r="N861" s="823"/>
      <c r="O861" s="823"/>
      <c r="P861" s="832">
        <v>3</v>
      </c>
      <c r="Q861" s="832">
        <v>1164</v>
      </c>
      <c r="R861" s="828"/>
      <c r="S861" s="833">
        <v>388</v>
      </c>
    </row>
    <row r="862" spans="1:19" ht="14.45" customHeight="1" x14ac:dyDescent="0.2">
      <c r="A862" s="822" t="s">
        <v>5810</v>
      </c>
      <c r="B862" s="823" t="s">
        <v>5811</v>
      </c>
      <c r="C862" s="823" t="s">
        <v>598</v>
      </c>
      <c r="D862" s="823" t="s">
        <v>2248</v>
      </c>
      <c r="E862" s="823" t="s">
        <v>5728</v>
      </c>
      <c r="F862" s="823" t="s">
        <v>5819</v>
      </c>
      <c r="G862" s="823" t="s">
        <v>5820</v>
      </c>
      <c r="H862" s="832"/>
      <c r="I862" s="832"/>
      <c r="J862" s="823"/>
      <c r="K862" s="823"/>
      <c r="L862" s="832"/>
      <c r="M862" s="832"/>
      <c r="N862" s="823"/>
      <c r="O862" s="823"/>
      <c r="P862" s="832">
        <v>6</v>
      </c>
      <c r="Q862" s="832">
        <v>1530</v>
      </c>
      <c r="R862" s="828"/>
      <c r="S862" s="833">
        <v>255</v>
      </c>
    </row>
    <row r="863" spans="1:19" ht="14.45" customHeight="1" x14ac:dyDescent="0.2">
      <c r="A863" s="822" t="s">
        <v>5810</v>
      </c>
      <c r="B863" s="823" t="s">
        <v>5811</v>
      </c>
      <c r="C863" s="823" t="s">
        <v>598</v>
      </c>
      <c r="D863" s="823" t="s">
        <v>2248</v>
      </c>
      <c r="E863" s="823" t="s">
        <v>5728</v>
      </c>
      <c r="F863" s="823" t="s">
        <v>5821</v>
      </c>
      <c r="G863" s="823" t="s">
        <v>5822</v>
      </c>
      <c r="H863" s="832"/>
      <c r="I863" s="832"/>
      <c r="J863" s="823"/>
      <c r="K863" s="823"/>
      <c r="L863" s="832"/>
      <c r="M863" s="832"/>
      <c r="N863" s="823"/>
      <c r="O863" s="823"/>
      <c r="P863" s="832">
        <v>13</v>
      </c>
      <c r="Q863" s="832">
        <v>1651</v>
      </c>
      <c r="R863" s="828"/>
      <c r="S863" s="833">
        <v>127</v>
      </c>
    </row>
    <row r="864" spans="1:19" ht="14.45" customHeight="1" x14ac:dyDescent="0.2">
      <c r="A864" s="822" t="s">
        <v>5810</v>
      </c>
      <c r="B864" s="823" t="s">
        <v>5811</v>
      </c>
      <c r="C864" s="823" t="s">
        <v>598</v>
      </c>
      <c r="D864" s="823" t="s">
        <v>2248</v>
      </c>
      <c r="E864" s="823" t="s">
        <v>5728</v>
      </c>
      <c r="F864" s="823" t="s">
        <v>5836</v>
      </c>
      <c r="G864" s="823" t="s">
        <v>5833</v>
      </c>
      <c r="H864" s="832"/>
      <c r="I864" s="832"/>
      <c r="J864" s="823"/>
      <c r="K864" s="823"/>
      <c r="L864" s="832"/>
      <c r="M864" s="832"/>
      <c r="N864" s="823"/>
      <c r="O864" s="823"/>
      <c r="P864" s="832">
        <v>4</v>
      </c>
      <c r="Q864" s="832">
        <v>2304</v>
      </c>
      <c r="R864" s="828"/>
      <c r="S864" s="833">
        <v>576</v>
      </c>
    </row>
    <row r="865" spans="1:19" ht="14.45" customHeight="1" x14ac:dyDescent="0.2">
      <c r="A865" s="822" t="s">
        <v>5810</v>
      </c>
      <c r="B865" s="823" t="s">
        <v>5811</v>
      </c>
      <c r="C865" s="823" t="s">
        <v>598</v>
      </c>
      <c r="D865" s="823" t="s">
        <v>2248</v>
      </c>
      <c r="E865" s="823" t="s">
        <v>5728</v>
      </c>
      <c r="F865" s="823" t="s">
        <v>5846</v>
      </c>
      <c r="G865" s="823" t="s">
        <v>5847</v>
      </c>
      <c r="H865" s="832"/>
      <c r="I865" s="832"/>
      <c r="J865" s="823"/>
      <c r="K865" s="823"/>
      <c r="L865" s="832"/>
      <c r="M865" s="832"/>
      <c r="N865" s="823"/>
      <c r="O865" s="823"/>
      <c r="P865" s="832">
        <v>3</v>
      </c>
      <c r="Q865" s="832">
        <v>933</v>
      </c>
      <c r="R865" s="828"/>
      <c r="S865" s="833">
        <v>311</v>
      </c>
    </row>
    <row r="866" spans="1:19" ht="14.45" customHeight="1" x14ac:dyDescent="0.2">
      <c r="A866" s="822" t="s">
        <v>5810</v>
      </c>
      <c r="B866" s="823" t="s">
        <v>5811</v>
      </c>
      <c r="C866" s="823" t="s">
        <v>598</v>
      </c>
      <c r="D866" s="823" t="s">
        <v>2248</v>
      </c>
      <c r="E866" s="823" t="s">
        <v>5728</v>
      </c>
      <c r="F866" s="823" t="s">
        <v>5849</v>
      </c>
      <c r="G866" s="823" t="s">
        <v>5847</v>
      </c>
      <c r="H866" s="832"/>
      <c r="I866" s="832"/>
      <c r="J866" s="823"/>
      <c r="K866" s="823"/>
      <c r="L866" s="832"/>
      <c r="M866" s="832"/>
      <c r="N866" s="823"/>
      <c r="O866" s="823"/>
      <c r="P866" s="832">
        <v>1</v>
      </c>
      <c r="Q866" s="832">
        <v>388</v>
      </c>
      <c r="R866" s="828"/>
      <c r="S866" s="833">
        <v>388</v>
      </c>
    </row>
    <row r="867" spans="1:19" ht="14.45" customHeight="1" x14ac:dyDescent="0.2">
      <c r="A867" s="822" t="s">
        <v>5810</v>
      </c>
      <c r="B867" s="823" t="s">
        <v>5811</v>
      </c>
      <c r="C867" s="823" t="s">
        <v>598</v>
      </c>
      <c r="D867" s="823" t="s">
        <v>2283</v>
      </c>
      <c r="E867" s="823" t="s">
        <v>5728</v>
      </c>
      <c r="F867" s="823" t="s">
        <v>5819</v>
      </c>
      <c r="G867" s="823" t="s">
        <v>5820</v>
      </c>
      <c r="H867" s="832"/>
      <c r="I867" s="832"/>
      <c r="J867" s="823"/>
      <c r="K867" s="823"/>
      <c r="L867" s="832"/>
      <c r="M867" s="832"/>
      <c r="N867" s="823"/>
      <c r="O867" s="823"/>
      <c r="P867" s="832">
        <v>5</v>
      </c>
      <c r="Q867" s="832">
        <v>1275</v>
      </c>
      <c r="R867" s="828"/>
      <c r="S867" s="833">
        <v>255</v>
      </c>
    </row>
    <row r="868" spans="1:19" ht="14.45" customHeight="1" x14ac:dyDescent="0.2">
      <c r="A868" s="822" t="s">
        <v>5810</v>
      </c>
      <c r="B868" s="823" t="s">
        <v>5811</v>
      </c>
      <c r="C868" s="823" t="s">
        <v>598</v>
      </c>
      <c r="D868" s="823" t="s">
        <v>2283</v>
      </c>
      <c r="E868" s="823" t="s">
        <v>5728</v>
      </c>
      <c r="F868" s="823" t="s">
        <v>5821</v>
      </c>
      <c r="G868" s="823" t="s">
        <v>5822</v>
      </c>
      <c r="H868" s="832"/>
      <c r="I868" s="832"/>
      <c r="J868" s="823"/>
      <c r="K868" s="823"/>
      <c r="L868" s="832"/>
      <c r="M868" s="832"/>
      <c r="N868" s="823"/>
      <c r="O868" s="823"/>
      <c r="P868" s="832">
        <v>4</v>
      </c>
      <c r="Q868" s="832">
        <v>508</v>
      </c>
      <c r="R868" s="828"/>
      <c r="S868" s="833">
        <v>127</v>
      </c>
    </row>
    <row r="869" spans="1:19" ht="14.45" customHeight="1" x14ac:dyDescent="0.2">
      <c r="A869" s="822" t="s">
        <v>5810</v>
      </c>
      <c r="B869" s="823" t="s">
        <v>5811</v>
      </c>
      <c r="C869" s="823" t="s">
        <v>598</v>
      </c>
      <c r="D869" s="823" t="s">
        <v>2283</v>
      </c>
      <c r="E869" s="823" t="s">
        <v>5728</v>
      </c>
      <c r="F869" s="823" t="s">
        <v>5846</v>
      </c>
      <c r="G869" s="823" t="s">
        <v>5847</v>
      </c>
      <c r="H869" s="832"/>
      <c r="I869" s="832"/>
      <c r="J869" s="823"/>
      <c r="K869" s="823"/>
      <c r="L869" s="832"/>
      <c r="M869" s="832"/>
      <c r="N869" s="823"/>
      <c r="O869" s="823"/>
      <c r="P869" s="832">
        <v>3</v>
      </c>
      <c r="Q869" s="832">
        <v>933</v>
      </c>
      <c r="R869" s="828"/>
      <c r="S869" s="833">
        <v>311</v>
      </c>
    </row>
    <row r="870" spans="1:19" ht="14.45" customHeight="1" x14ac:dyDescent="0.2">
      <c r="A870" s="822" t="s">
        <v>5810</v>
      </c>
      <c r="B870" s="823" t="s">
        <v>5811</v>
      </c>
      <c r="C870" s="823" t="s">
        <v>598</v>
      </c>
      <c r="D870" s="823" t="s">
        <v>2283</v>
      </c>
      <c r="E870" s="823" t="s">
        <v>5728</v>
      </c>
      <c r="F870" s="823" t="s">
        <v>5849</v>
      </c>
      <c r="G870" s="823" t="s">
        <v>5847</v>
      </c>
      <c r="H870" s="832"/>
      <c r="I870" s="832"/>
      <c r="J870" s="823"/>
      <c r="K870" s="823"/>
      <c r="L870" s="832"/>
      <c r="M870" s="832"/>
      <c r="N870" s="823"/>
      <c r="O870" s="823"/>
      <c r="P870" s="832">
        <v>2</v>
      </c>
      <c r="Q870" s="832">
        <v>776</v>
      </c>
      <c r="R870" s="828"/>
      <c r="S870" s="833">
        <v>388</v>
      </c>
    </row>
    <row r="871" spans="1:19" ht="14.45" customHeight="1" x14ac:dyDescent="0.2">
      <c r="A871" s="822" t="s">
        <v>5810</v>
      </c>
      <c r="B871" s="823" t="s">
        <v>5811</v>
      </c>
      <c r="C871" s="823" t="s">
        <v>598</v>
      </c>
      <c r="D871" s="823" t="s">
        <v>2260</v>
      </c>
      <c r="E871" s="823" t="s">
        <v>5728</v>
      </c>
      <c r="F871" s="823" t="s">
        <v>5819</v>
      </c>
      <c r="G871" s="823" t="s">
        <v>5820</v>
      </c>
      <c r="H871" s="832"/>
      <c r="I871" s="832"/>
      <c r="J871" s="823"/>
      <c r="K871" s="823"/>
      <c r="L871" s="832"/>
      <c r="M871" s="832"/>
      <c r="N871" s="823"/>
      <c r="O871" s="823"/>
      <c r="P871" s="832">
        <v>1</v>
      </c>
      <c r="Q871" s="832">
        <v>255</v>
      </c>
      <c r="R871" s="828"/>
      <c r="S871" s="833">
        <v>255</v>
      </c>
    </row>
    <row r="872" spans="1:19" ht="14.45" customHeight="1" x14ac:dyDescent="0.2">
      <c r="A872" s="822" t="s">
        <v>5810</v>
      </c>
      <c r="B872" s="823" t="s">
        <v>5811</v>
      </c>
      <c r="C872" s="823" t="s">
        <v>598</v>
      </c>
      <c r="D872" s="823" t="s">
        <v>2260</v>
      </c>
      <c r="E872" s="823" t="s">
        <v>5728</v>
      </c>
      <c r="F872" s="823" t="s">
        <v>5821</v>
      </c>
      <c r="G872" s="823" t="s">
        <v>5822</v>
      </c>
      <c r="H872" s="832"/>
      <c r="I872" s="832"/>
      <c r="J872" s="823"/>
      <c r="K872" s="823"/>
      <c r="L872" s="832"/>
      <c r="M872" s="832"/>
      <c r="N872" s="823"/>
      <c r="O872" s="823"/>
      <c r="P872" s="832">
        <v>1</v>
      </c>
      <c r="Q872" s="832">
        <v>127</v>
      </c>
      <c r="R872" s="828"/>
      <c r="S872" s="833">
        <v>127</v>
      </c>
    </row>
    <row r="873" spans="1:19" ht="14.45" customHeight="1" x14ac:dyDescent="0.2">
      <c r="A873" s="822" t="s">
        <v>5810</v>
      </c>
      <c r="B873" s="823" t="s">
        <v>5811</v>
      </c>
      <c r="C873" s="823" t="s">
        <v>598</v>
      </c>
      <c r="D873" s="823" t="s">
        <v>2260</v>
      </c>
      <c r="E873" s="823" t="s">
        <v>5728</v>
      </c>
      <c r="F873" s="823" t="s">
        <v>5844</v>
      </c>
      <c r="G873" s="823" t="s">
        <v>5845</v>
      </c>
      <c r="H873" s="832"/>
      <c r="I873" s="832"/>
      <c r="J873" s="823"/>
      <c r="K873" s="823"/>
      <c r="L873" s="832"/>
      <c r="M873" s="832"/>
      <c r="N873" s="823"/>
      <c r="O873" s="823"/>
      <c r="P873" s="832">
        <v>0</v>
      </c>
      <c r="Q873" s="832">
        <v>0</v>
      </c>
      <c r="R873" s="828"/>
      <c r="S873" s="833"/>
    </row>
    <row r="874" spans="1:19" ht="14.45" customHeight="1" x14ac:dyDescent="0.2">
      <c r="A874" s="822" t="s">
        <v>5810</v>
      </c>
      <c r="B874" s="823" t="s">
        <v>5811</v>
      </c>
      <c r="C874" s="823" t="s">
        <v>598</v>
      </c>
      <c r="D874" s="823" t="s">
        <v>2260</v>
      </c>
      <c r="E874" s="823" t="s">
        <v>5728</v>
      </c>
      <c r="F874" s="823" t="s">
        <v>5849</v>
      </c>
      <c r="G874" s="823" t="s">
        <v>5847</v>
      </c>
      <c r="H874" s="832"/>
      <c r="I874" s="832"/>
      <c r="J874" s="823"/>
      <c r="K874" s="823"/>
      <c r="L874" s="832"/>
      <c r="M874" s="832"/>
      <c r="N874" s="823"/>
      <c r="O874" s="823"/>
      <c r="P874" s="832">
        <v>1</v>
      </c>
      <c r="Q874" s="832">
        <v>388</v>
      </c>
      <c r="R874" s="828"/>
      <c r="S874" s="833">
        <v>388</v>
      </c>
    </row>
    <row r="875" spans="1:19" ht="14.45" customHeight="1" x14ac:dyDescent="0.2">
      <c r="A875" s="822" t="s">
        <v>5810</v>
      </c>
      <c r="B875" s="823" t="s">
        <v>5811</v>
      </c>
      <c r="C875" s="823" t="s">
        <v>598</v>
      </c>
      <c r="D875" s="823" t="s">
        <v>2268</v>
      </c>
      <c r="E875" s="823" t="s">
        <v>5728</v>
      </c>
      <c r="F875" s="823" t="s">
        <v>5819</v>
      </c>
      <c r="G875" s="823" t="s">
        <v>5820</v>
      </c>
      <c r="H875" s="832">
        <v>6</v>
      </c>
      <c r="I875" s="832">
        <v>1512</v>
      </c>
      <c r="J875" s="823">
        <v>0.22047244094488189</v>
      </c>
      <c r="K875" s="823">
        <v>252</v>
      </c>
      <c r="L875" s="832">
        <v>27</v>
      </c>
      <c r="M875" s="832">
        <v>6858</v>
      </c>
      <c r="N875" s="823">
        <v>1</v>
      </c>
      <c r="O875" s="823">
        <v>254</v>
      </c>
      <c r="P875" s="832">
        <v>7</v>
      </c>
      <c r="Q875" s="832">
        <v>1785</v>
      </c>
      <c r="R875" s="828">
        <v>0.26027996500437445</v>
      </c>
      <c r="S875" s="833">
        <v>255</v>
      </c>
    </row>
    <row r="876" spans="1:19" ht="14.45" customHeight="1" x14ac:dyDescent="0.2">
      <c r="A876" s="822" t="s">
        <v>5810</v>
      </c>
      <c r="B876" s="823" t="s">
        <v>5811</v>
      </c>
      <c r="C876" s="823" t="s">
        <v>598</v>
      </c>
      <c r="D876" s="823" t="s">
        <v>2268</v>
      </c>
      <c r="E876" s="823" t="s">
        <v>5728</v>
      </c>
      <c r="F876" s="823" t="s">
        <v>5821</v>
      </c>
      <c r="G876" s="823" t="s">
        <v>5822</v>
      </c>
      <c r="H876" s="832">
        <v>25</v>
      </c>
      <c r="I876" s="832">
        <v>3175</v>
      </c>
      <c r="J876" s="823">
        <v>0.19383394383394384</v>
      </c>
      <c r="K876" s="823">
        <v>127</v>
      </c>
      <c r="L876" s="832">
        <v>130</v>
      </c>
      <c r="M876" s="832">
        <v>16380</v>
      </c>
      <c r="N876" s="823">
        <v>1</v>
      </c>
      <c r="O876" s="823">
        <v>126</v>
      </c>
      <c r="P876" s="832">
        <v>46</v>
      </c>
      <c r="Q876" s="832">
        <v>5842</v>
      </c>
      <c r="R876" s="828">
        <v>0.35665445665445666</v>
      </c>
      <c r="S876" s="833">
        <v>127</v>
      </c>
    </row>
    <row r="877" spans="1:19" ht="14.45" customHeight="1" x14ac:dyDescent="0.2">
      <c r="A877" s="822" t="s">
        <v>5810</v>
      </c>
      <c r="B877" s="823" t="s">
        <v>5811</v>
      </c>
      <c r="C877" s="823" t="s">
        <v>598</v>
      </c>
      <c r="D877" s="823" t="s">
        <v>2268</v>
      </c>
      <c r="E877" s="823" t="s">
        <v>5728</v>
      </c>
      <c r="F877" s="823" t="s">
        <v>5832</v>
      </c>
      <c r="G877" s="823" t="s">
        <v>5833</v>
      </c>
      <c r="H877" s="832">
        <v>2</v>
      </c>
      <c r="I877" s="832">
        <v>992</v>
      </c>
      <c r="J877" s="823">
        <v>1.9919678714859437</v>
      </c>
      <c r="K877" s="823">
        <v>496</v>
      </c>
      <c r="L877" s="832">
        <v>1</v>
      </c>
      <c r="M877" s="832">
        <v>498</v>
      </c>
      <c r="N877" s="823">
        <v>1</v>
      </c>
      <c r="O877" s="823">
        <v>498</v>
      </c>
      <c r="P877" s="832"/>
      <c r="Q877" s="832"/>
      <c r="R877" s="828"/>
      <c r="S877" s="833"/>
    </row>
    <row r="878" spans="1:19" ht="14.45" customHeight="1" x14ac:dyDescent="0.2">
      <c r="A878" s="822" t="s">
        <v>5810</v>
      </c>
      <c r="B878" s="823" t="s">
        <v>5811</v>
      </c>
      <c r="C878" s="823" t="s">
        <v>598</v>
      </c>
      <c r="D878" s="823" t="s">
        <v>2268</v>
      </c>
      <c r="E878" s="823" t="s">
        <v>5728</v>
      </c>
      <c r="F878" s="823" t="s">
        <v>5846</v>
      </c>
      <c r="G878" s="823" t="s">
        <v>5847</v>
      </c>
      <c r="H878" s="832">
        <v>6</v>
      </c>
      <c r="I878" s="832">
        <v>1848</v>
      </c>
      <c r="J878" s="823">
        <v>0.2129032258064516</v>
      </c>
      <c r="K878" s="823">
        <v>308</v>
      </c>
      <c r="L878" s="832">
        <v>28</v>
      </c>
      <c r="M878" s="832">
        <v>8680</v>
      </c>
      <c r="N878" s="823">
        <v>1</v>
      </c>
      <c r="O878" s="823">
        <v>310</v>
      </c>
      <c r="P878" s="832">
        <v>7</v>
      </c>
      <c r="Q878" s="832">
        <v>2177</v>
      </c>
      <c r="R878" s="828">
        <v>0.25080645161290321</v>
      </c>
      <c r="S878" s="833">
        <v>311</v>
      </c>
    </row>
    <row r="879" spans="1:19" ht="14.45" customHeight="1" x14ac:dyDescent="0.2">
      <c r="A879" s="822" t="s">
        <v>5810</v>
      </c>
      <c r="B879" s="823" t="s">
        <v>5811</v>
      </c>
      <c r="C879" s="823" t="s">
        <v>598</v>
      </c>
      <c r="D879" s="823" t="s">
        <v>2268</v>
      </c>
      <c r="E879" s="823" t="s">
        <v>5728</v>
      </c>
      <c r="F879" s="823" t="s">
        <v>5849</v>
      </c>
      <c r="G879" s="823" t="s">
        <v>5847</v>
      </c>
      <c r="H879" s="832">
        <v>1</v>
      </c>
      <c r="I879" s="832">
        <v>381</v>
      </c>
      <c r="J879" s="823">
        <v>0.1237012987012987</v>
      </c>
      <c r="K879" s="823">
        <v>381</v>
      </c>
      <c r="L879" s="832">
        <v>8</v>
      </c>
      <c r="M879" s="832">
        <v>3080</v>
      </c>
      <c r="N879" s="823">
        <v>1</v>
      </c>
      <c r="O879" s="823">
        <v>385</v>
      </c>
      <c r="P879" s="832">
        <v>7</v>
      </c>
      <c r="Q879" s="832">
        <v>2716</v>
      </c>
      <c r="R879" s="828">
        <v>0.88181818181818183</v>
      </c>
      <c r="S879" s="833">
        <v>388</v>
      </c>
    </row>
    <row r="880" spans="1:19" ht="14.45" customHeight="1" x14ac:dyDescent="0.2">
      <c r="A880" s="822" t="s">
        <v>5810</v>
      </c>
      <c r="B880" s="823" t="s">
        <v>5811</v>
      </c>
      <c r="C880" s="823" t="s">
        <v>598</v>
      </c>
      <c r="D880" s="823" t="s">
        <v>5691</v>
      </c>
      <c r="E880" s="823" t="s">
        <v>5728</v>
      </c>
      <c r="F880" s="823" t="s">
        <v>5819</v>
      </c>
      <c r="G880" s="823" t="s">
        <v>5820</v>
      </c>
      <c r="H880" s="832"/>
      <c r="I880" s="832"/>
      <c r="J880" s="823"/>
      <c r="K880" s="823"/>
      <c r="L880" s="832"/>
      <c r="M880" s="832"/>
      <c r="N880" s="823"/>
      <c r="O880" s="823"/>
      <c r="P880" s="832">
        <v>1</v>
      </c>
      <c r="Q880" s="832">
        <v>255</v>
      </c>
      <c r="R880" s="828"/>
      <c r="S880" s="833">
        <v>255</v>
      </c>
    </row>
    <row r="881" spans="1:19" ht="14.45" customHeight="1" x14ac:dyDescent="0.2">
      <c r="A881" s="822" t="s">
        <v>5810</v>
      </c>
      <c r="B881" s="823" t="s">
        <v>5811</v>
      </c>
      <c r="C881" s="823" t="s">
        <v>598</v>
      </c>
      <c r="D881" s="823" t="s">
        <v>5691</v>
      </c>
      <c r="E881" s="823" t="s">
        <v>5728</v>
      </c>
      <c r="F881" s="823" t="s">
        <v>5821</v>
      </c>
      <c r="G881" s="823" t="s">
        <v>5822</v>
      </c>
      <c r="H881" s="832"/>
      <c r="I881" s="832"/>
      <c r="J881" s="823"/>
      <c r="K881" s="823"/>
      <c r="L881" s="832"/>
      <c r="M881" s="832"/>
      <c r="N881" s="823"/>
      <c r="O881" s="823"/>
      <c r="P881" s="832">
        <v>1</v>
      </c>
      <c r="Q881" s="832">
        <v>127</v>
      </c>
      <c r="R881" s="828"/>
      <c r="S881" s="833">
        <v>127</v>
      </c>
    </row>
    <row r="882" spans="1:19" ht="14.45" customHeight="1" x14ac:dyDescent="0.2">
      <c r="A882" s="822" t="s">
        <v>5810</v>
      </c>
      <c r="B882" s="823" t="s">
        <v>5811</v>
      </c>
      <c r="C882" s="823" t="s">
        <v>598</v>
      </c>
      <c r="D882" s="823" t="s">
        <v>5691</v>
      </c>
      <c r="E882" s="823" t="s">
        <v>5728</v>
      </c>
      <c r="F882" s="823" t="s">
        <v>5846</v>
      </c>
      <c r="G882" s="823" t="s">
        <v>5847</v>
      </c>
      <c r="H882" s="832"/>
      <c r="I882" s="832"/>
      <c r="J882" s="823"/>
      <c r="K882" s="823"/>
      <c r="L882" s="832"/>
      <c r="M882" s="832"/>
      <c r="N882" s="823"/>
      <c r="O882" s="823"/>
      <c r="P882" s="832">
        <v>1</v>
      </c>
      <c r="Q882" s="832">
        <v>311</v>
      </c>
      <c r="R882" s="828"/>
      <c r="S882" s="833">
        <v>311</v>
      </c>
    </row>
    <row r="883" spans="1:19" ht="14.45" customHeight="1" x14ac:dyDescent="0.2">
      <c r="A883" s="822" t="s">
        <v>5810</v>
      </c>
      <c r="B883" s="823" t="s">
        <v>5811</v>
      </c>
      <c r="C883" s="823" t="s">
        <v>601</v>
      </c>
      <c r="D883" s="823" t="s">
        <v>2244</v>
      </c>
      <c r="E883" s="823" t="s">
        <v>5728</v>
      </c>
      <c r="F883" s="823" t="s">
        <v>5819</v>
      </c>
      <c r="G883" s="823" t="s">
        <v>5820</v>
      </c>
      <c r="H883" s="832">
        <v>5</v>
      </c>
      <c r="I883" s="832">
        <v>1260</v>
      </c>
      <c r="J883" s="823"/>
      <c r="K883" s="823">
        <v>252</v>
      </c>
      <c r="L883" s="832"/>
      <c r="M883" s="832"/>
      <c r="N883" s="823"/>
      <c r="O883" s="823"/>
      <c r="P883" s="832"/>
      <c r="Q883" s="832"/>
      <c r="R883" s="828"/>
      <c r="S883" s="833"/>
    </row>
    <row r="884" spans="1:19" ht="14.45" customHeight="1" x14ac:dyDescent="0.2">
      <c r="A884" s="822" t="s">
        <v>5810</v>
      </c>
      <c r="B884" s="823" t="s">
        <v>5811</v>
      </c>
      <c r="C884" s="823" t="s">
        <v>601</v>
      </c>
      <c r="D884" s="823" t="s">
        <v>2244</v>
      </c>
      <c r="E884" s="823" t="s">
        <v>5728</v>
      </c>
      <c r="F884" s="823" t="s">
        <v>5821</v>
      </c>
      <c r="G884" s="823" t="s">
        <v>5822</v>
      </c>
      <c r="H884" s="832">
        <v>6</v>
      </c>
      <c r="I884" s="832">
        <v>762</v>
      </c>
      <c r="J884" s="823"/>
      <c r="K884" s="823">
        <v>127</v>
      </c>
      <c r="L884" s="832"/>
      <c r="M884" s="832"/>
      <c r="N884" s="823"/>
      <c r="O884" s="823"/>
      <c r="P884" s="832"/>
      <c r="Q884" s="832"/>
      <c r="R884" s="828"/>
      <c r="S884" s="833"/>
    </row>
    <row r="885" spans="1:19" ht="14.45" customHeight="1" x14ac:dyDescent="0.2">
      <c r="A885" s="822" t="s">
        <v>5810</v>
      </c>
      <c r="B885" s="823" t="s">
        <v>5811</v>
      </c>
      <c r="C885" s="823" t="s">
        <v>601</v>
      </c>
      <c r="D885" s="823" t="s">
        <v>2244</v>
      </c>
      <c r="E885" s="823" t="s">
        <v>5728</v>
      </c>
      <c r="F885" s="823" t="s">
        <v>5836</v>
      </c>
      <c r="G885" s="823" t="s">
        <v>5833</v>
      </c>
      <c r="H885" s="832">
        <v>10</v>
      </c>
      <c r="I885" s="832">
        <v>5690</v>
      </c>
      <c r="J885" s="823"/>
      <c r="K885" s="823">
        <v>569</v>
      </c>
      <c r="L885" s="832"/>
      <c r="M885" s="832"/>
      <c r="N885" s="823"/>
      <c r="O885" s="823"/>
      <c r="P885" s="832">
        <v>3</v>
      </c>
      <c r="Q885" s="832">
        <v>1728</v>
      </c>
      <c r="R885" s="828"/>
      <c r="S885" s="833">
        <v>576</v>
      </c>
    </row>
    <row r="886" spans="1:19" ht="14.45" customHeight="1" x14ac:dyDescent="0.2">
      <c r="A886" s="822" t="s">
        <v>5810</v>
      </c>
      <c r="B886" s="823" t="s">
        <v>5811</v>
      </c>
      <c r="C886" s="823" t="s">
        <v>601</v>
      </c>
      <c r="D886" s="823" t="s">
        <v>2244</v>
      </c>
      <c r="E886" s="823" t="s">
        <v>5728</v>
      </c>
      <c r="F886" s="823" t="s">
        <v>5842</v>
      </c>
      <c r="G886" s="823" t="s">
        <v>5843</v>
      </c>
      <c r="H886" s="832"/>
      <c r="I886" s="832"/>
      <c r="J886" s="823"/>
      <c r="K886" s="823"/>
      <c r="L886" s="832"/>
      <c r="M886" s="832"/>
      <c r="N886" s="823"/>
      <c r="O886" s="823"/>
      <c r="P886" s="832">
        <v>1</v>
      </c>
      <c r="Q886" s="832">
        <v>219</v>
      </c>
      <c r="R886" s="828"/>
      <c r="S886" s="833">
        <v>219</v>
      </c>
    </row>
    <row r="887" spans="1:19" ht="14.45" customHeight="1" x14ac:dyDescent="0.2">
      <c r="A887" s="822" t="s">
        <v>5810</v>
      </c>
      <c r="B887" s="823" t="s">
        <v>5811</v>
      </c>
      <c r="C887" s="823" t="s">
        <v>601</v>
      </c>
      <c r="D887" s="823" t="s">
        <v>2244</v>
      </c>
      <c r="E887" s="823" t="s">
        <v>5728</v>
      </c>
      <c r="F887" s="823" t="s">
        <v>5844</v>
      </c>
      <c r="G887" s="823" t="s">
        <v>5845</v>
      </c>
      <c r="H887" s="832"/>
      <c r="I887" s="832"/>
      <c r="J887" s="823"/>
      <c r="K887" s="823"/>
      <c r="L887" s="832"/>
      <c r="M887" s="832"/>
      <c r="N887" s="823"/>
      <c r="O887" s="823"/>
      <c r="P887" s="832">
        <v>3</v>
      </c>
      <c r="Q887" s="832">
        <v>267</v>
      </c>
      <c r="R887" s="828"/>
      <c r="S887" s="833">
        <v>89</v>
      </c>
    </row>
    <row r="888" spans="1:19" ht="14.45" customHeight="1" x14ac:dyDescent="0.2">
      <c r="A888" s="822" t="s">
        <v>5810</v>
      </c>
      <c r="B888" s="823" t="s">
        <v>5811</v>
      </c>
      <c r="C888" s="823" t="s">
        <v>601</v>
      </c>
      <c r="D888" s="823" t="s">
        <v>2244</v>
      </c>
      <c r="E888" s="823" t="s">
        <v>5728</v>
      </c>
      <c r="F888" s="823" t="s">
        <v>5849</v>
      </c>
      <c r="G888" s="823" t="s">
        <v>5847</v>
      </c>
      <c r="H888" s="832">
        <v>5</v>
      </c>
      <c r="I888" s="832">
        <v>1905</v>
      </c>
      <c r="J888" s="823"/>
      <c r="K888" s="823">
        <v>381</v>
      </c>
      <c r="L888" s="832"/>
      <c r="M888" s="832"/>
      <c r="N888" s="823"/>
      <c r="O888" s="823"/>
      <c r="P888" s="832"/>
      <c r="Q888" s="832"/>
      <c r="R888" s="828"/>
      <c r="S888" s="833"/>
    </row>
    <row r="889" spans="1:19" ht="14.45" customHeight="1" x14ac:dyDescent="0.2">
      <c r="A889" s="822" t="s">
        <v>5810</v>
      </c>
      <c r="B889" s="823" t="s">
        <v>5811</v>
      </c>
      <c r="C889" s="823" t="s">
        <v>601</v>
      </c>
      <c r="D889" s="823" t="s">
        <v>2244</v>
      </c>
      <c r="E889" s="823" t="s">
        <v>5728</v>
      </c>
      <c r="F889" s="823" t="s">
        <v>5850</v>
      </c>
      <c r="G889" s="823" t="s">
        <v>5851</v>
      </c>
      <c r="H889" s="832">
        <v>1</v>
      </c>
      <c r="I889" s="832">
        <v>273</v>
      </c>
      <c r="J889" s="823"/>
      <c r="K889" s="823">
        <v>273</v>
      </c>
      <c r="L889" s="832"/>
      <c r="M889" s="832"/>
      <c r="N889" s="823"/>
      <c r="O889" s="823"/>
      <c r="P889" s="832"/>
      <c r="Q889" s="832"/>
      <c r="R889" s="828"/>
      <c r="S889" s="833"/>
    </row>
    <row r="890" spans="1:19" ht="14.45" customHeight="1" x14ac:dyDescent="0.2">
      <c r="A890" s="822" t="s">
        <v>5810</v>
      </c>
      <c r="B890" s="823" t="s">
        <v>5811</v>
      </c>
      <c r="C890" s="823" t="s">
        <v>601</v>
      </c>
      <c r="D890" s="823" t="s">
        <v>2245</v>
      </c>
      <c r="E890" s="823" t="s">
        <v>5728</v>
      </c>
      <c r="F890" s="823" t="s">
        <v>5821</v>
      </c>
      <c r="G890" s="823" t="s">
        <v>5822</v>
      </c>
      <c r="H890" s="832"/>
      <c r="I890" s="832"/>
      <c r="J890" s="823"/>
      <c r="K890" s="823"/>
      <c r="L890" s="832"/>
      <c r="M890" s="832"/>
      <c r="N890" s="823"/>
      <c r="O890" s="823"/>
      <c r="P890" s="832">
        <v>1</v>
      </c>
      <c r="Q890" s="832">
        <v>127</v>
      </c>
      <c r="R890" s="828"/>
      <c r="S890" s="833">
        <v>127</v>
      </c>
    </row>
    <row r="891" spans="1:19" ht="14.45" customHeight="1" x14ac:dyDescent="0.2">
      <c r="A891" s="822" t="s">
        <v>5810</v>
      </c>
      <c r="B891" s="823" t="s">
        <v>5811</v>
      </c>
      <c r="C891" s="823" t="s">
        <v>601</v>
      </c>
      <c r="D891" s="823" t="s">
        <v>2245</v>
      </c>
      <c r="E891" s="823" t="s">
        <v>5728</v>
      </c>
      <c r="F891" s="823" t="s">
        <v>5836</v>
      </c>
      <c r="G891" s="823" t="s">
        <v>5833</v>
      </c>
      <c r="H891" s="832"/>
      <c r="I891" s="832"/>
      <c r="J891" s="823"/>
      <c r="K891" s="823"/>
      <c r="L891" s="832"/>
      <c r="M891" s="832"/>
      <c r="N891" s="823"/>
      <c r="O891" s="823"/>
      <c r="P891" s="832">
        <v>2</v>
      </c>
      <c r="Q891" s="832">
        <v>1152</v>
      </c>
      <c r="R891" s="828"/>
      <c r="S891" s="833">
        <v>576</v>
      </c>
    </row>
    <row r="892" spans="1:19" ht="14.45" customHeight="1" x14ac:dyDescent="0.2">
      <c r="A892" s="822" t="s">
        <v>5810</v>
      </c>
      <c r="B892" s="823" t="s">
        <v>5811</v>
      </c>
      <c r="C892" s="823" t="s">
        <v>601</v>
      </c>
      <c r="D892" s="823" t="s">
        <v>5690</v>
      </c>
      <c r="E892" s="823" t="s">
        <v>5728</v>
      </c>
      <c r="F892" s="823" t="s">
        <v>5819</v>
      </c>
      <c r="G892" s="823" t="s">
        <v>5820</v>
      </c>
      <c r="H892" s="832">
        <v>4</v>
      </c>
      <c r="I892" s="832">
        <v>1008</v>
      </c>
      <c r="J892" s="823"/>
      <c r="K892" s="823">
        <v>252</v>
      </c>
      <c r="L892" s="832"/>
      <c r="M892" s="832"/>
      <c r="N892" s="823"/>
      <c r="O892" s="823"/>
      <c r="P892" s="832"/>
      <c r="Q892" s="832"/>
      <c r="R892" s="828"/>
      <c r="S892" s="833"/>
    </row>
    <row r="893" spans="1:19" ht="14.45" customHeight="1" x14ac:dyDescent="0.2">
      <c r="A893" s="822" t="s">
        <v>5810</v>
      </c>
      <c r="B893" s="823" t="s">
        <v>5811</v>
      </c>
      <c r="C893" s="823" t="s">
        <v>601</v>
      </c>
      <c r="D893" s="823" t="s">
        <v>5690</v>
      </c>
      <c r="E893" s="823" t="s">
        <v>5728</v>
      </c>
      <c r="F893" s="823" t="s">
        <v>5821</v>
      </c>
      <c r="G893" s="823" t="s">
        <v>5822</v>
      </c>
      <c r="H893" s="832">
        <v>5</v>
      </c>
      <c r="I893" s="832">
        <v>635</v>
      </c>
      <c r="J893" s="823"/>
      <c r="K893" s="823">
        <v>127</v>
      </c>
      <c r="L893" s="832"/>
      <c r="M893" s="832"/>
      <c r="N893" s="823"/>
      <c r="O893" s="823"/>
      <c r="P893" s="832"/>
      <c r="Q893" s="832"/>
      <c r="R893" s="828"/>
      <c r="S893" s="833"/>
    </row>
    <row r="894" spans="1:19" ht="14.45" customHeight="1" x14ac:dyDescent="0.2">
      <c r="A894" s="822" t="s">
        <v>5810</v>
      </c>
      <c r="B894" s="823" t="s">
        <v>5811</v>
      </c>
      <c r="C894" s="823" t="s">
        <v>601</v>
      </c>
      <c r="D894" s="823" t="s">
        <v>5690</v>
      </c>
      <c r="E894" s="823" t="s">
        <v>5728</v>
      </c>
      <c r="F894" s="823" t="s">
        <v>5823</v>
      </c>
      <c r="G894" s="823" t="s">
        <v>5796</v>
      </c>
      <c r="H894" s="832">
        <v>1</v>
      </c>
      <c r="I894" s="832">
        <v>464</v>
      </c>
      <c r="J894" s="823"/>
      <c r="K894" s="823">
        <v>464</v>
      </c>
      <c r="L894" s="832"/>
      <c r="M894" s="832"/>
      <c r="N894" s="823"/>
      <c r="O894" s="823"/>
      <c r="P894" s="832"/>
      <c r="Q894" s="832"/>
      <c r="R894" s="828"/>
      <c r="S894" s="833"/>
    </row>
    <row r="895" spans="1:19" ht="14.45" customHeight="1" x14ac:dyDescent="0.2">
      <c r="A895" s="822" t="s">
        <v>5810</v>
      </c>
      <c r="B895" s="823" t="s">
        <v>5811</v>
      </c>
      <c r="C895" s="823" t="s">
        <v>601</v>
      </c>
      <c r="D895" s="823" t="s">
        <v>5690</v>
      </c>
      <c r="E895" s="823" t="s">
        <v>5728</v>
      </c>
      <c r="F895" s="823" t="s">
        <v>5846</v>
      </c>
      <c r="G895" s="823" t="s">
        <v>5847</v>
      </c>
      <c r="H895" s="832">
        <v>8</v>
      </c>
      <c r="I895" s="832">
        <v>2464</v>
      </c>
      <c r="J895" s="823"/>
      <c r="K895" s="823">
        <v>308</v>
      </c>
      <c r="L895" s="832"/>
      <c r="M895" s="832"/>
      <c r="N895" s="823"/>
      <c r="O895" s="823"/>
      <c r="P895" s="832"/>
      <c r="Q895" s="832"/>
      <c r="R895" s="828"/>
      <c r="S895" s="833"/>
    </row>
    <row r="896" spans="1:19" ht="14.45" customHeight="1" x14ac:dyDescent="0.2">
      <c r="A896" s="822" t="s">
        <v>5810</v>
      </c>
      <c r="B896" s="823" t="s">
        <v>5811</v>
      </c>
      <c r="C896" s="823" t="s">
        <v>601</v>
      </c>
      <c r="D896" s="823" t="s">
        <v>5692</v>
      </c>
      <c r="E896" s="823" t="s">
        <v>5728</v>
      </c>
      <c r="F896" s="823" t="s">
        <v>5819</v>
      </c>
      <c r="G896" s="823" t="s">
        <v>5820</v>
      </c>
      <c r="H896" s="832">
        <v>1</v>
      </c>
      <c r="I896" s="832">
        <v>252</v>
      </c>
      <c r="J896" s="823"/>
      <c r="K896" s="823">
        <v>252</v>
      </c>
      <c r="L896" s="832"/>
      <c r="M896" s="832"/>
      <c r="N896" s="823"/>
      <c r="O896" s="823"/>
      <c r="P896" s="832"/>
      <c r="Q896" s="832"/>
      <c r="R896" s="828"/>
      <c r="S896" s="833"/>
    </row>
    <row r="897" spans="1:19" ht="14.45" customHeight="1" x14ac:dyDescent="0.2">
      <c r="A897" s="822" t="s">
        <v>5810</v>
      </c>
      <c r="B897" s="823" t="s">
        <v>5811</v>
      </c>
      <c r="C897" s="823" t="s">
        <v>601</v>
      </c>
      <c r="D897" s="823" t="s">
        <v>5692</v>
      </c>
      <c r="E897" s="823" t="s">
        <v>5728</v>
      </c>
      <c r="F897" s="823" t="s">
        <v>5821</v>
      </c>
      <c r="G897" s="823" t="s">
        <v>5822</v>
      </c>
      <c r="H897" s="832">
        <v>2</v>
      </c>
      <c r="I897" s="832">
        <v>254</v>
      </c>
      <c r="J897" s="823"/>
      <c r="K897" s="823">
        <v>127</v>
      </c>
      <c r="L897" s="832"/>
      <c r="M897" s="832"/>
      <c r="N897" s="823"/>
      <c r="O897" s="823"/>
      <c r="P897" s="832"/>
      <c r="Q897" s="832"/>
      <c r="R897" s="828"/>
      <c r="S897" s="833"/>
    </row>
    <row r="898" spans="1:19" ht="14.45" customHeight="1" x14ac:dyDescent="0.2">
      <c r="A898" s="822" t="s">
        <v>5810</v>
      </c>
      <c r="B898" s="823" t="s">
        <v>5811</v>
      </c>
      <c r="C898" s="823" t="s">
        <v>601</v>
      </c>
      <c r="D898" s="823" t="s">
        <v>5692</v>
      </c>
      <c r="E898" s="823" t="s">
        <v>5728</v>
      </c>
      <c r="F898" s="823" t="s">
        <v>5823</v>
      </c>
      <c r="G898" s="823" t="s">
        <v>5796</v>
      </c>
      <c r="H898" s="832">
        <v>2</v>
      </c>
      <c r="I898" s="832">
        <v>928</v>
      </c>
      <c r="J898" s="823"/>
      <c r="K898" s="823">
        <v>464</v>
      </c>
      <c r="L898" s="832"/>
      <c r="M898" s="832"/>
      <c r="N898" s="823"/>
      <c r="O898" s="823"/>
      <c r="P898" s="832"/>
      <c r="Q898" s="832"/>
      <c r="R898" s="828"/>
      <c r="S898" s="833"/>
    </row>
    <row r="899" spans="1:19" ht="14.45" customHeight="1" x14ac:dyDescent="0.2">
      <c r="A899" s="822" t="s">
        <v>5810</v>
      </c>
      <c r="B899" s="823" t="s">
        <v>5811</v>
      </c>
      <c r="C899" s="823" t="s">
        <v>601</v>
      </c>
      <c r="D899" s="823" t="s">
        <v>2251</v>
      </c>
      <c r="E899" s="823" t="s">
        <v>5728</v>
      </c>
      <c r="F899" s="823" t="s">
        <v>5819</v>
      </c>
      <c r="G899" s="823" t="s">
        <v>5820</v>
      </c>
      <c r="H899" s="832">
        <v>1</v>
      </c>
      <c r="I899" s="832">
        <v>252</v>
      </c>
      <c r="J899" s="823"/>
      <c r="K899" s="823">
        <v>252</v>
      </c>
      <c r="L899" s="832"/>
      <c r="M899" s="832"/>
      <c r="N899" s="823"/>
      <c r="O899" s="823"/>
      <c r="P899" s="832"/>
      <c r="Q899" s="832"/>
      <c r="R899" s="828"/>
      <c r="S899" s="833"/>
    </row>
    <row r="900" spans="1:19" ht="14.45" customHeight="1" x14ac:dyDescent="0.2">
      <c r="A900" s="822" t="s">
        <v>5810</v>
      </c>
      <c r="B900" s="823" t="s">
        <v>5811</v>
      </c>
      <c r="C900" s="823" t="s">
        <v>601</v>
      </c>
      <c r="D900" s="823" t="s">
        <v>2251</v>
      </c>
      <c r="E900" s="823" t="s">
        <v>5728</v>
      </c>
      <c r="F900" s="823" t="s">
        <v>5821</v>
      </c>
      <c r="G900" s="823" t="s">
        <v>5822</v>
      </c>
      <c r="H900" s="832">
        <v>1</v>
      </c>
      <c r="I900" s="832">
        <v>127</v>
      </c>
      <c r="J900" s="823"/>
      <c r="K900" s="823">
        <v>127</v>
      </c>
      <c r="L900" s="832"/>
      <c r="M900" s="832"/>
      <c r="N900" s="823"/>
      <c r="O900" s="823"/>
      <c r="P900" s="832"/>
      <c r="Q900" s="832"/>
      <c r="R900" s="828"/>
      <c r="S900" s="833"/>
    </row>
    <row r="901" spans="1:19" ht="14.45" customHeight="1" x14ac:dyDescent="0.2">
      <c r="A901" s="822" t="s">
        <v>5810</v>
      </c>
      <c r="B901" s="823" t="s">
        <v>5811</v>
      </c>
      <c r="C901" s="823" t="s">
        <v>601</v>
      </c>
      <c r="D901" s="823" t="s">
        <v>2251</v>
      </c>
      <c r="E901" s="823" t="s">
        <v>5728</v>
      </c>
      <c r="F901" s="823" t="s">
        <v>5846</v>
      </c>
      <c r="G901" s="823" t="s">
        <v>5847</v>
      </c>
      <c r="H901" s="832">
        <v>1</v>
      </c>
      <c r="I901" s="832">
        <v>308</v>
      </c>
      <c r="J901" s="823"/>
      <c r="K901" s="823">
        <v>308</v>
      </c>
      <c r="L901" s="832"/>
      <c r="M901" s="832"/>
      <c r="N901" s="823"/>
      <c r="O901" s="823"/>
      <c r="P901" s="832"/>
      <c r="Q901" s="832"/>
      <c r="R901" s="828"/>
      <c r="S901" s="833"/>
    </row>
    <row r="902" spans="1:19" ht="14.45" customHeight="1" x14ac:dyDescent="0.2">
      <c r="A902" s="822" t="s">
        <v>5810</v>
      </c>
      <c r="B902" s="823" t="s">
        <v>5811</v>
      </c>
      <c r="C902" s="823" t="s">
        <v>601</v>
      </c>
      <c r="D902" s="823" t="s">
        <v>2253</v>
      </c>
      <c r="E902" s="823" t="s">
        <v>5728</v>
      </c>
      <c r="F902" s="823" t="s">
        <v>5819</v>
      </c>
      <c r="G902" s="823" t="s">
        <v>5820</v>
      </c>
      <c r="H902" s="832">
        <v>4</v>
      </c>
      <c r="I902" s="832">
        <v>1008</v>
      </c>
      <c r="J902" s="823">
        <v>1.984251968503937</v>
      </c>
      <c r="K902" s="823">
        <v>252</v>
      </c>
      <c r="L902" s="832">
        <v>2</v>
      </c>
      <c r="M902" s="832">
        <v>508</v>
      </c>
      <c r="N902" s="823">
        <v>1</v>
      </c>
      <c r="O902" s="823">
        <v>254</v>
      </c>
      <c r="P902" s="832">
        <v>2</v>
      </c>
      <c r="Q902" s="832">
        <v>510</v>
      </c>
      <c r="R902" s="828">
        <v>1.0039370078740157</v>
      </c>
      <c r="S902" s="833">
        <v>255</v>
      </c>
    </row>
    <row r="903" spans="1:19" ht="14.45" customHeight="1" x14ac:dyDescent="0.2">
      <c r="A903" s="822" t="s">
        <v>5810</v>
      </c>
      <c r="B903" s="823" t="s">
        <v>5811</v>
      </c>
      <c r="C903" s="823" t="s">
        <v>601</v>
      </c>
      <c r="D903" s="823" t="s">
        <v>2253</v>
      </c>
      <c r="E903" s="823" t="s">
        <v>5728</v>
      </c>
      <c r="F903" s="823" t="s">
        <v>5821</v>
      </c>
      <c r="G903" s="823" t="s">
        <v>5822</v>
      </c>
      <c r="H903" s="832">
        <v>9</v>
      </c>
      <c r="I903" s="832">
        <v>1143</v>
      </c>
      <c r="J903" s="823">
        <v>0.69780219780219777</v>
      </c>
      <c r="K903" s="823">
        <v>127</v>
      </c>
      <c r="L903" s="832">
        <v>13</v>
      </c>
      <c r="M903" s="832">
        <v>1638</v>
      </c>
      <c r="N903" s="823">
        <v>1</v>
      </c>
      <c r="O903" s="823">
        <v>126</v>
      </c>
      <c r="P903" s="832">
        <v>3</v>
      </c>
      <c r="Q903" s="832">
        <v>381</v>
      </c>
      <c r="R903" s="828">
        <v>0.23260073260073261</v>
      </c>
      <c r="S903" s="833">
        <v>127</v>
      </c>
    </row>
    <row r="904" spans="1:19" ht="14.45" customHeight="1" x14ac:dyDescent="0.2">
      <c r="A904" s="822" t="s">
        <v>5810</v>
      </c>
      <c r="B904" s="823" t="s">
        <v>5811</v>
      </c>
      <c r="C904" s="823" t="s">
        <v>601</v>
      </c>
      <c r="D904" s="823" t="s">
        <v>2253</v>
      </c>
      <c r="E904" s="823" t="s">
        <v>5728</v>
      </c>
      <c r="F904" s="823" t="s">
        <v>5832</v>
      </c>
      <c r="G904" s="823" t="s">
        <v>5833</v>
      </c>
      <c r="H904" s="832"/>
      <c r="I904" s="832"/>
      <c r="J904" s="823"/>
      <c r="K904" s="823"/>
      <c r="L904" s="832"/>
      <c r="M904" s="832"/>
      <c r="N904" s="823"/>
      <c r="O904" s="823"/>
      <c r="P904" s="832">
        <v>8</v>
      </c>
      <c r="Q904" s="832">
        <v>3992</v>
      </c>
      <c r="R904" s="828"/>
      <c r="S904" s="833">
        <v>499</v>
      </c>
    </row>
    <row r="905" spans="1:19" ht="14.45" customHeight="1" x14ac:dyDescent="0.2">
      <c r="A905" s="822" t="s">
        <v>5810</v>
      </c>
      <c r="B905" s="823" t="s">
        <v>5811</v>
      </c>
      <c r="C905" s="823" t="s">
        <v>601</v>
      </c>
      <c r="D905" s="823" t="s">
        <v>2253</v>
      </c>
      <c r="E905" s="823" t="s">
        <v>5728</v>
      </c>
      <c r="F905" s="823" t="s">
        <v>5823</v>
      </c>
      <c r="G905" s="823" t="s">
        <v>5796</v>
      </c>
      <c r="H905" s="832"/>
      <c r="I905" s="832"/>
      <c r="J905" s="823"/>
      <c r="K905" s="823"/>
      <c r="L905" s="832"/>
      <c r="M905" s="832"/>
      <c r="N905" s="823"/>
      <c r="O905" s="823"/>
      <c r="P905" s="832">
        <v>1</v>
      </c>
      <c r="Q905" s="832">
        <v>473</v>
      </c>
      <c r="R905" s="828"/>
      <c r="S905" s="833">
        <v>473</v>
      </c>
    </row>
    <row r="906" spans="1:19" ht="14.45" customHeight="1" x14ac:dyDescent="0.2">
      <c r="A906" s="822" t="s">
        <v>5810</v>
      </c>
      <c r="B906" s="823" t="s">
        <v>5811</v>
      </c>
      <c r="C906" s="823" t="s">
        <v>601</v>
      </c>
      <c r="D906" s="823" t="s">
        <v>2253</v>
      </c>
      <c r="E906" s="823" t="s">
        <v>5728</v>
      </c>
      <c r="F906" s="823" t="s">
        <v>5846</v>
      </c>
      <c r="G906" s="823" t="s">
        <v>5847</v>
      </c>
      <c r="H906" s="832">
        <v>8</v>
      </c>
      <c r="I906" s="832">
        <v>2464</v>
      </c>
      <c r="J906" s="823"/>
      <c r="K906" s="823">
        <v>308</v>
      </c>
      <c r="L906" s="832"/>
      <c r="M906" s="832"/>
      <c r="N906" s="823"/>
      <c r="O906" s="823"/>
      <c r="P906" s="832"/>
      <c r="Q906" s="832"/>
      <c r="R906" s="828"/>
      <c r="S906" s="833"/>
    </row>
    <row r="907" spans="1:19" ht="14.45" customHeight="1" x14ac:dyDescent="0.2">
      <c r="A907" s="822" t="s">
        <v>5810</v>
      </c>
      <c r="B907" s="823" t="s">
        <v>5811</v>
      </c>
      <c r="C907" s="823" t="s">
        <v>601</v>
      </c>
      <c r="D907" s="823" t="s">
        <v>2253</v>
      </c>
      <c r="E907" s="823" t="s">
        <v>5728</v>
      </c>
      <c r="F907" s="823" t="s">
        <v>5849</v>
      </c>
      <c r="G907" s="823" t="s">
        <v>5847</v>
      </c>
      <c r="H907" s="832">
        <v>1</v>
      </c>
      <c r="I907" s="832">
        <v>381</v>
      </c>
      <c r="J907" s="823">
        <v>0.16493506493506493</v>
      </c>
      <c r="K907" s="823">
        <v>381</v>
      </c>
      <c r="L907" s="832">
        <v>6</v>
      </c>
      <c r="M907" s="832">
        <v>2310</v>
      </c>
      <c r="N907" s="823">
        <v>1</v>
      </c>
      <c r="O907" s="823">
        <v>385</v>
      </c>
      <c r="P907" s="832"/>
      <c r="Q907" s="832"/>
      <c r="R907" s="828"/>
      <c r="S907" s="833"/>
    </row>
    <row r="908" spans="1:19" ht="14.45" customHeight="1" x14ac:dyDescent="0.2">
      <c r="A908" s="822" t="s">
        <v>5810</v>
      </c>
      <c r="B908" s="823" t="s">
        <v>5811</v>
      </c>
      <c r="C908" s="823" t="s">
        <v>601</v>
      </c>
      <c r="D908" s="823" t="s">
        <v>2253</v>
      </c>
      <c r="E908" s="823" t="s">
        <v>5728</v>
      </c>
      <c r="F908" s="823" t="s">
        <v>5850</v>
      </c>
      <c r="G908" s="823" t="s">
        <v>5851</v>
      </c>
      <c r="H908" s="832">
        <v>1</v>
      </c>
      <c r="I908" s="832">
        <v>273</v>
      </c>
      <c r="J908" s="823"/>
      <c r="K908" s="823">
        <v>273</v>
      </c>
      <c r="L908" s="832"/>
      <c r="M908" s="832"/>
      <c r="N908" s="823"/>
      <c r="O908" s="823"/>
      <c r="P908" s="832"/>
      <c r="Q908" s="832"/>
      <c r="R908" s="828"/>
      <c r="S908" s="833"/>
    </row>
    <row r="909" spans="1:19" ht="14.45" customHeight="1" x14ac:dyDescent="0.2">
      <c r="A909" s="822" t="s">
        <v>5810</v>
      </c>
      <c r="B909" s="823" t="s">
        <v>5811</v>
      </c>
      <c r="C909" s="823" t="s">
        <v>601</v>
      </c>
      <c r="D909" s="823" t="s">
        <v>2253</v>
      </c>
      <c r="E909" s="823" t="s">
        <v>5728</v>
      </c>
      <c r="F909" s="823" t="s">
        <v>5852</v>
      </c>
      <c r="G909" s="823" t="s">
        <v>5831</v>
      </c>
      <c r="H909" s="832">
        <v>2</v>
      </c>
      <c r="I909" s="832">
        <v>810</v>
      </c>
      <c r="J909" s="823"/>
      <c r="K909" s="823">
        <v>405</v>
      </c>
      <c r="L909" s="832"/>
      <c r="M909" s="832"/>
      <c r="N909" s="823"/>
      <c r="O909" s="823"/>
      <c r="P909" s="832"/>
      <c r="Q909" s="832"/>
      <c r="R909" s="828"/>
      <c r="S909" s="833"/>
    </row>
    <row r="910" spans="1:19" ht="14.45" customHeight="1" x14ac:dyDescent="0.2">
      <c r="A910" s="822" t="s">
        <v>5810</v>
      </c>
      <c r="B910" s="823" t="s">
        <v>5811</v>
      </c>
      <c r="C910" s="823" t="s">
        <v>601</v>
      </c>
      <c r="D910" s="823" t="s">
        <v>5696</v>
      </c>
      <c r="E910" s="823" t="s">
        <v>5728</v>
      </c>
      <c r="F910" s="823" t="s">
        <v>5821</v>
      </c>
      <c r="G910" s="823" t="s">
        <v>5822</v>
      </c>
      <c r="H910" s="832"/>
      <c r="I910" s="832"/>
      <c r="J910" s="823"/>
      <c r="K910" s="823"/>
      <c r="L910" s="832">
        <v>1</v>
      </c>
      <c r="M910" s="832">
        <v>126</v>
      </c>
      <c r="N910" s="823">
        <v>1</v>
      </c>
      <c r="O910" s="823">
        <v>126</v>
      </c>
      <c r="P910" s="832"/>
      <c r="Q910" s="832"/>
      <c r="R910" s="828"/>
      <c r="S910" s="833"/>
    </row>
    <row r="911" spans="1:19" ht="14.45" customHeight="1" x14ac:dyDescent="0.2">
      <c r="A911" s="822" t="s">
        <v>5810</v>
      </c>
      <c r="B911" s="823" t="s">
        <v>5811</v>
      </c>
      <c r="C911" s="823" t="s">
        <v>601</v>
      </c>
      <c r="D911" s="823" t="s">
        <v>5696</v>
      </c>
      <c r="E911" s="823" t="s">
        <v>5728</v>
      </c>
      <c r="F911" s="823" t="s">
        <v>5823</v>
      </c>
      <c r="G911" s="823" t="s">
        <v>5796</v>
      </c>
      <c r="H911" s="832"/>
      <c r="I911" s="832"/>
      <c r="J911" s="823"/>
      <c r="K911" s="823"/>
      <c r="L911" s="832">
        <v>1</v>
      </c>
      <c r="M911" s="832">
        <v>468</v>
      </c>
      <c r="N911" s="823">
        <v>1</v>
      </c>
      <c r="O911" s="823">
        <v>468</v>
      </c>
      <c r="P911" s="832"/>
      <c r="Q911" s="832"/>
      <c r="R911" s="828"/>
      <c r="S911" s="833"/>
    </row>
    <row r="912" spans="1:19" ht="14.45" customHeight="1" x14ac:dyDescent="0.2">
      <c r="A912" s="822" t="s">
        <v>5810</v>
      </c>
      <c r="B912" s="823" t="s">
        <v>5811</v>
      </c>
      <c r="C912" s="823" t="s">
        <v>601</v>
      </c>
      <c r="D912" s="823" t="s">
        <v>2256</v>
      </c>
      <c r="E912" s="823" t="s">
        <v>5728</v>
      </c>
      <c r="F912" s="823" t="s">
        <v>5819</v>
      </c>
      <c r="G912" s="823" t="s">
        <v>5820</v>
      </c>
      <c r="H912" s="832"/>
      <c r="I912" s="832"/>
      <c r="J912" s="823"/>
      <c r="K912" s="823"/>
      <c r="L912" s="832"/>
      <c r="M912" s="832"/>
      <c r="N912" s="823"/>
      <c r="O912" s="823"/>
      <c r="P912" s="832">
        <v>3</v>
      </c>
      <c r="Q912" s="832">
        <v>765</v>
      </c>
      <c r="R912" s="828"/>
      <c r="S912" s="833">
        <v>255</v>
      </c>
    </row>
    <row r="913" spans="1:19" ht="14.45" customHeight="1" x14ac:dyDescent="0.2">
      <c r="A913" s="822" t="s">
        <v>5810</v>
      </c>
      <c r="B913" s="823" t="s">
        <v>5811</v>
      </c>
      <c r="C913" s="823" t="s">
        <v>601</v>
      </c>
      <c r="D913" s="823" t="s">
        <v>2256</v>
      </c>
      <c r="E913" s="823" t="s">
        <v>5728</v>
      </c>
      <c r="F913" s="823" t="s">
        <v>5821</v>
      </c>
      <c r="G913" s="823" t="s">
        <v>5822</v>
      </c>
      <c r="H913" s="832"/>
      <c r="I913" s="832"/>
      <c r="J913" s="823"/>
      <c r="K913" s="823"/>
      <c r="L913" s="832"/>
      <c r="M913" s="832"/>
      <c r="N913" s="823"/>
      <c r="O913" s="823"/>
      <c r="P913" s="832">
        <v>3</v>
      </c>
      <c r="Q913" s="832">
        <v>381</v>
      </c>
      <c r="R913" s="828"/>
      <c r="S913" s="833">
        <v>127</v>
      </c>
    </row>
    <row r="914" spans="1:19" ht="14.45" customHeight="1" x14ac:dyDescent="0.2">
      <c r="A914" s="822" t="s">
        <v>5810</v>
      </c>
      <c r="B914" s="823" t="s">
        <v>5811</v>
      </c>
      <c r="C914" s="823" t="s">
        <v>601</v>
      </c>
      <c r="D914" s="823" t="s">
        <v>2256</v>
      </c>
      <c r="E914" s="823" t="s">
        <v>5728</v>
      </c>
      <c r="F914" s="823" t="s">
        <v>5836</v>
      </c>
      <c r="G914" s="823" t="s">
        <v>5833</v>
      </c>
      <c r="H914" s="832"/>
      <c r="I914" s="832"/>
      <c r="J914" s="823"/>
      <c r="K914" s="823"/>
      <c r="L914" s="832"/>
      <c r="M914" s="832"/>
      <c r="N914" s="823"/>
      <c r="O914" s="823"/>
      <c r="P914" s="832">
        <v>8</v>
      </c>
      <c r="Q914" s="832">
        <v>4608</v>
      </c>
      <c r="R914" s="828"/>
      <c r="S914" s="833">
        <v>576</v>
      </c>
    </row>
    <row r="915" spans="1:19" ht="14.45" customHeight="1" x14ac:dyDescent="0.2">
      <c r="A915" s="822" t="s">
        <v>5810</v>
      </c>
      <c r="B915" s="823" t="s">
        <v>5811</v>
      </c>
      <c r="C915" s="823" t="s">
        <v>601</v>
      </c>
      <c r="D915" s="823" t="s">
        <v>2256</v>
      </c>
      <c r="E915" s="823" t="s">
        <v>5728</v>
      </c>
      <c r="F915" s="823" t="s">
        <v>5844</v>
      </c>
      <c r="G915" s="823" t="s">
        <v>5845</v>
      </c>
      <c r="H915" s="832"/>
      <c r="I915" s="832"/>
      <c r="J915" s="823"/>
      <c r="K915" s="823"/>
      <c r="L915" s="832"/>
      <c r="M915" s="832"/>
      <c r="N915" s="823"/>
      <c r="O915" s="823"/>
      <c r="P915" s="832">
        <v>4</v>
      </c>
      <c r="Q915" s="832">
        <v>356</v>
      </c>
      <c r="R915" s="828"/>
      <c r="S915" s="833">
        <v>89</v>
      </c>
    </row>
    <row r="916" spans="1:19" ht="14.45" customHeight="1" x14ac:dyDescent="0.2">
      <c r="A916" s="822" t="s">
        <v>5810</v>
      </c>
      <c r="B916" s="823" t="s">
        <v>5811</v>
      </c>
      <c r="C916" s="823" t="s">
        <v>601</v>
      </c>
      <c r="D916" s="823" t="s">
        <v>2259</v>
      </c>
      <c r="E916" s="823" t="s">
        <v>5728</v>
      </c>
      <c r="F916" s="823" t="s">
        <v>5819</v>
      </c>
      <c r="G916" s="823" t="s">
        <v>5820</v>
      </c>
      <c r="H916" s="832">
        <v>1</v>
      </c>
      <c r="I916" s="832">
        <v>252</v>
      </c>
      <c r="J916" s="823"/>
      <c r="K916" s="823">
        <v>252</v>
      </c>
      <c r="L916" s="832"/>
      <c r="M916" s="832"/>
      <c r="N916" s="823"/>
      <c r="O916" s="823"/>
      <c r="P916" s="832"/>
      <c r="Q916" s="832"/>
      <c r="R916" s="828"/>
      <c r="S916" s="833"/>
    </row>
    <row r="917" spans="1:19" ht="14.45" customHeight="1" x14ac:dyDescent="0.2">
      <c r="A917" s="822" t="s">
        <v>5810</v>
      </c>
      <c r="B917" s="823" t="s">
        <v>5811</v>
      </c>
      <c r="C917" s="823" t="s">
        <v>601</v>
      </c>
      <c r="D917" s="823" t="s">
        <v>2259</v>
      </c>
      <c r="E917" s="823" t="s">
        <v>5728</v>
      </c>
      <c r="F917" s="823" t="s">
        <v>5821</v>
      </c>
      <c r="G917" s="823" t="s">
        <v>5822</v>
      </c>
      <c r="H917" s="832">
        <v>1</v>
      </c>
      <c r="I917" s="832">
        <v>127</v>
      </c>
      <c r="J917" s="823"/>
      <c r="K917" s="823">
        <v>127</v>
      </c>
      <c r="L917" s="832"/>
      <c r="M917" s="832"/>
      <c r="N917" s="823"/>
      <c r="O917" s="823"/>
      <c r="P917" s="832"/>
      <c r="Q917" s="832"/>
      <c r="R917" s="828"/>
      <c r="S917" s="833"/>
    </row>
    <row r="918" spans="1:19" ht="14.45" customHeight="1" x14ac:dyDescent="0.2">
      <c r="A918" s="822" t="s">
        <v>5810</v>
      </c>
      <c r="B918" s="823" t="s">
        <v>5811</v>
      </c>
      <c r="C918" s="823" t="s">
        <v>601</v>
      </c>
      <c r="D918" s="823" t="s">
        <v>2259</v>
      </c>
      <c r="E918" s="823" t="s">
        <v>5728</v>
      </c>
      <c r="F918" s="823" t="s">
        <v>5834</v>
      </c>
      <c r="G918" s="823" t="s">
        <v>5835</v>
      </c>
      <c r="H918" s="832">
        <v>2</v>
      </c>
      <c r="I918" s="832">
        <v>1378</v>
      </c>
      <c r="J918" s="823"/>
      <c r="K918" s="823">
        <v>689</v>
      </c>
      <c r="L918" s="832"/>
      <c r="M918" s="832"/>
      <c r="N918" s="823"/>
      <c r="O918" s="823"/>
      <c r="P918" s="832"/>
      <c r="Q918" s="832"/>
      <c r="R918" s="828"/>
      <c r="S918" s="833"/>
    </row>
    <row r="919" spans="1:19" ht="14.45" customHeight="1" x14ac:dyDescent="0.2">
      <c r="A919" s="822" t="s">
        <v>5810</v>
      </c>
      <c r="B919" s="823" t="s">
        <v>5811</v>
      </c>
      <c r="C919" s="823" t="s">
        <v>601</v>
      </c>
      <c r="D919" s="823" t="s">
        <v>2259</v>
      </c>
      <c r="E919" s="823" t="s">
        <v>5728</v>
      </c>
      <c r="F919" s="823" t="s">
        <v>5844</v>
      </c>
      <c r="G919" s="823" t="s">
        <v>5845</v>
      </c>
      <c r="H919" s="832">
        <v>2</v>
      </c>
      <c r="I919" s="832">
        <v>172</v>
      </c>
      <c r="J919" s="823"/>
      <c r="K919" s="823">
        <v>86</v>
      </c>
      <c r="L919" s="832"/>
      <c r="M919" s="832"/>
      <c r="N919" s="823"/>
      <c r="O919" s="823"/>
      <c r="P919" s="832"/>
      <c r="Q919" s="832"/>
      <c r="R919" s="828"/>
      <c r="S919" s="833"/>
    </row>
    <row r="920" spans="1:19" ht="14.45" customHeight="1" x14ac:dyDescent="0.2">
      <c r="A920" s="822" t="s">
        <v>5810</v>
      </c>
      <c r="B920" s="823" t="s">
        <v>5811</v>
      </c>
      <c r="C920" s="823" t="s">
        <v>601</v>
      </c>
      <c r="D920" s="823" t="s">
        <v>5701</v>
      </c>
      <c r="E920" s="823" t="s">
        <v>5728</v>
      </c>
      <c r="F920" s="823" t="s">
        <v>5819</v>
      </c>
      <c r="G920" s="823" t="s">
        <v>5820</v>
      </c>
      <c r="H920" s="832">
        <v>1</v>
      </c>
      <c r="I920" s="832">
        <v>252</v>
      </c>
      <c r="J920" s="823"/>
      <c r="K920" s="823">
        <v>252</v>
      </c>
      <c r="L920" s="832"/>
      <c r="M920" s="832"/>
      <c r="N920" s="823"/>
      <c r="O920" s="823"/>
      <c r="P920" s="832"/>
      <c r="Q920" s="832"/>
      <c r="R920" s="828"/>
      <c r="S920" s="833"/>
    </row>
    <row r="921" spans="1:19" ht="14.45" customHeight="1" x14ac:dyDescent="0.2">
      <c r="A921" s="822" t="s">
        <v>5810</v>
      </c>
      <c r="B921" s="823" t="s">
        <v>5811</v>
      </c>
      <c r="C921" s="823" t="s">
        <v>601</v>
      </c>
      <c r="D921" s="823" t="s">
        <v>5701</v>
      </c>
      <c r="E921" s="823" t="s">
        <v>5728</v>
      </c>
      <c r="F921" s="823" t="s">
        <v>5821</v>
      </c>
      <c r="G921" s="823" t="s">
        <v>5822</v>
      </c>
      <c r="H921" s="832">
        <v>4</v>
      </c>
      <c r="I921" s="832">
        <v>508</v>
      </c>
      <c r="J921" s="823"/>
      <c r="K921" s="823">
        <v>127</v>
      </c>
      <c r="L921" s="832"/>
      <c r="M921" s="832"/>
      <c r="N921" s="823"/>
      <c r="O921" s="823"/>
      <c r="P921" s="832"/>
      <c r="Q921" s="832"/>
      <c r="R921" s="828"/>
      <c r="S921" s="833"/>
    </row>
    <row r="922" spans="1:19" ht="14.45" customHeight="1" x14ac:dyDescent="0.2">
      <c r="A922" s="822" t="s">
        <v>5810</v>
      </c>
      <c r="B922" s="823" t="s">
        <v>5811</v>
      </c>
      <c r="C922" s="823" t="s">
        <v>601</v>
      </c>
      <c r="D922" s="823" t="s">
        <v>5701</v>
      </c>
      <c r="E922" s="823" t="s">
        <v>5728</v>
      </c>
      <c r="F922" s="823" t="s">
        <v>5846</v>
      </c>
      <c r="G922" s="823" t="s">
        <v>5847</v>
      </c>
      <c r="H922" s="832">
        <v>1</v>
      </c>
      <c r="I922" s="832">
        <v>308</v>
      </c>
      <c r="J922" s="823"/>
      <c r="K922" s="823">
        <v>308</v>
      </c>
      <c r="L922" s="832"/>
      <c r="M922" s="832"/>
      <c r="N922" s="823"/>
      <c r="O922" s="823"/>
      <c r="P922" s="832"/>
      <c r="Q922" s="832"/>
      <c r="R922" s="828"/>
      <c r="S922" s="833"/>
    </row>
    <row r="923" spans="1:19" ht="14.45" customHeight="1" x14ac:dyDescent="0.2">
      <c r="A923" s="822" t="s">
        <v>5810</v>
      </c>
      <c r="B923" s="823" t="s">
        <v>5811</v>
      </c>
      <c r="C923" s="823" t="s">
        <v>601</v>
      </c>
      <c r="D923" s="823" t="s">
        <v>2262</v>
      </c>
      <c r="E923" s="823" t="s">
        <v>5728</v>
      </c>
      <c r="F923" s="823" t="s">
        <v>5819</v>
      </c>
      <c r="G923" s="823" t="s">
        <v>5820</v>
      </c>
      <c r="H923" s="832"/>
      <c r="I923" s="832"/>
      <c r="J923" s="823"/>
      <c r="K923" s="823"/>
      <c r="L923" s="832"/>
      <c r="M923" s="832"/>
      <c r="N923" s="823"/>
      <c r="O923" s="823"/>
      <c r="P923" s="832">
        <v>1</v>
      </c>
      <c r="Q923" s="832">
        <v>255</v>
      </c>
      <c r="R923" s="828"/>
      <c r="S923" s="833">
        <v>255</v>
      </c>
    </row>
    <row r="924" spans="1:19" ht="14.45" customHeight="1" x14ac:dyDescent="0.2">
      <c r="A924" s="822" t="s">
        <v>5810</v>
      </c>
      <c r="B924" s="823" t="s">
        <v>5811</v>
      </c>
      <c r="C924" s="823" t="s">
        <v>601</v>
      </c>
      <c r="D924" s="823" t="s">
        <v>2262</v>
      </c>
      <c r="E924" s="823" t="s">
        <v>5728</v>
      </c>
      <c r="F924" s="823" t="s">
        <v>5821</v>
      </c>
      <c r="G924" s="823" t="s">
        <v>5822</v>
      </c>
      <c r="H924" s="832"/>
      <c r="I924" s="832"/>
      <c r="J924" s="823"/>
      <c r="K924" s="823"/>
      <c r="L924" s="832"/>
      <c r="M924" s="832"/>
      <c r="N924" s="823"/>
      <c r="O924" s="823"/>
      <c r="P924" s="832">
        <v>1</v>
      </c>
      <c r="Q924" s="832">
        <v>127</v>
      </c>
      <c r="R924" s="828"/>
      <c r="S924" s="833">
        <v>127</v>
      </c>
    </row>
    <row r="925" spans="1:19" ht="14.45" customHeight="1" x14ac:dyDescent="0.2">
      <c r="A925" s="822" t="s">
        <v>5810</v>
      </c>
      <c r="B925" s="823" t="s">
        <v>5811</v>
      </c>
      <c r="C925" s="823" t="s">
        <v>601</v>
      </c>
      <c r="D925" s="823" t="s">
        <v>2262</v>
      </c>
      <c r="E925" s="823" t="s">
        <v>5728</v>
      </c>
      <c r="F925" s="823" t="s">
        <v>5849</v>
      </c>
      <c r="G925" s="823" t="s">
        <v>5847</v>
      </c>
      <c r="H925" s="832"/>
      <c r="I925" s="832"/>
      <c r="J925" s="823"/>
      <c r="K925" s="823"/>
      <c r="L925" s="832"/>
      <c r="M925" s="832"/>
      <c r="N925" s="823"/>
      <c r="O925" s="823"/>
      <c r="P925" s="832">
        <v>1</v>
      </c>
      <c r="Q925" s="832">
        <v>388</v>
      </c>
      <c r="R925" s="828"/>
      <c r="S925" s="833">
        <v>388</v>
      </c>
    </row>
    <row r="926" spans="1:19" ht="14.45" customHeight="1" x14ac:dyDescent="0.2">
      <c r="A926" s="822" t="s">
        <v>5810</v>
      </c>
      <c r="B926" s="823" t="s">
        <v>5811</v>
      </c>
      <c r="C926" s="823" t="s">
        <v>601</v>
      </c>
      <c r="D926" s="823" t="s">
        <v>2263</v>
      </c>
      <c r="E926" s="823" t="s">
        <v>5728</v>
      </c>
      <c r="F926" s="823" t="s">
        <v>5819</v>
      </c>
      <c r="G926" s="823" t="s">
        <v>5820</v>
      </c>
      <c r="H926" s="832">
        <v>2</v>
      </c>
      <c r="I926" s="832">
        <v>504</v>
      </c>
      <c r="J926" s="823"/>
      <c r="K926" s="823">
        <v>252</v>
      </c>
      <c r="L926" s="832"/>
      <c r="M926" s="832"/>
      <c r="N926" s="823"/>
      <c r="O926" s="823"/>
      <c r="P926" s="832"/>
      <c r="Q926" s="832"/>
      <c r="R926" s="828"/>
      <c r="S926" s="833"/>
    </row>
    <row r="927" spans="1:19" ht="14.45" customHeight="1" x14ac:dyDescent="0.2">
      <c r="A927" s="822" t="s">
        <v>5810</v>
      </c>
      <c r="B927" s="823" t="s">
        <v>5811</v>
      </c>
      <c r="C927" s="823" t="s">
        <v>601</v>
      </c>
      <c r="D927" s="823" t="s">
        <v>2263</v>
      </c>
      <c r="E927" s="823" t="s">
        <v>5728</v>
      </c>
      <c r="F927" s="823" t="s">
        <v>5821</v>
      </c>
      <c r="G927" s="823" t="s">
        <v>5822</v>
      </c>
      <c r="H927" s="832"/>
      <c r="I927" s="832"/>
      <c r="J927" s="823"/>
      <c r="K927" s="823"/>
      <c r="L927" s="832"/>
      <c r="M927" s="832"/>
      <c r="N927" s="823"/>
      <c r="O927" s="823"/>
      <c r="P927" s="832">
        <v>1</v>
      </c>
      <c r="Q927" s="832">
        <v>127</v>
      </c>
      <c r="R927" s="828"/>
      <c r="S927" s="833">
        <v>127</v>
      </c>
    </row>
    <row r="928" spans="1:19" ht="14.45" customHeight="1" x14ac:dyDescent="0.2">
      <c r="A928" s="822" t="s">
        <v>5810</v>
      </c>
      <c r="B928" s="823" t="s">
        <v>5811</v>
      </c>
      <c r="C928" s="823" t="s">
        <v>601</v>
      </c>
      <c r="D928" s="823" t="s">
        <v>2263</v>
      </c>
      <c r="E928" s="823" t="s">
        <v>5728</v>
      </c>
      <c r="F928" s="823" t="s">
        <v>5830</v>
      </c>
      <c r="G928" s="823" t="s">
        <v>5831</v>
      </c>
      <c r="H928" s="832"/>
      <c r="I928" s="832"/>
      <c r="J928" s="823"/>
      <c r="K928" s="823"/>
      <c r="L928" s="832"/>
      <c r="M928" s="832"/>
      <c r="N928" s="823"/>
      <c r="O928" s="823"/>
      <c r="P928" s="832">
        <v>2</v>
      </c>
      <c r="Q928" s="832">
        <v>670</v>
      </c>
      <c r="R928" s="828"/>
      <c r="S928" s="833">
        <v>335</v>
      </c>
    </row>
    <row r="929" spans="1:19" ht="14.45" customHeight="1" x14ac:dyDescent="0.2">
      <c r="A929" s="822" t="s">
        <v>5810</v>
      </c>
      <c r="B929" s="823" t="s">
        <v>5811</v>
      </c>
      <c r="C929" s="823" t="s">
        <v>601</v>
      </c>
      <c r="D929" s="823" t="s">
        <v>2263</v>
      </c>
      <c r="E929" s="823" t="s">
        <v>5728</v>
      </c>
      <c r="F929" s="823" t="s">
        <v>5844</v>
      </c>
      <c r="G929" s="823" t="s">
        <v>5845</v>
      </c>
      <c r="H929" s="832">
        <v>1</v>
      </c>
      <c r="I929" s="832">
        <v>86</v>
      </c>
      <c r="J929" s="823"/>
      <c r="K929" s="823">
        <v>86</v>
      </c>
      <c r="L929" s="832"/>
      <c r="M929" s="832"/>
      <c r="N929" s="823"/>
      <c r="O929" s="823"/>
      <c r="P929" s="832"/>
      <c r="Q929" s="832"/>
      <c r="R929" s="828"/>
      <c r="S929" s="833"/>
    </row>
    <row r="930" spans="1:19" ht="14.45" customHeight="1" x14ac:dyDescent="0.2">
      <c r="A930" s="822" t="s">
        <v>5810</v>
      </c>
      <c r="B930" s="823" t="s">
        <v>5811</v>
      </c>
      <c r="C930" s="823" t="s">
        <v>601</v>
      </c>
      <c r="D930" s="823" t="s">
        <v>2263</v>
      </c>
      <c r="E930" s="823" t="s">
        <v>5728</v>
      </c>
      <c r="F930" s="823" t="s">
        <v>5783</v>
      </c>
      <c r="G930" s="823" t="s">
        <v>5784</v>
      </c>
      <c r="H930" s="832">
        <v>1</v>
      </c>
      <c r="I930" s="832">
        <v>121</v>
      </c>
      <c r="J930" s="823"/>
      <c r="K930" s="823">
        <v>121</v>
      </c>
      <c r="L930" s="832"/>
      <c r="M930" s="832"/>
      <c r="N930" s="823"/>
      <c r="O930" s="823"/>
      <c r="P930" s="832"/>
      <c r="Q930" s="832"/>
      <c r="R930" s="828"/>
      <c r="S930" s="833"/>
    </row>
    <row r="931" spans="1:19" ht="14.45" customHeight="1" x14ac:dyDescent="0.2">
      <c r="A931" s="822" t="s">
        <v>5810</v>
      </c>
      <c r="B931" s="823" t="s">
        <v>5811</v>
      </c>
      <c r="C931" s="823" t="s">
        <v>601</v>
      </c>
      <c r="D931" s="823" t="s">
        <v>2263</v>
      </c>
      <c r="E931" s="823" t="s">
        <v>5728</v>
      </c>
      <c r="F931" s="823" t="s">
        <v>5846</v>
      </c>
      <c r="G931" s="823" t="s">
        <v>5847</v>
      </c>
      <c r="H931" s="832">
        <v>1</v>
      </c>
      <c r="I931" s="832">
        <v>308</v>
      </c>
      <c r="J931" s="823"/>
      <c r="K931" s="823">
        <v>308</v>
      </c>
      <c r="L931" s="832"/>
      <c r="M931" s="832"/>
      <c r="N931" s="823"/>
      <c r="O931" s="823"/>
      <c r="P931" s="832"/>
      <c r="Q931" s="832"/>
      <c r="R931" s="828"/>
      <c r="S931" s="833"/>
    </row>
    <row r="932" spans="1:19" ht="14.45" customHeight="1" x14ac:dyDescent="0.2">
      <c r="A932" s="822" t="s">
        <v>5810</v>
      </c>
      <c r="B932" s="823" t="s">
        <v>5811</v>
      </c>
      <c r="C932" s="823" t="s">
        <v>601</v>
      </c>
      <c r="D932" s="823" t="s">
        <v>5704</v>
      </c>
      <c r="E932" s="823" t="s">
        <v>5728</v>
      </c>
      <c r="F932" s="823" t="s">
        <v>5819</v>
      </c>
      <c r="G932" s="823" t="s">
        <v>5820</v>
      </c>
      <c r="H932" s="832">
        <v>8</v>
      </c>
      <c r="I932" s="832">
        <v>2016</v>
      </c>
      <c r="J932" s="823"/>
      <c r="K932" s="823">
        <v>252</v>
      </c>
      <c r="L932" s="832"/>
      <c r="M932" s="832"/>
      <c r="N932" s="823"/>
      <c r="O932" s="823"/>
      <c r="P932" s="832"/>
      <c r="Q932" s="832"/>
      <c r="R932" s="828"/>
      <c r="S932" s="833"/>
    </row>
    <row r="933" spans="1:19" ht="14.45" customHeight="1" x14ac:dyDescent="0.2">
      <c r="A933" s="822" t="s">
        <v>5810</v>
      </c>
      <c r="B933" s="823" t="s">
        <v>5811</v>
      </c>
      <c r="C933" s="823" t="s">
        <v>601</v>
      </c>
      <c r="D933" s="823" t="s">
        <v>5704</v>
      </c>
      <c r="E933" s="823" t="s">
        <v>5728</v>
      </c>
      <c r="F933" s="823" t="s">
        <v>5821</v>
      </c>
      <c r="G933" s="823" t="s">
        <v>5822</v>
      </c>
      <c r="H933" s="832">
        <v>12</v>
      </c>
      <c r="I933" s="832">
        <v>1524</v>
      </c>
      <c r="J933" s="823">
        <v>12.095238095238095</v>
      </c>
      <c r="K933" s="823">
        <v>127</v>
      </c>
      <c r="L933" s="832">
        <v>1</v>
      </c>
      <c r="M933" s="832">
        <v>126</v>
      </c>
      <c r="N933" s="823">
        <v>1</v>
      </c>
      <c r="O933" s="823">
        <v>126</v>
      </c>
      <c r="P933" s="832"/>
      <c r="Q933" s="832"/>
      <c r="R933" s="828"/>
      <c r="S933" s="833"/>
    </row>
    <row r="934" spans="1:19" ht="14.45" customHeight="1" x14ac:dyDescent="0.2">
      <c r="A934" s="822" t="s">
        <v>5810</v>
      </c>
      <c r="B934" s="823" t="s">
        <v>5811</v>
      </c>
      <c r="C934" s="823" t="s">
        <v>601</v>
      </c>
      <c r="D934" s="823" t="s">
        <v>5704</v>
      </c>
      <c r="E934" s="823" t="s">
        <v>5728</v>
      </c>
      <c r="F934" s="823" t="s">
        <v>5836</v>
      </c>
      <c r="G934" s="823" t="s">
        <v>5833</v>
      </c>
      <c r="H934" s="832">
        <v>11</v>
      </c>
      <c r="I934" s="832">
        <v>6259</v>
      </c>
      <c r="J934" s="823">
        <v>5.4616055846422338</v>
      </c>
      <c r="K934" s="823">
        <v>569</v>
      </c>
      <c r="L934" s="832">
        <v>2</v>
      </c>
      <c r="M934" s="832">
        <v>1146</v>
      </c>
      <c r="N934" s="823">
        <v>1</v>
      </c>
      <c r="O934" s="823">
        <v>573</v>
      </c>
      <c r="P934" s="832"/>
      <c r="Q934" s="832"/>
      <c r="R934" s="828"/>
      <c r="S934" s="833"/>
    </row>
    <row r="935" spans="1:19" ht="14.45" customHeight="1" x14ac:dyDescent="0.2">
      <c r="A935" s="822" t="s">
        <v>5810</v>
      </c>
      <c r="B935" s="823" t="s">
        <v>5811</v>
      </c>
      <c r="C935" s="823" t="s">
        <v>601</v>
      </c>
      <c r="D935" s="823" t="s">
        <v>5704</v>
      </c>
      <c r="E935" s="823" t="s">
        <v>5728</v>
      </c>
      <c r="F935" s="823" t="s">
        <v>5842</v>
      </c>
      <c r="G935" s="823" t="s">
        <v>5843</v>
      </c>
      <c r="H935" s="832">
        <v>1</v>
      </c>
      <c r="I935" s="832">
        <v>215</v>
      </c>
      <c r="J935" s="823"/>
      <c r="K935" s="823">
        <v>215</v>
      </c>
      <c r="L935" s="832"/>
      <c r="M935" s="832"/>
      <c r="N935" s="823"/>
      <c r="O935" s="823"/>
      <c r="P935" s="832"/>
      <c r="Q935" s="832"/>
      <c r="R935" s="828"/>
      <c r="S935" s="833"/>
    </row>
    <row r="936" spans="1:19" ht="14.45" customHeight="1" x14ac:dyDescent="0.2">
      <c r="A936" s="822" t="s">
        <v>5810</v>
      </c>
      <c r="B936" s="823" t="s">
        <v>5811</v>
      </c>
      <c r="C936" s="823" t="s">
        <v>601</v>
      </c>
      <c r="D936" s="823" t="s">
        <v>5704</v>
      </c>
      <c r="E936" s="823" t="s">
        <v>5728</v>
      </c>
      <c r="F936" s="823" t="s">
        <v>5844</v>
      </c>
      <c r="G936" s="823" t="s">
        <v>5845</v>
      </c>
      <c r="H936" s="832">
        <v>0</v>
      </c>
      <c r="I936" s="832">
        <v>0</v>
      </c>
      <c r="J936" s="823"/>
      <c r="K936" s="823"/>
      <c r="L936" s="832"/>
      <c r="M936" s="832"/>
      <c r="N936" s="823"/>
      <c r="O936" s="823"/>
      <c r="P936" s="832"/>
      <c r="Q936" s="832"/>
      <c r="R936" s="828"/>
      <c r="S936" s="833"/>
    </row>
    <row r="937" spans="1:19" ht="14.45" customHeight="1" x14ac:dyDescent="0.2">
      <c r="A937" s="822" t="s">
        <v>5810</v>
      </c>
      <c r="B937" s="823" t="s">
        <v>5811</v>
      </c>
      <c r="C937" s="823" t="s">
        <v>601</v>
      </c>
      <c r="D937" s="823" t="s">
        <v>5704</v>
      </c>
      <c r="E937" s="823" t="s">
        <v>5728</v>
      </c>
      <c r="F937" s="823" t="s">
        <v>5849</v>
      </c>
      <c r="G937" s="823" t="s">
        <v>5847</v>
      </c>
      <c r="H937" s="832">
        <v>4</v>
      </c>
      <c r="I937" s="832">
        <v>1524</v>
      </c>
      <c r="J937" s="823"/>
      <c r="K937" s="823">
        <v>381</v>
      </c>
      <c r="L937" s="832"/>
      <c r="M937" s="832"/>
      <c r="N937" s="823"/>
      <c r="O937" s="823"/>
      <c r="P937" s="832"/>
      <c r="Q937" s="832"/>
      <c r="R937" s="828"/>
      <c r="S937" s="833"/>
    </row>
    <row r="938" spans="1:19" ht="14.45" customHeight="1" x14ac:dyDescent="0.2">
      <c r="A938" s="822" t="s">
        <v>5810</v>
      </c>
      <c r="B938" s="823" t="s">
        <v>5811</v>
      </c>
      <c r="C938" s="823" t="s">
        <v>601</v>
      </c>
      <c r="D938" s="823" t="s">
        <v>5704</v>
      </c>
      <c r="E938" s="823" t="s">
        <v>5728</v>
      </c>
      <c r="F938" s="823" t="s">
        <v>5850</v>
      </c>
      <c r="G938" s="823" t="s">
        <v>5851</v>
      </c>
      <c r="H938" s="832">
        <v>4</v>
      </c>
      <c r="I938" s="832">
        <v>1092</v>
      </c>
      <c r="J938" s="823"/>
      <c r="K938" s="823">
        <v>273</v>
      </c>
      <c r="L938" s="832"/>
      <c r="M938" s="832"/>
      <c r="N938" s="823"/>
      <c r="O938" s="823"/>
      <c r="P938" s="832"/>
      <c r="Q938" s="832"/>
      <c r="R938" s="828"/>
      <c r="S938" s="833"/>
    </row>
    <row r="939" spans="1:19" ht="14.45" customHeight="1" x14ac:dyDescent="0.2">
      <c r="A939" s="822" t="s">
        <v>5810</v>
      </c>
      <c r="B939" s="823" t="s">
        <v>5811</v>
      </c>
      <c r="C939" s="823" t="s">
        <v>601</v>
      </c>
      <c r="D939" s="823" t="s">
        <v>5704</v>
      </c>
      <c r="E939" s="823" t="s">
        <v>5728</v>
      </c>
      <c r="F939" s="823" t="s">
        <v>5852</v>
      </c>
      <c r="G939" s="823" t="s">
        <v>5831</v>
      </c>
      <c r="H939" s="832">
        <v>6</v>
      </c>
      <c r="I939" s="832">
        <v>2430</v>
      </c>
      <c r="J939" s="823"/>
      <c r="K939" s="823">
        <v>405</v>
      </c>
      <c r="L939" s="832"/>
      <c r="M939" s="832"/>
      <c r="N939" s="823"/>
      <c r="O939" s="823"/>
      <c r="P939" s="832"/>
      <c r="Q939" s="832"/>
      <c r="R939" s="828"/>
      <c r="S939" s="833"/>
    </row>
    <row r="940" spans="1:19" ht="14.45" customHeight="1" x14ac:dyDescent="0.2">
      <c r="A940" s="822" t="s">
        <v>5810</v>
      </c>
      <c r="B940" s="823" t="s">
        <v>5811</v>
      </c>
      <c r="C940" s="823" t="s">
        <v>601</v>
      </c>
      <c r="D940" s="823" t="s">
        <v>5704</v>
      </c>
      <c r="E940" s="823" t="s">
        <v>5728</v>
      </c>
      <c r="F940" s="823" t="s">
        <v>5857</v>
      </c>
      <c r="G940" s="823" t="s">
        <v>5858</v>
      </c>
      <c r="H940" s="832">
        <v>1</v>
      </c>
      <c r="I940" s="832">
        <v>451</v>
      </c>
      <c r="J940" s="823"/>
      <c r="K940" s="823">
        <v>451</v>
      </c>
      <c r="L940" s="832"/>
      <c r="M940" s="832"/>
      <c r="N940" s="823"/>
      <c r="O940" s="823"/>
      <c r="P940" s="832"/>
      <c r="Q940" s="832"/>
      <c r="R940" s="828"/>
      <c r="S940" s="833"/>
    </row>
    <row r="941" spans="1:19" ht="14.45" customHeight="1" x14ac:dyDescent="0.2">
      <c r="A941" s="822" t="s">
        <v>5810</v>
      </c>
      <c r="B941" s="823" t="s">
        <v>5811</v>
      </c>
      <c r="C941" s="823" t="s">
        <v>601</v>
      </c>
      <c r="D941" s="823" t="s">
        <v>2265</v>
      </c>
      <c r="E941" s="823" t="s">
        <v>5728</v>
      </c>
      <c r="F941" s="823" t="s">
        <v>5819</v>
      </c>
      <c r="G941" s="823" t="s">
        <v>5820</v>
      </c>
      <c r="H941" s="832">
        <v>7</v>
      </c>
      <c r="I941" s="832">
        <v>1764</v>
      </c>
      <c r="J941" s="823"/>
      <c r="K941" s="823">
        <v>252</v>
      </c>
      <c r="L941" s="832"/>
      <c r="M941" s="832"/>
      <c r="N941" s="823"/>
      <c r="O941" s="823"/>
      <c r="P941" s="832">
        <v>1</v>
      </c>
      <c r="Q941" s="832">
        <v>255</v>
      </c>
      <c r="R941" s="828"/>
      <c r="S941" s="833">
        <v>255</v>
      </c>
    </row>
    <row r="942" spans="1:19" ht="14.45" customHeight="1" x14ac:dyDescent="0.2">
      <c r="A942" s="822" t="s">
        <v>5810</v>
      </c>
      <c r="B942" s="823" t="s">
        <v>5811</v>
      </c>
      <c r="C942" s="823" t="s">
        <v>601</v>
      </c>
      <c r="D942" s="823" t="s">
        <v>2265</v>
      </c>
      <c r="E942" s="823" t="s">
        <v>5728</v>
      </c>
      <c r="F942" s="823" t="s">
        <v>5821</v>
      </c>
      <c r="G942" s="823" t="s">
        <v>5822</v>
      </c>
      <c r="H942" s="832">
        <v>15</v>
      </c>
      <c r="I942" s="832">
        <v>1905</v>
      </c>
      <c r="J942" s="823">
        <v>15.119047619047619</v>
      </c>
      <c r="K942" s="823">
        <v>127</v>
      </c>
      <c r="L942" s="832">
        <v>1</v>
      </c>
      <c r="M942" s="832">
        <v>126</v>
      </c>
      <c r="N942" s="823">
        <v>1</v>
      </c>
      <c r="O942" s="823">
        <v>126</v>
      </c>
      <c r="P942" s="832"/>
      <c r="Q942" s="832"/>
      <c r="R942" s="828"/>
      <c r="S942" s="833"/>
    </row>
    <row r="943" spans="1:19" ht="14.45" customHeight="1" x14ac:dyDescent="0.2">
      <c r="A943" s="822" t="s">
        <v>5810</v>
      </c>
      <c r="B943" s="823" t="s">
        <v>5811</v>
      </c>
      <c r="C943" s="823" t="s">
        <v>601</v>
      </c>
      <c r="D943" s="823" t="s">
        <v>2265</v>
      </c>
      <c r="E943" s="823" t="s">
        <v>5728</v>
      </c>
      <c r="F943" s="823" t="s">
        <v>5836</v>
      </c>
      <c r="G943" s="823" t="s">
        <v>5833</v>
      </c>
      <c r="H943" s="832">
        <v>5</v>
      </c>
      <c r="I943" s="832">
        <v>2845</v>
      </c>
      <c r="J943" s="823">
        <v>4.9650959860383947</v>
      </c>
      <c r="K943" s="823">
        <v>569</v>
      </c>
      <c r="L943" s="832">
        <v>1</v>
      </c>
      <c r="M943" s="832">
        <v>573</v>
      </c>
      <c r="N943" s="823">
        <v>1</v>
      </c>
      <c r="O943" s="823">
        <v>573</v>
      </c>
      <c r="P943" s="832"/>
      <c r="Q943" s="832"/>
      <c r="R943" s="828"/>
      <c r="S943" s="833"/>
    </row>
    <row r="944" spans="1:19" ht="14.45" customHeight="1" x14ac:dyDescent="0.2">
      <c r="A944" s="822" t="s">
        <v>5810</v>
      </c>
      <c r="B944" s="823" t="s">
        <v>5811</v>
      </c>
      <c r="C944" s="823" t="s">
        <v>601</v>
      </c>
      <c r="D944" s="823" t="s">
        <v>2265</v>
      </c>
      <c r="E944" s="823" t="s">
        <v>5728</v>
      </c>
      <c r="F944" s="823" t="s">
        <v>5823</v>
      </c>
      <c r="G944" s="823" t="s">
        <v>5796</v>
      </c>
      <c r="H944" s="832">
        <v>1</v>
      </c>
      <c r="I944" s="832">
        <v>464</v>
      </c>
      <c r="J944" s="823"/>
      <c r="K944" s="823">
        <v>464</v>
      </c>
      <c r="L944" s="832"/>
      <c r="M944" s="832"/>
      <c r="N944" s="823"/>
      <c r="O944" s="823"/>
      <c r="P944" s="832"/>
      <c r="Q944" s="832"/>
      <c r="R944" s="828"/>
      <c r="S944" s="833"/>
    </row>
    <row r="945" spans="1:19" ht="14.45" customHeight="1" x14ac:dyDescent="0.2">
      <c r="A945" s="822" t="s">
        <v>5810</v>
      </c>
      <c r="B945" s="823" t="s">
        <v>5811</v>
      </c>
      <c r="C945" s="823" t="s">
        <v>601</v>
      </c>
      <c r="D945" s="823" t="s">
        <v>2265</v>
      </c>
      <c r="E945" s="823" t="s">
        <v>5728</v>
      </c>
      <c r="F945" s="823" t="s">
        <v>5783</v>
      </c>
      <c r="G945" s="823" t="s">
        <v>5784</v>
      </c>
      <c r="H945" s="832"/>
      <c r="I945" s="832"/>
      <c r="J945" s="823"/>
      <c r="K945" s="823"/>
      <c r="L945" s="832"/>
      <c r="M945" s="832"/>
      <c r="N945" s="823"/>
      <c r="O945" s="823"/>
      <c r="P945" s="832">
        <v>3</v>
      </c>
      <c r="Q945" s="832">
        <v>369</v>
      </c>
      <c r="R945" s="828"/>
      <c r="S945" s="833">
        <v>123</v>
      </c>
    </row>
    <row r="946" spans="1:19" ht="14.45" customHeight="1" x14ac:dyDescent="0.2">
      <c r="A946" s="822" t="s">
        <v>5810</v>
      </c>
      <c r="B946" s="823" t="s">
        <v>5811</v>
      </c>
      <c r="C946" s="823" t="s">
        <v>601</v>
      </c>
      <c r="D946" s="823" t="s">
        <v>2265</v>
      </c>
      <c r="E946" s="823" t="s">
        <v>5728</v>
      </c>
      <c r="F946" s="823" t="s">
        <v>5846</v>
      </c>
      <c r="G946" s="823" t="s">
        <v>5847</v>
      </c>
      <c r="H946" s="832">
        <v>3</v>
      </c>
      <c r="I946" s="832">
        <v>924</v>
      </c>
      <c r="J946" s="823"/>
      <c r="K946" s="823">
        <v>308</v>
      </c>
      <c r="L946" s="832"/>
      <c r="M946" s="832"/>
      <c r="N946" s="823"/>
      <c r="O946" s="823"/>
      <c r="P946" s="832"/>
      <c r="Q946" s="832"/>
      <c r="R946" s="828"/>
      <c r="S946" s="833"/>
    </row>
    <row r="947" spans="1:19" ht="14.45" customHeight="1" x14ac:dyDescent="0.2">
      <c r="A947" s="822" t="s">
        <v>5810</v>
      </c>
      <c r="B947" s="823" t="s">
        <v>5811</v>
      </c>
      <c r="C947" s="823" t="s">
        <v>601</v>
      </c>
      <c r="D947" s="823" t="s">
        <v>2265</v>
      </c>
      <c r="E947" s="823" t="s">
        <v>5728</v>
      </c>
      <c r="F947" s="823" t="s">
        <v>5849</v>
      </c>
      <c r="G947" s="823" t="s">
        <v>5847</v>
      </c>
      <c r="H947" s="832">
        <v>2</v>
      </c>
      <c r="I947" s="832">
        <v>762</v>
      </c>
      <c r="J947" s="823"/>
      <c r="K947" s="823">
        <v>381</v>
      </c>
      <c r="L947" s="832"/>
      <c r="M947" s="832"/>
      <c r="N947" s="823"/>
      <c r="O947" s="823"/>
      <c r="P947" s="832"/>
      <c r="Q947" s="832"/>
      <c r="R947" s="828"/>
      <c r="S947" s="833"/>
    </row>
    <row r="948" spans="1:19" ht="14.45" customHeight="1" x14ac:dyDescent="0.2">
      <c r="A948" s="822" t="s">
        <v>5810</v>
      </c>
      <c r="B948" s="823" t="s">
        <v>5811</v>
      </c>
      <c r="C948" s="823" t="s">
        <v>601</v>
      </c>
      <c r="D948" s="823" t="s">
        <v>2265</v>
      </c>
      <c r="E948" s="823" t="s">
        <v>5728</v>
      </c>
      <c r="F948" s="823" t="s">
        <v>5850</v>
      </c>
      <c r="G948" s="823" t="s">
        <v>5851</v>
      </c>
      <c r="H948" s="832">
        <v>2</v>
      </c>
      <c r="I948" s="832">
        <v>546</v>
      </c>
      <c r="J948" s="823"/>
      <c r="K948" s="823">
        <v>273</v>
      </c>
      <c r="L948" s="832"/>
      <c r="M948" s="832"/>
      <c r="N948" s="823"/>
      <c r="O948" s="823"/>
      <c r="P948" s="832"/>
      <c r="Q948" s="832"/>
      <c r="R948" s="828"/>
      <c r="S948" s="833"/>
    </row>
    <row r="949" spans="1:19" ht="14.45" customHeight="1" x14ac:dyDescent="0.2">
      <c r="A949" s="822" t="s">
        <v>5810</v>
      </c>
      <c r="B949" s="823" t="s">
        <v>5811</v>
      </c>
      <c r="C949" s="823" t="s">
        <v>601</v>
      </c>
      <c r="D949" s="823" t="s">
        <v>2265</v>
      </c>
      <c r="E949" s="823" t="s">
        <v>5728</v>
      </c>
      <c r="F949" s="823" t="s">
        <v>5852</v>
      </c>
      <c r="G949" s="823" t="s">
        <v>5831</v>
      </c>
      <c r="H949" s="832">
        <v>9</v>
      </c>
      <c r="I949" s="832">
        <v>3645</v>
      </c>
      <c r="J949" s="823"/>
      <c r="K949" s="823">
        <v>405</v>
      </c>
      <c r="L949" s="832"/>
      <c r="M949" s="832"/>
      <c r="N949" s="823"/>
      <c r="O949" s="823"/>
      <c r="P949" s="832"/>
      <c r="Q949" s="832"/>
      <c r="R949" s="828"/>
      <c r="S949" s="833"/>
    </row>
    <row r="950" spans="1:19" ht="14.45" customHeight="1" x14ac:dyDescent="0.2">
      <c r="A950" s="822" t="s">
        <v>5810</v>
      </c>
      <c r="B950" s="823" t="s">
        <v>5811</v>
      </c>
      <c r="C950" s="823" t="s">
        <v>601</v>
      </c>
      <c r="D950" s="823" t="s">
        <v>2270</v>
      </c>
      <c r="E950" s="823" t="s">
        <v>5728</v>
      </c>
      <c r="F950" s="823" t="s">
        <v>5819</v>
      </c>
      <c r="G950" s="823" t="s">
        <v>5820</v>
      </c>
      <c r="H950" s="832">
        <v>1</v>
      </c>
      <c r="I950" s="832">
        <v>252</v>
      </c>
      <c r="J950" s="823"/>
      <c r="K950" s="823">
        <v>252</v>
      </c>
      <c r="L950" s="832"/>
      <c r="M950" s="832"/>
      <c r="N950" s="823"/>
      <c r="O950" s="823"/>
      <c r="P950" s="832"/>
      <c r="Q950" s="832"/>
      <c r="R950" s="828"/>
      <c r="S950" s="833"/>
    </row>
    <row r="951" spans="1:19" ht="14.45" customHeight="1" x14ac:dyDescent="0.2">
      <c r="A951" s="822" t="s">
        <v>5810</v>
      </c>
      <c r="B951" s="823" t="s">
        <v>5811</v>
      </c>
      <c r="C951" s="823" t="s">
        <v>601</v>
      </c>
      <c r="D951" s="823" t="s">
        <v>2270</v>
      </c>
      <c r="E951" s="823" t="s">
        <v>5728</v>
      </c>
      <c r="F951" s="823" t="s">
        <v>5783</v>
      </c>
      <c r="G951" s="823" t="s">
        <v>5784</v>
      </c>
      <c r="H951" s="832">
        <v>4</v>
      </c>
      <c r="I951" s="832">
        <v>484</v>
      </c>
      <c r="J951" s="823"/>
      <c r="K951" s="823">
        <v>121</v>
      </c>
      <c r="L951" s="832"/>
      <c r="M951" s="832"/>
      <c r="N951" s="823"/>
      <c r="O951" s="823"/>
      <c r="P951" s="832"/>
      <c r="Q951" s="832"/>
      <c r="R951" s="828"/>
      <c r="S951" s="833"/>
    </row>
    <row r="952" spans="1:19" ht="14.45" customHeight="1" x14ac:dyDescent="0.2">
      <c r="A952" s="822" t="s">
        <v>5810</v>
      </c>
      <c r="B952" s="823" t="s">
        <v>5811</v>
      </c>
      <c r="C952" s="823" t="s">
        <v>601</v>
      </c>
      <c r="D952" s="823" t="s">
        <v>5707</v>
      </c>
      <c r="E952" s="823" t="s">
        <v>5728</v>
      </c>
      <c r="F952" s="823" t="s">
        <v>5819</v>
      </c>
      <c r="G952" s="823" t="s">
        <v>5820</v>
      </c>
      <c r="H952" s="832"/>
      <c r="I952" s="832"/>
      <c r="J952" s="823"/>
      <c r="K952" s="823"/>
      <c r="L952" s="832">
        <v>1</v>
      </c>
      <c r="M952" s="832">
        <v>254</v>
      </c>
      <c r="N952" s="823">
        <v>1</v>
      </c>
      <c r="O952" s="823">
        <v>254</v>
      </c>
      <c r="P952" s="832"/>
      <c r="Q952" s="832"/>
      <c r="R952" s="828"/>
      <c r="S952" s="833"/>
    </row>
    <row r="953" spans="1:19" ht="14.45" customHeight="1" x14ac:dyDescent="0.2">
      <c r="A953" s="822" t="s">
        <v>5810</v>
      </c>
      <c r="B953" s="823" t="s">
        <v>5811</v>
      </c>
      <c r="C953" s="823" t="s">
        <v>601</v>
      </c>
      <c r="D953" s="823" t="s">
        <v>5707</v>
      </c>
      <c r="E953" s="823" t="s">
        <v>5728</v>
      </c>
      <c r="F953" s="823" t="s">
        <v>5832</v>
      </c>
      <c r="G953" s="823" t="s">
        <v>5833</v>
      </c>
      <c r="H953" s="832">
        <v>1</v>
      </c>
      <c r="I953" s="832">
        <v>496</v>
      </c>
      <c r="J953" s="823"/>
      <c r="K953" s="823">
        <v>496</v>
      </c>
      <c r="L953" s="832"/>
      <c r="M953" s="832"/>
      <c r="N953" s="823"/>
      <c r="O953" s="823"/>
      <c r="P953" s="832"/>
      <c r="Q953" s="832"/>
      <c r="R953" s="828"/>
      <c r="S953" s="833"/>
    </row>
    <row r="954" spans="1:19" ht="14.45" customHeight="1" x14ac:dyDescent="0.2">
      <c r="A954" s="822" t="s">
        <v>5810</v>
      </c>
      <c r="B954" s="823" t="s">
        <v>5811</v>
      </c>
      <c r="C954" s="823" t="s">
        <v>601</v>
      </c>
      <c r="D954" s="823" t="s">
        <v>5707</v>
      </c>
      <c r="E954" s="823" t="s">
        <v>5728</v>
      </c>
      <c r="F954" s="823" t="s">
        <v>5834</v>
      </c>
      <c r="G954" s="823" t="s">
        <v>5835</v>
      </c>
      <c r="H954" s="832"/>
      <c r="I954" s="832"/>
      <c r="J954" s="823"/>
      <c r="K954" s="823"/>
      <c r="L954" s="832">
        <v>1</v>
      </c>
      <c r="M954" s="832">
        <v>691</v>
      </c>
      <c r="N954" s="823">
        <v>1</v>
      </c>
      <c r="O954" s="823">
        <v>691</v>
      </c>
      <c r="P954" s="832"/>
      <c r="Q954" s="832"/>
      <c r="R954" s="828"/>
      <c r="S954" s="833"/>
    </row>
    <row r="955" spans="1:19" ht="14.45" customHeight="1" x14ac:dyDescent="0.2">
      <c r="A955" s="822" t="s">
        <v>5810</v>
      </c>
      <c r="B955" s="823" t="s">
        <v>5811</v>
      </c>
      <c r="C955" s="823" t="s">
        <v>601</v>
      </c>
      <c r="D955" s="823" t="s">
        <v>2271</v>
      </c>
      <c r="E955" s="823" t="s">
        <v>5728</v>
      </c>
      <c r="F955" s="823" t="s">
        <v>5819</v>
      </c>
      <c r="G955" s="823" t="s">
        <v>5820</v>
      </c>
      <c r="H955" s="832"/>
      <c r="I955" s="832"/>
      <c r="J955" s="823"/>
      <c r="K955" s="823"/>
      <c r="L955" s="832">
        <v>1</v>
      </c>
      <c r="M955" s="832">
        <v>254</v>
      </c>
      <c r="N955" s="823">
        <v>1</v>
      </c>
      <c r="O955" s="823">
        <v>254</v>
      </c>
      <c r="P955" s="832"/>
      <c r="Q955" s="832"/>
      <c r="R955" s="828"/>
      <c r="S955" s="833"/>
    </row>
    <row r="956" spans="1:19" ht="14.45" customHeight="1" x14ac:dyDescent="0.2">
      <c r="A956" s="822" t="s">
        <v>5810</v>
      </c>
      <c r="B956" s="823" t="s">
        <v>5811</v>
      </c>
      <c r="C956" s="823" t="s">
        <v>601</v>
      </c>
      <c r="D956" s="823" t="s">
        <v>2271</v>
      </c>
      <c r="E956" s="823" t="s">
        <v>5728</v>
      </c>
      <c r="F956" s="823" t="s">
        <v>5821</v>
      </c>
      <c r="G956" s="823" t="s">
        <v>5822</v>
      </c>
      <c r="H956" s="832"/>
      <c r="I956" s="832"/>
      <c r="J956" s="823"/>
      <c r="K956" s="823"/>
      <c r="L956" s="832">
        <v>1</v>
      </c>
      <c r="M956" s="832">
        <v>126</v>
      </c>
      <c r="N956" s="823">
        <v>1</v>
      </c>
      <c r="O956" s="823">
        <v>126</v>
      </c>
      <c r="P956" s="832"/>
      <c r="Q956" s="832"/>
      <c r="R956" s="828"/>
      <c r="S956" s="833"/>
    </row>
    <row r="957" spans="1:19" ht="14.45" customHeight="1" x14ac:dyDescent="0.2">
      <c r="A957" s="822" t="s">
        <v>5810</v>
      </c>
      <c r="B957" s="823" t="s">
        <v>5811</v>
      </c>
      <c r="C957" s="823" t="s">
        <v>601</v>
      </c>
      <c r="D957" s="823" t="s">
        <v>2271</v>
      </c>
      <c r="E957" s="823" t="s">
        <v>5728</v>
      </c>
      <c r="F957" s="823" t="s">
        <v>5795</v>
      </c>
      <c r="G957" s="823" t="s">
        <v>5796</v>
      </c>
      <c r="H957" s="832"/>
      <c r="I957" s="832"/>
      <c r="J957" s="823"/>
      <c r="K957" s="823"/>
      <c r="L957" s="832">
        <v>2</v>
      </c>
      <c r="M957" s="832">
        <v>710</v>
      </c>
      <c r="N957" s="823">
        <v>1</v>
      </c>
      <c r="O957" s="823">
        <v>355</v>
      </c>
      <c r="P957" s="832"/>
      <c r="Q957" s="832"/>
      <c r="R957" s="828"/>
      <c r="S957" s="833"/>
    </row>
    <row r="958" spans="1:19" ht="14.45" customHeight="1" x14ac:dyDescent="0.2">
      <c r="A958" s="822" t="s">
        <v>5810</v>
      </c>
      <c r="B958" s="823" t="s">
        <v>5811</v>
      </c>
      <c r="C958" s="823" t="s">
        <v>601</v>
      </c>
      <c r="D958" s="823" t="s">
        <v>5709</v>
      </c>
      <c r="E958" s="823" t="s">
        <v>5728</v>
      </c>
      <c r="F958" s="823" t="s">
        <v>5819</v>
      </c>
      <c r="G958" s="823" t="s">
        <v>5820</v>
      </c>
      <c r="H958" s="832">
        <v>2</v>
      </c>
      <c r="I958" s="832">
        <v>504</v>
      </c>
      <c r="J958" s="823"/>
      <c r="K958" s="823">
        <v>252</v>
      </c>
      <c r="L958" s="832"/>
      <c r="M958" s="832"/>
      <c r="N958" s="823"/>
      <c r="O958" s="823"/>
      <c r="P958" s="832"/>
      <c r="Q958" s="832"/>
      <c r="R958" s="828"/>
      <c r="S958" s="833"/>
    </row>
    <row r="959" spans="1:19" ht="14.45" customHeight="1" x14ac:dyDescent="0.2">
      <c r="A959" s="822" t="s">
        <v>5810</v>
      </c>
      <c r="B959" s="823" t="s">
        <v>5811</v>
      </c>
      <c r="C959" s="823" t="s">
        <v>601</v>
      </c>
      <c r="D959" s="823" t="s">
        <v>5709</v>
      </c>
      <c r="E959" s="823" t="s">
        <v>5728</v>
      </c>
      <c r="F959" s="823" t="s">
        <v>5821</v>
      </c>
      <c r="G959" s="823" t="s">
        <v>5822</v>
      </c>
      <c r="H959" s="832">
        <v>6</v>
      </c>
      <c r="I959" s="832">
        <v>762</v>
      </c>
      <c r="J959" s="823"/>
      <c r="K959" s="823">
        <v>127</v>
      </c>
      <c r="L959" s="832"/>
      <c r="M959" s="832"/>
      <c r="N959" s="823"/>
      <c r="O959" s="823"/>
      <c r="P959" s="832"/>
      <c r="Q959" s="832"/>
      <c r="R959" s="828"/>
      <c r="S959" s="833"/>
    </row>
    <row r="960" spans="1:19" ht="14.45" customHeight="1" x14ac:dyDescent="0.2">
      <c r="A960" s="822" t="s">
        <v>5810</v>
      </c>
      <c r="B960" s="823" t="s">
        <v>5811</v>
      </c>
      <c r="C960" s="823" t="s">
        <v>601</v>
      </c>
      <c r="D960" s="823" t="s">
        <v>5709</v>
      </c>
      <c r="E960" s="823" t="s">
        <v>5728</v>
      </c>
      <c r="F960" s="823" t="s">
        <v>5823</v>
      </c>
      <c r="G960" s="823" t="s">
        <v>5796</v>
      </c>
      <c r="H960" s="832">
        <v>1</v>
      </c>
      <c r="I960" s="832">
        <v>464</v>
      </c>
      <c r="J960" s="823"/>
      <c r="K960" s="823">
        <v>464</v>
      </c>
      <c r="L960" s="832"/>
      <c r="M960" s="832"/>
      <c r="N960" s="823"/>
      <c r="O960" s="823"/>
      <c r="P960" s="832"/>
      <c r="Q960" s="832"/>
      <c r="R960" s="828"/>
      <c r="S960" s="833"/>
    </row>
    <row r="961" spans="1:19" ht="14.45" customHeight="1" x14ac:dyDescent="0.2">
      <c r="A961" s="822" t="s">
        <v>5810</v>
      </c>
      <c r="B961" s="823" t="s">
        <v>5811</v>
      </c>
      <c r="C961" s="823" t="s">
        <v>601</v>
      </c>
      <c r="D961" s="823" t="s">
        <v>5709</v>
      </c>
      <c r="E961" s="823" t="s">
        <v>5728</v>
      </c>
      <c r="F961" s="823" t="s">
        <v>5783</v>
      </c>
      <c r="G961" s="823" t="s">
        <v>5784</v>
      </c>
      <c r="H961" s="832">
        <v>2</v>
      </c>
      <c r="I961" s="832">
        <v>242</v>
      </c>
      <c r="J961" s="823"/>
      <c r="K961" s="823">
        <v>121</v>
      </c>
      <c r="L961" s="832"/>
      <c r="M961" s="832"/>
      <c r="N961" s="823"/>
      <c r="O961" s="823"/>
      <c r="P961" s="832"/>
      <c r="Q961" s="832"/>
      <c r="R961" s="828"/>
      <c r="S961" s="833"/>
    </row>
    <row r="962" spans="1:19" ht="14.45" customHeight="1" x14ac:dyDescent="0.2">
      <c r="A962" s="822" t="s">
        <v>5810</v>
      </c>
      <c r="B962" s="823" t="s">
        <v>5811</v>
      </c>
      <c r="C962" s="823" t="s">
        <v>601</v>
      </c>
      <c r="D962" s="823" t="s">
        <v>5709</v>
      </c>
      <c r="E962" s="823" t="s">
        <v>5728</v>
      </c>
      <c r="F962" s="823" t="s">
        <v>5846</v>
      </c>
      <c r="G962" s="823" t="s">
        <v>5847</v>
      </c>
      <c r="H962" s="832">
        <v>1</v>
      </c>
      <c r="I962" s="832">
        <v>308</v>
      </c>
      <c r="J962" s="823"/>
      <c r="K962" s="823">
        <v>308</v>
      </c>
      <c r="L962" s="832"/>
      <c r="M962" s="832"/>
      <c r="N962" s="823"/>
      <c r="O962" s="823"/>
      <c r="P962" s="832"/>
      <c r="Q962" s="832"/>
      <c r="R962" s="828"/>
      <c r="S962" s="833"/>
    </row>
    <row r="963" spans="1:19" ht="14.45" customHeight="1" x14ac:dyDescent="0.2">
      <c r="A963" s="822" t="s">
        <v>5810</v>
      </c>
      <c r="B963" s="823" t="s">
        <v>5811</v>
      </c>
      <c r="C963" s="823" t="s">
        <v>601</v>
      </c>
      <c r="D963" s="823" t="s">
        <v>5709</v>
      </c>
      <c r="E963" s="823" t="s">
        <v>5728</v>
      </c>
      <c r="F963" s="823" t="s">
        <v>5849</v>
      </c>
      <c r="G963" s="823" t="s">
        <v>5847</v>
      </c>
      <c r="H963" s="832">
        <v>5</v>
      </c>
      <c r="I963" s="832">
        <v>1905</v>
      </c>
      <c r="J963" s="823"/>
      <c r="K963" s="823">
        <v>381</v>
      </c>
      <c r="L963" s="832"/>
      <c r="M963" s="832"/>
      <c r="N963" s="823"/>
      <c r="O963" s="823"/>
      <c r="P963" s="832"/>
      <c r="Q963" s="832"/>
      <c r="R963" s="828"/>
      <c r="S963" s="833"/>
    </row>
    <row r="964" spans="1:19" ht="14.45" customHeight="1" x14ac:dyDescent="0.2">
      <c r="A964" s="822" t="s">
        <v>5810</v>
      </c>
      <c r="B964" s="823" t="s">
        <v>5811</v>
      </c>
      <c r="C964" s="823" t="s">
        <v>601</v>
      </c>
      <c r="D964" s="823" t="s">
        <v>2273</v>
      </c>
      <c r="E964" s="823" t="s">
        <v>5728</v>
      </c>
      <c r="F964" s="823" t="s">
        <v>5819</v>
      </c>
      <c r="G964" s="823" t="s">
        <v>5820</v>
      </c>
      <c r="H964" s="832">
        <v>2</v>
      </c>
      <c r="I964" s="832">
        <v>504</v>
      </c>
      <c r="J964" s="823"/>
      <c r="K964" s="823">
        <v>252</v>
      </c>
      <c r="L964" s="832"/>
      <c r="M964" s="832"/>
      <c r="N964" s="823"/>
      <c r="O964" s="823"/>
      <c r="P964" s="832">
        <v>3</v>
      </c>
      <c r="Q964" s="832">
        <v>765</v>
      </c>
      <c r="R964" s="828"/>
      <c r="S964" s="833">
        <v>255</v>
      </c>
    </row>
    <row r="965" spans="1:19" ht="14.45" customHeight="1" x14ac:dyDescent="0.2">
      <c r="A965" s="822" t="s">
        <v>5810</v>
      </c>
      <c r="B965" s="823" t="s">
        <v>5811</v>
      </c>
      <c r="C965" s="823" t="s">
        <v>601</v>
      </c>
      <c r="D965" s="823" t="s">
        <v>2273</v>
      </c>
      <c r="E965" s="823" t="s">
        <v>5728</v>
      </c>
      <c r="F965" s="823" t="s">
        <v>5821</v>
      </c>
      <c r="G965" s="823" t="s">
        <v>5822</v>
      </c>
      <c r="H965" s="832"/>
      <c r="I965" s="832"/>
      <c r="J965" s="823"/>
      <c r="K965" s="823"/>
      <c r="L965" s="832"/>
      <c r="M965" s="832"/>
      <c r="N965" s="823"/>
      <c r="O965" s="823"/>
      <c r="P965" s="832">
        <v>3</v>
      </c>
      <c r="Q965" s="832">
        <v>381</v>
      </c>
      <c r="R965" s="828"/>
      <c r="S965" s="833">
        <v>127</v>
      </c>
    </row>
    <row r="966" spans="1:19" ht="14.45" customHeight="1" x14ac:dyDescent="0.2">
      <c r="A966" s="822" t="s">
        <v>5810</v>
      </c>
      <c r="B966" s="823" t="s">
        <v>5811</v>
      </c>
      <c r="C966" s="823" t="s">
        <v>601</v>
      </c>
      <c r="D966" s="823" t="s">
        <v>2273</v>
      </c>
      <c r="E966" s="823" t="s">
        <v>5728</v>
      </c>
      <c r="F966" s="823" t="s">
        <v>5849</v>
      </c>
      <c r="G966" s="823" t="s">
        <v>5847</v>
      </c>
      <c r="H966" s="832">
        <v>6</v>
      </c>
      <c r="I966" s="832">
        <v>2286</v>
      </c>
      <c r="J966" s="823"/>
      <c r="K966" s="823">
        <v>381</v>
      </c>
      <c r="L966" s="832"/>
      <c r="M966" s="832"/>
      <c r="N966" s="823"/>
      <c r="O966" s="823"/>
      <c r="P966" s="832">
        <v>3</v>
      </c>
      <c r="Q966" s="832">
        <v>1164</v>
      </c>
      <c r="R966" s="828"/>
      <c r="S966" s="833">
        <v>388</v>
      </c>
    </row>
    <row r="967" spans="1:19" ht="14.45" customHeight="1" x14ac:dyDescent="0.2">
      <c r="A967" s="822" t="s">
        <v>5810</v>
      </c>
      <c r="B967" s="823" t="s">
        <v>5811</v>
      </c>
      <c r="C967" s="823" t="s">
        <v>601</v>
      </c>
      <c r="D967" s="823" t="s">
        <v>2273</v>
      </c>
      <c r="E967" s="823" t="s">
        <v>5728</v>
      </c>
      <c r="F967" s="823" t="s">
        <v>5852</v>
      </c>
      <c r="G967" s="823" t="s">
        <v>5831</v>
      </c>
      <c r="H967" s="832"/>
      <c r="I967" s="832"/>
      <c r="J967" s="823"/>
      <c r="K967" s="823"/>
      <c r="L967" s="832"/>
      <c r="M967" s="832"/>
      <c r="N967" s="823"/>
      <c r="O967" s="823"/>
      <c r="P967" s="832">
        <v>1</v>
      </c>
      <c r="Q967" s="832">
        <v>412</v>
      </c>
      <c r="R967" s="828"/>
      <c r="S967" s="833">
        <v>412</v>
      </c>
    </row>
    <row r="968" spans="1:19" ht="14.45" customHeight="1" x14ac:dyDescent="0.2">
      <c r="A968" s="822" t="s">
        <v>5810</v>
      </c>
      <c r="B968" s="823" t="s">
        <v>5811</v>
      </c>
      <c r="C968" s="823" t="s">
        <v>601</v>
      </c>
      <c r="D968" s="823" t="s">
        <v>5714</v>
      </c>
      <c r="E968" s="823" t="s">
        <v>5728</v>
      </c>
      <c r="F968" s="823" t="s">
        <v>5821</v>
      </c>
      <c r="G968" s="823" t="s">
        <v>5822</v>
      </c>
      <c r="H968" s="832">
        <v>1</v>
      </c>
      <c r="I968" s="832">
        <v>127</v>
      </c>
      <c r="J968" s="823"/>
      <c r="K968" s="823">
        <v>127</v>
      </c>
      <c r="L968" s="832"/>
      <c r="M968" s="832"/>
      <c r="N968" s="823"/>
      <c r="O968" s="823"/>
      <c r="P968" s="832"/>
      <c r="Q968" s="832"/>
      <c r="R968" s="828"/>
      <c r="S968" s="833"/>
    </row>
    <row r="969" spans="1:19" ht="14.45" customHeight="1" x14ac:dyDescent="0.2">
      <c r="A969" s="822" t="s">
        <v>5810</v>
      </c>
      <c r="B969" s="823" t="s">
        <v>5811</v>
      </c>
      <c r="C969" s="823" t="s">
        <v>601</v>
      </c>
      <c r="D969" s="823" t="s">
        <v>5714</v>
      </c>
      <c r="E969" s="823" t="s">
        <v>5728</v>
      </c>
      <c r="F969" s="823" t="s">
        <v>5849</v>
      </c>
      <c r="G969" s="823" t="s">
        <v>5847</v>
      </c>
      <c r="H969" s="832">
        <v>2</v>
      </c>
      <c r="I969" s="832">
        <v>762</v>
      </c>
      <c r="J969" s="823"/>
      <c r="K969" s="823">
        <v>381</v>
      </c>
      <c r="L969" s="832"/>
      <c r="M969" s="832"/>
      <c r="N969" s="823"/>
      <c r="O969" s="823"/>
      <c r="P969" s="832"/>
      <c r="Q969" s="832"/>
      <c r="R969" s="828"/>
      <c r="S969" s="833"/>
    </row>
    <row r="970" spans="1:19" ht="14.45" customHeight="1" x14ac:dyDescent="0.2">
      <c r="A970" s="822" t="s">
        <v>5810</v>
      </c>
      <c r="B970" s="823" t="s">
        <v>5811</v>
      </c>
      <c r="C970" s="823" t="s">
        <v>601</v>
      </c>
      <c r="D970" s="823" t="s">
        <v>2274</v>
      </c>
      <c r="E970" s="823" t="s">
        <v>5728</v>
      </c>
      <c r="F970" s="823" t="s">
        <v>5819</v>
      </c>
      <c r="G970" s="823" t="s">
        <v>5820</v>
      </c>
      <c r="H970" s="832">
        <v>5</v>
      </c>
      <c r="I970" s="832">
        <v>1260</v>
      </c>
      <c r="J970" s="823">
        <v>4.9606299212598426</v>
      </c>
      <c r="K970" s="823">
        <v>252</v>
      </c>
      <c r="L970" s="832">
        <v>1</v>
      </c>
      <c r="M970" s="832">
        <v>254</v>
      </c>
      <c r="N970" s="823">
        <v>1</v>
      </c>
      <c r="O970" s="823">
        <v>254</v>
      </c>
      <c r="P970" s="832"/>
      <c r="Q970" s="832"/>
      <c r="R970" s="828"/>
      <c r="S970" s="833"/>
    </row>
    <row r="971" spans="1:19" ht="14.45" customHeight="1" x14ac:dyDescent="0.2">
      <c r="A971" s="822" t="s">
        <v>5810</v>
      </c>
      <c r="B971" s="823" t="s">
        <v>5811</v>
      </c>
      <c r="C971" s="823" t="s">
        <v>601</v>
      </c>
      <c r="D971" s="823" t="s">
        <v>2274</v>
      </c>
      <c r="E971" s="823" t="s">
        <v>5728</v>
      </c>
      <c r="F971" s="823" t="s">
        <v>5821</v>
      </c>
      <c r="G971" s="823" t="s">
        <v>5822</v>
      </c>
      <c r="H971" s="832">
        <v>16</v>
      </c>
      <c r="I971" s="832">
        <v>2032</v>
      </c>
      <c r="J971" s="823"/>
      <c r="K971" s="823">
        <v>127</v>
      </c>
      <c r="L971" s="832"/>
      <c r="M971" s="832"/>
      <c r="N971" s="823"/>
      <c r="O971" s="823"/>
      <c r="P971" s="832">
        <v>5</v>
      </c>
      <c r="Q971" s="832">
        <v>635</v>
      </c>
      <c r="R971" s="828"/>
      <c r="S971" s="833">
        <v>127</v>
      </c>
    </row>
    <row r="972" spans="1:19" ht="14.45" customHeight="1" x14ac:dyDescent="0.2">
      <c r="A972" s="822" t="s">
        <v>5810</v>
      </c>
      <c r="B972" s="823" t="s">
        <v>5811</v>
      </c>
      <c r="C972" s="823" t="s">
        <v>601</v>
      </c>
      <c r="D972" s="823" t="s">
        <v>2274</v>
      </c>
      <c r="E972" s="823" t="s">
        <v>5728</v>
      </c>
      <c r="F972" s="823" t="s">
        <v>5832</v>
      </c>
      <c r="G972" s="823" t="s">
        <v>5833</v>
      </c>
      <c r="H972" s="832"/>
      <c r="I972" s="832"/>
      <c r="J972" s="823"/>
      <c r="K972" s="823"/>
      <c r="L972" s="832"/>
      <c r="M972" s="832"/>
      <c r="N972" s="823"/>
      <c r="O972" s="823"/>
      <c r="P972" s="832">
        <v>3</v>
      </c>
      <c r="Q972" s="832">
        <v>1497</v>
      </c>
      <c r="R972" s="828"/>
      <c r="S972" s="833">
        <v>499</v>
      </c>
    </row>
    <row r="973" spans="1:19" ht="14.45" customHeight="1" x14ac:dyDescent="0.2">
      <c r="A973" s="822" t="s">
        <v>5810</v>
      </c>
      <c r="B973" s="823" t="s">
        <v>5811</v>
      </c>
      <c r="C973" s="823" t="s">
        <v>601</v>
      </c>
      <c r="D973" s="823" t="s">
        <v>2274</v>
      </c>
      <c r="E973" s="823" t="s">
        <v>5728</v>
      </c>
      <c r="F973" s="823" t="s">
        <v>5836</v>
      </c>
      <c r="G973" s="823" t="s">
        <v>5833</v>
      </c>
      <c r="H973" s="832">
        <v>4</v>
      </c>
      <c r="I973" s="832">
        <v>2276</v>
      </c>
      <c r="J973" s="823"/>
      <c r="K973" s="823">
        <v>569</v>
      </c>
      <c r="L973" s="832"/>
      <c r="M973" s="832"/>
      <c r="N973" s="823"/>
      <c r="O973" s="823"/>
      <c r="P973" s="832">
        <v>2</v>
      </c>
      <c r="Q973" s="832">
        <v>1152</v>
      </c>
      <c r="R973" s="828"/>
      <c r="S973" s="833">
        <v>576</v>
      </c>
    </row>
    <row r="974" spans="1:19" ht="14.45" customHeight="1" x14ac:dyDescent="0.2">
      <c r="A974" s="822" t="s">
        <v>5810</v>
      </c>
      <c r="B974" s="823" t="s">
        <v>5811</v>
      </c>
      <c r="C974" s="823" t="s">
        <v>601</v>
      </c>
      <c r="D974" s="823" t="s">
        <v>2274</v>
      </c>
      <c r="E974" s="823" t="s">
        <v>5728</v>
      </c>
      <c r="F974" s="823" t="s">
        <v>5783</v>
      </c>
      <c r="G974" s="823" t="s">
        <v>5784</v>
      </c>
      <c r="H974" s="832"/>
      <c r="I974" s="832"/>
      <c r="J974" s="823"/>
      <c r="K974" s="823"/>
      <c r="L974" s="832">
        <v>2</v>
      </c>
      <c r="M974" s="832">
        <v>244</v>
      </c>
      <c r="N974" s="823">
        <v>1</v>
      </c>
      <c r="O974" s="823">
        <v>122</v>
      </c>
      <c r="P974" s="832"/>
      <c r="Q974" s="832"/>
      <c r="R974" s="828"/>
      <c r="S974" s="833"/>
    </row>
    <row r="975" spans="1:19" ht="14.45" customHeight="1" x14ac:dyDescent="0.2">
      <c r="A975" s="822" t="s">
        <v>5810</v>
      </c>
      <c r="B975" s="823" t="s">
        <v>5811</v>
      </c>
      <c r="C975" s="823" t="s">
        <v>601</v>
      </c>
      <c r="D975" s="823" t="s">
        <v>2274</v>
      </c>
      <c r="E975" s="823" t="s">
        <v>5728</v>
      </c>
      <c r="F975" s="823" t="s">
        <v>5848</v>
      </c>
      <c r="G975" s="823" t="s">
        <v>5843</v>
      </c>
      <c r="H975" s="832"/>
      <c r="I975" s="832"/>
      <c r="J975" s="823"/>
      <c r="K975" s="823"/>
      <c r="L975" s="832"/>
      <c r="M975" s="832"/>
      <c r="N975" s="823"/>
      <c r="O975" s="823"/>
      <c r="P975" s="832">
        <v>1</v>
      </c>
      <c r="Q975" s="832">
        <v>180</v>
      </c>
      <c r="R975" s="828"/>
      <c r="S975" s="833">
        <v>180</v>
      </c>
    </row>
    <row r="976" spans="1:19" ht="14.45" customHeight="1" x14ac:dyDescent="0.2">
      <c r="A976" s="822" t="s">
        <v>5810</v>
      </c>
      <c r="B976" s="823" t="s">
        <v>5811</v>
      </c>
      <c r="C976" s="823" t="s">
        <v>601</v>
      </c>
      <c r="D976" s="823" t="s">
        <v>2274</v>
      </c>
      <c r="E976" s="823" t="s">
        <v>5728</v>
      </c>
      <c r="F976" s="823" t="s">
        <v>5849</v>
      </c>
      <c r="G976" s="823" t="s">
        <v>5847</v>
      </c>
      <c r="H976" s="832">
        <v>1</v>
      </c>
      <c r="I976" s="832">
        <v>381</v>
      </c>
      <c r="J976" s="823"/>
      <c r="K976" s="823">
        <v>381</v>
      </c>
      <c r="L976" s="832"/>
      <c r="M976" s="832"/>
      <c r="N976" s="823"/>
      <c r="O976" s="823"/>
      <c r="P976" s="832"/>
      <c r="Q976" s="832"/>
      <c r="R976" s="828"/>
      <c r="S976" s="833"/>
    </row>
    <row r="977" spans="1:19" ht="14.45" customHeight="1" x14ac:dyDescent="0.2">
      <c r="A977" s="822" t="s">
        <v>5810</v>
      </c>
      <c r="B977" s="823" t="s">
        <v>5811</v>
      </c>
      <c r="C977" s="823" t="s">
        <v>601</v>
      </c>
      <c r="D977" s="823" t="s">
        <v>2274</v>
      </c>
      <c r="E977" s="823" t="s">
        <v>5728</v>
      </c>
      <c r="F977" s="823" t="s">
        <v>5852</v>
      </c>
      <c r="G977" s="823" t="s">
        <v>5831</v>
      </c>
      <c r="H977" s="832">
        <v>4</v>
      </c>
      <c r="I977" s="832">
        <v>1620</v>
      </c>
      <c r="J977" s="823"/>
      <c r="K977" s="823">
        <v>405</v>
      </c>
      <c r="L977" s="832"/>
      <c r="M977" s="832"/>
      <c r="N977" s="823"/>
      <c r="O977" s="823"/>
      <c r="P977" s="832"/>
      <c r="Q977" s="832"/>
      <c r="R977" s="828"/>
      <c r="S977" s="833"/>
    </row>
    <row r="978" spans="1:19" ht="14.45" customHeight="1" x14ac:dyDescent="0.2">
      <c r="A978" s="822" t="s">
        <v>5810</v>
      </c>
      <c r="B978" s="823" t="s">
        <v>5811</v>
      </c>
      <c r="C978" s="823" t="s">
        <v>601</v>
      </c>
      <c r="D978" s="823" t="s">
        <v>2276</v>
      </c>
      <c r="E978" s="823" t="s">
        <v>5728</v>
      </c>
      <c r="F978" s="823" t="s">
        <v>5819</v>
      </c>
      <c r="G978" s="823" t="s">
        <v>5820</v>
      </c>
      <c r="H978" s="832">
        <v>6</v>
      </c>
      <c r="I978" s="832">
        <v>1512</v>
      </c>
      <c r="J978" s="823">
        <v>5.9527559055118111</v>
      </c>
      <c r="K978" s="823">
        <v>252</v>
      </c>
      <c r="L978" s="832">
        <v>1</v>
      </c>
      <c r="M978" s="832">
        <v>254</v>
      </c>
      <c r="N978" s="823">
        <v>1</v>
      </c>
      <c r="O978" s="823">
        <v>254</v>
      </c>
      <c r="P978" s="832"/>
      <c r="Q978" s="832"/>
      <c r="R978" s="828"/>
      <c r="S978" s="833"/>
    </row>
    <row r="979" spans="1:19" ht="14.45" customHeight="1" x14ac:dyDescent="0.2">
      <c r="A979" s="822" t="s">
        <v>5810</v>
      </c>
      <c r="B979" s="823" t="s">
        <v>5811</v>
      </c>
      <c r="C979" s="823" t="s">
        <v>601</v>
      </c>
      <c r="D979" s="823" t="s">
        <v>2276</v>
      </c>
      <c r="E979" s="823" t="s">
        <v>5728</v>
      </c>
      <c r="F979" s="823" t="s">
        <v>5821</v>
      </c>
      <c r="G979" s="823" t="s">
        <v>5822</v>
      </c>
      <c r="H979" s="832">
        <v>21</v>
      </c>
      <c r="I979" s="832">
        <v>2667</v>
      </c>
      <c r="J979" s="823"/>
      <c r="K979" s="823">
        <v>127</v>
      </c>
      <c r="L979" s="832"/>
      <c r="M979" s="832"/>
      <c r="N979" s="823"/>
      <c r="O979" s="823"/>
      <c r="P979" s="832">
        <v>4</v>
      </c>
      <c r="Q979" s="832">
        <v>508</v>
      </c>
      <c r="R979" s="828"/>
      <c r="S979" s="833">
        <v>127</v>
      </c>
    </row>
    <row r="980" spans="1:19" ht="14.45" customHeight="1" x14ac:dyDescent="0.2">
      <c r="A980" s="822" t="s">
        <v>5810</v>
      </c>
      <c r="B980" s="823" t="s">
        <v>5811</v>
      </c>
      <c r="C980" s="823" t="s">
        <v>601</v>
      </c>
      <c r="D980" s="823" t="s">
        <v>2276</v>
      </c>
      <c r="E980" s="823" t="s">
        <v>5728</v>
      </c>
      <c r="F980" s="823" t="s">
        <v>5830</v>
      </c>
      <c r="G980" s="823" t="s">
        <v>5831</v>
      </c>
      <c r="H980" s="832">
        <v>2</v>
      </c>
      <c r="I980" s="832">
        <v>664</v>
      </c>
      <c r="J980" s="823"/>
      <c r="K980" s="823">
        <v>332</v>
      </c>
      <c r="L980" s="832"/>
      <c r="M980" s="832"/>
      <c r="N980" s="823"/>
      <c r="O980" s="823"/>
      <c r="P980" s="832"/>
      <c r="Q980" s="832"/>
      <c r="R980" s="828"/>
      <c r="S980" s="833"/>
    </row>
    <row r="981" spans="1:19" ht="14.45" customHeight="1" x14ac:dyDescent="0.2">
      <c r="A981" s="822" t="s">
        <v>5810</v>
      </c>
      <c r="B981" s="823" t="s">
        <v>5811</v>
      </c>
      <c r="C981" s="823" t="s">
        <v>601</v>
      </c>
      <c r="D981" s="823" t="s">
        <v>2276</v>
      </c>
      <c r="E981" s="823" t="s">
        <v>5728</v>
      </c>
      <c r="F981" s="823" t="s">
        <v>5836</v>
      </c>
      <c r="G981" s="823" t="s">
        <v>5833</v>
      </c>
      <c r="H981" s="832">
        <v>10</v>
      </c>
      <c r="I981" s="832">
        <v>5690</v>
      </c>
      <c r="J981" s="823"/>
      <c r="K981" s="823">
        <v>569</v>
      </c>
      <c r="L981" s="832"/>
      <c r="M981" s="832"/>
      <c r="N981" s="823"/>
      <c r="O981" s="823"/>
      <c r="P981" s="832"/>
      <c r="Q981" s="832"/>
      <c r="R981" s="828"/>
      <c r="S981" s="833"/>
    </row>
    <row r="982" spans="1:19" ht="14.45" customHeight="1" x14ac:dyDescent="0.2">
      <c r="A982" s="822" t="s">
        <v>5810</v>
      </c>
      <c r="B982" s="823" t="s">
        <v>5811</v>
      </c>
      <c r="C982" s="823" t="s">
        <v>601</v>
      </c>
      <c r="D982" s="823" t="s">
        <v>2276</v>
      </c>
      <c r="E982" s="823" t="s">
        <v>5728</v>
      </c>
      <c r="F982" s="823" t="s">
        <v>5823</v>
      </c>
      <c r="G982" s="823" t="s">
        <v>5796</v>
      </c>
      <c r="H982" s="832">
        <v>1</v>
      </c>
      <c r="I982" s="832">
        <v>464</v>
      </c>
      <c r="J982" s="823">
        <v>0.99145299145299148</v>
      </c>
      <c r="K982" s="823">
        <v>464</v>
      </c>
      <c r="L982" s="832">
        <v>1</v>
      </c>
      <c r="M982" s="832">
        <v>468</v>
      </c>
      <c r="N982" s="823">
        <v>1</v>
      </c>
      <c r="O982" s="823">
        <v>468</v>
      </c>
      <c r="P982" s="832">
        <v>1</v>
      </c>
      <c r="Q982" s="832">
        <v>473</v>
      </c>
      <c r="R982" s="828">
        <v>1.0106837606837606</v>
      </c>
      <c r="S982" s="833">
        <v>473</v>
      </c>
    </row>
    <row r="983" spans="1:19" ht="14.45" customHeight="1" x14ac:dyDescent="0.2">
      <c r="A983" s="822" t="s">
        <v>5810</v>
      </c>
      <c r="B983" s="823" t="s">
        <v>5811</v>
      </c>
      <c r="C983" s="823" t="s">
        <v>601</v>
      </c>
      <c r="D983" s="823" t="s">
        <v>2276</v>
      </c>
      <c r="E983" s="823" t="s">
        <v>5728</v>
      </c>
      <c r="F983" s="823" t="s">
        <v>5844</v>
      </c>
      <c r="G983" s="823" t="s">
        <v>5845</v>
      </c>
      <c r="H983" s="832">
        <v>2</v>
      </c>
      <c r="I983" s="832">
        <v>172</v>
      </c>
      <c r="J983" s="823"/>
      <c r="K983" s="823">
        <v>86</v>
      </c>
      <c r="L983" s="832"/>
      <c r="M983" s="832"/>
      <c r="N983" s="823"/>
      <c r="O983" s="823"/>
      <c r="P983" s="832"/>
      <c r="Q983" s="832"/>
      <c r="R983" s="828"/>
      <c r="S983" s="833"/>
    </row>
    <row r="984" spans="1:19" ht="14.45" customHeight="1" x14ac:dyDescent="0.2">
      <c r="A984" s="822" t="s">
        <v>5810</v>
      </c>
      <c r="B984" s="823" t="s">
        <v>5811</v>
      </c>
      <c r="C984" s="823" t="s">
        <v>601</v>
      </c>
      <c r="D984" s="823" t="s">
        <v>2276</v>
      </c>
      <c r="E984" s="823" t="s">
        <v>5728</v>
      </c>
      <c r="F984" s="823" t="s">
        <v>5850</v>
      </c>
      <c r="G984" s="823" t="s">
        <v>5851</v>
      </c>
      <c r="H984" s="832">
        <v>3</v>
      </c>
      <c r="I984" s="832">
        <v>819</v>
      </c>
      <c r="J984" s="823"/>
      <c r="K984" s="823">
        <v>273</v>
      </c>
      <c r="L984" s="832"/>
      <c r="M984" s="832"/>
      <c r="N984" s="823"/>
      <c r="O984" s="823"/>
      <c r="P984" s="832"/>
      <c r="Q984" s="832"/>
      <c r="R984" s="828"/>
      <c r="S984" s="833"/>
    </row>
    <row r="985" spans="1:19" ht="14.45" customHeight="1" x14ac:dyDescent="0.2">
      <c r="A985" s="822" t="s">
        <v>5810</v>
      </c>
      <c r="B985" s="823" t="s">
        <v>5811</v>
      </c>
      <c r="C985" s="823" t="s">
        <v>601</v>
      </c>
      <c r="D985" s="823" t="s">
        <v>2276</v>
      </c>
      <c r="E985" s="823" t="s">
        <v>5728</v>
      </c>
      <c r="F985" s="823" t="s">
        <v>5852</v>
      </c>
      <c r="G985" s="823" t="s">
        <v>5831</v>
      </c>
      <c r="H985" s="832">
        <v>4</v>
      </c>
      <c r="I985" s="832">
        <v>1620</v>
      </c>
      <c r="J985" s="823"/>
      <c r="K985" s="823">
        <v>405</v>
      </c>
      <c r="L985" s="832"/>
      <c r="M985" s="832"/>
      <c r="N985" s="823"/>
      <c r="O985" s="823"/>
      <c r="P985" s="832"/>
      <c r="Q985" s="832"/>
      <c r="R985" s="828"/>
      <c r="S985" s="833"/>
    </row>
    <row r="986" spans="1:19" ht="14.45" customHeight="1" x14ac:dyDescent="0.2">
      <c r="A986" s="822" t="s">
        <v>5810</v>
      </c>
      <c r="B986" s="823" t="s">
        <v>5811</v>
      </c>
      <c r="C986" s="823" t="s">
        <v>601</v>
      </c>
      <c r="D986" s="823" t="s">
        <v>2277</v>
      </c>
      <c r="E986" s="823" t="s">
        <v>5728</v>
      </c>
      <c r="F986" s="823" t="s">
        <v>5819</v>
      </c>
      <c r="G986" s="823" t="s">
        <v>5820</v>
      </c>
      <c r="H986" s="832">
        <v>2</v>
      </c>
      <c r="I986" s="832">
        <v>504</v>
      </c>
      <c r="J986" s="823"/>
      <c r="K986" s="823">
        <v>252</v>
      </c>
      <c r="L986" s="832"/>
      <c r="M986" s="832"/>
      <c r="N986" s="823"/>
      <c r="O986" s="823"/>
      <c r="P986" s="832"/>
      <c r="Q986" s="832"/>
      <c r="R986" s="828"/>
      <c r="S986" s="833"/>
    </row>
    <row r="987" spans="1:19" ht="14.45" customHeight="1" x14ac:dyDescent="0.2">
      <c r="A987" s="822" t="s">
        <v>5810</v>
      </c>
      <c r="B987" s="823" t="s">
        <v>5811</v>
      </c>
      <c r="C987" s="823" t="s">
        <v>601</v>
      </c>
      <c r="D987" s="823" t="s">
        <v>2277</v>
      </c>
      <c r="E987" s="823" t="s">
        <v>5728</v>
      </c>
      <c r="F987" s="823" t="s">
        <v>5821</v>
      </c>
      <c r="G987" s="823" t="s">
        <v>5822</v>
      </c>
      <c r="H987" s="832">
        <v>7</v>
      </c>
      <c r="I987" s="832">
        <v>889</v>
      </c>
      <c r="J987" s="823"/>
      <c r="K987" s="823">
        <v>127</v>
      </c>
      <c r="L987" s="832"/>
      <c r="M987" s="832"/>
      <c r="N987" s="823"/>
      <c r="O987" s="823"/>
      <c r="P987" s="832"/>
      <c r="Q987" s="832"/>
      <c r="R987" s="828"/>
      <c r="S987" s="833"/>
    </row>
    <row r="988" spans="1:19" ht="14.45" customHeight="1" x14ac:dyDescent="0.2">
      <c r="A988" s="822" t="s">
        <v>5810</v>
      </c>
      <c r="B988" s="823" t="s">
        <v>5811</v>
      </c>
      <c r="C988" s="823" t="s">
        <v>601</v>
      </c>
      <c r="D988" s="823" t="s">
        <v>2277</v>
      </c>
      <c r="E988" s="823" t="s">
        <v>5728</v>
      </c>
      <c r="F988" s="823" t="s">
        <v>5836</v>
      </c>
      <c r="G988" s="823" t="s">
        <v>5833</v>
      </c>
      <c r="H988" s="832">
        <v>3</v>
      </c>
      <c r="I988" s="832">
        <v>1707</v>
      </c>
      <c r="J988" s="823"/>
      <c r="K988" s="823">
        <v>569</v>
      </c>
      <c r="L988" s="832"/>
      <c r="M988" s="832"/>
      <c r="N988" s="823"/>
      <c r="O988" s="823"/>
      <c r="P988" s="832"/>
      <c r="Q988" s="832"/>
      <c r="R988" s="828"/>
      <c r="S988" s="833"/>
    </row>
    <row r="989" spans="1:19" ht="14.45" customHeight="1" x14ac:dyDescent="0.2">
      <c r="A989" s="822" t="s">
        <v>5810</v>
      </c>
      <c r="B989" s="823" t="s">
        <v>5811</v>
      </c>
      <c r="C989" s="823" t="s">
        <v>601</v>
      </c>
      <c r="D989" s="823" t="s">
        <v>2277</v>
      </c>
      <c r="E989" s="823" t="s">
        <v>5728</v>
      </c>
      <c r="F989" s="823" t="s">
        <v>5846</v>
      </c>
      <c r="G989" s="823" t="s">
        <v>5847</v>
      </c>
      <c r="H989" s="832">
        <v>6</v>
      </c>
      <c r="I989" s="832">
        <v>1848</v>
      </c>
      <c r="J989" s="823"/>
      <c r="K989" s="823">
        <v>308</v>
      </c>
      <c r="L989" s="832"/>
      <c r="M989" s="832"/>
      <c r="N989" s="823"/>
      <c r="O989" s="823"/>
      <c r="P989" s="832"/>
      <c r="Q989" s="832"/>
      <c r="R989" s="828"/>
      <c r="S989" s="833"/>
    </row>
    <row r="990" spans="1:19" ht="14.45" customHeight="1" x14ac:dyDescent="0.2">
      <c r="A990" s="822" t="s">
        <v>5810</v>
      </c>
      <c r="B990" s="823" t="s">
        <v>5811</v>
      </c>
      <c r="C990" s="823" t="s">
        <v>601</v>
      </c>
      <c r="D990" s="823" t="s">
        <v>2278</v>
      </c>
      <c r="E990" s="823" t="s">
        <v>5728</v>
      </c>
      <c r="F990" s="823" t="s">
        <v>5819</v>
      </c>
      <c r="G990" s="823" t="s">
        <v>5820</v>
      </c>
      <c r="H990" s="832">
        <v>8</v>
      </c>
      <c r="I990" s="832">
        <v>2016</v>
      </c>
      <c r="J990" s="823">
        <v>7.9370078740157481</v>
      </c>
      <c r="K990" s="823">
        <v>252</v>
      </c>
      <c r="L990" s="832">
        <v>1</v>
      </c>
      <c r="M990" s="832">
        <v>254</v>
      </c>
      <c r="N990" s="823">
        <v>1</v>
      </c>
      <c r="O990" s="823">
        <v>254</v>
      </c>
      <c r="P990" s="832"/>
      <c r="Q990" s="832"/>
      <c r="R990" s="828"/>
      <c r="S990" s="833"/>
    </row>
    <row r="991" spans="1:19" ht="14.45" customHeight="1" x14ac:dyDescent="0.2">
      <c r="A991" s="822" t="s">
        <v>5810</v>
      </c>
      <c r="B991" s="823" t="s">
        <v>5811</v>
      </c>
      <c r="C991" s="823" t="s">
        <v>601</v>
      </c>
      <c r="D991" s="823" t="s">
        <v>2278</v>
      </c>
      <c r="E991" s="823" t="s">
        <v>5728</v>
      </c>
      <c r="F991" s="823" t="s">
        <v>5821</v>
      </c>
      <c r="G991" s="823" t="s">
        <v>5822</v>
      </c>
      <c r="H991" s="832">
        <v>13</v>
      </c>
      <c r="I991" s="832">
        <v>1651</v>
      </c>
      <c r="J991" s="823"/>
      <c r="K991" s="823">
        <v>127</v>
      </c>
      <c r="L991" s="832"/>
      <c r="M991" s="832"/>
      <c r="N991" s="823"/>
      <c r="O991" s="823"/>
      <c r="P991" s="832">
        <v>1</v>
      </c>
      <c r="Q991" s="832">
        <v>127</v>
      </c>
      <c r="R991" s="828"/>
      <c r="S991" s="833">
        <v>127</v>
      </c>
    </row>
    <row r="992" spans="1:19" ht="14.45" customHeight="1" x14ac:dyDescent="0.2">
      <c r="A992" s="822" t="s">
        <v>5810</v>
      </c>
      <c r="B992" s="823" t="s">
        <v>5811</v>
      </c>
      <c r="C992" s="823" t="s">
        <v>601</v>
      </c>
      <c r="D992" s="823" t="s">
        <v>2278</v>
      </c>
      <c r="E992" s="823" t="s">
        <v>5728</v>
      </c>
      <c r="F992" s="823" t="s">
        <v>5832</v>
      </c>
      <c r="G992" s="823" t="s">
        <v>5833</v>
      </c>
      <c r="H992" s="832">
        <v>2</v>
      </c>
      <c r="I992" s="832">
        <v>992</v>
      </c>
      <c r="J992" s="823"/>
      <c r="K992" s="823">
        <v>496</v>
      </c>
      <c r="L992" s="832"/>
      <c r="M992" s="832"/>
      <c r="N992" s="823"/>
      <c r="O992" s="823"/>
      <c r="P992" s="832"/>
      <c r="Q992" s="832"/>
      <c r="R992" s="828"/>
      <c r="S992" s="833"/>
    </row>
    <row r="993" spans="1:19" ht="14.45" customHeight="1" x14ac:dyDescent="0.2">
      <c r="A993" s="822" t="s">
        <v>5810</v>
      </c>
      <c r="B993" s="823" t="s">
        <v>5811</v>
      </c>
      <c r="C993" s="823" t="s">
        <v>601</v>
      </c>
      <c r="D993" s="823" t="s">
        <v>2278</v>
      </c>
      <c r="E993" s="823" t="s">
        <v>5728</v>
      </c>
      <c r="F993" s="823" t="s">
        <v>5836</v>
      </c>
      <c r="G993" s="823" t="s">
        <v>5833</v>
      </c>
      <c r="H993" s="832">
        <v>6</v>
      </c>
      <c r="I993" s="832">
        <v>3414</v>
      </c>
      <c r="J993" s="823"/>
      <c r="K993" s="823">
        <v>569</v>
      </c>
      <c r="L993" s="832"/>
      <c r="M993" s="832"/>
      <c r="N993" s="823"/>
      <c r="O993" s="823"/>
      <c r="P993" s="832">
        <v>2</v>
      </c>
      <c r="Q993" s="832">
        <v>1152</v>
      </c>
      <c r="R993" s="828"/>
      <c r="S993" s="833">
        <v>576</v>
      </c>
    </row>
    <row r="994" spans="1:19" ht="14.45" customHeight="1" x14ac:dyDescent="0.2">
      <c r="A994" s="822" t="s">
        <v>5810</v>
      </c>
      <c r="B994" s="823" t="s">
        <v>5811</v>
      </c>
      <c r="C994" s="823" t="s">
        <v>601</v>
      </c>
      <c r="D994" s="823" t="s">
        <v>2278</v>
      </c>
      <c r="E994" s="823" t="s">
        <v>5728</v>
      </c>
      <c r="F994" s="823" t="s">
        <v>5844</v>
      </c>
      <c r="G994" s="823" t="s">
        <v>5845</v>
      </c>
      <c r="H994" s="832">
        <v>1</v>
      </c>
      <c r="I994" s="832">
        <v>86</v>
      </c>
      <c r="J994" s="823"/>
      <c r="K994" s="823">
        <v>86</v>
      </c>
      <c r="L994" s="832"/>
      <c r="M994" s="832"/>
      <c r="N994" s="823"/>
      <c r="O994" s="823"/>
      <c r="P994" s="832"/>
      <c r="Q994" s="832"/>
      <c r="R994" s="828"/>
      <c r="S994" s="833"/>
    </row>
    <row r="995" spans="1:19" ht="14.45" customHeight="1" x14ac:dyDescent="0.2">
      <c r="A995" s="822" t="s">
        <v>5810</v>
      </c>
      <c r="B995" s="823" t="s">
        <v>5811</v>
      </c>
      <c r="C995" s="823" t="s">
        <v>601</v>
      </c>
      <c r="D995" s="823" t="s">
        <v>2278</v>
      </c>
      <c r="E995" s="823" t="s">
        <v>5728</v>
      </c>
      <c r="F995" s="823" t="s">
        <v>5849</v>
      </c>
      <c r="G995" s="823" t="s">
        <v>5847</v>
      </c>
      <c r="H995" s="832">
        <v>10</v>
      </c>
      <c r="I995" s="832">
        <v>3810</v>
      </c>
      <c r="J995" s="823">
        <v>9.896103896103897</v>
      </c>
      <c r="K995" s="823">
        <v>381</v>
      </c>
      <c r="L995" s="832">
        <v>1</v>
      </c>
      <c r="M995" s="832">
        <v>385</v>
      </c>
      <c r="N995" s="823">
        <v>1</v>
      </c>
      <c r="O995" s="823">
        <v>385</v>
      </c>
      <c r="P995" s="832"/>
      <c r="Q995" s="832"/>
      <c r="R995" s="828"/>
      <c r="S995" s="833"/>
    </row>
    <row r="996" spans="1:19" ht="14.45" customHeight="1" x14ac:dyDescent="0.2">
      <c r="A996" s="822" t="s">
        <v>5810</v>
      </c>
      <c r="B996" s="823" t="s">
        <v>5811</v>
      </c>
      <c r="C996" s="823" t="s">
        <v>601</v>
      </c>
      <c r="D996" s="823" t="s">
        <v>2278</v>
      </c>
      <c r="E996" s="823" t="s">
        <v>5728</v>
      </c>
      <c r="F996" s="823" t="s">
        <v>5850</v>
      </c>
      <c r="G996" s="823" t="s">
        <v>5851</v>
      </c>
      <c r="H996" s="832">
        <v>2</v>
      </c>
      <c r="I996" s="832">
        <v>546</v>
      </c>
      <c r="J996" s="823"/>
      <c r="K996" s="823">
        <v>273</v>
      </c>
      <c r="L996" s="832"/>
      <c r="M996" s="832"/>
      <c r="N996" s="823"/>
      <c r="O996" s="823"/>
      <c r="P996" s="832">
        <v>1</v>
      </c>
      <c r="Q996" s="832">
        <v>276</v>
      </c>
      <c r="R996" s="828"/>
      <c r="S996" s="833">
        <v>276</v>
      </c>
    </row>
    <row r="997" spans="1:19" ht="14.45" customHeight="1" x14ac:dyDescent="0.2">
      <c r="A997" s="822" t="s">
        <v>5810</v>
      </c>
      <c r="B997" s="823" t="s">
        <v>5811</v>
      </c>
      <c r="C997" s="823" t="s">
        <v>601</v>
      </c>
      <c r="D997" s="823" t="s">
        <v>5718</v>
      </c>
      <c r="E997" s="823" t="s">
        <v>5728</v>
      </c>
      <c r="F997" s="823" t="s">
        <v>5819</v>
      </c>
      <c r="G997" s="823" t="s">
        <v>5820</v>
      </c>
      <c r="H997" s="832">
        <v>2</v>
      </c>
      <c r="I997" s="832">
        <v>504</v>
      </c>
      <c r="J997" s="823"/>
      <c r="K997" s="823">
        <v>252</v>
      </c>
      <c r="L997" s="832"/>
      <c r="M997" s="832"/>
      <c r="N997" s="823"/>
      <c r="O997" s="823"/>
      <c r="P997" s="832"/>
      <c r="Q997" s="832"/>
      <c r="R997" s="828"/>
      <c r="S997" s="833"/>
    </row>
    <row r="998" spans="1:19" ht="14.45" customHeight="1" x14ac:dyDescent="0.2">
      <c r="A998" s="822" t="s">
        <v>5810</v>
      </c>
      <c r="B998" s="823" t="s">
        <v>5811</v>
      </c>
      <c r="C998" s="823" t="s">
        <v>601</v>
      </c>
      <c r="D998" s="823" t="s">
        <v>5718</v>
      </c>
      <c r="E998" s="823" t="s">
        <v>5728</v>
      </c>
      <c r="F998" s="823" t="s">
        <v>5821</v>
      </c>
      <c r="G998" s="823" t="s">
        <v>5822</v>
      </c>
      <c r="H998" s="832">
        <v>1</v>
      </c>
      <c r="I998" s="832">
        <v>127</v>
      </c>
      <c r="J998" s="823"/>
      <c r="K998" s="823">
        <v>127</v>
      </c>
      <c r="L998" s="832"/>
      <c r="M998" s="832"/>
      <c r="N998" s="823"/>
      <c r="O998" s="823"/>
      <c r="P998" s="832"/>
      <c r="Q998" s="832"/>
      <c r="R998" s="828"/>
      <c r="S998" s="833"/>
    </row>
    <row r="999" spans="1:19" ht="14.45" customHeight="1" x14ac:dyDescent="0.2">
      <c r="A999" s="822" t="s">
        <v>5810</v>
      </c>
      <c r="B999" s="823" t="s">
        <v>5811</v>
      </c>
      <c r="C999" s="823" t="s">
        <v>601</v>
      </c>
      <c r="D999" s="823" t="s">
        <v>5718</v>
      </c>
      <c r="E999" s="823" t="s">
        <v>5728</v>
      </c>
      <c r="F999" s="823" t="s">
        <v>5830</v>
      </c>
      <c r="G999" s="823" t="s">
        <v>5831</v>
      </c>
      <c r="H999" s="832">
        <v>1</v>
      </c>
      <c r="I999" s="832">
        <v>332</v>
      </c>
      <c r="J999" s="823"/>
      <c r="K999" s="823">
        <v>332</v>
      </c>
      <c r="L999" s="832"/>
      <c r="M999" s="832"/>
      <c r="N999" s="823"/>
      <c r="O999" s="823"/>
      <c r="P999" s="832"/>
      <c r="Q999" s="832"/>
      <c r="R999" s="828"/>
      <c r="S999" s="833"/>
    </row>
    <row r="1000" spans="1:19" ht="14.45" customHeight="1" x14ac:dyDescent="0.2">
      <c r="A1000" s="822" t="s">
        <v>5810</v>
      </c>
      <c r="B1000" s="823" t="s">
        <v>5811</v>
      </c>
      <c r="C1000" s="823" t="s">
        <v>601</v>
      </c>
      <c r="D1000" s="823" t="s">
        <v>5718</v>
      </c>
      <c r="E1000" s="823" t="s">
        <v>5728</v>
      </c>
      <c r="F1000" s="823" t="s">
        <v>5832</v>
      </c>
      <c r="G1000" s="823" t="s">
        <v>5833</v>
      </c>
      <c r="H1000" s="832">
        <v>2</v>
      </c>
      <c r="I1000" s="832">
        <v>992</v>
      </c>
      <c r="J1000" s="823"/>
      <c r="K1000" s="823">
        <v>496</v>
      </c>
      <c r="L1000" s="832"/>
      <c r="M1000" s="832"/>
      <c r="N1000" s="823"/>
      <c r="O1000" s="823"/>
      <c r="P1000" s="832"/>
      <c r="Q1000" s="832"/>
      <c r="R1000" s="828"/>
      <c r="S1000" s="833"/>
    </row>
    <row r="1001" spans="1:19" ht="14.45" customHeight="1" x14ac:dyDescent="0.2">
      <c r="A1001" s="822" t="s">
        <v>5810</v>
      </c>
      <c r="B1001" s="823" t="s">
        <v>5811</v>
      </c>
      <c r="C1001" s="823" t="s">
        <v>601</v>
      </c>
      <c r="D1001" s="823" t="s">
        <v>5718</v>
      </c>
      <c r="E1001" s="823" t="s">
        <v>5728</v>
      </c>
      <c r="F1001" s="823" t="s">
        <v>5850</v>
      </c>
      <c r="G1001" s="823" t="s">
        <v>5851</v>
      </c>
      <c r="H1001" s="832">
        <v>1</v>
      </c>
      <c r="I1001" s="832">
        <v>273</v>
      </c>
      <c r="J1001" s="823"/>
      <c r="K1001" s="823">
        <v>273</v>
      </c>
      <c r="L1001" s="832"/>
      <c r="M1001" s="832"/>
      <c r="N1001" s="823"/>
      <c r="O1001" s="823"/>
      <c r="P1001" s="832"/>
      <c r="Q1001" s="832"/>
      <c r="R1001" s="828"/>
      <c r="S1001" s="833"/>
    </row>
    <row r="1002" spans="1:19" ht="14.45" customHeight="1" x14ac:dyDescent="0.2">
      <c r="A1002" s="822" t="s">
        <v>5810</v>
      </c>
      <c r="B1002" s="823" t="s">
        <v>5811</v>
      </c>
      <c r="C1002" s="823" t="s">
        <v>601</v>
      </c>
      <c r="D1002" s="823" t="s">
        <v>5719</v>
      </c>
      <c r="E1002" s="823" t="s">
        <v>5728</v>
      </c>
      <c r="F1002" s="823" t="s">
        <v>5819</v>
      </c>
      <c r="G1002" s="823" t="s">
        <v>5820</v>
      </c>
      <c r="H1002" s="832">
        <v>3</v>
      </c>
      <c r="I1002" s="832">
        <v>756</v>
      </c>
      <c r="J1002" s="823"/>
      <c r="K1002" s="823">
        <v>252</v>
      </c>
      <c r="L1002" s="832"/>
      <c r="M1002" s="832"/>
      <c r="N1002" s="823"/>
      <c r="O1002" s="823"/>
      <c r="P1002" s="832">
        <v>1</v>
      </c>
      <c r="Q1002" s="832">
        <v>255</v>
      </c>
      <c r="R1002" s="828"/>
      <c r="S1002" s="833">
        <v>255</v>
      </c>
    </row>
    <row r="1003" spans="1:19" ht="14.45" customHeight="1" x14ac:dyDescent="0.2">
      <c r="A1003" s="822" t="s">
        <v>5810</v>
      </c>
      <c r="B1003" s="823" t="s">
        <v>5811</v>
      </c>
      <c r="C1003" s="823" t="s">
        <v>601</v>
      </c>
      <c r="D1003" s="823" t="s">
        <v>5719</v>
      </c>
      <c r="E1003" s="823" t="s">
        <v>5728</v>
      </c>
      <c r="F1003" s="823" t="s">
        <v>5821</v>
      </c>
      <c r="G1003" s="823" t="s">
        <v>5822</v>
      </c>
      <c r="H1003" s="832">
        <v>3</v>
      </c>
      <c r="I1003" s="832">
        <v>381</v>
      </c>
      <c r="J1003" s="823"/>
      <c r="K1003" s="823">
        <v>127</v>
      </c>
      <c r="L1003" s="832"/>
      <c r="M1003" s="832"/>
      <c r="N1003" s="823"/>
      <c r="O1003" s="823"/>
      <c r="P1003" s="832"/>
      <c r="Q1003" s="832"/>
      <c r="R1003" s="828"/>
      <c r="S1003" s="833"/>
    </row>
    <row r="1004" spans="1:19" ht="14.45" customHeight="1" x14ac:dyDescent="0.2">
      <c r="A1004" s="822" t="s">
        <v>5810</v>
      </c>
      <c r="B1004" s="823" t="s">
        <v>5811</v>
      </c>
      <c r="C1004" s="823" t="s">
        <v>601</v>
      </c>
      <c r="D1004" s="823" t="s">
        <v>5719</v>
      </c>
      <c r="E1004" s="823" t="s">
        <v>5728</v>
      </c>
      <c r="F1004" s="823" t="s">
        <v>5844</v>
      </c>
      <c r="G1004" s="823" t="s">
        <v>5845</v>
      </c>
      <c r="H1004" s="832">
        <v>4</v>
      </c>
      <c r="I1004" s="832">
        <v>344</v>
      </c>
      <c r="J1004" s="823"/>
      <c r="K1004" s="823">
        <v>86</v>
      </c>
      <c r="L1004" s="832"/>
      <c r="M1004" s="832"/>
      <c r="N1004" s="823"/>
      <c r="O1004" s="823"/>
      <c r="P1004" s="832"/>
      <c r="Q1004" s="832"/>
      <c r="R1004" s="828"/>
      <c r="S1004" s="833"/>
    </row>
    <row r="1005" spans="1:19" ht="14.45" customHeight="1" x14ac:dyDescent="0.2">
      <c r="A1005" s="822" t="s">
        <v>5810</v>
      </c>
      <c r="B1005" s="823" t="s">
        <v>5811</v>
      </c>
      <c r="C1005" s="823" t="s">
        <v>601</v>
      </c>
      <c r="D1005" s="823" t="s">
        <v>5719</v>
      </c>
      <c r="E1005" s="823" t="s">
        <v>5728</v>
      </c>
      <c r="F1005" s="823" t="s">
        <v>5853</v>
      </c>
      <c r="G1005" s="823" t="s">
        <v>5854</v>
      </c>
      <c r="H1005" s="832">
        <v>1</v>
      </c>
      <c r="I1005" s="832">
        <v>746</v>
      </c>
      <c r="J1005" s="823"/>
      <c r="K1005" s="823">
        <v>746</v>
      </c>
      <c r="L1005" s="832"/>
      <c r="M1005" s="832"/>
      <c r="N1005" s="823"/>
      <c r="O1005" s="823"/>
      <c r="P1005" s="832"/>
      <c r="Q1005" s="832"/>
      <c r="R1005" s="828"/>
      <c r="S1005" s="833"/>
    </row>
    <row r="1006" spans="1:19" ht="14.45" customHeight="1" x14ac:dyDescent="0.2">
      <c r="A1006" s="822" t="s">
        <v>5810</v>
      </c>
      <c r="B1006" s="823" t="s">
        <v>5811</v>
      </c>
      <c r="C1006" s="823" t="s">
        <v>601</v>
      </c>
      <c r="D1006" s="823" t="s">
        <v>5719</v>
      </c>
      <c r="E1006" s="823" t="s">
        <v>5728</v>
      </c>
      <c r="F1006" s="823" t="s">
        <v>5855</v>
      </c>
      <c r="G1006" s="823" t="s">
        <v>5856</v>
      </c>
      <c r="H1006" s="832">
        <v>4</v>
      </c>
      <c r="I1006" s="832">
        <v>2176</v>
      </c>
      <c r="J1006" s="823"/>
      <c r="K1006" s="823">
        <v>544</v>
      </c>
      <c r="L1006" s="832"/>
      <c r="M1006" s="832"/>
      <c r="N1006" s="823"/>
      <c r="O1006" s="823"/>
      <c r="P1006" s="832"/>
      <c r="Q1006" s="832"/>
      <c r="R1006" s="828"/>
      <c r="S1006" s="833"/>
    </row>
    <row r="1007" spans="1:19" ht="14.45" customHeight="1" x14ac:dyDescent="0.2">
      <c r="A1007" s="822" t="s">
        <v>5810</v>
      </c>
      <c r="B1007" s="823" t="s">
        <v>5811</v>
      </c>
      <c r="C1007" s="823" t="s">
        <v>601</v>
      </c>
      <c r="D1007" s="823" t="s">
        <v>5719</v>
      </c>
      <c r="E1007" s="823" t="s">
        <v>5728</v>
      </c>
      <c r="F1007" s="823" t="s">
        <v>5846</v>
      </c>
      <c r="G1007" s="823" t="s">
        <v>5847</v>
      </c>
      <c r="H1007" s="832">
        <v>3</v>
      </c>
      <c r="I1007" s="832">
        <v>924</v>
      </c>
      <c r="J1007" s="823"/>
      <c r="K1007" s="823">
        <v>308</v>
      </c>
      <c r="L1007" s="832"/>
      <c r="M1007" s="832"/>
      <c r="N1007" s="823"/>
      <c r="O1007" s="823"/>
      <c r="P1007" s="832"/>
      <c r="Q1007" s="832"/>
      <c r="R1007" s="828"/>
      <c r="S1007" s="833"/>
    </row>
    <row r="1008" spans="1:19" ht="14.45" customHeight="1" x14ac:dyDescent="0.2">
      <c r="A1008" s="822" t="s">
        <v>5810</v>
      </c>
      <c r="B1008" s="823" t="s">
        <v>5811</v>
      </c>
      <c r="C1008" s="823" t="s">
        <v>601</v>
      </c>
      <c r="D1008" s="823" t="s">
        <v>5719</v>
      </c>
      <c r="E1008" s="823" t="s">
        <v>5728</v>
      </c>
      <c r="F1008" s="823" t="s">
        <v>5848</v>
      </c>
      <c r="G1008" s="823" t="s">
        <v>5843</v>
      </c>
      <c r="H1008" s="832">
        <v>1</v>
      </c>
      <c r="I1008" s="832">
        <v>179</v>
      </c>
      <c r="J1008" s="823"/>
      <c r="K1008" s="823">
        <v>179</v>
      </c>
      <c r="L1008" s="832"/>
      <c r="M1008" s="832"/>
      <c r="N1008" s="823"/>
      <c r="O1008" s="823"/>
      <c r="P1008" s="832"/>
      <c r="Q1008" s="832"/>
      <c r="R1008" s="828"/>
      <c r="S1008" s="833"/>
    </row>
    <row r="1009" spans="1:19" ht="14.45" customHeight="1" x14ac:dyDescent="0.2">
      <c r="A1009" s="822" t="s">
        <v>5810</v>
      </c>
      <c r="B1009" s="823" t="s">
        <v>5811</v>
      </c>
      <c r="C1009" s="823" t="s">
        <v>601</v>
      </c>
      <c r="D1009" s="823" t="s">
        <v>5719</v>
      </c>
      <c r="E1009" s="823" t="s">
        <v>5728</v>
      </c>
      <c r="F1009" s="823" t="s">
        <v>5849</v>
      </c>
      <c r="G1009" s="823" t="s">
        <v>5847</v>
      </c>
      <c r="H1009" s="832"/>
      <c r="I1009" s="832"/>
      <c r="J1009" s="823"/>
      <c r="K1009" s="823"/>
      <c r="L1009" s="832"/>
      <c r="M1009" s="832"/>
      <c r="N1009" s="823"/>
      <c r="O1009" s="823"/>
      <c r="P1009" s="832">
        <v>2</v>
      </c>
      <c r="Q1009" s="832">
        <v>776</v>
      </c>
      <c r="R1009" s="828"/>
      <c r="S1009" s="833">
        <v>388</v>
      </c>
    </row>
    <row r="1010" spans="1:19" ht="14.45" customHeight="1" x14ac:dyDescent="0.2">
      <c r="A1010" s="822" t="s">
        <v>5810</v>
      </c>
      <c r="B1010" s="823" t="s">
        <v>5811</v>
      </c>
      <c r="C1010" s="823" t="s">
        <v>601</v>
      </c>
      <c r="D1010" s="823" t="s">
        <v>5720</v>
      </c>
      <c r="E1010" s="823" t="s">
        <v>5728</v>
      </c>
      <c r="F1010" s="823" t="s">
        <v>5819</v>
      </c>
      <c r="G1010" s="823" t="s">
        <v>5820</v>
      </c>
      <c r="H1010" s="832">
        <v>1</v>
      </c>
      <c r="I1010" s="832">
        <v>252</v>
      </c>
      <c r="J1010" s="823"/>
      <c r="K1010" s="823">
        <v>252</v>
      </c>
      <c r="L1010" s="832"/>
      <c r="M1010" s="832"/>
      <c r="N1010" s="823"/>
      <c r="O1010" s="823"/>
      <c r="P1010" s="832"/>
      <c r="Q1010" s="832"/>
      <c r="R1010" s="828"/>
      <c r="S1010" s="833"/>
    </row>
    <row r="1011" spans="1:19" ht="14.45" customHeight="1" x14ac:dyDescent="0.2">
      <c r="A1011" s="822" t="s">
        <v>5810</v>
      </c>
      <c r="B1011" s="823" t="s">
        <v>5811</v>
      </c>
      <c r="C1011" s="823" t="s">
        <v>601</v>
      </c>
      <c r="D1011" s="823" t="s">
        <v>5720</v>
      </c>
      <c r="E1011" s="823" t="s">
        <v>5728</v>
      </c>
      <c r="F1011" s="823" t="s">
        <v>5821</v>
      </c>
      <c r="G1011" s="823" t="s">
        <v>5822</v>
      </c>
      <c r="H1011" s="832">
        <v>1</v>
      </c>
      <c r="I1011" s="832">
        <v>127</v>
      </c>
      <c r="J1011" s="823"/>
      <c r="K1011" s="823">
        <v>127</v>
      </c>
      <c r="L1011" s="832"/>
      <c r="M1011" s="832"/>
      <c r="N1011" s="823"/>
      <c r="O1011" s="823"/>
      <c r="P1011" s="832"/>
      <c r="Q1011" s="832"/>
      <c r="R1011" s="828"/>
      <c r="S1011" s="833"/>
    </row>
    <row r="1012" spans="1:19" ht="14.45" customHeight="1" x14ac:dyDescent="0.2">
      <c r="A1012" s="822" t="s">
        <v>5810</v>
      </c>
      <c r="B1012" s="823" t="s">
        <v>5811</v>
      </c>
      <c r="C1012" s="823" t="s">
        <v>601</v>
      </c>
      <c r="D1012" s="823" t="s">
        <v>5720</v>
      </c>
      <c r="E1012" s="823" t="s">
        <v>5728</v>
      </c>
      <c r="F1012" s="823" t="s">
        <v>5832</v>
      </c>
      <c r="G1012" s="823" t="s">
        <v>5833</v>
      </c>
      <c r="H1012" s="832">
        <v>2</v>
      </c>
      <c r="I1012" s="832">
        <v>992</v>
      </c>
      <c r="J1012" s="823"/>
      <c r="K1012" s="823">
        <v>496</v>
      </c>
      <c r="L1012" s="832"/>
      <c r="M1012" s="832"/>
      <c r="N1012" s="823"/>
      <c r="O1012" s="823"/>
      <c r="P1012" s="832"/>
      <c r="Q1012" s="832"/>
      <c r="R1012" s="828"/>
      <c r="S1012" s="833"/>
    </row>
    <row r="1013" spans="1:19" ht="14.45" customHeight="1" x14ac:dyDescent="0.2">
      <c r="A1013" s="822" t="s">
        <v>5810</v>
      </c>
      <c r="B1013" s="823" t="s">
        <v>5811</v>
      </c>
      <c r="C1013" s="823" t="s">
        <v>601</v>
      </c>
      <c r="D1013" s="823" t="s">
        <v>2286</v>
      </c>
      <c r="E1013" s="823" t="s">
        <v>5728</v>
      </c>
      <c r="F1013" s="823" t="s">
        <v>5819</v>
      </c>
      <c r="G1013" s="823" t="s">
        <v>5820</v>
      </c>
      <c r="H1013" s="832">
        <v>3</v>
      </c>
      <c r="I1013" s="832">
        <v>756</v>
      </c>
      <c r="J1013" s="823">
        <v>1.4881889763779528</v>
      </c>
      <c r="K1013" s="823">
        <v>252</v>
      </c>
      <c r="L1013" s="832">
        <v>2</v>
      </c>
      <c r="M1013" s="832">
        <v>508</v>
      </c>
      <c r="N1013" s="823">
        <v>1</v>
      </c>
      <c r="O1013" s="823">
        <v>254</v>
      </c>
      <c r="P1013" s="832"/>
      <c r="Q1013" s="832"/>
      <c r="R1013" s="828"/>
      <c r="S1013" s="833"/>
    </row>
    <row r="1014" spans="1:19" ht="14.45" customHeight="1" x14ac:dyDescent="0.2">
      <c r="A1014" s="822" t="s">
        <v>5810</v>
      </c>
      <c r="B1014" s="823" t="s">
        <v>5811</v>
      </c>
      <c r="C1014" s="823" t="s">
        <v>601</v>
      </c>
      <c r="D1014" s="823" t="s">
        <v>2286</v>
      </c>
      <c r="E1014" s="823" t="s">
        <v>5728</v>
      </c>
      <c r="F1014" s="823" t="s">
        <v>5821</v>
      </c>
      <c r="G1014" s="823" t="s">
        <v>5822</v>
      </c>
      <c r="H1014" s="832">
        <v>7</v>
      </c>
      <c r="I1014" s="832">
        <v>889</v>
      </c>
      <c r="J1014" s="823">
        <v>1.4111111111111112</v>
      </c>
      <c r="K1014" s="823">
        <v>127</v>
      </c>
      <c r="L1014" s="832">
        <v>5</v>
      </c>
      <c r="M1014" s="832">
        <v>630</v>
      </c>
      <c r="N1014" s="823">
        <v>1</v>
      </c>
      <c r="O1014" s="823">
        <v>126</v>
      </c>
      <c r="P1014" s="832"/>
      <c r="Q1014" s="832"/>
      <c r="R1014" s="828"/>
      <c r="S1014" s="833"/>
    </row>
    <row r="1015" spans="1:19" ht="14.45" customHeight="1" x14ac:dyDescent="0.2">
      <c r="A1015" s="822" t="s">
        <v>5810</v>
      </c>
      <c r="B1015" s="823" t="s">
        <v>5811</v>
      </c>
      <c r="C1015" s="823" t="s">
        <v>601</v>
      </c>
      <c r="D1015" s="823" t="s">
        <v>2286</v>
      </c>
      <c r="E1015" s="823" t="s">
        <v>5728</v>
      </c>
      <c r="F1015" s="823" t="s">
        <v>5832</v>
      </c>
      <c r="G1015" s="823" t="s">
        <v>5833</v>
      </c>
      <c r="H1015" s="832">
        <v>8</v>
      </c>
      <c r="I1015" s="832">
        <v>3968</v>
      </c>
      <c r="J1015" s="823">
        <v>3.9839357429718874</v>
      </c>
      <c r="K1015" s="823">
        <v>496</v>
      </c>
      <c r="L1015" s="832">
        <v>2</v>
      </c>
      <c r="M1015" s="832">
        <v>996</v>
      </c>
      <c r="N1015" s="823">
        <v>1</v>
      </c>
      <c r="O1015" s="823">
        <v>498</v>
      </c>
      <c r="P1015" s="832"/>
      <c r="Q1015" s="832"/>
      <c r="R1015" s="828"/>
      <c r="S1015" s="833"/>
    </row>
    <row r="1016" spans="1:19" ht="14.45" customHeight="1" x14ac:dyDescent="0.2">
      <c r="A1016" s="822" t="s">
        <v>5810</v>
      </c>
      <c r="B1016" s="823" t="s">
        <v>5811</v>
      </c>
      <c r="C1016" s="823" t="s">
        <v>601</v>
      </c>
      <c r="D1016" s="823" t="s">
        <v>2286</v>
      </c>
      <c r="E1016" s="823" t="s">
        <v>5728</v>
      </c>
      <c r="F1016" s="823" t="s">
        <v>5836</v>
      </c>
      <c r="G1016" s="823" t="s">
        <v>5833</v>
      </c>
      <c r="H1016" s="832">
        <v>3</v>
      </c>
      <c r="I1016" s="832">
        <v>1707</v>
      </c>
      <c r="J1016" s="823">
        <v>0.42557965594614811</v>
      </c>
      <c r="K1016" s="823">
        <v>569</v>
      </c>
      <c r="L1016" s="832">
        <v>7</v>
      </c>
      <c r="M1016" s="832">
        <v>4011</v>
      </c>
      <c r="N1016" s="823">
        <v>1</v>
      </c>
      <c r="O1016" s="823">
        <v>573</v>
      </c>
      <c r="P1016" s="832"/>
      <c r="Q1016" s="832"/>
      <c r="R1016" s="828"/>
      <c r="S1016" s="833"/>
    </row>
    <row r="1017" spans="1:19" ht="14.45" customHeight="1" x14ac:dyDescent="0.2">
      <c r="A1017" s="822" t="s">
        <v>5810</v>
      </c>
      <c r="B1017" s="823" t="s">
        <v>5811</v>
      </c>
      <c r="C1017" s="823" t="s">
        <v>601</v>
      </c>
      <c r="D1017" s="823" t="s">
        <v>2286</v>
      </c>
      <c r="E1017" s="823" t="s">
        <v>5728</v>
      </c>
      <c r="F1017" s="823" t="s">
        <v>5849</v>
      </c>
      <c r="G1017" s="823" t="s">
        <v>5847</v>
      </c>
      <c r="H1017" s="832">
        <v>3</v>
      </c>
      <c r="I1017" s="832">
        <v>1143</v>
      </c>
      <c r="J1017" s="823"/>
      <c r="K1017" s="823">
        <v>381</v>
      </c>
      <c r="L1017" s="832"/>
      <c r="M1017" s="832"/>
      <c r="N1017" s="823"/>
      <c r="O1017" s="823"/>
      <c r="P1017" s="832"/>
      <c r="Q1017" s="832"/>
      <c r="R1017" s="828"/>
      <c r="S1017" s="833"/>
    </row>
    <row r="1018" spans="1:19" ht="14.45" customHeight="1" x14ac:dyDescent="0.2">
      <c r="A1018" s="822" t="s">
        <v>5810</v>
      </c>
      <c r="B1018" s="823" t="s">
        <v>5811</v>
      </c>
      <c r="C1018" s="823" t="s">
        <v>601</v>
      </c>
      <c r="D1018" s="823" t="s">
        <v>5724</v>
      </c>
      <c r="E1018" s="823" t="s">
        <v>5728</v>
      </c>
      <c r="F1018" s="823" t="s">
        <v>5821</v>
      </c>
      <c r="G1018" s="823" t="s">
        <v>5822</v>
      </c>
      <c r="H1018" s="832">
        <v>1</v>
      </c>
      <c r="I1018" s="832">
        <v>127</v>
      </c>
      <c r="J1018" s="823"/>
      <c r="K1018" s="823">
        <v>127</v>
      </c>
      <c r="L1018" s="832"/>
      <c r="M1018" s="832"/>
      <c r="N1018" s="823"/>
      <c r="O1018" s="823"/>
      <c r="P1018" s="832"/>
      <c r="Q1018" s="832"/>
      <c r="R1018" s="828"/>
      <c r="S1018" s="833"/>
    </row>
    <row r="1019" spans="1:19" ht="14.45" customHeight="1" x14ac:dyDescent="0.2">
      <c r="A1019" s="822" t="s">
        <v>5810</v>
      </c>
      <c r="B1019" s="823" t="s">
        <v>5811</v>
      </c>
      <c r="C1019" s="823" t="s">
        <v>601</v>
      </c>
      <c r="D1019" s="823" t="s">
        <v>5724</v>
      </c>
      <c r="E1019" s="823" t="s">
        <v>5728</v>
      </c>
      <c r="F1019" s="823" t="s">
        <v>5836</v>
      </c>
      <c r="G1019" s="823" t="s">
        <v>5833</v>
      </c>
      <c r="H1019" s="832">
        <v>2</v>
      </c>
      <c r="I1019" s="832">
        <v>1138</v>
      </c>
      <c r="J1019" s="823"/>
      <c r="K1019" s="823">
        <v>569</v>
      </c>
      <c r="L1019" s="832"/>
      <c r="M1019" s="832"/>
      <c r="N1019" s="823"/>
      <c r="O1019" s="823"/>
      <c r="P1019" s="832"/>
      <c r="Q1019" s="832"/>
      <c r="R1019" s="828"/>
      <c r="S1019" s="833"/>
    </row>
    <row r="1020" spans="1:19" ht="14.45" customHeight="1" x14ac:dyDescent="0.2">
      <c r="A1020" s="822" t="s">
        <v>5810</v>
      </c>
      <c r="B1020" s="823" t="s">
        <v>5811</v>
      </c>
      <c r="C1020" s="823" t="s">
        <v>601</v>
      </c>
      <c r="D1020" s="823" t="s">
        <v>5699</v>
      </c>
      <c r="E1020" s="823" t="s">
        <v>5728</v>
      </c>
      <c r="F1020" s="823" t="s">
        <v>5849</v>
      </c>
      <c r="G1020" s="823" t="s">
        <v>5847</v>
      </c>
      <c r="H1020" s="832"/>
      <c r="I1020" s="832"/>
      <c r="J1020" s="823"/>
      <c r="K1020" s="823"/>
      <c r="L1020" s="832"/>
      <c r="M1020" s="832"/>
      <c r="N1020" s="823"/>
      <c r="O1020" s="823"/>
      <c r="P1020" s="832">
        <v>1</v>
      </c>
      <c r="Q1020" s="832">
        <v>388</v>
      </c>
      <c r="R1020" s="828"/>
      <c r="S1020" s="833">
        <v>388</v>
      </c>
    </row>
    <row r="1021" spans="1:19" ht="14.45" customHeight="1" x14ac:dyDescent="0.2">
      <c r="A1021" s="822" t="s">
        <v>5810</v>
      </c>
      <c r="B1021" s="823" t="s">
        <v>5811</v>
      </c>
      <c r="C1021" s="823" t="s">
        <v>601</v>
      </c>
      <c r="D1021" s="823" t="s">
        <v>5723</v>
      </c>
      <c r="E1021" s="823" t="s">
        <v>5728</v>
      </c>
      <c r="F1021" s="823" t="s">
        <v>5819</v>
      </c>
      <c r="G1021" s="823" t="s">
        <v>5820</v>
      </c>
      <c r="H1021" s="832">
        <v>1</v>
      </c>
      <c r="I1021" s="832">
        <v>252</v>
      </c>
      <c r="J1021" s="823"/>
      <c r="K1021" s="823">
        <v>252</v>
      </c>
      <c r="L1021" s="832"/>
      <c r="M1021" s="832"/>
      <c r="N1021" s="823"/>
      <c r="O1021" s="823"/>
      <c r="P1021" s="832">
        <v>3</v>
      </c>
      <c r="Q1021" s="832">
        <v>765</v>
      </c>
      <c r="R1021" s="828"/>
      <c r="S1021" s="833">
        <v>255</v>
      </c>
    </row>
    <row r="1022" spans="1:19" ht="14.45" customHeight="1" x14ac:dyDescent="0.2">
      <c r="A1022" s="822" t="s">
        <v>5810</v>
      </c>
      <c r="B1022" s="823" t="s">
        <v>5811</v>
      </c>
      <c r="C1022" s="823" t="s">
        <v>601</v>
      </c>
      <c r="D1022" s="823" t="s">
        <v>5723</v>
      </c>
      <c r="E1022" s="823" t="s">
        <v>5728</v>
      </c>
      <c r="F1022" s="823" t="s">
        <v>5821</v>
      </c>
      <c r="G1022" s="823" t="s">
        <v>5822</v>
      </c>
      <c r="H1022" s="832">
        <v>1</v>
      </c>
      <c r="I1022" s="832">
        <v>127</v>
      </c>
      <c r="J1022" s="823"/>
      <c r="K1022" s="823">
        <v>127</v>
      </c>
      <c r="L1022" s="832"/>
      <c r="M1022" s="832"/>
      <c r="N1022" s="823"/>
      <c r="O1022" s="823"/>
      <c r="P1022" s="832">
        <v>3</v>
      </c>
      <c r="Q1022" s="832">
        <v>381</v>
      </c>
      <c r="R1022" s="828"/>
      <c r="S1022" s="833">
        <v>127</v>
      </c>
    </row>
    <row r="1023" spans="1:19" ht="14.45" customHeight="1" x14ac:dyDescent="0.2">
      <c r="A1023" s="822" t="s">
        <v>5810</v>
      </c>
      <c r="B1023" s="823" t="s">
        <v>5811</v>
      </c>
      <c r="C1023" s="823" t="s">
        <v>601</v>
      </c>
      <c r="D1023" s="823" t="s">
        <v>5723</v>
      </c>
      <c r="E1023" s="823" t="s">
        <v>5728</v>
      </c>
      <c r="F1023" s="823" t="s">
        <v>5846</v>
      </c>
      <c r="G1023" s="823" t="s">
        <v>5847</v>
      </c>
      <c r="H1023" s="832">
        <v>1</v>
      </c>
      <c r="I1023" s="832">
        <v>308</v>
      </c>
      <c r="J1023" s="823"/>
      <c r="K1023" s="823">
        <v>308</v>
      </c>
      <c r="L1023" s="832"/>
      <c r="M1023" s="832"/>
      <c r="N1023" s="823"/>
      <c r="O1023" s="823"/>
      <c r="P1023" s="832"/>
      <c r="Q1023" s="832"/>
      <c r="R1023" s="828"/>
      <c r="S1023" s="833"/>
    </row>
    <row r="1024" spans="1:19" ht="14.45" customHeight="1" x14ac:dyDescent="0.2">
      <c r="A1024" s="822" t="s">
        <v>5810</v>
      </c>
      <c r="B1024" s="823" t="s">
        <v>5811</v>
      </c>
      <c r="C1024" s="823" t="s">
        <v>601</v>
      </c>
      <c r="D1024" s="823" t="s">
        <v>5723</v>
      </c>
      <c r="E1024" s="823" t="s">
        <v>5728</v>
      </c>
      <c r="F1024" s="823" t="s">
        <v>5849</v>
      </c>
      <c r="G1024" s="823" t="s">
        <v>5847</v>
      </c>
      <c r="H1024" s="832"/>
      <c r="I1024" s="832"/>
      <c r="J1024" s="823"/>
      <c r="K1024" s="823"/>
      <c r="L1024" s="832"/>
      <c r="M1024" s="832"/>
      <c r="N1024" s="823"/>
      <c r="O1024" s="823"/>
      <c r="P1024" s="832">
        <v>3</v>
      </c>
      <c r="Q1024" s="832">
        <v>1164</v>
      </c>
      <c r="R1024" s="828"/>
      <c r="S1024" s="833">
        <v>388</v>
      </c>
    </row>
    <row r="1025" spans="1:19" ht="14.45" customHeight="1" x14ac:dyDescent="0.2">
      <c r="A1025" s="822" t="s">
        <v>5810</v>
      </c>
      <c r="B1025" s="823" t="s">
        <v>5811</v>
      </c>
      <c r="C1025" s="823" t="s">
        <v>601</v>
      </c>
      <c r="D1025" s="823" t="s">
        <v>5698</v>
      </c>
      <c r="E1025" s="823" t="s">
        <v>5728</v>
      </c>
      <c r="F1025" s="823" t="s">
        <v>5819</v>
      </c>
      <c r="G1025" s="823" t="s">
        <v>5820</v>
      </c>
      <c r="H1025" s="832"/>
      <c r="I1025" s="832"/>
      <c r="J1025" s="823"/>
      <c r="K1025" s="823"/>
      <c r="L1025" s="832"/>
      <c r="M1025" s="832"/>
      <c r="N1025" s="823"/>
      <c r="O1025" s="823"/>
      <c r="P1025" s="832">
        <v>1</v>
      </c>
      <c r="Q1025" s="832">
        <v>255</v>
      </c>
      <c r="R1025" s="828"/>
      <c r="S1025" s="833">
        <v>255</v>
      </c>
    </row>
    <row r="1026" spans="1:19" ht="14.45" customHeight="1" x14ac:dyDescent="0.2">
      <c r="A1026" s="822" t="s">
        <v>5810</v>
      </c>
      <c r="B1026" s="823" t="s">
        <v>5811</v>
      </c>
      <c r="C1026" s="823" t="s">
        <v>601</v>
      </c>
      <c r="D1026" s="823" t="s">
        <v>5698</v>
      </c>
      <c r="E1026" s="823" t="s">
        <v>5728</v>
      </c>
      <c r="F1026" s="823" t="s">
        <v>5821</v>
      </c>
      <c r="G1026" s="823" t="s">
        <v>5822</v>
      </c>
      <c r="H1026" s="832"/>
      <c r="I1026" s="832"/>
      <c r="J1026" s="823"/>
      <c r="K1026" s="823"/>
      <c r="L1026" s="832"/>
      <c r="M1026" s="832"/>
      <c r="N1026" s="823"/>
      <c r="O1026" s="823"/>
      <c r="P1026" s="832">
        <v>1</v>
      </c>
      <c r="Q1026" s="832">
        <v>127</v>
      </c>
      <c r="R1026" s="828"/>
      <c r="S1026" s="833">
        <v>127</v>
      </c>
    </row>
    <row r="1027" spans="1:19" ht="14.45" customHeight="1" x14ac:dyDescent="0.2">
      <c r="A1027" s="822" t="s">
        <v>5810</v>
      </c>
      <c r="B1027" s="823" t="s">
        <v>5811</v>
      </c>
      <c r="C1027" s="823" t="s">
        <v>601</v>
      </c>
      <c r="D1027" s="823" t="s">
        <v>5716</v>
      </c>
      <c r="E1027" s="823" t="s">
        <v>5728</v>
      </c>
      <c r="F1027" s="823" t="s">
        <v>5819</v>
      </c>
      <c r="G1027" s="823" t="s">
        <v>5820</v>
      </c>
      <c r="H1027" s="832"/>
      <c r="I1027" s="832"/>
      <c r="J1027" s="823"/>
      <c r="K1027" s="823"/>
      <c r="L1027" s="832">
        <v>1</v>
      </c>
      <c r="M1027" s="832">
        <v>254</v>
      </c>
      <c r="N1027" s="823">
        <v>1</v>
      </c>
      <c r="O1027" s="823">
        <v>254</v>
      </c>
      <c r="P1027" s="832"/>
      <c r="Q1027" s="832"/>
      <c r="R1027" s="828"/>
      <c r="S1027" s="833"/>
    </row>
    <row r="1028" spans="1:19" ht="14.45" customHeight="1" x14ac:dyDescent="0.2">
      <c r="A1028" s="822" t="s">
        <v>5810</v>
      </c>
      <c r="B1028" s="823" t="s">
        <v>5811</v>
      </c>
      <c r="C1028" s="823" t="s">
        <v>601</v>
      </c>
      <c r="D1028" s="823" t="s">
        <v>5716</v>
      </c>
      <c r="E1028" s="823" t="s">
        <v>5728</v>
      </c>
      <c r="F1028" s="823" t="s">
        <v>5821</v>
      </c>
      <c r="G1028" s="823" t="s">
        <v>5822</v>
      </c>
      <c r="H1028" s="832"/>
      <c r="I1028" s="832"/>
      <c r="J1028" s="823"/>
      <c r="K1028" s="823"/>
      <c r="L1028" s="832">
        <v>4</v>
      </c>
      <c r="M1028" s="832">
        <v>504</v>
      </c>
      <c r="N1028" s="823">
        <v>1</v>
      </c>
      <c r="O1028" s="823">
        <v>126</v>
      </c>
      <c r="P1028" s="832"/>
      <c r="Q1028" s="832"/>
      <c r="R1028" s="828"/>
      <c r="S1028" s="833"/>
    </row>
    <row r="1029" spans="1:19" ht="14.45" customHeight="1" x14ac:dyDescent="0.2">
      <c r="A1029" s="822" t="s">
        <v>5810</v>
      </c>
      <c r="B1029" s="823" t="s">
        <v>5811</v>
      </c>
      <c r="C1029" s="823" t="s">
        <v>601</v>
      </c>
      <c r="D1029" s="823" t="s">
        <v>5716</v>
      </c>
      <c r="E1029" s="823" t="s">
        <v>5728</v>
      </c>
      <c r="F1029" s="823" t="s">
        <v>5849</v>
      </c>
      <c r="G1029" s="823" t="s">
        <v>5847</v>
      </c>
      <c r="H1029" s="832"/>
      <c r="I1029" s="832"/>
      <c r="J1029" s="823"/>
      <c r="K1029" s="823"/>
      <c r="L1029" s="832">
        <v>1</v>
      </c>
      <c r="M1029" s="832">
        <v>385</v>
      </c>
      <c r="N1029" s="823">
        <v>1</v>
      </c>
      <c r="O1029" s="823">
        <v>385</v>
      </c>
      <c r="P1029" s="832"/>
      <c r="Q1029" s="832"/>
      <c r="R1029" s="828"/>
      <c r="S1029" s="833"/>
    </row>
    <row r="1030" spans="1:19" ht="14.45" customHeight="1" x14ac:dyDescent="0.2">
      <c r="A1030" s="822" t="s">
        <v>5810</v>
      </c>
      <c r="B1030" s="823" t="s">
        <v>5811</v>
      </c>
      <c r="C1030" s="823" t="s">
        <v>601</v>
      </c>
      <c r="D1030" s="823" t="s">
        <v>5721</v>
      </c>
      <c r="E1030" s="823" t="s">
        <v>5728</v>
      </c>
      <c r="F1030" s="823" t="s">
        <v>5819</v>
      </c>
      <c r="G1030" s="823" t="s">
        <v>5820</v>
      </c>
      <c r="H1030" s="832">
        <v>1</v>
      </c>
      <c r="I1030" s="832">
        <v>252</v>
      </c>
      <c r="J1030" s="823"/>
      <c r="K1030" s="823">
        <v>252</v>
      </c>
      <c r="L1030" s="832"/>
      <c r="M1030" s="832"/>
      <c r="N1030" s="823"/>
      <c r="O1030" s="823"/>
      <c r="P1030" s="832">
        <v>2</v>
      </c>
      <c r="Q1030" s="832">
        <v>510</v>
      </c>
      <c r="R1030" s="828"/>
      <c r="S1030" s="833">
        <v>255</v>
      </c>
    </row>
    <row r="1031" spans="1:19" ht="14.45" customHeight="1" x14ac:dyDescent="0.2">
      <c r="A1031" s="822" t="s">
        <v>5810</v>
      </c>
      <c r="B1031" s="823" t="s">
        <v>5811</v>
      </c>
      <c r="C1031" s="823" t="s">
        <v>601</v>
      </c>
      <c r="D1031" s="823" t="s">
        <v>5721</v>
      </c>
      <c r="E1031" s="823" t="s">
        <v>5728</v>
      </c>
      <c r="F1031" s="823" t="s">
        <v>5821</v>
      </c>
      <c r="G1031" s="823" t="s">
        <v>5822</v>
      </c>
      <c r="H1031" s="832">
        <v>1</v>
      </c>
      <c r="I1031" s="832">
        <v>127</v>
      </c>
      <c r="J1031" s="823"/>
      <c r="K1031" s="823">
        <v>127</v>
      </c>
      <c r="L1031" s="832"/>
      <c r="M1031" s="832"/>
      <c r="N1031" s="823"/>
      <c r="O1031" s="823"/>
      <c r="P1031" s="832">
        <v>1</v>
      </c>
      <c r="Q1031" s="832">
        <v>127</v>
      </c>
      <c r="R1031" s="828"/>
      <c r="S1031" s="833">
        <v>127</v>
      </c>
    </row>
    <row r="1032" spans="1:19" ht="14.45" customHeight="1" x14ac:dyDescent="0.2">
      <c r="A1032" s="822" t="s">
        <v>5810</v>
      </c>
      <c r="B1032" s="823" t="s">
        <v>5811</v>
      </c>
      <c r="C1032" s="823" t="s">
        <v>601</v>
      </c>
      <c r="D1032" s="823" t="s">
        <v>5721</v>
      </c>
      <c r="E1032" s="823" t="s">
        <v>5728</v>
      </c>
      <c r="F1032" s="823" t="s">
        <v>5836</v>
      </c>
      <c r="G1032" s="823" t="s">
        <v>5833</v>
      </c>
      <c r="H1032" s="832"/>
      <c r="I1032" s="832"/>
      <c r="J1032" s="823"/>
      <c r="K1032" s="823"/>
      <c r="L1032" s="832"/>
      <c r="M1032" s="832"/>
      <c r="N1032" s="823"/>
      <c r="O1032" s="823"/>
      <c r="P1032" s="832">
        <v>3</v>
      </c>
      <c r="Q1032" s="832">
        <v>1728</v>
      </c>
      <c r="R1032" s="828"/>
      <c r="S1032" s="833">
        <v>576</v>
      </c>
    </row>
    <row r="1033" spans="1:19" ht="14.45" customHeight="1" x14ac:dyDescent="0.2">
      <c r="A1033" s="822" t="s">
        <v>5810</v>
      </c>
      <c r="B1033" s="823" t="s">
        <v>5811</v>
      </c>
      <c r="C1033" s="823" t="s">
        <v>601</v>
      </c>
      <c r="D1033" s="823" t="s">
        <v>5721</v>
      </c>
      <c r="E1033" s="823" t="s">
        <v>5728</v>
      </c>
      <c r="F1033" s="823" t="s">
        <v>5823</v>
      </c>
      <c r="G1033" s="823" t="s">
        <v>5796</v>
      </c>
      <c r="H1033" s="832">
        <v>0</v>
      </c>
      <c r="I1033" s="832">
        <v>0</v>
      </c>
      <c r="J1033" s="823"/>
      <c r="K1033" s="823"/>
      <c r="L1033" s="832"/>
      <c r="M1033" s="832"/>
      <c r="N1033" s="823"/>
      <c r="O1033" s="823"/>
      <c r="P1033" s="832"/>
      <c r="Q1033" s="832"/>
      <c r="R1033" s="828"/>
      <c r="S1033" s="833"/>
    </row>
    <row r="1034" spans="1:19" ht="14.45" customHeight="1" x14ac:dyDescent="0.2">
      <c r="A1034" s="822" t="s">
        <v>5810</v>
      </c>
      <c r="B1034" s="823" t="s">
        <v>5811</v>
      </c>
      <c r="C1034" s="823" t="s">
        <v>601</v>
      </c>
      <c r="D1034" s="823" t="s">
        <v>5721</v>
      </c>
      <c r="E1034" s="823" t="s">
        <v>5728</v>
      </c>
      <c r="F1034" s="823" t="s">
        <v>5844</v>
      </c>
      <c r="G1034" s="823" t="s">
        <v>5845</v>
      </c>
      <c r="H1034" s="832"/>
      <c r="I1034" s="832"/>
      <c r="J1034" s="823"/>
      <c r="K1034" s="823"/>
      <c r="L1034" s="832"/>
      <c r="M1034" s="832"/>
      <c r="N1034" s="823"/>
      <c r="O1034" s="823"/>
      <c r="P1034" s="832">
        <v>3</v>
      </c>
      <c r="Q1034" s="832">
        <v>267</v>
      </c>
      <c r="R1034" s="828"/>
      <c r="S1034" s="833">
        <v>89</v>
      </c>
    </row>
    <row r="1035" spans="1:19" ht="14.45" customHeight="1" x14ac:dyDescent="0.2">
      <c r="A1035" s="822" t="s">
        <v>5810</v>
      </c>
      <c r="B1035" s="823" t="s">
        <v>5811</v>
      </c>
      <c r="C1035" s="823" t="s">
        <v>601</v>
      </c>
      <c r="D1035" s="823" t="s">
        <v>5721</v>
      </c>
      <c r="E1035" s="823" t="s">
        <v>5728</v>
      </c>
      <c r="F1035" s="823" t="s">
        <v>5849</v>
      </c>
      <c r="G1035" s="823" t="s">
        <v>5847</v>
      </c>
      <c r="H1035" s="832">
        <v>1</v>
      </c>
      <c r="I1035" s="832">
        <v>381</v>
      </c>
      <c r="J1035" s="823"/>
      <c r="K1035" s="823">
        <v>381</v>
      </c>
      <c r="L1035" s="832"/>
      <c r="M1035" s="832"/>
      <c r="N1035" s="823"/>
      <c r="O1035" s="823"/>
      <c r="P1035" s="832">
        <v>7</v>
      </c>
      <c r="Q1035" s="832">
        <v>2716</v>
      </c>
      <c r="R1035" s="828"/>
      <c r="S1035" s="833">
        <v>388</v>
      </c>
    </row>
    <row r="1036" spans="1:19" ht="14.45" customHeight="1" x14ac:dyDescent="0.2">
      <c r="A1036" s="822" t="s">
        <v>5810</v>
      </c>
      <c r="B1036" s="823" t="s">
        <v>5811</v>
      </c>
      <c r="C1036" s="823" t="s">
        <v>601</v>
      </c>
      <c r="D1036" s="823" t="s">
        <v>2268</v>
      </c>
      <c r="E1036" s="823" t="s">
        <v>5728</v>
      </c>
      <c r="F1036" s="823" t="s">
        <v>5819</v>
      </c>
      <c r="G1036" s="823" t="s">
        <v>5820</v>
      </c>
      <c r="H1036" s="832">
        <v>2</v>
      </c>
      <c r="I1036" s="832">
        <v>504</v>
      </c>
      <c r="J1036" s="823"/>
      <c r="K1036" s="823">
        <v>252</v>
      </c>
      <c r="L1036" s="832"/>
      <c r="M1036" s="832"/>
      <c r="N1036" s="823"/>
      <c r="O1036" s="823"/>
      <c r="P1036" s="832"/>
      <c r="Q1036" s="832"/>
      <c r="R1036" s="828"/>
      <c r="S1036" s="833"/>
    </row>
    <row r="1037" spans="1:19" ht="14.45" customHeight="1" x14ac:dyDescent="0.2">
      <c r="A1037" s="822" t="s">
        <v>5810</v>
      </c>
      <c r="B1037" s="823" t="s">
        <v>5811</v>
      </c>
      <c r="C1037" s="823" t="s">
        <v>601</v>
      </c>
      <c r="D1037" s="823" t="s">
        <v>2268</v>
      </c>
      <c r="E1037" s="823" t="s">
        <v>5728</v>
      </c>
      <c r="F1037" s="823" t="s">
        <v>5821</v>
      </c>
      <c r="G1037" s="823" t="s">
        <v>5822</v>
      </c>
      <c r="H1037" s="832">
        <v>2</v>
      </c>
      <c r="I1037" s="832">
        <v>254</v>
      </c>
      <c r="J1037" s="823"/>
      <c r="K1037" s="823">
        <v>127</v>
      </c>
      <c r="L1037" s="832"/>
      <c r="M1037" s="832"/>
      <c r="N1037" s="823"/>
      <c r="O1037" s="823"/>
      <c r="P1037" s="832"/>
      <c r="Q1037" s="832"/>
      <c r="R1037" s="828"/>
      <c r="S1037" s="833"/>
    </row>
    <row r="1038" spans="1:19" ht="14.45" customHeight="1" x14ac:dyDescent="0.2">
      <c r="A1038" s="822" t="s">
        <v>5810</v>
      </c>
      <c r="B1038" s="823" t="s">
        <v>5811</v>
      </c>
      <c r="C1038" s="823" t="s">
        <v>601</v>
      </c>
      <c r="D1038" s="823" t="s">
        <v>2268</v>
      </c>
      <c r="E1038" s="823" t="s">
        <v>5728</v>
      </c>
      <c r="F1038" s="823" t="s">
        <v>5846</v>
      </c>
      <c r="G1038" s="823" t="s">
        <v>5847</v>
      </c>
      <c r="H1038" s="832">
        <v>2</v>
      </c>
      <c r="I1038" s="832">
        <v>616</v>
      </c>
      <c r="J1038" s="823"/>
      <c r="K1038" s="823">
        <v>308</v>
      </c>
      <c r="L1038" s="832"/>
      <c r="M1038" s="832"/>
      <c r="N1038" s="823"/>
      <c r="O1038" s="823"/>
      <c r="P1038" s="832"/>
      <c r="Q1038" s="832"/>
      <c r="R1038" s="828"/>
      <c r="S1038" s="833"/>
    </row>
    <row r="1039" spans="1:19" ht="14.45" customHeight="1" thickBot="1" x14ac:dyDescent="0.25">
      <c r="A1039" s="814" t="s">
        <v>5810</v>
      </c>
      <c r="B1039" s="815" t="s">
        <v>5811</v>
      </c>
      <c r="C1039" s="815" t="s">
        <v>601</v>
      </c>
      <c r="D1039" s="815" t="s">
        <v>2268</v>
      </c>
      <c r="E1039" s="815" t="s">
        <v>5728</v>
      </c>
      <c r="F1039" s="815" t="s">
        <v>5849</v>
      </c>
      <c r="G1039" s="815" t="s">
        <v>5847</v>
      </c>
      <c r="H1039" s="834">
        <v>2</v>
      </c>
      <c r="I1039" s="834">
        <v>762</v>
      </c>
      <c r="J1039" s="815"/>
      <c r="K1039" s="815">
        <v>381</v>
      </c>
      <c r="L1039" s="834"/>
      <c r="M1039" s="834"/>
      <c r="N1039" s="815"/>
      <c r="O1039" s="815"/>
      <c r="P1039" s="834"/>
      <c r="Q1039" s="834"/>
      <c r="R1039" s="820"/>
      <c r="S1039" s="835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27312682-FEBD-43E8-ACD4-ECF0B9E90DA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76131918.320000008</v>
      </c>
      <c r="C3" s="344">
        <f t="shared" ref="C3:R3" si="0">SUBTOTAL(9,C6:C1048576)</f>
        <v>27.427399724788518</v>
      </c>
      <c r="D3" s="344">
        <f t="shared" si="0"/>
        <v>75185042</v>
      </c>
      <c r="E3" s="344">
        <f t="shared" si="0"/>
        <v>26</v>
      </c>
      <c r="F3" s="344">
        <f t="shared" si="0"/>
        <v>68809957</v>
      </c>
      <c r="G3" s="347">
        <f>IF(D3&lt;&gt;0,F3/D3,"")</f>
        <v>0.91520806758344297</v>
      </c>
      <c r="H3" s="343">
        <f t="shared" si="0"/>
        <v>8131005.1099999994</v>
      </c>
      <c r="I3" s="344">
        <f t="shared" si="0"/>
        <v>414.10284797478437</v>
      </c>
      <c r="J3" s="344">
        <f t="shared" si="0"/>
        <v>5157996.8300000029</v>
      </c>
      <c r="K3" s="344">
        <f t="shared" si="0"/>
        <v>14</v>
      </c>
      <c r="L3" s="344">
        <f t="shared" si="0"/>
        <v>5104908.000000013</v>
      </c>
      <c r="M3" s="345">
        <f>IF(J3&lt;&gt;0,L3/J3,"")</f>
        <v>0.98970747137896364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2"/>
      <c r="B5" s="843">
        <v>2018</v>
      </c>
      <c r="C5" s="844"/>
      <c r="D5" s="844">
        <v>2019</v>
      </c>
      <c r="E5" s="844"/>
      <c r="F5" s="844">
        <v>2020</v>
      </c>
      <c r="G5" s="882" t="s">
        <v>2</v>
      </c>
      <c r="H5" s="843">
        <v>2018</v>
      </c>
      <c r="I5" s="844"/>
      <c r="J5" s="844">
        <v>2019</v>
      </c>
      <c r="K5" s="844"/>
      <c r="L5" s="844">
        <v>2020</v>
      </c>
      <c r="M5" s="882" t="s">
        <v>2</v>
      </c>
      <c r="N5" s="843">
        <v>2018</v>
      </c>
      <c r="O5" s="844"/>
      <c r="P5" s="844">
        <v>2019</v>
      </c>
      <c r="Q5" s="844"/>
      <c r="R5" s="844">
        <v>2020</v>
      </c>
      <c r="S5" s="882" t="s">
        <v>2</v>
      </c>
    </row>
    <row r="6" spans="1:19" ht="14.45" customHeight="1" x14ac:dyDescent="0.2">
      <c r="A6" s="836" t="s">
        <v>5861</v>
      </c>
      <c r="B6" s="864">
        <v>1065948</v>
      </c>
      <c r="C6" s="808">
        <v>0.96576705214671676</v>
      </c>
      <c r="D6" s="864">
        <v>1103732</v>
      </c>
      <c r="E6" s="808">
        <v>1</v>
      </c>
      <c r="F6" s="864">
        <v>834756</v>
      </c>
      <c r="G6" s="813">
        <v>0.75630316054984359</v>
      </c>
      <c r="H6" s="864">
        <v>19242.39</v>
      </c>
      <c r="I6" s="808"/>
      <c r="J6" s="864"/>
      <c r="K6" s="808"/>
      <c r="L6" s="864"/>
      <c r="M6" s="813"/>
      <c r="N6" s="864"/>
      <c r="O6" s="808"/>
      <c r="P6" s="864"/>
      <c r="Q6" s="808"/>
      <c r="R6" s="864"/>
      <c r="S6" s="231"/>
    </row>
    <row r="7" spans="1:19" ht="14.45" customHeight="1" x14ac:dyDescent="0.2">
      <c r="A7" s="837" t="s">
        <v>5862</v>
      </c>
      <c r="B7" s="866">
        <v>177915</v>
      </c>
      <c r="C7" s="823">
        <v>0.43991217333897087</v>
      </c>
      <c r="D7" s="866">
        <v>404433</v>
      </c>
      <c r="E7" s="823">
        <v>1</v>
      </c>
      <c r="F7" s="866">
        <v>512687</v>
      </c>
      <c r="G7" s="828">
        <v>1.2676685631489022</v>
      </c>
      <c r="H7" s="866"/>
      <c r="I7" s="823"/>
      <c r="J7" s="866"/>
      <c r="K7" s="823"/>
      <c r="L7" s="866"/>
      <c r="M7" s="828"/>
      <c r="N7" s="866"/>
      <c r="O7" s="823"/>
      <c r="P7" s="866"/>
      <c r="Q7" s="823"/>
      <c r="R7" s="866"/>
      <c r="S7" s="829"/>
    </row>
    <row r="8" spans="1:19" ht="14.45" customHeight="1" x14ac:dyDescent="0.2">
      <c r="A8" s="837" t="s">
        <v>5863</v>
      </c>
      <c r="B8" s="866">
        <v>36461.990000000005</v>
      </c>
      <c r="C8" s="823">
        <v>1.2583948231233824</v>
      </c>
      <c r="D8" s="866">
        <v>28975</v>
      </c>
      <c r="E8" s="823">
        <v>1</v>
      </c>
      <c r="F8" s="866">
        <v>32005</v>
      </c>
      <c r="G8" s="828">
        <v>1.1045729076790336</v>
      </c>
      <c r="H8" s="866">
        <v>970.56</v>
      </c>
      <c r="I8" s="823">
        <v>0.43563503177851981</v>
      </c>
      <c r="J8" s="866">
        <v>2227.92</v>
      </c>
      <c r="K8" s="823">
        <v>1</v>
      </c>
      <c r="L8" s="866"/>
      <c r="M8" s="828"/>
      <c r="N8" s="866"/>
      <c r="O8" s="823"/>
      <c r="P8" s="866"/>
      <c r="Q8" s="823"/>
      <c r="R8" s="866"/>
      <c r="S8" s="829"/>
    </row>
    <row r="9" spans="1:19" ht="14.45" customHeight="1" x14ac:dyDescent="0.2">
      <c r="A9" s="837" t="s">
        <v>5864</v>
      </c>
      <c r="B9" s="866">
        <v>6370663</v>
      </c>
      <c r="C9" s="823">
        <v>0.93820342286377334</v>
      </c>
      <c r="D9" s="866">
        <v>6790279</v>
      </c>
      <c r="E9" s="823">
        <v>1</v>
      </c>
      <c r="F9" s="866">
        <v>5418293</v>
      </c>
      <c r="G9" s="828">
        <v>0.79794850844862197</v>
      </c>
      <c r="H9" s="866">
        <v>408377.56000000006</v>
      </c>
      <c r="I9" s="823">
        <v>2.0127663913812586</v>
      </c>
      <c r="J9" s="866">
        <v>202893.67000000007</v>
      </c>
      <c r="K9" s="823">
        <v>1</v>
      </c>
      <c r="L9" s="866">
        <v>133413.40999999995</v>
      </c>
      <c r="M9" s="828">
        <v>0.65755333815983463</v>
      </c>
      <c r="N9" s="866"/>
      <c r="O9" s="823"/>
      <c r="P9" s="866"/>
      <c r="Q9" s="823"/>
      <c r="R9" s="866"/>
      <c r="S9" s="829"/>
    </row>
    <row r="10" spans="1:19" ht="14.45" customHeight="1" x14ac:dyDescent="0.2">
      <c r="A10" s="837" t="s">
        <v>5865</v>
      </c>
      <c r="B10" s="866">
        <v>2331844</v>
      </c>
      <c r="C10" s="823">
        <v>1.0990331914203693</v>
      </c>
      <c r="D10" s="866">
        <v>2121723</v>
      </c>
      <c r="E10" s="823">
        <v>1</v>
      </c>
      <c r="F10" s="866">
        <v>1601481</v>
      </c>
      <c r="G10" s="828">
        <v>0.75480211130293628</v>
      </c>
      <c r="H10" s="866">
        <v>77790.709999999977</v>
      </c>
      <c r="I10" s="823">
        <v>4.9520623856131127</v>
      </c>
      <c r="J10" s="866">
        <v>15708.749999999998</v>
      </c>
      <c r="K10" s="823">
        <v>1</v>
      </c>
      <c r="L10" s="866">
        <v>12003.960000000001</v>
      </c>
      <c r="M10" s="828">
        <v>0.76415755550250675</v>
      </c>
      <c r="N10" s="866"/>
      <c r="O10" s="823"/>
      <c r="P10" s="866"/>
      <c r="Q10" s="823"/>
      <c r="R10" s="866"/>
      <c r="S10" s="829"/>
    </row>
    <row r="11" spans="1:19" ht="14.45" customHeight="1" x14ac:dyDescent="0.2">
      <c r="A11" s="837" t="s">
        <v>5866</v>
      </c>
      <c r="B11" s="866">
        <v>5121322</v>
      </c>
      <c r="C11" s="823">
        <v>1.0156019249414048</v>
      </c>
      <c r="D11" s="866">
        <v>5042647</v>
      </c>
      <c r="E11" s="823">
        <v>1</v>
      </c>
      <c r="F11" s="866">
        <v>4678813</v>
      </c>
      <c r="G11" s="828">
        <v>0.92784860808222347</v>
      </c>
      <c r="H11" s="866">
        <v>345953.39</v>
      </c>
      <c r="I11" s="823">
        <v>59.3076510320236</v>
      </c>
      <c r="J11" s="866">
        <v>5833.1999999999989</v>
      </c>
      <c r="K11" s="823">
        <v>1</v>
      </c>
      <c r="L11" s="866">
        <v>3903.0000000000005</v>
      </c>
      <c r="M11" s="828">
        <v>0.66910100802304073</v>
      </c>
      <c r="N11" s="866"/>
      <c r="O11" s="823"/>
      <c r="P11" s="866"/>
      <c r="Q11" s="823"/>
      <c r="R11" s="866"/>
      <c r="S11" s="829"/>
    </row>
    <row r="12" spans="1:19" ht="14.45" customHeight="1" x14ac:dyDescent="0.2">
      <c r="A12" s="837" t="s">
        <v>2232</v>
      </c>
      <c r="B12" s="866">
        <v>32393518</v>
      </c>
      <c r="C12" s="823">
        <v>1.0857829929476686</v>
      </c>
      <c r="D12" s="866">
        <v>29834247</v>
      </c>
      <c r="E12" s="823">
        <v>1</v>
      </c>
      <c r="F12" s="866">
        <v>32647787</v>
      </c>
      <c r="G12" s="828">
        <v>1.0943057151735722</v>
      </c>
      <c r="H12" s="866">
        <v>6451719.5299999993</v>
      </c>
      <c r="I12" s="823">
        <v>1.3455871085349138</v>
      </c>
      <c r="J12" s="866">
        <v>4794724.5400000038</v>
      </c>
      <c r="K12" s="823">
        <v>1</v>
      </c>
      <c r="L12" s="866">
        <v>4865427.7800000124</v>
      </c>
      <c r="M12" s="828">
        <v>1.0147460483725741</v>
      </c>
      <c r="N12" s="866"/>
      <c r="O12" s="823"/>
      <c r="P12" s="866"/>
      <c r="Q12" s="823"/>
      <c r="R12" s="866"/>
      <c r="S12" s="829"/>
    </row>
    <row r="13" spans="1:19" ht="14.45" customHeight="1" x14ac:dyDescent="0.2">
      <c r="A13" s="837" t="s">
        <v>5867</v>
      </c>
      <c r="B13" s="866">
        <v>4460782</v>
      </c>
      <c r="C13" s="823">
        <v>0.94210292887736224</v>
      </c>
      <c r="D13" s="866">
        <v>4734920</v>
      </c>
      <c r="E13" s="823">
        <v>1</v>
      </c>
      <c r="F13" s="866">
        <v>4228210</v>
      </c>
      <c r="G13" s="828">
        <v>0.89298446436265022</v>
      </c>
      <c r="H13" s="866">
        <v>144097.89000000001</v>
      </c>
      <c r="I13" s="823">
        <v>159.26818458137609</v>
      </c>
      <c r="J13" s="866">
        <v>904.75</v>
      </c>
      <c r="K13" s="823">
        <v>1</v>
      </c>
      <c r="L13" s="866">
        <v>904.75</v>
      </c>
      <c r="M13" s="828">
        <v>1</v>
      </c>
      <c r="N13" s="866"/>
      <c r="O13" s="823"/>
      <c r="P13" s="866"/>
      <c r="Q13" s="823"/>
      <c r="R13" s="866"/>
      <c r="S13" s="829"/>
    </row>
    <row r="14" spans="1:19" ht="14.45" customHeight="1" x14ac:dyDescent="0.2">
      <c r="A14" s="837" t="s">
        <v>5868</v>
      </c>
      <c r="B14" s="866">
        <v>88756</v>
      </c>
      <c r="C14" s="823">
        <v>1.7334479121909301</v>
      </c>
      <c r="D14" s="866">
        <v>51202</v>
      </c>
      <c r="E14" s="823">
        <v>1</v>
      </c>
      <c r="F14" s="866">
        <v>23648</v>
      </c>
      <c r="G14" s="828">
        <v>0.46185695871255028</v>
      </c>
      <c r="H14" s="866">
        <v>2714.25</v>
      </c>
      <c r="I14" s="823"/>
      <c r="J14" s="866"/>
      <c r="K14" s="823"/>
      <c r="L14" s="866"/>
      <c r="M14" s="828"/>
      <c r="N14" s="866"/>
      <c r="O14" s="823"/>
      <c r="P14" s="866"/>
      <c r="Q14" s="823"/>
      <c r="R14" s="866"/>
      <c r="S14" s="829"/>
    </row>
    <row r="15" spans="1:19" ht="14.45" customHeight="1" x14ac:dyDescent="0.2">
      <c r="A15" s="837" t="s">
        <v>5869</v>
      </c>
      <c r="B15" s="866">
        <v>3731384</v>
      </c>
      <c r="C15" s="823">
        <v>0.85681462630216798</v>
      </c>
      <c r="D15" s="866">
        <v>4354949</v>
      </c>
      <c r="E15" s="823">
        <v>1</v>
      </c>
      <c r="F15" s="866">
        <v>3069630</v>
      </c>
      <c r="G15" s="828">
        <v>0.70486014876408432</v>
      </c>
      <c r="H15" s="866">
        <v>44332.75</v>
      </c>
      <c r="I15" s="823">
        <v>19.191666666666666</v>
      </c>
      <c r="J15" s="866">
        <v>2310</v>
      </c>
      <c r="K15" s="823">
        <v>1</v>
      </c>
      <c r="L15" s="866"/>
      <c r="M15" s="828"/>
      <c r="N15" s="866"/>
      <c r="O15" s="823"/>
      <c r="P15" s="866"/>
      <c r="Q15" s="823"/>
      <c r="R15" s="866"/>
      <c r="S15" s="829"/>
    </row>
    <row r="16" spans="1:19" ht="14.45" customHeight="1" x14ac:dyDescent="0.2">
      <c r="A16" s="837" t="s">
        <v>5870</v>
      </c>
      <c r="B16" s="866">
        <v>5139244</v>
      </c>
      <c r="C16" s="823">
        <v>1.0106557269050369</v>
      </c>
      <c r="D16" s="866">
        <v>5085059</v>
      </c>
      <c r="E16" s="823">
        <v>1</v>
      </c>
      <c r="F16" s="866">
        <v>3179372</v>
      </c>
      <c r="G16" s="828">
        <v>0.62523797658984881</v>
      </c>
      <c r="H16" s="866">
        <v>254428.16999999998</v>
      </c>
      <c r="I16" s="823">
        <v>10.543020207704339</v>
      </c>
      <c r="J16" s="866">
        <v>24132.379999999994</v>
      </c>
      <c r="K16" s="823">
        <v>1</v>
      </c>
      <c r="L16" s="866">
        <v>8308.9499999999989</v>
      </c>
      <c r="M16" s="828">
        <v>0.34430710936923759</v>
      </c>
      <c r="N16" s="866"/>
      <c r="O16" s="823"/>
      <c r="P16" s="866"/>
      <c r="Q16" s="823"/>
      <c r="R16" s="866"/>
      <c r="S16" s="829"/>
    </row>
    <row r="17" spans="1:19" ht="14.45" customHeight="1" x14ac:dyDescent="0.2">
      <c r="A17" s="837" t="s">
        <v>5871</v>
      </c>
      <c r="B17" s="866">
        <v>3039249</v>
      </c>
      <c r="C17" s="823">
        <v>1.0416002796565298</v>
      </c>
      <c r="D17" s="866">
        <v>2917865</v>
      </c>
      <c r="E17" s="823">
        <v>1</v>
      </c>
      <c r="F17" s="866">
        <v>2447145</v>
      </c>
      <c r="G17" s="828">
        <v>0.83867656659920864</v>
      </c>
      <c r="H17" s="866">
        <v>123950.75</v>
      </c>
      <c r="I17" s="823">
        <v>137</v>
      </c>
      <c r="J17" s="866">
        <v>904.75</v>
      </c>
      <c r="K17" s="823">
        <v>1</v>
      </c>
      <c r="L17" s="866"/>
      <c r="M17" s="828"/>
      <c r="N17" s="866"/>
      <c r="O17" s="823"/>
      <c r="P17" s="866"/>
      <c r="Q17" s="823"/>
      <c r="R17" s="866"/>
      <c r="S17" s="829"/>
    </row>
    <row r="18" spans="1:19" ht="14.45" customHeight="1" x14ac:dyDescent="0.2">
      <c r="A18" s="837" t="s">
        <v>5872</v>
      </c>
      <c r="B18" s="866">
        <v>2112261</v>
      </c>
      <c r="C18" s="823">
        <v>0.97718517545292161</v>
      </c>
      <c r="D18" s="866">
        <v>2161577</v>
      </c>
      <c r="E18" s="823">
        <v>1</v>
      </c>
      <c r="F18" s="866">
        <v>1583569</v>
      </c>
      <c r="G18" s="828">
        <v>0.73259893124325437</v>
      </c>
      <c r="H18" s="866">
        <v>7238</v>
      </c>
      <c r="I18" s="823"/>
      <c r="J18" s="866"/>
      <c r="K18" s="823"/>
      <c r="L18" s="866"/>
      <c r="M18" s="828"/>
      <c r="N18" s="866"/>
      <c r="O18" s="823"/>
      <c r="P18" s="866"/>
      <c r="Q18" s="823"/>
      <c r="R18" s="866"/>
      <c r="S18" s="829"/>
    </row>
    <row r="19" spans="1:19" ht="14.45" customHeight="1" x14ac:dyDescent="0.2">
      <c r="A19" s="837" t="s">
        <v>5873</v>
      </c>
      <c r="B19" s="866">
        <v>421822</v>
      </c>
      <c r="C19" s="823">
        <v>1.2254715117427633</v>
      </c>
      <c r="D19" s="866">
        <v>344212</v>
      </c>
      <c r="E19" s="823">
        <v>1</v>
      </c>
      <c r="F19" s="866">
        <v>364134</v>
      </c>
      <c r="G19" s="828">
        <v>1.0578771222386203</v>
      </c>
      <c r="H19" s="866">
        <v>17190.25</v>
      </c>
      <c r="I19" s="823"/>
      <c r="J19" s="866"/>
      <c r="K19" s="823"/>
      <c r="L19" s="866"/>
      <c r="M19" s="828"/>
      <c r="N19" s="866"/>
      <c r="O19" s="823"/>
      <c r="P19" s="866"/>
      <c r="Q19" s="823"/>
      <c r="R19" s="866"/>
      <c r="S19" s="829"/>
    </row>
    <row r="20" spans="1:19" ht="14.45" customHeight="1" x14ac:dyDescent="0.2">
      <c r="A20" s="837" t="s">
        <v>5874</v>
      </c>
      <c r="B20" s="866">
        <v>425201</v>
      </c>
      <c r="C20" s="823">
        <v>1.028919540229885</v>
      </c>
      <c r="D20" s="866">
        <v>413250</v>
      </c>
      <c r="E20" s="823">
        <v>1</v>
      </c>
      <c r="F20" s="866">
        <v>329828</v>
      </c>
      <c r="G20" s="828">
        <v>0.79813188142770719</v>
      </c>
      <c r="H20" s="866">
        <v>2714.25</v>
      </c>
      <c r="I20" s="823">
        <v>3</v>
      </c>
      <c r="J20" s="866">
        <v>904.75</v>
      </c>
      <c r="K20" s="823">
        <v>1</v>
      </c>
      <c r="L20" s="866"/>
      <c r="M20" s="828"/>
      <c r="N20" s="866"/>
      <c r="O20" s="823"/>
      <c r="P20" s="866"/>
      <c r="Q20" s="823"/>
      <c r="R20" s="866"/>
      <c r="S20" s="829"/>
    </row>
    <row r="21" spans="1:19" ht="14.45" customHeight="1" x14ac:dyDescent="0.2">
      <c r="A21" s="837" t="s">
        <v>5875</v>
      </c>
      <c r="B21" s="866">
        <v>248256</v>
      </c>
      <c r="C21" s="823">
        <v>1.1082857142857143</v>
      </c>
      <c r="D21" s="866">
        <v>224000</v>
      </c>
      <c r="E21" s="823">
        <v>1</v>
      </c>
      <c r="F21" s="866">
        <v>217659</v>
      </c>
      <c r="G21" s="828">
        <v>0.97169196428571425</v>
      </c>
      <c r="H21" s="866">
        <v>2956.89</v>
      </c>
      <c r="I21" s="823">
        <v>12.186325420375866</v>
      </c>
      <c r="J21" s="866">
        <v>242.64</v>
      </c>
      <c r="K21" s="823">
        <v>1</v>
      </c>
      <c r="L21" s="866"/>
      <c r="M21" s="828"/>
      <c r="N21" s="866"/>
      <c r="O21" s="823"/>
      <c r="P21" s="866"/>
      <c r="Q21" s="823"/>
      <c r="R21" s="866"/>
      <c r="S21" s="829"/>
    </row>
    <row r="22" spans="1:19" ht="14.45" customHeight="1" x14ac:dyDescent="0.2">
      <c r="A22" s="837" t="s">
        <v>5876</v>
      </c>
      <c r="B22" s="866">
        <v>39863</v>
      </c>
      <c r="C22" s="823">
        <v>1.3781503889369058</v>
      </c>
      <c r="D22" s="866">
        <v>28925</v>
      </c>
      <c r="E22" s="823">
        <v>1</v>
      </c>
      <c r="F22" s="866">
        <v>16268</v>
      </c>
      <c r="G22" s="828">
        <v>0.56242005185825406</v>
      </c>
      <c r="H22" s="866"/>
      <c r="I22" s="823"/>
      <c r="J22" s="866"/>
      <c r="K22" s="823"/>
      <c r="L22" s="866"/>
      <c r="M22" s="828"/>
      <c r="N22" s="866"/>
      <c r="O22" s="823"/>
      <c r="P22" s="866"/>
      <c r="Q22" s="823"/>
      <c r="R22" s="866"/>
      <c r="S22" s="829"/>
    </row>
    <row r="23" spans="1:19" ht="14.45" customHeight="1" x14ac:dyDescent="0.2">
      <c r="A23" s="837" t="s">
        <v>5877</v>
      </c>
      <c r="B23" s="866">
        <v>7998</v>
      </c>
      <c r="C23" s="823">
        <v>1.8445571955719557</v>
      </c>
      <c r="D23" s="866">
        <v>4336</v>
      </c>
      <c r="E23" s="823">
        <v>1</v>
      </c>
      <c r="F23" s="866">
        <v>10474</v>
      </c>
      <c r="G23" s="828">
        <v>2.4155904059040592</v>
      </c>
      <c r="H23" s="866"/>
      <c r="I23" s="823"/>
      <c r="J23" s="866"/>
      <c r="K23" s="823"/>
      <c r="L23" s="866"/>
      <c r="M23" s="828"/>
      <c r="N23" s="866"/>
      <c r="O23" s="823"/>
      <c r="P23" s="866"/>
      <c r="Q23" s="823"/>
      <c r="R23" s="866"/>
      <c r="S23" s="829"/>
    </row>
    <row r="24" spans="1:19" ht="14.45" customHeight="1" x14ac:dyDescent="0.2">
      <c r="A24" s="837" t="s">
        <v>5878</v>
      </c>
      <c r="B24" s="866">
        <v>62334</v>
      </c>
      <c r="C24" s="823">
        <v>1.1859137780145352</v>
      </c>
      <c r="D24" s="866">
        <v>52562</v>
      </c>
      <c r="E24" s="823">
        <v>1</v>
      </c>
      <c r="F24" s="866">
        <v>24311</v>
      </c>
      <c r="G24" s="828">
        <v>0.46252045203759368</v>
      </c>
      <c r="H24" s="866"/>
      <c r="I24" s="823"/>
      <c r="J24" s="866"/>
      <c r="K24" s="823"/>
      <c r="L24" s="866"/>
      <c r="M24" s="828"/>
      <c r="N24" s="866"/>
      <c r="O24" s="823"/>
      <c r="P24" s="866"/>
      <c r="Q24" s="823"/>
      <c r="R24" s="866"/>
      <c r="S24" s="829"/>
    </row>
    <row r="25" spans="1:19" ht="14.45" customHeight="1" x14ac:dyDescent="0.2">
      <c r="A25" s="837" t="s">
        <v>5879</v>
      </c>
      <c r="B25" s="866">
        <v>841905</v>
      </c>
      <c r="C25" s="823">
        <v>1.0226502505897301</v>
      </c>
      <c r="D25" s="866">
        <v>823258</v>
      </c>
      <c r="E25" s="823">
        <v>1</v>
      </c>
      <c r="F25" s="866">
        <v>521967</v>
      </c>
      <c r="G25" s="828">
        <v>0.63402602829246724</v>
      </c>
      <c r="H25" s="866">
        <v>3619</v>
      </c>
      <c r="I25" s="823"/>
      <c r="J25" s="866"/>
      <c r="K25" s="823"/>
      <c r="L25" s="866"/>
      <c r="M25" s="828"/>
      <c r="N25" s="866"/>
      <c r="O25" s="823"/>
      <c r="P25" s="866"/>
      <c r="Q25" s="823"/>
      <c r="R25" s="866"/>
      <c r="S25" s="829"/>
    </row>
    <row r="26" spans="1:19" ht="14.45" customHeight="1" x14ac:dyDescent="0.2">
      <c r="A26" s="837" t="s">
        <v>5880</v>
      </c>
      <c r="B26" s="866">
        <v>40039</v>
      </c>
      <c r="C26" s="823">
        <v>0.3554535608387635</v>
      </c>
      <c r="D26" s="866">
        <v>112642</v>
      </c>
      <c r="E26" s="823">
        <v>1</v>
      </c>
      <c r="F26" s="866">
        <v>64533</v>
      </c>
      <c r="G26" s="828">
        <v>0.57290353509348202</v>
      </c>
      <c r="H26" s="866">
        <v>10676.16</v>
      </c>
      <c r="I26" s="823">
        <v>1.2941176470588234</v>
      </c>
      <c r="J26" s="866">
        <v>8249.76</v>
      </c>
      <c r="K26" s="823">
        <v>1</v>
      </c>
      <c r="L26" s="866">
        <v>7304.4399999999978</v>
      </c>
      <c r="M26" s="828">
        <v>0.88541242411900434</v>
      </c>
      <c r="N26" s="866"/>
      <c r="O26" s="823"/>
      <c r="P26" s="866"/>
      <c r="Q26" s="823"/>
      <c r="R26" s="866"/>
      <c r="S26" s="829"/>
    </row>
    <row r="27" spans="1:19" ht="14.45" customHeight="1" x14ac:dyDescent="0.2">
      <c r="A27" s="837" t="s">
        <v>5881</v>
      </c>
      <c r="B27" s="866">
        <v>2782</v>
      </c>
      <c r="C27" s="823">
        <v>0.68674401382374717</v>
      </c>
      <c r="D27" s="866">
        <v>4051</v>
      </c>
      <c r="E27" s="823">
        <v>1</v>
      </c>
      <c r="F27" s="866">
        <v>4292</v>
      </c>
      <c r="G27" s="828">
        <v>1.0594914835843001</v>
      </c>
      <c r="H27" s="866"/>
      <c r="I27" s="823"/>
      <c r="J27" s="866"/>
      <c r="K27" s="823"/>
      <c r="L27" s="866">
        <v>1500</v>
      </c>
      <c r="M27" s="828"/>
      <c r="N27" s="866"/>
      <c r="O27" s="823"/>
      <c r="P27" s="866"/>
      <c r="Q27" s="823"/>
      <c r="R27" s="866"/>
      <c r="S27" s="829"/>
    </row>
    <row r="28" spans="1:19" ht="14.45" customHeight="1" x14ac:dyDescent="0.2">
      <c r="A28" s="837" t="s">
        <v>5882</v>
      </c>
      <c r="B28" s="866">
        <v>3069896.33</v>
      </c>
      <c r="C28" s="823">
        <v>0.95754451406717822</v>
      </c>
      <c r="D28" s="866">
        <v>3206009</v>
      </c>
      <c r="E28" s="823">
        <v>1</v>
      </c>
      <c r="F28" s="866">
        <v>2235920</v>
      </c>
      <c r="G28" s="828">
        <v>0.69741538467296882</v>
      </c>
      <c r="H28" s="866">
        <v>25637.439999999991</v>
      </c>
      <c r="I28" s="823">
        <v>1.2083938022627125</v>
      </c>
      <c r="J28" s="866">
        <v>21216.12999999999</v>
      </c>
      <c r="K28" s="823">
        <v>1</v>
      </c>
      <c r="L28" s="866">
        <v>8673.8699999999972</v>
      </c>
      <c r="M28" s="828">
        <v>0.40883375054734306</v>
      </c>
      <c r="N28" s="866"/>
      <c r="O28" s="823"/>
      <c r="P28" s="866"/>
      <c r="Q28" s="823"/>
      <c r="R28" s="866"/>
      <c r="S28" s="829"/>
    </row>
    <row r="29" spans="1:19" ht="14.45" customHeight="1" x14ac:dyDescent="0.2">
      <c r="A29" s="837" t="s">
        <v>5883</v>
      </c>
      <c r="B29" s="866">
        <v>10359</v>
      </c>
      <c r="C29" s="823">
        <v>1.2218683651804672</v>
      </c>
      <c r="D29" s="866">
        <v>8478</v>
      </c>
      <c r="E29" s="823">
        <v>1</v>
      </c>
      <c r="F29" s="866">
        <v>13772</v>
      </c>
      <c r="G29" s="828">
        <v>1.6244397263505543</v>
      </c>
      <c r="H29" s="866"/>
      <c r="I29" s="823"/>
      <c r="J29" s="866"/>
      <c r="K29" s="823"/>
      <c r="L29" s="866"/>
      <c r="M29" s="828"/>
      <c r="N29" s="866"/>
      <c r="O29" s="823"/>
      <c r="P29" s="866"/>
      <c r="Q29" s="823"/>
      <c r="R29" s="866"/>
      <c r="S29" s="829"/>
    </row>
    <row r="30" spans="1:19" ht="14.45" customHeight="1" x14ac:dyDescent="0.2">
      <c r="A30" s="837" t="s">
        <v>5884</v>
      </c>
      <c r="B30" s="866">
        <v>26433</v>
      </c>
      <c r="C30" s="823">
        <v>1.130726782735167</v>
      </c>
      <c r="D30" s="866">
        <v>23377</v>
      </c>
      <c r="E30" s="823">
        <v>1</v>
      </c>
      <c r="F30" s="866">
        <v>71670</v>
      </c>
      <c r="G30" s="828">
        <v>3.0658339393420886</v>
      </c>
      <c r="H30" s="866">
        <v>4119.5</v>
      </c>
      <c r="I30" s="823"/>
      <c r="J30" s="866"/>
      <c r="K30" s="823"/>
      <c r="L30" s="866"/>
      <c r="M30" s="828"/>
      <c r="N30" s="866"/>
      <c r="O30" s="823"/>
      <c r="P30" s="866"/>
      <c r="Q30" s="823"/>
      <c r="R30" s="866"/>
      <c r="S30" s="829"/>
    </row>
    <row r="31" spans="1:19" ht="14.45" customHeight="1" thickBot="1" x14ac:dyDescent="0.25">
      <c r="A31" s="870" t="s">
        <v>5885</v>
      </c>
      <c r="B31" s="868">
        <v>4865682</v>
      </c>
      <c r="C31" s="815">
        <v>0.91661187860447368</v>
      </c>
      <c r="D31" s="868">
        <v>5308334</v>
      </c>
      <c r="E31" s="815">
        <v>1</v>
      </c>
      <c r="F31" s="868">
        <v>4677733</v>
      </c>
      <c r="G31" s="820">
        <v>0.88120547802756943</v>
      </c>
      <c r="H31" s="868">
        <v>183275.67</v>
      </c>
      <c r="I31" s="815">
        <v>2.3574377000084512</v>
      </c>
      <c r="J31" s="868">
        <v>77743.59</v>
      </c>
      <c r="K31" s="815">
        <v>1</v>
      </c>
      <c r="L31" s="868">
        <v>63467.840000000004</v>
      </c>
      <c r="M31" s="820">
        <v>0.81637392870589087</v>
      </c>
      <c r="N31" s="868"/>
      <c r="O31" s="815"/>
      <c r="P31" s="868"/>
      <c r="Q31" s="815"/>
      <c r="R31" s="868"/>
      <c r="S31" s="82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672613F-17CD-40D0-B16D-FE8828185DD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2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6756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120894.75</v>
      </c>
      <c r="G3" s="208">
        <f t="shared" si="0"/>
        <v>84262923.430000007</v>
      </c>
      <c r="H3" s="208"/>
      <c r="I3" s="208"/>
      <c r="J3" s="208">
        <f t="shared" si="0"/>
        <v>121658.79000000001</v>
      </c>
      <c r="K3" s="208">
        <f t="shared" si="0"/>
        <v>80343038.830000013</v>
      </c>
      <c r="L3" s="208"/>
      <c r="M3" s="208"/>
      <c r="N3" s="208">
        <f t="shared" si="0"/>
        <v>99621.900000000023</v>
      </c>
      <c r="O3" s="208">
        <f t="shared" si="0"/>
        <v>73914864.999999985</v>
      </c>
      <c r="P3" s="79">
        <f>IF(K3=0,0,O3/K3)</f>
        <v>0.91999090495442204</v>
      </c>
      <c r="Q3" s="209">
        <f>IF(N3=0,0,O3/N3)</f>
        <v>741.95397799078285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5886</v>
      </c>
      <c r="B6" s="808" t="s">
        <v>5811</v>
      </c>
      <c r="C6" s="808" t="s">
        <v>5756</v>
      </c>
      <c r="D6" s="808" t="s">
        <v>5828</v>
      </c>
      <c r="E6" s="808" t="s">
        <v>5829</v>
      </c>
      <c r="F6" s="225">
        <v>21</v>
      </c>
      <c r="G6" s="225">
        <v>18999.75</v>
      </c>
      <c r="H6" s="225"/>
      <c r="I6" s="225">
        <v>904.75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5886</v>
      </c>
      <c r="B7" s="823" t="s">
        <v>5811</v>
      </c>
      <c r="C7" s="823" t="s">
        <v>5756</v>
      </c>
      <c r="D7" s="823" t="s">
        <v>5761</v>
      </c>
      <c r="E7" s="823" t="s">
        <v>5762</v>
      </c>
      <c r="F7" s="832">
        <v>1</v>
      </c>
      <c r="G7" s="832">
        <v>242.64</v>
      </c>
      <c r="H7" s="832"/>
      <c r="I7" s="832">
        <v>242.64</v>
      </c>
      <c r="J7" s="832"/>
      <c r="K7" s="832"/>
      <c r="L7" s="832"/>
      <c r="M7" s="832"/>
      <c r="N7" s="832"/>
      <c r="O7" s="832"/>
      <c r="P7" s="828"/>
      <c r="Q7" s="833"/>
    </row>
    <row r="8" spans="1:17" ht="14.45" customHeight="1" x14ac:dyDescent="0.2">
      <c r="A8" s="822" t="s">
        <v>5886</v>
      </c>
      <c r="B8" s="823" t="s">
        <v>5811</v>
      </c>
      <c r="C8" s="823" t="s">
        <v>5728</v>
      </c>
      <c r="D8" s="823" t="s">
        <v>5887</v>
      </c>
      <c r="E8" s="823" t="s">
        <v>5888</v>
      </c>
      <c r="F8" s="832"/>
      <c r="G8" s="832"/>
      <c r="H8" s="832"/>
      <c r="I8" s="832"/>
      <c r="J8" s="832">
        <v>1</v>
      </c>
      <c r="K8" s="832">
        <v>199</v>
      </c>
      <c r="L8" s="832">
        <v>1</v>
      </c>
      <c r="M8" s="832">
        <v>199</v>
      </c>
      <c r="N8" s="832">
        <v>1</v>
      </c>
      <c r="O8" s="832">
        <v>201</v>
      </c>
      <c r="P8" s="828">
        <v>1.0100502512562815</v>
      </c>
      <c r="Q8" s="833">
        <v>201</v>
      </c>
    </row>
    <row r="9" spans="1:17" ht="14.45" customHeight="1" x14ac:dyDescent="0.2">
      <c r="A9" s="822" t="s">
        <v>5886</v>
      </c>
      <c r="B9" s="823" t="s">
        <v>5811</v>
      </c>
      <c r="C9" s="823" t="s">
        <v>5728</v>
      </c>
      <c r="D9" s="823" t="s">
        <v>5773</v>
      </c>
      <c r="E9" s="823" t="s">
        <v>5774</v>
      </c>
      <c r="F9" s="832">
        <v>1</v>
      </c>
      <c r="G9" s="832">
        <v>37</v>
      </c>
      <c r="H9" s="832"/>
      <c r="I9" s="832">
        <v>37</v>
      </c>
      <c r="J9" s="832"/>
      <c r="K9" s="832"/>
      <c r="L9" s="832"/>
      <c r="M9" s="832"/>
      <c r="N9" s="832">
        <v>1</v>
      </c>
      <c r="O9" s="832">
        <v>38</v>
      </c>
      <c r="P9" s="828"/>
      <c r="Q9" s="833">
        <v>38</v>
      </c>
    </row>
    <row r="10" spans="1:17" ht="14.45" customHeight="1" x14ac:dyDescent="0.2">
      <c r="A10" s="822" t="s">
        <v>5886</v>
      </c>
      <c r="B10" s="823" t="s">
        <v>5811</v>
      </c>
      <c r="C10" s="823" t="s">
        <v>5728</v>
      </c>
      <c r="D10" s="823" t="s">
        <v>5819</v>
      </c>
      <c r="E10" s="823" t="s">
        <v>5820</v>
      </c>
      <c r="F10" s="832">
        <v>250</v>
      </c>
      <c r="G10" s="832">
        <v>63000</v>
      </c>
      <c r="H10" s="832">
        <v>0.97267253358036132</v>
      </c>
      <c r="I10" s="832">
        <v>252</v>
      </c>
      <c r="J10" s="832">
        <v>255</v>
      </c>
      <c r="K10" s="832">
        <v>64770</v>
      </c>
      <c r="L10" s="832">
        <v>1</v>
      </c>
      <c r="M10" s="832">
        <v>254</v>
      </c>
      <c r="N10" s="832">
        <v>217</v>
      </c>
      <c r="O10" s="832">
        <v>55335</v>
      </c>
      <c r="P10" s="828">
        <v>0.85433070866141736</v>
      </c>
      <c r="Q10" s="833">
        <v>255</v>
      </c>
    </row>
    <row r="11" spans="1:17" ht="14.45" customHeight="1" x14ac:dyDescent="0.2">
      <c r="A11" s="822" t="s">
        <v>5886</v>
      </c>
      <c r="B11" s="823" t="s">
        <v>5811</v>
      </c>
      <c r="C11" s="823" t="s">
        <v>5728</v>
      </c>
      <c r="D11" s="823" t="s">
        <v>5821</v>
      </c>
      <c r="E11" s="823" t="s">
        <v>5822</v>
      </c>
      <c r="F11" s="832">
        <v>387</v>
      </c>
      <c r="G11" s="832">
        <v>49149</v>
      </c>
      <c r="H11" s="832">
        <v>0.9537198742577716</v>
      </c>
      <c r="I11" s="832">
        <v>127</v>
      </c>
      <c r="J11" s="832">
        <v>409</v>
      </c>
      <c r="K11" s="832">
        <v>51534</v>
      </c>
      <c r="L11" s="832">
        <v>1</v>
      </c>
      <c r="M11" s="832">
        <v>126</v>
      </c>
      <c r="N11" s="832">
        <v>204</v>
      </c>
      <c r="O11" s="832">
        <v>25908</v>
      </c>
      <c r="P11" s="828">
        <v>0.50273605774828267</v>
      </c>
      <c r="Q11" s="833">
        <v>127</v>
      </c>
    </row>
    <row r="12" spans="1:17" ht="14.45" customHeight="1" x14ac:dyDescent="0.2">
      <c r="A12" s="822" t="s">
        <v>5886</v>
      </c>
      <c r="B12" s="823" t="s">
        <v>5811</v>
      </c>
      <c r="C12" s="823" t="s">
        <v>5728</v>
      </c>
      <c r="D12" s="823" t="s">
        <v>5832</v>
      </c>
      <c r="E12" s="823" t="s">
        <v>5833</v>
      </c>
      <c r="F12" s="832">
        <v>1</v>
      </c>
      <c r="G12" s="832">
        <v>496</v>
      </c>
      <c r="H12" s="832"/>
      <c r="I12" s="832">
        <v>496</v>
      </c>
      <c r="J12" s="832"/>
      <c r="K12" s="832"/>
      <c r="L12" s="832"/>
      <c r="M12" s="832"/>
      <c r="N12" s="832"/>
      <c r="O12" s="832"/>
      <c r="P12" s="828"/>
      <c r="Q12" s="833"/>
    </row>
    <row r="13" spans="1:17" ht="14.45" customHeight="1" x14ac:dyDescent="0.2">
      <c r="A13" s="822" t="s">
        <v>5886</v>
      </c>
      <c r="B13" s="823" t="s">
        <v>5811</v>
      </c>
      <c r="C13" s="823" t="s">
        <v>5728</v>
      </c>
      <c r="D13" s="823" t="s">
        <v>5834</v>
      </c>
      <c r="E13" s="823" t="s">
        <v>5835</v>
      </c>
      <c r="F13" s="832"/>
      <c r="G13" s="832"/>
      <c r="H13" s="832"/>
      <c r="I13" s="832"/>
      <c r="J13" s="832">
        <v>2</v>
      </c>
      <c r="K13" s="832">
        <v>1382</v>
      </c>
      <c r="L13" s="832">
        <v>1</v>
      </c>
      <c r="M13" s="832">
        <v>691</v>
      </c>
      <c r="N13" s="832">
        <v>2</v>
      </c>
      <c r="O13" s="832">
        <v>1384</v>
      </c>
      <c r="P13" s="828">
        <v>1.0014471780028944</v>
      </c>
      <c r="Q13" s="833">
        <v>692</v>
      </c>
    </row>
    <row r="14" spans="1:17" ht="14.45" customHeight="1" x14ac:dyDescent="0.2">
      <c r="A14" s="822" t="s">
        <v>5886</v>
      </c>
      <c r="B14" s="823" t="s">
        <v>5811</v>
      </c>
      <c r="C14" s="823" t="s">
        <v>5728</v>
      </c>
      <c r="D14" s="823" t="s">
        <v>5837</v>
      </c>
      <c r="E14" s="823" t="s">
        <v>5835</v>
      </c>
      <c r="F14" s="832"/>
      <c r="G14" s="832"/>
      <c r="H14" s="832"/>
      <c r="I14" s="832"/>
      <c r="J14" s="832">
        <v>3</v>
      </c>
      <c r="K14" s="832">
        <v>2298</v>
      </c>
      <c r="L14" s="832">
        <v>1</v>
      </c>
      <c r="M14" s="832">
        <v>766</v>
      </c>
      <c r="N14" s="832"/>
      <c r="O14" s="832"/>
      <c r="P14" s="828"/>
      <c r="Q14" s="833"/>
    </row>
    <row r="15" spans="1:17" ht="14.45" customHeight="1" x14ac:dyDescent="0.2">
      <c r="A15" s="822" t="s">
        <v>5886</v>
      </c>
      <c r="B15" s="823" t="s">
        <v>5811</v>
      </c>
      <c r="C15" s="823" t="s">
        <v>5728</v>
      </c>
      <c r="D15" s="823" t="s">
        <v>5889</v>
      </c>
      <c r="E15" s="823" t="s">
        <v>5854</v>
      </c>
      <c r="F15" s="832">
        <v>617</v>
      </c>
      <c r="G15" s="832">
        <v>505323</v>
      </c>
      <c r="H15" s="832">
        <v>0.77820179349407947</v>
      </c>
      <c r="I15" s="832">
        <v>819</v>
      </c>
      <c r="J15" s="832">
        <v>789</v>
      </c>
      <c r="K15" s="832">
        <v>649347</v>
      </c>
      <c r="L15" s="832">
        <v>1</v>
      </c>
      <c r="M15" s="832">
        <v>823</v>
      </c>
      <c r="N15" s="832">
        <v>525</v>
      </c>
      <c r="O15" s="832">
        <v>433650</v>
      </c>
      <c r="P15" s="828">
        <v>0.66782475317511281</v>
      </c>
      <c r="Q15" s="833">
        <v>826</v>
      </c>
    </row>
    <row r="16" spans="1:17" ht="14.45" customHeight="1" x14ac:dyDescent="0.2">
      <c r="A16" s="822" t="s">
        <v>5886</v>
      </c>
      <c r="B16" s="823" t="s">
        <v>5811</v>
      </c>
      <c r="C16" s="823" t="s">
        <v>5728</v>
      </c>
      <c r="D16" s="823" t="s">
        <v>5823</v>
      </c>
      <c r="E16" s="823" t="s">
        <v>5796</v>
      </c>
      <c r="F16" s="832">
        <v>1</v>
      </c>
      <c r="G16" s="832">
        <v>464</v>
      </c>
      <c r="H16" s="832">
        <v>0.99145299145299148</v>
      </c>
      <c r="I16" s="832">
        <v>464</v>
      </c>
      <c r="J16" s="832">
        <v>1</v>
      </c>
      <c r="K16" s="832">
        <v>468</v>
      </c>
      <c r="L16" s="832">
        <v>1</v>
      </c>
      <c r="M16" s="832">
        <v>468</v>
      </c>
      <c r="N16" s="832"/>
      <c r="O16" s="832"/>
      <c r="P16" s="828"/>
      <c r="Q16" s="833"/>
    </row>
    <row r="17" spans="1:17" ht="14.45" customHeight="1" x14ac:dyDescent="0.2">
      <c r="A17" s="822" t="s">
        <v>5886</v>
      </c>
      <c r="B17" s="823" t="s">
        <v>5811</v>
      </c>
      <c r="C17" s="823" t="s">
        <v>5728</v>
      </c>
      <c r="D17" s="823" t="s">
        <v>5838</v>
      </c>
      <c r="E17" s="823" t="s">
        <v>5798</v>
      </c>
      <c r="F17" s="832">
        <v>1</v>
      </c>
      <c r="G17" s="832">
        <v>447</v>
      </c>
      <c r="H17" s="832"/>
      <c r="I17" s="832">
        <v>447</v>
      </c>
      <c r="J17" s="832"/>
      <c r="K17" s="832"/>
      <c r="L17" s="832"/>
      <c r="M17" s="832"/>
      <c r="N17" s="832"/>
      <c r="O17" s="832"/>
      <c r="P17" s="828"/>
      <c r="Q17" s="833"/>
    </row>
    <row r="18" spans="1:17" ht="14.45" customHeight="1" x14ac:dyDescent="0.2">
      <c r="A18" s="822" t="s">
        <v>5886</v>
      </c>
      <c r="B18" s="823" t="s">
        <v>5811</v>
      </c>
      <c r="C18" s="823" t="s">
        <v>5728</v>
      </c>
      <c r="D18" s="823" t="s">
        <v>5839</v>
      </c>
      <c r="E18" s="823" t="s">
        <v>5794</v>
      </c>
      <c r="F18" s="832">
        <v>1</v>
      </c>
      <c r="G18" s="832">
        <v>730</v>
      </c>
      <c r="H18" s="832"/>
      <c r="I18" s="832">
        <v>730</v>
      </c>
      <c r="J18" s="832"/>
      <c r="K18" s="832"/>
      <c r="L18" s="832"/>
      <c r="M18" s="832"/>
      <c r="N18" s="832"/>
      <c r="O18" s="832"/>
      <c r="P18" s="828"/>
      <c r="Q18" s="833"/>
    </row>
    <row r="19" spans="1:17" ht="14.45" customHeight="1" x14ac:dyDescent="0.2">
      <c r="A19" s="822" t="s">
        <v>5886</v>
      </c>
      <c r="B19" s="823" t="s">
        <v>5811</v>
      </c>
      <c r="C19" s="823" t="s">
        <v>5728</v>
      </c>
      <c r="D19" s="823" t="s">
        <v>5842</v>
      </c>
      <c r="E19" s="823" t="s">
        <v>5843</v>
      </c>
      <c r="F19" s="832">
        <v>94</v>
      </c>
      <c r="G19" s="832">
        <v>20210</v>
      </c>
      <c r="H19" s="832">
        <v>0.89551577454803266</v>
      </c>
      <c r="I19" s="832">
        <v>215</v>
      </c>
      <c r="J19" s="832">
        <v>104</v>
      </c>
      <c r="K19" s="832">
        <v>22568</v>
      </c>
      <c r="L19" s="832">
        <v>1</v>
      </c>
      <c r="M19" s="832">
        <v>217</v>
      </c>
      <c r="N19" s="832">
        <v>91</v>
      </c>
      <c r="O19" s="832">
        <v>19929</v>
      </c>
      <c r="P19" s="828">
        <v>0.88306451612903225</v>
      </c>
      <c r="Q19" s="833">
        <v>219</v>
      </c>
    </row>
    <row r="20" spans="1:17" ht="14.45" customHeight="1" x14ac:dyDescent="0.2">
      <c r="A20" s="822" t="s">
        <v>5886</v>
      </c>
      <c r="B20" s="823" t="s">
        <v>5811</v>
      </c>
      <c r="C20" s="823" t="s">
        <v>5728</v>
      </c>
      <c r="D20" s="823" t="s">
        <v>5779</v>
      </c>
      <c r="E20" s="823" t="s">
        <v>5780</v>
      </c>
      <c r="F20" s="832">
        <v>2</v>
      </c>
      <c r="G20" s="832">
        <v>710</v>
      </c>
      <c r="H20" s="832">
        <v>0.49581005586592181</v>
      </c>
      <c r="I20" s="832">
        <v>355</v>
      </c>
      <c r="J20" s="832">
        <v>4</v>
      </c>
      <c r="K20" s="832">
        <v>1432</v>
      </c>
      <c r="L20" s="832">
        <v>1</v>
      </c>
      <c r="M20" s="832">
        <v>358</v>
      </c>
      <c r="N20" s="832"/>
      <c r="O20" s="832"/>
      <c r="P20" s="828"/>
      <c r="Q20" s="833"/>
    </row>
    <row r="21" spans="1:17" ht="14.45" customHeight="1" x14ac:dyDescent="0.2">
      <c r="A21" s="822" t="s">
        <v>5886</v>
      </c>
      <c r="B21" s="823" t="s">
        <v>5811</v>
      </c>
      <c r="C21" s="823" t="s">
        <v>5728</v>
      </c>
      <c r="D21" s="823" t="s">
        <v>5844</v>
      </c>
      <c r="E21" s="823" t="s">
        <v>5845</v>
      </c>
      <c r="F21" s="832">
        <v>981</v>
      </c>
      <c r="G21" s="832">
        <v>84366</v>
      </c>
      <c r="H21" s="832">
        <v>0.97926919862568484</v>
      </c>
      <c r="I21" s="832">
        <v>86</v>
      </c>
      <c r="J21" s="832">
        <v>979</v>
      </c>
      <c r="K21" s="832">
        <v>86152</v>
      </c>
      <c r="L21" s="832">
        <v>1</v>
      </c>
      <c r="M21" s="832">
        <v>88</v>
      </c>
      <c r="N21" s="832">
        <v>735</v>
      </c>
      <c r="O21" s="832">
        <v>65415</v>
      </c>
      <c r="P21" s="828">
        <v>0.75929752066115708</v>
      </c>
      <c r="Q21" s="833">
        <v>89</v>
      </c>
    </row>
    <row r="22" spans="1:17" ht="14.45" customHeight="1" x14ac:dyDescent="0.2">
      <c r="A22" s="822" t="s">
        <v>5886</v>
      </c>
      <c r="B22" s="823" t="s">
        <v>5811</v>
      </c>
      <c r="C22" s="823" t="s">
        <v>5728</v>
      </c>
      <c r="D22" s="823" t="s">
        <v>5824</v>
      </c>
      <c r="E22" s="823" t="s">
        <v>5825</v>
      </c>
      <c r="F22" s="832"/>
      <c r="G22" s="832"/>
      <c r="H22" s="832"/>
      <c r="I22" s="832"/>
      <c r="J22" s="832"/>
      <c r="K22" s="832"/>
      <c r="L22" s="832"/>
      <c r="M22" s="832"/>
      <c r="N22" s="832">
        <v>1</v>
      </c>
      <c r="O22" s="832">
        <v>725</v>
      </c>
      <c r="P22" s="828"/>
      <c r="Q22" s="833">
        <v>725</v>
      </c>
    </row>
    <row r="23" spans="1:17" ht="14.45" customHeight="1" x14ac:dyDescent="0.2">
      <c r="A23" s="822" t="s">
        <v>5886</v>
      </c>
      <c r="B23" s="823" t="s">
        <v>5811</v>
      </c>
      <c r="C23" s="823" t="s">
        <v>5728</v>
      </c>
      <c r="D23" s="823" t="s">
        <v>5890</v>
      </c>
      <c r="E23" s="823" t="s">
        <v>5854</v>
      </c>
      <c r="F23" s="832">
        <v>176</v>
      </c>
      <c r="G23" s="832">
        <v>167728</v>
      </c>
      <c r="H23" s="832">
        <v>1.2622136600343157</v>
      </c>
      <c r="I23" s="832">
        <v>953</v>
      </c>
      <c r="J23" s="832">
        <v>139</v>
      </c>
      <c r="K23" s="832">
        <v>132884</v>
      </c>
      <c r="L23" s="832">
        <v>1</v>
      </c>
      <c r="M23" s="832">
        <v>956</v>
      </c>
      <c r="N23" s="832">
        <v>154</v>
      </c>
      <c r="O23" s="832">
        <v>147686</v>
      </c>
      <c r="P23" s="828">
        <v>1.1113903855994702</v>
      </c>
      <c r="Q23" s="833">
        <v>959</v>
      </c>
    </row>
    <row r="24" spans="1:17" ht="14.45" customHeight="1" x14ac:dyDescent="0.2">
      <c r="A24" s="822" t="s">
        <v>5886</v>
      </c>
      <c r="B24" s="823" t="s">
        <v>5811</v>
      </c>
      <c r="C24" s="823" t="s">
        <v>5728</v>
      </c>
      <c r="D24" s="823" t="s">
        <v>5783</v>
      </c>
      <c r="E24" s="823" t="s">
        <v>5784</v>
      </c>
      <c r="F24" s="832">
        <v>11</v>
      </c>
      <c r="G24" s="832">
        <v>1331</v>
      </c>
      <c r="H24" s="832">
        <v>0.41960907944514503</v>
      </c>
      <c r="I24" s="832">
        <v>121</v>
      </c>
      <c r="J24" s="832">
        <v>26</v>
      </c>
      <c r="K24" s="832">
        <v>3172</v>
      </c>
      <c r="L24" s="832">
        <v>1</v>
      </c>
      <c r="M24" s="832">
        <v>122</v>
      </c>
      <c r="N24" s="832">
        <v>13</v>
      </c>
      <c r="O24" s="832">
        <v>1599</v>
      </c>
      <c r="P24" s="828">
        <v>0.50409836065573765</v>
      </c>
      <c r="Q24" s="833">
        <v>123</v>
      </c>
    </row>
    <row r="25" spans="1:17" ht="14.45" customHeight="1" x14ac:dyDescent="0.2">
      <c r="A25" s="822" t="s">
        <v>5886</v>
      </c>
      <c r="B25" s="823" t="s">
        <v>5811</v>
      </c>
      <c r="C25" s="823" t="s">
        <v>5728</v>
      </c>
      <c r="D25" s="823" t="s">
        <v>5853</v>
      </c>
      <c r="E25" s="823" t="s">
        <v>5854</v>
      </c>
      <c r="F25" s="832">
        <v>170</v>
      </c>
      <c r="G25" s="832">
        <v>126820</v>
      </c>
      <c r="H25" s="832">
        <v>2.2911547911547911</v>
      </c>
      <c r="I25" s="832">
        <v>746</v>
      </c>
      <c r="J25" s="832">
        <v>74</v>
      </c>
      <c r="K25" s="832">
        <v>55352</v>
      </c>
      <c r="L25" s="832">
        <v>1</v>
      </c>
      <c r="M25" s="832">
        <v>748</v>
      </c>
      <c r="N25" s="832">
        <v>31</v>
      </c>
      <c r="O25" s="832">
        <v>23219</v>
      </c>
      <c r="P25" s="828">
        <v>0.41947897094955916</v>
      </c>
      <c r="Q25" s="833">
        <v>749</v>
      </c>
    </row>
    <row r="26" spans="1:17" ht="14.45" customHeight="1" x14ac:dyDescent="0.2">
      <c r="A26" s="822" t="s">
        <v>5886</v>
      </c>
      <c r="B26" s="823" t="s">
        <v>5811</v>
      </c>
      <c r="C26" s="823" t="s">
        <v>5728</v>
      </c>
      <c r="D26" s="823" t="s">
        <v>5855</v>
      </c>
      <c r="E26" s="823" t="s">
        <v>5856</v>
      </c>
      <c r="F26" s="832">
        <v>36</v>
      </c>
      <c r="G26" s="832">
        <v>19584</v>
      </c>
      <c r="H26" s="832">
        <v>1.1208791208791209</v>
      </c>
      <c r="I26" s="832">
        <v>544</v>
      </c>
      <c r="J26" s="832">
        <v>32</v>
      </c>
      <c r="K26" s="832">
        <v>17472</v>
      </c>
      <c r="L26" s="832">
        <v>1</v>
      </c>
      <c r="M26" s="832">
        <v>546</v>
      </c>
      <c r="N26" s="832">
        <v>24</v>
      </c>
      <c r="O26" s="832">
        <v>13128</v>
      </c>
      <c r="P26" s="828">
        <v>0.75137362637362637</v>
      </c>
      <c r="Q26" s="833">
        <v>547</v>
      </c>
    </row>
    <row r="27" spans="1:17" ht="14.45" customHeight="1" x14ac:dyDescent="0.2">
      <c r="A27" s="822" t="s">
        <v>5886</v>
      </c>
      <c r="B27" s="823" t="s">
        <v>5811</v>
      </c>
      <c r="C27" s="823" t="s">
        <v>5728</v>
      </c>
      <c r="D27" s="823" t="s">
        <v>5846</v>
      </c>
      <c r="E27" s="823" t="s">
        <v>5847</v>
      </c>
      <c r="F27" s="832">
        <v>2</v>
      </c>
      <c r="G27" s="832">
        <v>616</v>
      </c>
      <c r="H27" s="832">
        <v>0.66236559139784945</v>
      </c>
      <c r="I27" s="832">
        <v>308</v>
      </c>
      <c r="J27" s="832">
        <v>3</v>
      </c>
      <c r="K27" s="832">
        <v>930</v>
      </c>
      <c r="L27" s="832">
        <v>1</v>
      </c>
      <c r="M27" s="832">
        <v>310</v>
      </c>
      <c r="N27" s="832"/>
      <c r="O27" s="832"/>
      <c r="P27" s="828"/>
      <c r="Q27" s="833"/>
    </row>
    <row r="28" spans="1:17" ht="14.45" customHeight="1" x14ac:dyDescent="0.2">
      <c r="A28" s="822" t="s">
        <v>5886</v>
      </c>
      <c r="B28" s="823" t="s">
        <v>5811</v>
      </c>
      <c r="C28" s="823" t="s">
        <v>5728</v>
      </c>
      <c r="D28" s="823" t="s">
        <v>5848</v>
      </c>
      <c r="E28" s="823" t="s">
        <v>5843</v>
      </c>
      <c r="F28" s="832">
        <v>23</v>
      </c>
      <c r="G28" s="832">
        <v>4117</v>
      </c>
      <c r="H28" s="832">
        <v>1.7692307692307692</v>
      </c>
      <c r="I28" s="832">
        <v>179</v>
      </c>
      <c r="J28" s="832">
        <v>13</v>
      </c>
      <c r="K28" s="832">
        <v>2327</v>
      </c>
      <c r="L28" s="832">
        <v>1</v>
      </c>
      <c r="M28" s="832">
        <v>179</v>
      </c>
      <c r="N28" s="832">
        <v>5</v>
      </c>
      <c r="O28" s="832">
        <v>900</v>
      </c>
      <c r="P28" s="828">
        <v>0.38676407391491191</v>
      </c>
      <c r="Q28" s="833">
        <v>180</v>
      </c>
    </row>
    <row r="29" spans="1:17" ht="14.45" customHeight="1" x14ac:dyDescent="0.2">
      <c r="A29" s="822" t="s">
        <v>5886</v>
      </c>
      <c r="B29" s="823" t="s">
        <v>5811</v>
      </c>
      <c r="C29" s="823" t="s">
        <v>5728</v>
      </c>
      <c r="D29" s="823" t="s">
        <v>5849</v>
      </c>
      <c r="E29" s="823" t="s">
        <v>5847</v>
      </c>
      <c r="F29" s="832">
        <v>20</v>
      </c>
      <c r="G29" s="832">
        <v>7620</v>
      </c>
      <c r="H29" s="832">
        <v>1.5224775224775224</v>
      </c>
      <c r="I29" s="832">
        <v>381</v>
      </c>
      <c r="J29" s="832">
        <v>13</v>
      </c>
      <c r="K29" s="832">
        <v>5005</v>
      </c>
      <c r="L29" s="832">
        <v>1</v>
      </c>
      <c r="M29" s="832">
        <v>385</v>
      </c>
      <c r="N29" s="832">
        <v>13</v>
      </c>
      <c r="O29" s="832">
        <v>5044</v>
      </c>
      <c r="P29" s="828">
        <v>1.0077922077922077</v>
      </c>
      <c r="Q29" s="833">
        <v>388</v>
      </c>
    </row>
    <row r="30" spans="1:17" ht="14.45" customHeight="1" x14ac:dyDescent="0.2">
      <c r="A30" s="822" t="s">
        <v>5886</v>
      </c>
      <c r="B30" s="823" t="s">
        <v>5811</v>
      </c>
      <c r="C30" s="823" t="s">
        <v>5728</v>
      </c>
      <c r="D30" s="823" t="s">
        <v>5891</v>
      </c>
      <c r="E30" s="823" t="s">
        <v>5892</v>
      </c>
      <c r="F30" s="832"/>
      <c r="G30" s="832"/>
      <c r="H30" s="832"/>
      <c r="I30" s="832"/>
      <c r="J30" s="832">
        <v>2</v>
      </c>
      <c r="K30" s="832">
        <v>200</v>
      </c>
      <c r="L30" s="832">
        <v>1</v>
      </c>
      <c r="M30" s="832">
        <v>100</v>
      </c>
      <c r="N30" s="832">
        <v>2</v>
      </c>
      <c r="O30" s="832">
        <v>200</v>
      </c>
      <c r="P30" s="828">
        <v>1</v>
      </c>
      <c r="Q30" s="833">
        <v>100</v>
      </c>
    </row>
    <row r="31" spans="1:17" ht="14.45" customHeight="1" x14ac:dyDescent="0.2">
      <c r="A31" s="822" t="s">
        <v>5886</v>
      </c>
      <c r="B31" s="823" t="s">
        <v>5811</v>
      </c>
      <c r="C31" s="823" t="s">
        <v>5728</v>
      </c>
      <c r="D31" s="823" t="s">
        <v>5893</v>
      </c>
      <c r="E31" s="823" t="s">
        <v>5854</v>
      </c>
      <c r="F31" s="832"/>
      <c r="G31" s="832"/>
      <c r="H31" s="832"/>
      <c r="I31" s="832"/>
      <c r="J31" s="832">
        <v>6</v>
      </c>
      <c r="K31" s="832">
        <v>6240</v>
      </c>
      <c r="L31" s="832">
        <v>1</v>
      </c>
      <c r="M31" s="832">
        <v>1040</v>
      </c>
      <c r="N31" s="832">
        <v>37</v>
      </c>
      <c r="O31" s="832">
        <v>38591</v>
      </c>
      <c r="P31" s="828">
        <v>6.1844551282051281</v>
      </c>
      <c r="Q31" s="833">
        <v>1043</v>
      </c>
    </row>
    <row r="32" spans="1:17" ht="14.45" customHeight="1" x14ac:dyDescent="0.2">
      <c r="A32" s="822" t="s">
        <v>5886</v>
      </c>
      <c r="B32" s="823" t="s">
        <v>5811</v>
      </c>
      <c r="C32" s="823" t="s">
        <v>5728</v>
      </c>
      <c r="D32" s="823" t="s">
        <v>5894</v>
      </c>
      <c r="E32" s="823" t="s">
        <v>5854</v>
      </c>
      <c r="F32" s="832">
        <v>15</v>
      </c>
      <c r="G32" s="832">
        <v>13200</v>
      </c>
      <c r="H32" s="832"/>
      <c r="I32" s="832">
        <v>880</v>
      </c>
      <c r="J32" s="832"/>
      <c r="K32" s="832"/>
      <c r="L32" s="832"/>
      <c r="M32" s="832"/>
      <c r="N32" s="832"/>
      <c r="O32" s="832"/>
      <c r="P32" s="828"/>
      <c r="Q32" s="833"/>
    </row>
    <row r="33" spans="1:17" ht="14.45" customHeight="1" x14ac:dyDescent="0.2">
      <c r="A33" s="822" t="s">
        <v>5886</v>
      </c>
      <c r="B33" s="823" t="s">
        <v>5811</v>
      </c>
      <c r="C33" s="823" t="s">
        <v>5728</v>
      </c>
      <c r="D33" s="823" t="s">
        <v>5895</v>
      </c>
      <c r="E33" s="823" t="s">
        <v>5896</v>
      </c>
      <c r="F33" s="832">
        <v>0</v>
      </c>
      <c r="G33" s="832">
        <v>0</v>
      </c>
      <c r="H33" s="832"/>
      <c r="I33" s="832"/>
      <c r="J33" s="832"/>
      <c r="K33" s="832"/>
      <c r="L33" s="832"/>
      <c r="M33" s="832"/>
      <c r="N33" s="832"/>
      <c r="O33" s="832"/>
      <c r="P33" s="828"/>
      <c r="Q33" s="833"/>
    </row>
    <row r="34" spans="1:17" ht="14.45" customHeight="1" x14ac:dyDescent="0.2">
      <c r="A34" s="822" t="s">
        <v>5886</v>
      </c>
      <c r="B34" s="823" t="s">
        <v>5811</v>
      </c>
      <c r="C34" s="823" t="s">
        <v>5728</v>
      </c>
      <c r="D34" s="823" t="s">
        <v>5897</v>
      </c>
      <c r="E34" s="823" t="s">
        <v>5898</v>
      </c>
      <c r="F34" s="832"/>
      <c r="G34" s="832"/>
      <c r="H34" s="832"/>
      <c r="I34" s="832"/>
      <c r="J34" s="832"/>
      <c r="K34" s="832"/>
      <c r="L34" s="832"/>
      <c r="M34" s="832"/>
      <c r="N34" s="832">
        <v>2</v>
      </c>
      <c r="O34" s="832">
        <v>1260</v>
      </c>
      <c r="P34" s="828"/>
      <c r="Q34" s="833">
        <v>630</v>
      </c>
    </row>
    <row r="35" spans="1:17" ht="14.45" customHeight="1" x14ac:dyDescent="0.2">
      <c r="A35" s="822" t="s">
        <v>5886</v>
      </c>
      <c r="B35" s="823" t="s">
        <v>5811</v>
      </c>
      <c r="C35" s="823" t="s">
        <v>5728</v>
      </c>
      <c r="D35" s="823" t="s">
        <v>5899</v>
      </c>
      <c r="E35" s="823" t="s">
        <v>5898</v>
      </c>
      <c r="F35" s="832"/>
      <c r="G35" s="832"/>
      <c r="H35" s="832"/>
      <c r="I35" s="832"/>
      <c r="J35" s="832"/>
      <c r="K35" s="832"/>
      <c r="L35" s="832"/>
      <c r="M35" s="832"/>
      <c r="N35" s="832">
        <v>1</v>
      </c>
      <c r="O35" s="832">
        <v>544</v>
      </c>
      <c r="P35" s="828"/>
      <c r="Q35" s="833">
        <v>544</v>
      </c>
    </row>
    <row r="36" spans="1:17" ht="14.45" customHeight="1" x14ac:dyDescent="0.2">
      <c r="A36" s="822" t="s">
        <v>5900</v>
      </c>
      <c r="B36" s="823" t="s">
        <v>5811</v>
      </c>
      <c r="C36" s="823" t="s">
        <v>5728</v>
      </c>
      <c r="D36" s="823" t="s">
        <v>5887</v>
      </c>
      <c r="E36" s="823" t="s">
        <v>5888</v>
      </c>
      <c r="F36" s="832">
        <v>1</v>
      </c>
      <c r="G36" s="832">
        <v>196</v>
      </c>
      <c r="H36" s="832"/>
      <c r="I36" s="832">
        <v>196</v>
      </c>
      <c r="J36" s="832"/>
      <c r="K36" s="832"/>
      <c r="L36" s="832"/>
      <c r="M36" s="832"/>
      <c r="N36" s="832"/>
      <c r="O36" s="832"/>
      <c r="P36" s="828"/>
      <c r="Q36" s="833"/>
    </row>
    <row r="37" spans="1:17" ht="14.45" customHeight="1" x14ac:dyDescent="0.2">
      <c r="A37" s="822" t="s">
        <v>5900</v>
      </c>
      <c r="B37" s="823" t="s">
        <v>5811</v>
      </c>
      <c r="C37" s="823" t="s">
        <v>5728</v>
      </c>
      <c r="D37" s="823" t="s">
        <v>5773</v>
      </c>
      <c r="E37" s="823" t="s">
        <v>5774</v>
      </c>
      <c r="F37" s="832">
        <v>1</v>
      </c>
      <c r="G37" s="832">
        <v>37</v>
      </c>
      <c r="H37" s="832">
        <v>0.48684210526315791</v>
      </c>
      <c r="I37" s="832">
        <v>37</v>
      </c>
      <c r="J37" s="832">
        <v>2</v>
      </c>
      <c r="K37" s="832">
        <v>76</v>
      </c>
      <c r="L37" s="832">
        <v>1</v>
      </c>
      <c r="M37" s="832">
        <v>38</v>
      </c>
      <c r="N37" s="832"/>
      <c r="O37" s="832"/>
      <c r="P37" s="828"/>
      <c r="Q37" s="833"/>
    </row>
    <row r="38" spans="1:17" ht="14.45" customHeight="1" x14ac:dyDescent="0.2">
      <c r="A38" s="822" t="s">
        <v>5900</v>
      </c>
      <c r="B38" s="823" t="s">
        <v>5811</v>
      </c>
      <c r="C38" s="823" t="s">
        <v>5728</v>
      </c>
      <c r="D38" s="823" t="s">
        <v>5819</v>
      </c>
      <c r="E38" s="823" t="s">
        <v>5820</v>
      </c>
      <c r="F38" s="832">
        <v>151</v>
      </c>
      <c r="G38" s="832">
        <v>38052</v>
      </c>
      <c r="H38" s="832">
        <v>0.70005151225255724</v>
      </c>
      <c r="I38" s="832">
        <v>252</v>
      </c>
      <c r="J38" s="832">
        <v>214</v>
      </c>
      <c r="K38" s="832">
        <v>54356</v>
      </c>
      <c r="L38" s="832">
        <v>1</v>
      </c>
      <c r="M38" s="832">
        <v>254</v>
      </c>
      <c r="N38" s="832">
        <v>284</v>
      </c>
      <c r="O38" s="832">
        <v>72420</v>
      </c>
      <c r="P38" s="828">
        <v>1.332327617926264</v>
      </c>
      <c r="Q38" s="833">
        <v>255</v>
      </c>
    </row>
    <row r="39" spans="1:17" ht="14.45" customHeight="1" x14ac:dyDescent="0.2">
      <c r="A39" s="822" t="s">
        <v>5900</v>
      </c>
      <c r="B39" s="823" t="s">
        <v>5811</v>
      </c>
      <c r="C39" s="823" t="s">
        <v>5728</v>
      </c>
      <c r="D39" s="823" t="s">
        <v>5821</v>
      </c>
      <c r="E39" s="823" t="s">
        <v>5822</v>
      </c>
      <c r="F39" s="832">
        <v>147</v>
      </c>
      <c r="G39" s="832">
        <v>18669</v>
      </c>
      <c r="H39" s="832">
        <v>0.41503267973856212</v>
      </c>
      <c r="I39" s="832">
        <v>127</v>
      </c>
      <c r="J39" s="832">
        <v>357</v>
      </c>
      <c r="K39" s="832">
        <v>44982</v>
      </c>
      <c r="L39" s="832">
        <v>1</v>
      </c>
      <c r="M39" s="832">
        <v>126</v>
      </c>
      <c r="N39" s="832">
        <v>459</v>
      </c>
      <c r="O39" s="832">
        <v>58293</v>
      </c>
      <c r="P39" s="828">
        <v>1.2959183673469388</v>
      </c>
      <c r="Q39" s="833">
        <v>127</v>
      </c>
    </row>
    <row r="40" spans="1:17" ht="14.45" customHeight="1" x14ac:dyDescent="0.2">
      <c r="A40" s="822" t="s">
        <v>5900</v>
      </c>
      <c r="B40" s="823" t="s">
        <v>5811</v>
      </c>
      <c r="C40" s="823" t="s">
        <v>5728</v>
      </c>
      <c r="D40" s="823" t="s">
        <v>5830</v>
      </c>
      <c r="E40" s="823" t="s">
        <v>5831</v>
      </c>
      <c r="F40" s="832"/>
      <c r="G40" s="832"/>
      <c r="H40" s="832"/>
      <c r="I40" s="832"/>
      <c r="J40" s="832">
        <v>1</v>
      </c>
      <c r="K40" s="832">
        <v>334</v>
      </c>
      <c r="L40" s="832">
        <v>1</v>
      </c>
      <c r="M40" s="832">
        <v>334</v>
      </c>
      <c r="N40" s="832"/>
      <c r="O40" s="832"/>
      <c r="P40" s="828"/>
      <c r="Q40" s="833"/>
    </row>
    <row r="41" spans="1:17" ht="14.45" customHeight="1" x14ac:dyDescent="0.2">
      <c r="A41" s="822" t="s">
        <v>5900</v>
      </c>
      <c r="B41" s="823" t="s">
        <v>5811</v>
      </c>
      <c r="C41" s="823" t="s">
        <v>5728</v>
      </c>
      <c r="D41" s="823" t="s">
        <v>5832</v>
      </c>
      <c r="E41" s="823" t="s">
        <v>5833</v>
      </c>
      <c r="F41" s="832">
        <v>24</v>
      </c>
      <c r="G41" s="832">
        <v>11904</v>
      </c>
      <c r="H41" s="832">
        <v>1.8387395736793326</v>
      </c>
      <c r="I41" s="832">
        <v>496</v>
      </c>
      <c r="J41" s="832">
        <v>13</v>
      </c>
      <c r="K41" s="832">
        <v>6474</v>
      </c>
      <c r="L41" s="832">
        <v>1</v>
      </c>
      <c r="M41" s="832">
        <v>498</v>
      </c>
      <c r="N41" s="832">
        <v>3</v>
      </c>
      <c r="O41" s="832">
        <v>1497</v>
      </c>
      <c r="P41" s="828">
        <v>0.23123262279888787</v>
      </c>
      <c r="Q41" s="833">
        <v>499</v>
      </c>
    </row>
    <row r="42" spans="1:17" ht="14.45" customHeight="1" x14ac:dyDescent="0.2">
      <c r="A42" s="822" t="s">
        <v>5900</v>
      </c>
      <c r="B42" s="823" t="s">
        <v>5811</v>
      </c>
      <c r="C42" s="823" t="s">
        <v>5728</v>
      </c>
      <c r="D42" s="823" t="s">
        <v>5834</v>
      </c>
      <c r="E42" s="823" t="s">
        <v>5835</v>
      </c>
      <c r="F42" s="832"/>
      <c r="G42" s="832"/>
      <c r="H42" s="832"/>
      <c r="I42" s="832"/>
      <c r="J42" s="832">
        <v>6</v>
      </c>
      <c r="K42" s="832">
        <v>4146</v>
      </c>
      <c r="L42" s="832">
        <v>1</v>
      </c>
      <c r="M42" s="832">
        <v>691</v>
      </c>
      <c r="N42" s="832">
        <v>25</v>
      </c>
      <c r="O42" s="832">
        <v>17300</v>
      </c>
      <c r="P42" s="828">
        <v>4.1726965750120595</v>
      </c>
      <c r="Q42" s="833">
        <v>692</v>
      </c>
    </row>
    <row r="43" spans="1:17" ht="14.45" customHeight="1" x14ac:dyDescent="0.2">
      <c r="A43" s="822" t="s">
        <v>5900</v>
      </c>
      <c r="B43" s="823" t="s">
        <v>5811</v>
      </c>
      <c r="C43" s="823" t="s">
        <v>5728</v>
      </c>
      <c r="D43" s="823" t="s">
        <v>5836</v>
      </c>
      <c r="E43" s="823" t="s">
        <v>5833</v>
      </c>
      <c r="F43" s="832">
        <v>16</v>
      </c>
      <c r="G43" s="832">
        <v>9104</v>
      </c>
      <c r="H43" s="832">
        <v>0.63553228621291447</v>
      </c>
      <c r="I43" s="832">
        <v>569</v>
      </c>
      <c r="J43" s="832">
        <v>25</v>
      </c>
      <c r="K43" s="832">
        <v>14325</v>
      </c>
      <c r="L43" s="832">
        <v>1</v>
      </c>
      <c r="M43" s="832">
        <v>573</v>
      </c>
      <c r="N43" s="832">
        <v>5</v>
      </c>
      <c r="O43" s="832">
        <v>2880</v>
      </c>
      <c r="P43" s="828">
        <v>0.20104712041884817</v>
      </c>
      <c r="Q43" s="833">
        <v>576</v>
      </c>
    </row>
    <row r="44" spans="1:17" ht="14.45" customHeight="1" x14ac:dyDescent="0.2">
      <c r="A44" s="822" t="s">
        <v>5900</v>
      </c>
      <c r="B44" s="823" t="s">
        <v>5811</v>
      </c>
      <c r="C44" s="823" t="s">
        <v>5728</v>
      </c>
      <c r="D44" s="823" t="s">
        <v>5837</v>
      </c>
      <c r="E44" s="823" t="s">
        <v>5835</v>
      </c>
      <c r="F44" s="832"/>
      <c r="G44" s="832"/>
      <c r="H44" s="832"/>
      <c r="I44" s="832"/>
      <c r="J44" s="832"/>
      <c r="K44" s="832"/>
      <c r="L44" s="832"/>
      <c r="M44" s="832"/>
      <c r="N44" s="832">
        <v>4</v>
      </c>
      <c r="O44" s="832">
        <v>3076</v>
      </c>
      <c r="P44" s="828"/>
      <c r="Q44" s="833">
        <v>769</v>
      </c>
    </row>
    <row r="45" spans="1:17" ht="14.45" customHeight="1" x14ac:dyDescent="0.2">
      <c r="A45" s="822" t="s">
        <v>5900</v>
      </c>
      <c r="B45" s="823" t="s">
        <v>5811</v>
      </c>
      <c r="C45" s="823" t="s">
        <v>5728</v>
      </c>
      <c r="D45" s="823" t="s">
        <v>5889</v>
      </c>
      <c r="E45" s="823" t="s">
        <v>5854</v>
      </c>
      <c r="F45" s="832">
        <v>48</v>
      </c>
      <c r="G45" s="832">
        <v>39312</v>
      </c>
      <c r="H45" s="832">
        <v>0.27452130556835797</v>
      </c>
      <c r="I45" s="832">
        <v>819</v>
      </c>
      <c r="J45" s="832">
        <v>174</v>
      </c>
      <c r="K45" s="832">
        <v>143202</v>
      </c>
      <c r="L45" s="832">
        <v>1</v>
      </c>
      <c r="M45" s="832">
        <v>823</v>
      </c>
      <c r="N45" s="832">
        <v>278</v>
      </c>
      <c r="O45" s="832">
        <v>229628</v>
      </c>
      <c r="P45" s="828">
        <v>1.6035250904316978</v>
      </c>
      <c r="Q45" s="833">
        <v>826</v>
      </c>
    </row>
    <row r="46" spans="1:17" ht="14.45" customHeight="1" x14ac:dyDescent="0.2">
      <c r="A46" s="822" t="s">
        <v>5900</v>
      </c>
      <c r="B46" s="823" t="s">
        <v>5811</v>
      </c>
      <c r="C46" s="823" t="s">
        <v>5728</v>
      </c>
      <c r="D46" s="823" t="s">
        <v>5823</v>
      </c>
      <c r="E46" s="823" t="s">
        <v>5796</v>
      </c>
      <c r="F46" s="832">
        <v>4</v>
      </c>
      <c r="G46" s="832">
        <v>1856</v>
      </c>
      <c r="H46" s="832">
        <v>1.982905982905983</v>
      </c>
      <c r="I46" s="832">
        <v>464</v>
      </c>
      <c r="J46" s="832">
        <v>2</v>
      </c>
      <c r="K46" s="832">
        <v>936</v>
      </c>
      <c r="L46" s="832">
        <v>1</v>
      </c>
      <c r="M46" s="832">
        <v>468</v>
      </c>
      <c r="N46" s="832">
        <v>15</v>
      </c>
      <c r="O46" s="832">
        <v>7095</v>
      </c>
      <c r="P46" s="828">
        <v>7.5801282051282053</v>
      </c>
      <c r="Q46" s="833">
        <v>473</v>
      </c>
    </row>
    <row r="47" spans="1:17" ht="14.45" customHeight="1" x14ac:dyDescent="0.2">
      <c r="A47" s="822" t="s">
        <v>5900</v>
      </c>
      <c r="B47" s="823" t="s">
        <v>5811</v>
      </c>
      <c r="C47" s="823" t="s">
        <v>5728</v>
      </c>
      <c r="D47" s="823" t="s">
        <v>5838</v>
      </c>
      <c r="E47" s="823" t="s">
        <v>5798</v>
      </c>
      <c r="F47" s="832">
        <v>1</v>
      </c>
      <c r="G47" s="832">
        <v>447</v>
      </c>
      <c r="H47" s="832"/>
      <c r="I47" s="832">
        <v>447</v>
      </c>
      <c r="J47" s="832"/>
      <c r="K47" s="832"/>
      <c r="L47" s="832"/>
      <c r="M47" s="832"/>
      <c r="N47" s="832"/>
      <c r="O47" s="832"/>
      <c r="P47" s="828"/>
      <c r="Q47" s="833"/>
    </row>
    <row r="48" spans="1:17" ht="14.45" customHeight="1" x14ac:dyDescent="0.2">
      <c r="A48" s="822" t="s">
        <v>5900</v>
      </c>
      <c r="B48" s="823" t="s">
        <v>5811</v>
      </c>
      <c r="C48" s="823" t="s">
        <v>5728</v>
      </c>
      <c r="D48" s="823" t="s">
        <v>5842</v>
      </c>
      <c r="E48" s="823" t="s">
        <v>5843</v>
      </c>
      <c r="F48" s="832">
        <v>14</v>
      </c>
      <c r="G48" s="832">
        <v>3010</v>
      </c>
      <c r="H48" s="832">
        <v>0.26171637248934876</v>
      </c>
      <c r="I48" s="832">
        <v>215</v>
      </c>
      <c r="J48" s="832">
        <v>53</v>
      </c>
      <c r="K48" s="832">
        <v>11501</v>
      </c>
      <c r="L48" s="832">
        <v>1</v>
      </c>
      <c r="M48" s="832">
        <v>217</v>
      </c>
      <c r="N48" s="832">
        <v>79</v>
      </c>
      <c r="O48" s="832">
        <v>17301</v>
      </c>
      <c r="P48" s="828">
        <v>1.5043039735675159</v>
      </c>
      <c r="Q48" s="833">
        <v>219</v>
      </c>
    </row>
    <row r="49" spans="1:17" ht="14.45" customHeight="1" x14ac:dyDescent="0.2">
      <c r="A49" s="822" t="s">
        <v>5900</v>
      </c>
      <c r="B49" s="823" t="s">
        <v>5811</v>
      </c>
      <c r="C49" s="823" t="s">
        <v>5728</v>
      </c>
      <c r="D49" s="823" t="s">
        <v>5779</v>
      </c>
      <c r="E49" s="823" t="s">
        <v>5780</v>
      </c>
      <c r="F49" s="832"/>
      <c r="G49" s="832"/>
      <c r="H49" s="832"/>
      <c r="I49" s="832"/>
      <c r="J49" s="832">
        <v>2</v>
      </c>
      <c r="K49" s="832">
        <v>716</v>
      </c>
      <c r="L49" s="832">
        <v>1</v>
      </c>
      <c r="M49" s="832">
        <v>358</v>
      </c>
      <c r="N49" s="832"/>
      <c r="O49" s="832"/>
      <c r="P49" s="828"/>
      <c r="Q49" s="833"/>
    </row>
    <row r="50" spans="1:17" ht="14.45" customHeight="1" x14ac:dyDescent="0.2">
      <c r="A50" s="822" t="s">
        <v>5900</v>
      </c>
      <c r="B50" s="823" t="s">
        <v>5811</v>
      </c>
      <c r="C50" s="823" t="s">
        <v>5728</v>
      </c>
      <c r="D50" s="823" t="s">
        <v>5844</v>
      </c>
      <c r="E50" s="823" t="s">
        <v>5845</v>
      </c>
      <c r="F50" s="832">
        <v>58</v>
      </c>
      <c r="G50" s="832">
        <v>4988</v>
      </c>
      <c r="H50" s="832">
        <v>0.23135435992578851</v>
      </c>
      <c r="I50" s="832">
        <v>86</v>
      </c>
      <c r="J50" s="832">
        <v>245</v>
      </c>
      <c r="K50" s="832">
        <v>21560</v>
      </c>
      <c r="L50" s="832">
        <v>1</v>
      </c>
      <c r="M50" s="832">
        <v>88</v>
      </c>
      <c r="N50" s="832">
        <v>329</v>
      </c>
      <c r="O50" s="832">
        <v>29281</v>
      </c>
      <c r="P50" s="828">
        <v>1.3581168831168831</v>
      </c>
      <c r="Q50" s="833">
        <v>89</v>
      </c>
    </row>
    <row r="51" spans="1:17" ht="14.45" customHeight="1" x14ac:dyDescent="0.2">
      <c r="A51" s="822" t="s">
        <v>5900</v>
      </c>
      <c r="B51" s="823" t="s">
        <v>5811</v>
      </c>
      <c r="C51" s="823" t="s">
        <v>5728</v>
      </c>
      <c r="D51" s="823" t="s">
        <v>5824</v>
      </c>
      <c r="E51" s="823" t="s">
        <v>5825</v>
      </c>
      <c r="F51" s="832">
        <v>6</v>
      </c>
      <c r="G51" s="832">
        <v>4320</v>
      </c>
      <c r="H51" s="832">
        <v>1.991701244813278</v>
      </c>
      <c r="I51" s="832">
        <v>720</v>
      </c>
      <c r="J51" s="832">
        <v>3</v>
      </c>
      <c r="K51" s="832">
        <v>2169</v>
      </c>
      <c r="L51" s="832">
        <v>1</v>
      </c>
      <c r="M51" s="832">
        <v>723</v>
      </c>
      <c r="N51" s="832">
        <v>4</v>
      </c>
      <c r="O51" s="832">
        <v>2900</v>
      </c>
      <c r="P51" s="828">
        <v>1.3370216689718764</v>
      </c>
      <c r="Q51" s="833">
        <v>725</v>
      </c>
    </row>
    <row r="52" spans="1:17" ht="14.45" customHeight="1" x14ac:dyDescent="0.2">
      <c r="A52" s="822" t="s">
        <v>5900</v>
      </c>
      <c r="B52" s="823" t="s">
        <v>5811</v>
      </c>
      <c r="C52" s="823" t="s">
        <v>5728</v>
      </c>
      <c r="D52" s="823" t="s">
        <v>5890</v>
      </c>
      <c r="E52" s="823" t="s">
        <v>5854</v>
      </c>
      <c r="F52" s="832"/>
      <c r="G52" s="832"/>
      <c r="H52" s="832"/>
      <c r="I52" s="832"/>
      <c r="J52" s="832">
        <v>14</v>
      </c>
      <c r="K52" s="832">
        <v>13384</v>
      </c>
      <c r="L52" s="832">
        <v>1</v>
      </c>
      <c r="M52" s="832">
        <v>956</v>
      </c>
      <c r="N52" s="832"/>
      <c r="O52" s="832"/>
      <c r="P52" s="828"/>
      <c r="Q52" s="833"/>
    </row>
    <row r="53" spans="1:17" ht="14.45" customHeight="1" x14ac:dyDescent="0.2">
      <c r="A53" s="822" t="s">
        <v>5900</v>
      </c>
      <c r="B53" s="823" t="s">
        <v>5811</v>
      </c>
      <c r="C53" s="823" t="s">
        <v>5728</v>
      </c>
      <c r="D53" s="823" t="s">
        <v>5783</v>
      </c>
      <c r="E53" s="823" t="s">
        <v>5784</v>
      </c>
      <c r="F53" s="832">
        <v>5</v>
      </c>
      <c r="G53" s="832">
        <v>605</v>
      </c>
      <c r="H53" s="832">
        <v>0.55100182149362475</v>
      </c>
      <c r="I53" s="832">
        <v>121</v>
      </c>
      <c r="J53" s="832">
        <v>9</v>
      </c>
      <c r="K53" s="832">
        <v>1098</v>
      </c>
      <c r="L53" s="832">
        <v>1</v>
      </c>
      <c r="M53" s="832">
        <v>122</v>
      </c>
      <c r="N53" s="832">
        <v>2</v>
      </c>
      <c r="O53" s="832">
        <v>246</v>
      </c>
      <c r="P53" s="828">
        <v>0.22404371584699453</v>
      </c>
      <c r="Q53" s="833">
        <v>123</v>
      </c>
    </row>
    <row r="54" spans="1:17" ht="14.45" customHeight="1" x14ac:dyDescent="0.2">
      <c r="A54" s="822" t="s">
        <v>5900</v>
      </c>
      <c r="B54" s="823" t="s">
        <v>5811</v>
      </c>
      <c r="C54" s="823" t="s">
        <v>5728</v>
      </c>
      <c r="D54" s="823" t="s">
        <v>5853</v>
      </c>
      <c r="E54" s="823" t="s">
        <v>5854</v>
      </c>
      <c r="F54" s="832">
        <v>12</v>
      </c>
      <c r="G54" s="832">
        <v>8952</v>
      </c>
      <c r="H54" s="832">
        <v>0.26595365418894829</v>
      </c>
      <c r="I54" s="832">
        <v>746</v>
      </c>
      <c r="J54" s="832">
        <v>45</v>
      </c>
      <c r="K54" s="832">
        <v>33660</v>
      </c>
      <c r="L54" s="832">
        <v>1</v>
      </c>
      <c r="M54" s="832">
        <v>748</v>
      </c>
      <c r="N54" s="832">
        <v>21</v>
      </c>
      <c r="O54" s="832">
        <v>15729</v>
      </c>
      <c r="P54" s="828">
        <v>0.46729055258467023</v>
      </c>
      <c r="Q54" s="833">
        <v>749</v>
      </c>
    </row>
    <row r="55" spans="1:17" ht="14.45" customHeight="1" x14ac:dyDescent="0.2">
      <c r="A55" s="822" t="s">
        <v>5900</v>
      </c>
      <c r="B55" s="823" t="s">
        <v>5811</v>
      </c>
      <c r="C55" s="823" t="s">
        <v>5728</v>
      </c>
      <c r="D55" s="823" t="s">
        <v>5855</v>
      </c>
      <c r="E55" s="823" t="s">
        <v>5856</v>
      </c>
      <c r="F55" s="832">
        <v>9</v>
      </c>
      <c r="G55" s="832">
        <v>4896</v>
      </c>
      <c r="H55" s="832">
        <v>0.25620094191522763</v>
      </c>
      <c r="I55" s="832">
        <v>544</v>
      </c>
      <c r="J55" s="832">
        <v>35</v>
      </c>
      <c r="K55" s="832">
        <v>19110</v>
      </c>
      <c r="L55" s="832">
        <v>1</v>
      </c>
      <c r="M55" s="832">
        <v>546</v>
      </c>
      <c r="N55" s="832">
        <v>29</v>
      </c>
      <c r="O55" s="832">
        <v>15863</v>
      </c>
      <c r="P55" s="828">
        <v>0.83008895866038723</v>
      </c>
      <c r="Q55" s="833">
        <v>547</v>
      </c>
    </row>
    <row r="56" spans="1:17" ht="14.45" customHeight="1" x14ac:dyDescent="0.2">
      <c r="A56" s="822" t="s">
        <v>5900</v>
      </c>
      <c r="B56" s="823" t="s">
        <v>5811</v>
      </c>
      <c r="C56" s="823" t="s">
        <v>5728</v>
      </c>
      <c r="D56" s="823" t="s">
        <v>5846</v>
      </c>
      <c r="E56" s="823" t="s">
        <v>5847</v>
      </c>
      <c r="F56" s="832">
        <v>33</v>
      </c>
      <c r="G56" s="832">
        <v>10164</v>
      </c>
      <c r="H56" s="832">
        <v>1.7256366723259762</v>
      </c>
      <c r="I56" s="832">
        <v>308</v>
      </c>
      <c r="J56" s="832">
        <v>19</v>
      </c>
      <c r="K56" s="832">
        <v>5890</v>
      </c>
      <c r="L56" s="832">
        <v>1</v>
      </c>
      <c r="M56" s="832">
        <v>310</v>
      </c>
      <c r="N56" s="832">
        <v>16</v>
      </c>
      <c r="O56" s="832">
        <v>4976</v>
      </c>
      <c r="P56" s="828">
        <v>0.84482173174872666</v>
      </c>
      <c r="Q56" s="833">
        <v>311</v>
      </c>
    </row>
    <row r="57" spans="1:17" ht="14.45" customHeight="1" x14ac:dyDescent="0.2">
      <c r="A57" s="822" t="s">
        <v>5900</v>
      </c>
      <c r="B57" s="823" t="s">
        <v>5811</v>
      </c>
      <c r="C57" s="823" t="s">
        <v>5728</v>
      </c>
      <c r="D57" s="823" t="s">
        <v>5848</v>
      </c>
      <c r="E57" s="823" t="s">
        <v>5843</v>
      </c>
      <c r="F57" s="832">
        <v>3</v>
      </c>
      <c r="G57" s="832">
        <v>537</v>
      </c>
      <c r="H57" s="832">
        <v>0.25</v>
      </c>
      <c r="I57" s="832">
        <v>179</v>
      </c>
      <c r="J57" s="832">
        <v>12</v>
      </c>
      <c r="K57" s="832">
        <v>2148</v>
      </c>
      <c r="L57" s="832">
        <v>1</v>
      </c>
      <c r="M57" s="832">
        <v>179</v>
      </c>
      <c r="N57" s="832">
        <v>11</v>
      </c>
      <c r="O57" s="832">
        <v>1980</v>
      </c>
      <c r="P57" s="828">
        <v>0.92178770949720668</v>
      </c>
      <c r="Q57" s="833">
        <v>180</v>
      </c>
    </row>
    <row r="58" spans="1:17" ht="14.45" customHeight="1" x14ac:dyDescent="0.2">
      <c r="A58" s="822" t="s">
        <v>5900</v>
      </c>
      <c r="B58" s="823" t="s">
        <v>5811</v>
      </c>
      <c r="C58" s="823" t="s">
        <v>5728</v>
      </c>
      <c r="D58" s="823" t="s">
        <v>5849</v>
      </c>
      <c r="E58" s="823" t="s">
        <v>5847</v>
      </c>
      <c r="F58" s="832">
        <v>51</v>
      </c>
      <c r="G58" s="832">
        <v>19431</v>
      </c>
      <c r="H58" s="832">
        <v>0.91763872491145215</v>
      </c>
      <c r="I58" s="832">
        <v>381</v>
      </c>
      <c r="J58" s="832">
        <v>55</v>
      </c>
      <c r="K58" s="832">
        <v>21175</v>
      </c>
      <c r="L58" s="832">
        <v>1</v>
      </c>
      <c r="M58" s="832">
        <v>385</v>
      </c>
      <c r="N58" s="832">
        <v>74</v>
      </c>
      <c r="O58" s="832">
        <v>28712</v>
      </c>
      <c r="P58" s="828">
        <v>1.3559386068476977</v>
      </c>
      <c r="Q58" s="833">
        <v>388</v>
      </c>
    </row>
    <row r="59" spans="1:17" ht="14.45" customHeight="1" x14ac:dyDescent="0.2">
      <c r="A59" s="822" t="s">
        <v>5900</v>
      </c>
      <c r="B59" s="823" t="s">
        <v>5811</v>
      </c>
      <c r="C59" s="823" t="s">
        <v>5728</v>
      </c>
      <c r="D59" s="823" t="s">
        <v>5795</v>
      </c>
      <c r="E59" s="823" t="s">
        <v>5796</v>
      </c>
      <c r="F59" s="832"/>
      <c r="G59" s="832"/>
      <c r="H59" s="832"/>
      <c r="I59" s="832"/>
      <c r="J59" s="832">
        <v>2</v>
      </c>
      <c r="K59" s="832">
        <v>710</v>
      </c>
      <c r="L59" s="832">
        <v>1</v>
      </c>
      <c r="M59" s="832">
        <v>355</v>
      </c>
      <c r="N59" s="832">
        <v>2</v>
      </c>
      <c r="O59" s="832">
        <v>716</v>
      </c>
      <c r="P59" s="828">
        <v>1.0084507042253521</v>
      </c>
      <c r="Q59" s="833">
        <v>358</v>
      </c>
    </row>
    <row r="60" spans="1:17" ht="14.45" customHeight="1" x14ac:dyDescent="0.2">
      <c r="A60" s="822" t="s">
        <v>5900</v>
      </c>
      <c r="B60" s="823" t="s">
        <v>5811</v>
      </c>
      <c r="C60" s="823" t="s">
        <v>5728</v>
      </c>
      <c r="D60" s="823" t="s">
        <v>5852</v>
      </c>
      <c r="E60" s="823" t="s">
        <v>5831</v>
      </c>
      <c r="F60" s="832">
        <v>2</v>
      </c>
      <c r="G60" s="832">
        <v>810</v>
      </c>
      <c r="H60" s="832">
        <v>0.66014669926650371</v>
      </c>
      <c r="I60" s="832">
        <v>405</v>
      </c>
      <c r="J60" s="832">
        <v>3</v>
      </c>
      <c r="K60" s="832">
        <v>1227</v>
      </c>
      <c r="L60" s="832">
        <v>1</v>
      </c>
      <c r="M60" s="832">
        <v>409</v>
      </c>
      <c r="N60" s="832"/>
      <c r="O60" s="832"/>
      <c r="P60" s="828"/>
      <c r="Q60" s="833"/>
    </row>
    <row r="61" spans="1:17" ht="14.45" customHeight="1" x14ac:dyDescent="0.2">
      <c r="A61" s="822" t="s">
        <v>5900</v>
      </c>
      <c r="B61" s="823" t="s">
        <v>5811</v>
      </c>
      <c r="C61" s="823" t="s">
        <v>5728</v>
      </c>
      <c r="D61" s="823" t="s">
        <v>5897</v>
      </c>
      <c r="E61" s="823" t="s">
        <v>5898</v>
      </c>
      <c r="F61" s="832">
        <v>1</v>
      </c>
      <c r="G61" s="832">
        <v>625</v>
      </c>
      <c r="H61" s="832">
        <v>0.49840510366826157</v>
      </c>
      <c r="I61" s="832">
        <v>625</v>
      </c>
      <c r="J61" s="832">
        <v>2</v>
      </c>
      <c r="K61" s="832">
        <v>1254</v>
      </c>
      <c r="L61" s="832">
        <v>1</v>
      </c>
      <c r="M61" s="832">
        <v>627</v>
      </c>
      <c r="N61" s="832">
        <v>3</v>
      </c>
      <c r="O61" s="832">
        <v>1890</v>
      </c>
      <c r="P61" s="828">
        <v>1.5071770334928229</v>
      </c>
      <c r="Q61" s="833">
        <v>630</v>
      </c>
    </row>
    <row r="62" spans="1:17" ht="14.45" customHeight="1" x14ac:dyDescent="0.2">
      <c r="A62" s="822" t="s">
        <v>5900</v>
      </c>
      <c r="B62" s="823" t="s">
        <v>5811</v>
      </c>
      <c r="C62" s="823" t="s">
        <v>5728</v>
      </c>
      <c r="D62" s="823" t="s">
        <v>5899</v>
      </c>
      <c r="E62" s="823" t="s">
        <v>5898</v>
      </c>
      <c r="F62" s="832"/>
      <c r="G62" s="832"/>
      <c r="H62" s="832"/>
      <c r="I62" s="832"/>
      <c r="J62" s="832"/>
      <c r="K62" s="832"/>
      <c r="L62" s="832"/>
      <c r="M62" s="832"/>
      <c r="N62" s="832">
        <v>1</v>
      </c>
      <c r="O62" s="832">
        <v>544</v>
      </c>
      <c r="P62" s="828"/>
      <c r="Q62" s="833">
        <v>544</v>
      </c>
    </row>
    <row r="63" spans="1:17" ht="14.45" customHeight="1" x14ac:dyDescent="0.2">
      <c r="A63" s="822" t="s">
        <v>5900</v>
      </c>
      <c r="B63" s="823" t="s">
        <v>5731</v>
      </c>
      <c r="C63" s="823" t="s">
        <v>5728</v>
      </c>
      <c r="D63" s="823" t="s">
        <v>5779</v>
      </c>
      <c r="E63" s="823" t="s">
        <v>5780</v>
      </c>
      <c r="F63" s="832"/>
      <c r="G63" s="832"/>
      <c r="H63" s="832"/>
      <c r="I63" s="832"/>
      <c r="J63" s="832"/>
      <c r="K63" s="832"/>
      <c r="L63" s="832"/>
      <c r="M63" s="832"/>
      <c r="N63" s="832">
        <v>1</v>
      </c>
      <c r="O63" s="832">
        <v>360</v>
      </c>
      <c r="P63" s="828"/>
      <c r="Q63" s="833">
        <v>360</v>
      </c>
    </row>
    <row r="64" spans="1:17" ht="14.45" customHeight="1" x14ac:dyDescent="0.2">
      <c r="A64" s="822" t="s">
        <v>5901</v>
      </c>
      <c r="B64" s="823" t="s">
        <v>5811</v>
      </c>
      <c r="C64" s="823" t="s">
        <v>5756</v>
      </c>
      <c r="D64" s="823" t="s">
        <v>5759</v>
      </c>
      <c r="E64" s="823" t="s">
        <v>5760</v>
      </c>
      <c r="F64" s="832">
        <v>1</v>
      </c>
      <c r="G64" s="832">
        <v>242.64</v>
      </c>
      <c r="H64" s="832">
        <v>0.5</v>
      </c>
      <c r="I64" s="832">
        <v>242.64</v>
      </c>
      <c r="J64" s="832">
        <v>2</v>
      </c>
      <c r="K64" s="832">
        <v>485.28</v>
      </c>
      <c r="L64" s="832">
        <v>1</v>
      </c>
      <c r="M64" s="832">
        <v>242.64</v>
      </c>
      <c r="N64" s="832"/>
      <c r="O64" s="832"/>
      <c r="P64" s="828"/>
      <c r="Q64" s="833"/>
    </row>
    <row r="65" spans="1:17" ht="14.45" customHeight="1" x14ac:dyDescent="0.2">
      <c r="A65" s="822" t="s">
        <v>5901</v>
      </c>
      <c r="B65" s="823" t="s">
        <v>5811</v>
      </c>
      <c r="C65" s="823" t="s">
        <v>5756</v>
      </c>
      <c r="D65" s="823" t="s">
        <v>5761</v>
      </c>
      <c r="E65" s="823" t="s">
        <v>5762</v>
      </c>
      <c r="F65" s="832">
        <v>3</v>
      </c>
      <c r="G65" s="832">
        <v>727.92</v>
      </c>
      <c r="H65" s="832">
        <v>3</v>
      </c>
      <c r="I65" s="832">
        <v>242.64</v>
      </c>
      <c r="J65" s="832">
        <v>1</v>
      </c>
      <c r="K65" s="832">
        <v>242.64</v>
      </c>
      <c r="L65" s="832">
        <v>1</v>
      </c>
      <c r="M65" s="832">
        <v>242.64</v>
      </c>
      <c r="N65" s="832"/>
      <c r="O65" s="832"/>
      <c r="P65" s="828"/>
      <c r="Q65" s="833"/>
    </row>
    <row r="66" spans="1:17" ht="14.45" customHeight="1" x14ac:dyDescent="0.2">
      <c r="A66" s="822" t="s">
        <v>5901</v>
      </c>
      <c r="B66" s="823" t="s">
        <v>5811</v>
      </c>
      <c r="C66" s="823" t="s">
        <v>5756</v>
      </c>
      <c r="D66" s="823" t="s">
        <v>5766</v>
      </c>
      <c r="E66" s="823" t="s">
        <v>5764</v>
      </c>
      <c r="F66" s="832"/>
      <c r="G66" s="832"/>
      <c r="H66" s="832"/>
      <c r="I66" s="832"/>
      <c r="J66" s="832">
        <v>3</v>
      </c>
      <c r="K66" s="832">
        <v>1500</v>
      </c>
      <c r="L66" s="832">
        <v>1</v>
      </c>
      <c r="M66" s="832">
        <v>500</v>
      </c>
      <c r="N66" s="832"/>
      <c r="O66" s="832"/>
      <c r="P66" s="828"/>
      <c r="Q66" s="833"/>
    </row>
    <row r="67" spans="1:17" ht="14.45" customHeight="1" x14ac:dyDescent="0.2">
      <c r="A67" s="822" t="s">
        <v>5901</v>
      </c>
      <c r="B67" s="823" t="s">
        <v>5811</v>
      </c>
      <c r="C67" s="823" t="s">
        <v>5728</v>
      </c>
      <c r="D67" s="823" t="s">
        <v>5773</v>
      </c>
      <c r="E67" s="823" t="s">
        <v>5774</v>
      </c>
      <c r="F67" s="832">
        <v>2</v>
      </c>
      <c r="G67" s="832">
        <v>74</v>
      </c>
      <c r="H67" s="832">
        <v>1.9473684210526316</v>
      </c>
      <c r="I67" s="832">
        <v>37</v>
      </c>
      <c r="J67" s="832">
        <v>1</v>
      </c>
      <c r="K67" s="832">
        <v>38</v>
      </c>
      <c r="L67" s="832">
        <v>1</v>
      </c>
      <c r="M67" s="832">
        <v>38</v>
      </c>
      <c r="N67" s="832">
        <v>1</v>
      </c>
      <c r="O67" s="832">
        <v>38</v>
      </c>
      <c r="P67" s="828">
        <v>1</v>
      </c>
      <c r="Q67" s="833">
        <v>38</v>
      </c>
    </row>
    <row r="68" spans="1:17" ht="14.45" customHeight="1" x14ac:dyDescent="0.2">
      <c r="A68" s="822" t="s">
        <v>5901</v>
      </c>
      <c r="B68" s="823" t="s">
        <v>5811</v>
      </c>
      <c r="C68" s="823" t="s">
        <v>5728</v>
      </c>
      <c r="D68" s="823" t="s">
        <v>5819</v>
      </c>
      <c r="E68" s="823" t="s">
        <v>5820</v>
      </c>
      <c r="F68" s="832">
        <v>59</v>
      </c>
      <c r="G68" s="832">
        <v>14868</v>
      </c>
      <c r="H68" s="832">
        <v>1.1256814052089643</v>
      </c>
      <c r="I68" s="832">
        <v>252</v>
      </c>
      <c r="J68" s="832">
        <v>52</v>
      </c>
      <c r="K68" s="832">
        <v>13208</v>
      </c>
      <c r="L68" s="832">
        <v>1</v>
      </c>
      <c r="M68" s="832">
        <v>254</v>
      </c>
      <c r="N68" s="832">
        <v>45</v>
      </c>
      <c r="O68" s="832">
        <v>11475</v>
      </c>
      <c r="P68" s="828">
        <v>0.86879164142943666</v>
      </c>
      <c r="Q68" s="833">
        <v>255</v>
      </c>
    </row>
    <row r="69" spans="1:17" ht="14.45" customHeight="1" x14ac:dyDescent="0.2">
      <c r="A69" s="822" t="s">
        <v>5901</v>
      </c>
      <c r="B69" s="823" t="s">
        <v>5811</v>
      </c>
      <c r="C69" s="823" t="s">
        <v>5728</v>
      </c>
      <c r="D69" s="823" t="s">
        <v>5821</v>
      </c>
      <c r="E69" s="823" t="s">
        <v>5822</v>
      </c>
      <c r="F69" s="832">
        <v>44</v>
      </c>
      <c r="G69" s="832">
        <v>5588</v>
      </c>
      <c r="H69" s="832">
        <v>2.2174603174603176</v>
      </c>
      <c r="I69" s="832">
        <v>127</v>
      </c>
      <c r="J69" s="832">
        <v>20</v>
      </c>
      <c r="K69" s="832">
        <v>2520</v>
      </c>
      <c r="L69" s="832">
        <v>1</v>
      </c>
      <c r="M69" s="832">
        <v>126</v>
      </c>
      <c r="N69" s="832">
        <v>17</v>
      </c>
      <c r="O69" s="832">
        <v>2159</v>
      </c>
      <c r="P69" s="828">
        <v>0.8567460317460317</v>
      </c>
      <c r="Q69" s="833">
        <v>127</v>
      </c>
    </row>
    <row r="70" spans="1:17" ht="14.45" customHeight="1" x14ac:dyDescent="0.2">
      <c r="A70" s="822" t="s">
        <v>5901</v>
      </c>
      <c r="B70" s="823" t="s">
        <v>5811</v>
      </c>
      <c r="C70" s="823" t="s">
        <v>5728</v>
      </c>
      <c r="D70" s="823" t="s">
        <v>5832</v>
      </c>
      <c r="E70" s="823" t="s">
        <v>5833</v>
      </c>
      <c r="F70" s="832">
        <v>6</v>
      </c>
      <c r="G70" s="832">
        <v>2976</v>
      </c>
      <c r="H70" s="832"/>
      <c r="I70" s="832">
        <v>496</v>
      </c>
      <c r="J70" s="832"/>
      <c r="K70" s="832"/>
      <c r="L70" s="832"/>
      <c r="M70" s="832"/>
      <c r="N70" s="832"/>
      <c r="O70" s="832"/>
      <c r="P70" s="828"/>
      <c r="Q70" s="833"/>
    </row>
    <row r="71" spans="1:17" ht="14.45" customHeight="1" x14ac:dyDescent="0.2">
      <c r="A71" s="822" t="s">
        <v>5901</v>
      </c>
      <c r="B71" s="823" t="s">
        <v>5811</v>
      </c>
      <c r="C71" s="823" t="s">
        <v>5728</v>
      </c>
      <c r="D71" s="823" t="s">
        <v>5834</v>
      </c>
      <c r="E71" s="823" t="s">
        <v>5835</v>
      </c>
      <c r="F71" s="832"/>
      <c r="G71" s="832"/>
      <c r="H71" s="832"/>
      <c r="I71" s="832"/>
      <c r="J71" s="832">
        <v>3</v>
      </c>
      <c r="K71" s="832">
        <v>2073</v>
      </c>
      <c r="L71" s="832">
        <v>1</v>
      </c>
      <c r="M71" s="832">
        <v>691</v>
      </c>
      <c r="N71" s="832"/>
      <c r="O71" s="832"/>
      <c r="P71" s="828"/>
      <c r="Q71" s="833"/>
    </row>
    <row r="72" spans="1:17" ht="14.45" customHeight="1" x14ac:dyDescent="0.2">
      <c r="A72" s="822" t="s">
        <v>5901</v>
      </c>
      <c r="B72" s="823" t="s">
        <v>5811</v>
      </c>
      <c r="C72" s="823" t="s">
        <v>5728</v>
      </c>
      <c r="D72" s="823" t="s">
        <v>5836</v>
      </c>
      <c r="E72" s="823" t="s">
        <v>5833</v>
      </c>
      <c r="F72" s="832">
        <v>3</v>
      </c>
      <c r="G72" s="832">
        <v>1707</v>
      </c>
      <c r="H72" s="832">
        <v>0.99301919720767884</v>
      </c>
      <c r="I72" s="832">
        <v>569</v>
      </c>
      <c r="J72" s="832">
        <v>3</v>
      </c>
      <c r="K72" s="832">
        <v>1719</v>
      </c>
      <c r="L72" s="832">
        <v>1</v>
      </c>
      <c r="M72" s="832">
        <v>573</v>
      </c>
      <c r="N72" s="832">
        <v>1</v>
      </c>
      <c r="O72" s="832">
        <v>576</v>
      </c>
      <c r="P72" s="828">
        <v>0.33507853403141363</v>
      </c>
      <c r="Q72" s="833">
        <v>576</v>
      </c>
    </row>
    <row r="73" spans="1:17" ht="14.45" customHeight="1" x14ac:dyDescent="0.2">
      <c r="A73" s="822" t="s">
        <v>5901</v>
      </c>
      <c r="B73" s="823" t="s">
        <v>5811</v>
      </c>
      <c r="C73" s="823" t="s">
        <v>5728</v>
      </c>
      <c r="D73" s="823" t="s">
        <v>5837</v>
      </c>
      <c r="E73" s="823" t="s">
        <v>5835</v>
      </c>
      <c r="F73" s="832">
        <v>3</v>
      </c>
      <c r="G73" s="832">
        <v>2286</v>
      </c>
      <c r="H73" s="832"/>
      <c r="I73" s="832">
        <v>762</v>
      </c>
      <c r="J73" s="832"/>
      <c r="K73" s="832"/>
      <c r="L73" s="832"/>
      <c r="M73" s="832"/>
      <c r="N73" s="832"/>
      <c r="O73" s="832"/>
      <c r="P73" s="828"/>
      <c r="Q73" s="833"/>
    </row>
    <row r="74" spans="1:17" ht="14.45" customHeight="1" x14ac:dyDescent="0.2">
      <c r="A74" s="822" t="s">
        <v>5901</v>
      </c>
      <c r="B74" s="823" t="s">
        <v>5811</v>
      </c>
      <c r="C74" s="823" t="s">
        <v>5728</v>
      </c>
      <c r="D74" s="823" t="s">
        <v>5889</v>
      </c>
      <c r="E74" s="823" t="s">
        <v>5854</v>
      </c>
      <c r="F74" s="832"/>
      <c r="G74" s="832"/>
      <c r="H74" s="832"/>
      <c r="I74" s="832"/>
      <c r="J74" s="832"/>
      <c r="K74" s="832"/>
      <c r="L74" s="832"/>
      <c r="M74" s="832"/>
      <c r="N74" s="832">
        <v>12</v>
      </c>
      <c r="O74" s="832">
        <v>9912</v>
      </c>
      <c r="P74" s="828"/>
      <c r="Q74" s="833">
        <v>826</v>
      </c>
    </row>
    <row r="75" spans="1:17" ht="14.45" customHeight="1" x14ac:dyDescent="0.2">
      <c r="A75" s="822" t="s">
        <v>5901</v>
      </c>
      <c r="B75" s="823" t="s">
        <v>5811</v>
      </c>
      <c r="C75" s="823" t="s">
        <v>5728</v>
      </c>
      <c r="D75" s="823" t="s">
        <v>5823</v>
      </c>
      <c r="E75" s="823" t="s">
        <v>5796</v>
      </c>
      <c r="F75" s="832">
        <v>1</v>
      </c>
      <c r="G75" s="832">
        <v>464</v>
      </c>
      <c r="H75" s="832"/>
      <c r="I75" s="832">
        <v>464</v>
      </c>
      <c r="J75" s="832"/>
      <c r="K75" s="832"/>
      <c r="L75" s="832"/>
      <c r="M75" s="832"/>
      <c r="N75" s="832">
        <v>1</v>
      </c>
      <c r="O75" s="832">
        <v>473</v>
      </c>
      <c r="P75" s="828"/>
      <c r="Q75" s="833">
        <v>473</v>
      </c>
    </row>
    <row r="76" spans="1:17" ht="14.45" customHeight="1" x14ac:dyDescent="0.2">
      <c r="A76" s="822" t="s">
        <v>5901</v>
      </c>
      <c r="B76" s="823" t="s">
        <v>5811</v>
      </c>
      <c r="C76" s="823" t="s">
        <v>5728</v>
      </c>
      <c r="D76" s="823" t="s">
        <v>5838</v>
      </c>
      <c r="E76" s="823" t="s">
        <v>5798</v>
      </c>
      <c r="F76" s="832">
        <v>2</v>
      </c>
      <c r="G76" s="832">
        <v>894</v>
      </c>
      <c r="H76" s="832">
        <v>0.6607538802660754</v>
      </c>
      <c r="I76" s="832">
        <v>447</v>
      </c>
      <c r="J76" s="832">
        <v>3</v>
      </c>
      <c r="K76" s="832">
        <v>1353</v>
      </c>
      <c r="L76" s="832">
        <v>1</v>
      </c>
      <c r="M76" s="832">
        <v>451</v>
      </c>
      <c r="N76" s="832"/>
      <c r="O76" s="832"/>
      <c r="P76" s="828"/>
      <c r="Q76" s="833"/>
    </row>
    <row r="77" spans="1:17" ht="14.45" customHeight="1" x14ac:dyDescent="0.2">
      <c r="A77" s="822" t="s">
        <v>5901</v>
      </c>
      <c r="B77" s="823" t="s">
        <v>5811</v>
      </c>
      <c r="C77" s="823" t="s">
        <v>5728</v>
      </c>
      <c r="D77" s="823" t="s">
        <v>5842</v>
      </c>
      <c r="E77" s="823" t="s">
        <v>5843</v>
      </c>
      <c r="F77" s="832"/>
      <c r="G77" s="832"/>
      <c r="H77" s="832"/>
      <c r="I77" s="832"/>
      <c r="J77" s="832"/>
      <c r="K77" s="832"/>
      <c r="L77" s="832"/>
      <c r="M77" s="832"/>
      <c r="N77" s="832">
        <v>3</v>
      </c>
      <c r="O77" s="832">
        <v>657</v>
      </c>
      <c r="P77" s="828"/>
      <c r="Q77" s="833">
        <v>219</v>
      </c>
    </row>
    <row r="78" spans="1:17" ht="14.45" customHeight="1" x14ac:dyDescent="0.2">
      <c r="A78" s="822" t="s">
        <v>5901</v>
      </c>
      <c r="B78" s="823" t="s">
        <v>5811</v>
      </c>
      <c r="C78" s="823" t="s">
        <v>5728</v>
      </c>
      <c r="D78" s="823" t="s">
        <v>5779</v>
      </c>
      <c r="E78" s="823" t="s">
        <v>5780</v>
      </c>
      <c r="F78" s="832">
        <v>4</v>
      </c>
      <c r="G78" s="832">
        <v>1420</v>
      </c>
      <c r="H78" s="832">
        <v>0.99162011173184361</v>
      </c>
      <c r="I78" s="832">
        <v>355</v>
      </c>
      <c r="J78" s="832">
        <v>4</v>
      </c>
      <c r="K78" s="832">
        <v>1432</v>
      </c>
      <c r="L78" s="832">
        <v>1</v>
      </c>
      <c r="M78" s="832">
        <v>358</v>
      </c>
      <c r="N78" s="832"/>
      <c r="O78" s="832"/>
      <c r="P78" s="828"/>
      <c r="Q78" s="833"/>
    </row>
    <row r="79" spans="1:17" ht="14.45" customHeight="1" x14ac:dyDescent="0.2">
      <c r="A79" s="822" t="s">
        <v>5901</v>
      </c>
      <c r="B79" s="823" t="s">
        <v>5811</v>
      </c>
      <c r="C79" s="823" t="s">
        <v>5728</v>
      </c>
      <c r="D79" s="823" t="s">
        <v>5844</v>
      </c>
      <c r="E79" s="823" t="s">
        <v>5845</v>
      </c>
      <c r="F79" s="832">
        <v>3</v>
      </c>
      <c r="G79" s="832">
        <v>258</v>
      </c>
      <c r="H79" s="832">
        <v>0.97727272727272729</v>
      </c>
      <c r="I79" s="832">
        <v>86</v>
      </c>
      <c r="J79" s="832">
        <v>3</v>
      </c>
      <c r="K79" s="832">
        <v>264</v>
      </c>
      <c r="L79" s="832">
        <v>1</v>
      </c>
      <c r="M79" s="832">
        <v>88</v>
      </c>
      <c r="N79" s="832">
        <v>11</v>
      </c>
      <c r="O79" s="832">
        <v>979</v>
      </c>
      <c r="P79" s="828">
        <v>3.7083333333333335</v>
      </c>
      <c r="Q79" s="833">
        <v>89</v>
      </c>
    </row>
    <row r="80" spans="1:17" ht="14.45" customHeight="1" x14ac:dyDescent="0.2">
      <c r="A80" s="822" t="s">
        <v>5901</v>
      </c>
      <c r="B80" s="823" t="s">
        <v>5811</v>
      </c>
      <c r="C80" s="823" t="s">
        <v>5728</v>
      </c>
      <c r="D80" s="823" t="s">
        <v>5824</v>
      </c>
      <c r="E80" s="823" t="s">
        <v>5825</v>
      </c>
      <c r="F80" s="832">
        <v>1</v>
      </c>
      <c r="G80" s="832">
        <v>720</v>
      </c>
      <c r="H80" s="832"/>
      <c r="I80" s="832">
        <v>720</v>
      </c>
      <c r="J80" s="832"/>
      <c r="K80" s="832"/>
      <c r="L80" s="832"/>
      <c r="M80" s="832"/>
      <c r="N80" s="832">
        <v>2</v>
      </c>
      <c r="O80" s="832">
        <v>1450</v>
      </c>
      <c r="P80" s="828"/>
      <c r="Q80" s="833">
        <v>725</v>
      </c>
    </row>
    <row r="81" spans="1:17" ht="14.45" customHeight="1" x14ac:dyDescent="0.2">
      <c r="A81" s="822" t="s">
        <v>5901</v>
      </c>
      <c r="B81" s="823" t="s">
        <v>5811</v>
      </c>
      <c r="C81" s="823" t="s">
        <v>5728</v>
      </c>
      <c r="D81" s="823" t="s">
        <v>5781</v>
      </c>
      <c r="E81" s="823" t="s">
        <v>5782</v>
      </c>
      <c r="F81" s="832">
        <v>3</v>
      </c>
      <c r="G81" s="832">
        <v>99.99</v>
      </c>
      <c r="H81" s="832"/>
      <c r="I81" s="832">
        <v>33.33</v>
      </c>
      <c r="J81" s="832"/>
      <c r="K81" s="832"/>
      <c r="L81" s="832"/>
      <c r="M81" s="832"/>
      <c r="N81" s="832"/>
      <c r="O81" s="832"/>
      <c r="P81" s="828"/>
      <c r="Q81" s="833"/>
    </row>
    <row r="82" spans="1:17" ht="14.45" customHeight="1" x14ac:dyDescent="0.2">
      <c r="A82" s="822" t="s">
        <v>5901</v>
      </c>
      <c r="B82" s="823" t="s">
        <v>5811</v>
      </c>
      <c r="C82" s="823" t="s">
        <v>5728</v>
      </c>
      <c r="D82" s="823" t="s">
        <v>5783</v>
      </c>
      <c r="E82" s="823" t="s">
        <v>5784</v>
      </c>
      <c r="F82" s="832">
        <v>10</v>
      </c>
      <c r="G82" s="832">
        <v>1210</v>
      </c>
      <c r="H82" s="832">
        <v>0.70843091334894615</v>
      </c>
      <c r="I82" s="832">
        <v>121</v>
      </c>
      <c r="J82" s="832">
        <v>14</v>
      </c>
      <c r="K82" s="832">
        <v>1708</v>
      </c>
      <c r="L82" s="832">
        <v>1</v>
      </c>
      <c r="M82" s="832">
        <v>122</v>
      </c>
      <c r="N82" s="832">
        <v>4</v>
      </c>
      <c r="O82" s="832">
        <v>492</v>
      </c>
      <c r="P82" s="828">
        <v>0.28805620608899296</v>
      </c>
      <c r="Q82" s="833">
        <v>123</v>
      </c>
    </row>
    <row r="83" spans="1:17" ht="14.45" customHeight="1" x14ac:dyDescent="0.2">
      <c r="A83" s="822" t="s">
        <v>5901</v>
      </c>
      <c r="B83" s="823" t="s">
        <v>5811</v>
      </c>
      <c r="C83" s="823" t="s">
        <v>5728</v>
      </c>
      <c r="D83" s="823" t="s">
        <v>5855</v>
      </c>
      <c r="E83" s="823" t="s">
        <v>5856</v>
      </c>
      <c r="F83" s="832"/>
      <c r="G83" s="832"/>
      <c r="H83" s="832"/>
      <c r="I83" s="832"/>
      <c r="J83" s="832">
        <v>1</v>
      </c>
      <c r="K83" s="832">
        <v>546</v>
      </c>
      <c r="L83" s="832">
        <v>1</v>
      </c>
      <c r="M83" s="832">
        <v>546</v>
      </c>
      <c r="N83" s="832">
        <v>5</v>
      </c>
      <c r="O83" s="832">
        <v>2735</v>
      </c>
      <c r="P83" s="828">
        <v>5.0091575091575091</v>
      </c>
      <c r="Q83" s="833">
        <v>547</v>
      </c>
    </row>
    <row r="84" spans="1:17" ht="14.45" customHeight="1" x14ac:dyDescent="0.2">
      <c r="A84" s="822" t="s">
        <v>5901</v>
      </c>
      <c r="B84" s="823" t="s">
        <v>5811</v>
      </c>
      <c r="C84" s="823" t="s">
        <v>5728</v>
      </c>
      <c r="D84" s="823" t="s">
        <v>5846</v>
      </c>
      <c r="E84" s="823" t="s">
        <v>5847</v>
      </c>
      <c r="F84" s="832">
        <v>1</v>
      </c>
      <c r="G84" s="832">
        <v>308</v>
      </c>
      <c r="H84" s="832">
        <v>0.24838709677419354</v>
      </c>
      <c r="I84" s="832">
        <v>308</v>
      </c>
      <c r="J84" s="832">
        <v>4</v>
      </c>
      <c r="K84" s="832">
        <v>1240</v>
      </c>
      <c r="L84" s="832">
        <v>1</v>
      </c>
      <c r="M84" s="832">
        <v>310</v>
      </c>
      <c r="N84" s="832">
        <v>1</v>
      </c>
      <c r="O84" s="832">
        <v>311</v>
      </c>
      <c r="P84" s="828">
        <v>0.25080645161290321</v>
      </c>
      <c r="Q84" s="833">
        <v>311</v>
      </c>
    </row>
    <row r="85" spans="1:17" ht="14.45" customHeight="1" x14ac:dyDescent="0.2">
      <c r="A85" s="822" t="s">
        <v>5901</v>
      </c>
      <c r="B85" s="823" t="s">
        <v>5811</v>
      </c>
      <c r="C85" s="823" t="s">
        <v>5728</v>
      </c>
      <c r="D85" s="823" t="s">
        <v>5849</v>
      </c>
      <c r="E85" s="823" t="s">
        <v>5847</v>
      </c>
      <c r="F85" s="832">
        <v>3</v>
      </c>
      <c r="G85" s="832">
        <v>1143</v>
      </c>
      <c r="H85" s="832">
        <v>1.4844155844155844</v>
      </c>
      <c r="I85" s="832">
        <v>381</v>
      </c>
      <c r="J85" s="832">
        <v>2</v>
      </c>
      <c r="K85" s="832">
        <v>770</v>
      </c>
      <c r="L85" s="832">
        <v>1</v>
      </c>
      <c r="M85" s="832">
        <v>385</v>
      </c>
      <c r="N85" s="832">
        <v>1</v>
      </c>
      <c r="O85" s="832">
        <v>388</v>
      </c>
      <c r="P85" s="828">
        <v>0.50389610389610384</v>
      </c>
      <c r="Q85" s="833">
        <v>388</v>
      </c>
    </row>
    <row r="86" spans="1:17" ht="14.45" customHeight="1" x14ac:dyDescent="0.2">
      <c r="A86" s="822" t="s">
        <v>5901</v>
      </c>
      <c r="B86" s="823" t="s">
        <v>5811</v>
      </c>
      <c r="C86" s="823" t="s">
        <v>5728</v>
      </c>
      <c r="D86" s="823" t="s">
        <v>5793</v>
      </c>
      <c r="E86" s="823" t="s">
        <v>5794</v>
      </c>
      <c r="F86" s="832"/>
      <c r="G86" s="832"/>
      <c r="H86" s="832"/>
      <c r="I86" s="832"/>
      <c r="J86" s="832">
        <v>1</v>
      </c>
      <c r="K86" s="832">
        <v>622</v>
      </c>
      <c r="L86" s="832">
        <v>1</v>
      </c>
      <c r="M86" s="832">
        <v>622</v>
      </c>
      <c r="N86" s="832"/>
      <c r="O86" s="832"/>
      <c r="P86" s="828"/>
      <c r="Q86" s="833"/>
    </row>
    <row r="87" spans="1:17" ht="14.45" customHeight="1" x14ac:dyDescent="0.2">
      <c r="A87" s="822" t="s">
        <v>5901</v>
      </c>
      <c r="B87" s="823" t="s">
        <v>5811</v>
      </c>
      <c r="C87" s="823" t="s">
        <v>5728</v>
      </c>
      <c r="D87" s="823" t="s">
        <v>5797</v>
      </c>
      <c r="E87" s="823" t="s">
        <v>5798</v>
      </c>
      <c r="F87" s="832">
        <v>2</v>
      </c>
      <c r="G87" s="832">
        <v>748</v>
      </c>
      <c r="H87" s="832"/>
      <c r="I87" s="832">
        <v>374</v>
      </c>
      <c r="J87" s="832"/>
      <c r="K87" s="832"/>
      <c r="L87" s="832"/>
      <c r="M87" s="832"/>
      <c r="N87" s="832"/>
      <c r="O87" s="832"/>
      <c r="P87" s="828"/>
      <c r="Q87" s="833"/>
    </row>
    <row r="88" spans="1:17" ht="14.45" customHeight="1" x14ac:dyDescent="0.2">
      <c r="A88" s="822" t="s">
        <v>5901</v>
      </c>
      <c r="B88" s="823" t="s">
        <v>5811</v>
      </c>
      <c r="C88" s="823" t="s">
        <v>5728</v>
      </c>
      <c r="D88" s="823" t="s">
        <v>5799</v>
      </c>
      <c r="E88" s="823" t="s">
        <v>5800</v>
      </c>
      <c r="F88" s="832">
        <v>3</v>
      </c>
      <c r="G88" s="832">
        <v>534</v>
      </c>
      <c r="H88" s="832">
        <v>2.983240223463687</v>
      </c>
      <c r="I88" s="832">
        <v>178</v>
      </c>
      <c r="J88" s="832">
        <v>1</v>
      </c>
      <c r="K88" s="832">
        <v>179</v>
      </c>
      <c r="L88" s="832">
        <v>1</v>
      </c>
      <c r="M88" s="832">
        <v>179</v>
      </c>
      <c r="N88" s="832"/>
      <c r="O88" s="832"/>
      <c r="P88" s="828"/>
      <c r="Q88" s="833"/>
    </row>
    <row r="89" spans="1:17" ht="14.45" customHeight="1" x14ac:dyDescent="0.2">
      <c r="A89" s="822" t="s">
        <v>5901</v>
      </c>
      <c r="B89" s="823" t="s">
        <v>5811</v>
      </c>
      <c r="C89" s="823" t="s">
        <v>5728</v>
      </c>
      <c r="D89" s="823" t="s">
        <v>5897</v>
      </c>
      <c r="E89" s="823" t="s">
        <v>5898</v>
      </c>
      <c r="F89" s="832">
        <v>1</v>
      </c>
      <c r="G89" s="832">
        <v>625</v>
      </c>
      <c r="H89" s="832"/>
      <c r="I89" s="832">
        <v>625</v>
      </c>
      <c r="J89" s="832"/>
      <c r="K89" s="832"/>
      <c r="L89" s="832"/>
      <c r="M89" s="832"/>
      <c r="N89" s="832"/>
      <c r="O89" s="832"/>
      <c r="P89" s="828"/>
      <c r="Q89" s="833"/>
    </row>
    <row r="90" spans="1:17" ht="14.45" customHeight="1" x14ac:dyDescent="0.2">
      <c r="A90" s="822" t="s">
        <v>5901</v>
      </c>
      <c r="B90" s="823" t="s">
        <v>5811</v>
      </c>
      <c r="C90" s="823" t="s">
        <v>5728</v>
      </c>
      <c r="D90" s="823" t="s">
        <v>5899</v>
      </c>
      <c r="E90" s="823" t="s">
        <v>5898</v>
      </c>
      <c r="F90" s="832">
        <v>1</v>
      </c>
      <c r="G90" s="832">
        <v>539</v>
      </c>
      <c r="H90" s="832"/>
      <c r="I90" s="832">
        <v>539</v>
      </c>
      <c r="J90" s="832"/>
      <c r="K90" s="832"/>
      <c r="L90" s="832"/>
      <c r="M90" s="832"/>
      <c r="N90" s="832"/>
      <c r="O90" s="832"/>
      <c r="P90" s="828"/>
      <c r="Q90" s="833"/>
    </row>
    <row r="91" spans="1:17" ht="14.45" customHeight="1" x14ac:dyDescent="0.2">
      <c r="A91" s="822" t="s">
        <v>5901</v>
      </c>
      <c r="B91" s="823" t="s">
        <v>5811</v>
      </c>
      <c r="C91" s="823" t="s">
        <v>5728</v>
      </c>
      <c r="D91" s="823" t="s">
        <v>5801</v>
      </c>
      <c r="E91" s="823" t="s">
        <v>5802</v>
      </c>
      <c r="F91" s="832"/>
      <c r="G91" s="832"/>
      <c r="H91" s="832"/>
      <c r="I91" s="832"/>
      <c r="J91" s="832">
        <v>1</v>
      </c>
      <c r="K91" s="832">
        <v>1303</v>
      </c>
      <c r="L91" s="832">
        <v>1</v>
      </c>
      <c r="M91" s="832">
        <v>1303</v>
      </c>
      <c r="N91" s="832"/>
      <c r="O91" s="832"/>
      <c r="P91" s="828"/>
      <c r="Q91" s="833"/>
    </row>
    <row r="92" spans="1:17" ht="14.45" customHeight="1" x14ac:dyDescent="0.2">
      <c r="A92" s="822" t="s">
        <v>5901</v>
      </c>
      <c r="B92" s="823" t="s">
        <v>5731</v>
      </c>
      <c r="C92" s="823" t="s">
        <v>5728</v>
      </c>
      <c r="D92" s="823" t="s">
        <v>5779</v>
      </c>
      <c r="E92" s="823" t="s">
        <v>5780</v>
      </c>
      <c r="F92" s="832"/>
      <c r="G92" s="832"/>
      <c r="H92" s="832"/>
      <c r="I92" s="832"/>
      <c r="J92" s="832"/>
      <c r="K92" s="832"/>
      <c r="L92" s="832"/>
      <c r="M92" s="832"/>
      <c r="N92" s="832">
        <v>1</v>
      </c>
      <c r="O92" s="832">
        <v>360</v>
      </c>
      <c r="P92" s="828"/>
      <c r="Q92" s="833">
        <v>360</v>
      </c>
    </row>
    <row r="93" spans="1:17" ht="14.45" customHeight="1" x14ac:dyDescent="0.2">
      <c r="A93" s="822" t="s">
        <v>5902</v>
      </c>
      <c r="B93" s="823" t="s">
        <v>5811</v>
      </c>
      <c r="C93" s="823" t="s">
        <v>5756</v>
      </c>
      <c r="D93" s="823" t="s">
        <v>5903</v>
      </c>
      <c r="E93" s="823" t="s">
        <v>5904</v>
      </c>
      <c r="F93" s="832">
        <v>41</v>
      </c>
      <c r="G93" s="832">
        <v>94710</v>
      </c>
      <c r="H93" s="832">
        <v>0.87234042553191493</v>
      </c>
      <c r="I93" s="832">
        <v>2310</v>
      </c>
      <c r="J93" s="832">
        <v>47</v>
      </c>
      <c r="K93" s="832">
        <v>108570</v>
      </c>
      <c r="L93" s="832">
        <v>1</v>
      </c>
      <c r="M93" s="832">
        <v>2310</v>
      </c>
      <c r="N93" s="832">
        <v>43</v>
      </c>
      <c r="O93" s="832">
        <v>64517.200000000026</v>
      </c>
      <c r="P93" s="828">
        <v>0.59424518743667709</v>
      </c>
      <c r="Q93" s="833">
        <v>1500.4000000000005</v>
      </c>
    </row>
    <row r="94" spans="1:17" ht="14.45" customHeight="1" x14ac:dyDescent="0.2">
      <c r="A94" s="822" t="s">
        <v>5902</v>
      </c>
      <c r="B94" s="823" t="s">
        <v>5811</v>
      </c>
      <c r="C94" s="823" t="s">
        <v>5756</v>
      </c>
      <c r="D94" s="823" t="s">
        <v>5905</v>
      </c>
      <c r="E94" s="823" t="s">
        <v>5906</v>
      </c>
      <c r="F94" s="832">
        <v>21</v>
      </c>
      <c r="G94" s="832">
        <v>48510</v>
      </c>
      <c r="H94" s="832">
        <v>1.5</v>
      </c>
      <c r="I94" s="832">
        <v>2310</v>
      </c>
      <c r="J94" s="832">
        <v>14</v>
      </c>
      <c r="K94" s="832">
        <v>32340</v>
      </c>
      <c r="L94" s="832">
        <v>1</v>
      </c>
      <c r="M94" s="832">
        <v>2310</v>
      </c>
      <c r="N94" s="832">
        <v>14</v>
      </c>
      <c r="O94" s="832">
        <v>21005.599999999999</v>
      </c>
      <c r="P94" s="828">
        <v>0.6495238095238095</v>
      </c>
      <c r="Q94" s="833">
        <v>1500.3999999999999</v>
      </c>
    </row>
    <row r="95" spans="1:17" ht="14.45" customHeight="1" x14ac:dyDescent="0.2">
      <c r="A95" s="822" t="s">
        <v>5902</v>
      </c>
      <c r="B95" s="823" t="s">
        <v>5811</v>
      </c>
      <c r="C95" s="823" t="s">
        <v>5756</v>
      </c>
      <c r="D95" s="823" t="s">
        <v>5828</v>
      </c>
      <c r="E95" s="823" t="s">
        <v>5829</v>
      </c>
      <c r="F95" s="832">
        <v>292</v>
      </c>
      <c r="G95" s="832">
        <v>264187</v>
      </c>
      <c r="H95" s="832">
        <v>4.7868852459016393</v>
      </c>
      <c r="I95" s="832">
        <v>904.75</v>
      </c>
      <c r="J95" s="832">
        <v>61</v>
      </c>
      <c r="K95" s="832">
        <v>55189.75</v>
      </c>
      <c r="L95" s="832">
        <v>1</v>
      </c>
      <c r="M95" s="832">
        <v>904.75</v>
      </c>
      <c r="N95" s="832">
        <v>51</v>
      </c>
      <c r="O95" s="832">
        <v>46142.25</v>
      </c>
      <c r="P95" s="828">
        <v>0.83606557377049184</v>
      </c>
      <c r="Q95" s="833">
        <v>904.75</v>
      </c>
    </row>
    <row r="96" spans="1:17" ht="14.45" customHeight="1" x14ac:dyDescent="0.2">
      <c r="A96" s="822" t="s">
        <v>5902</v>
      </c>
      <c r="B96" s="823" t="s">
        <v>5811</v>
      </c>
      <c r="C96" s="823" t="s">
        <v>5756</v>
      </c>
      <c r="D96" s="823" t="s">
        <v>5759</v>
      </c>
      <c r="E96" s="823" t="s">
        <v>5760</v>
      </c>
      <c r="F96" s="832">
        <v>4</v>
      </c>
      <c r="G96" s="832">
        <v>970.56</v>
      </c>
      <c r="H96" s="832">
        <v>0.14814814814814811</v>
      </c>
      <c r="I96" s="832">
        <v>242.64</v>
      </c>
      <c r="J96" s="832">
        <v>27</v>
      </c>
      <c r="K96" s="832">
        <v>6551.2800000000007</v>
      </c>
      <c r="L96" s="832">
        <v>1</v>
      </c>
      <c r="M96" s="832">
        <v>242.64000000000001</v>
      </c>
      <c r="N96" s="832">
        <v>9</v>
      </c>
      <c r="O96" s="832">
        <v>1748.3600000000001</v>
      </c>
      <c r="P96" s="828">
        <v>0.26687303855124495</v>
      </c>
      <c r="Q96" s="833">
        <v>194.26222222222225</v>
      </c>
    </row>
    <row r="97" spans="1:17" ht="14.45" customHeight="1" x14ac:dyDescent="0.2">
      <c r="A97" s="822" t="s">
        <v>5902</v>
      </c>
      <c r="B97" s="823" t="s">
        <v>5811</v>
      </c>
      <c r="C97" s="823" t="s">
        <v>5756</v>
      </c>
      <c r="D97" s="823" t="s">
        <v>5761</v>
      </c>
      <c r="E97" s="823" t="s">
        <v>5762</v>
      </c>
      <c r="F97" s="832"/>
      <c r="G97" s="832"/>
      <c r="H97" s="832"/>
      <c r="I97" s="832"/>
      <c r="J97" s="832">
        <v>1</v>
      </c>
      <c r="K97" s="832">
        <v>242.64</v>
      </c>
      <c r="L97" s="832">
        <v>1</v>
      </c>
      <c r="M97" s="832">
        <v>242.64</v>
      </c>
      <c r="N97" s="832"/>
      <c r="O97" s="832"/>
      <c r="P97" s="828"/>
      <c r="Q97" s="833"/>
    </row>
    <row r="98" spans="1:17" ht="14.45" customHeight="1" x14ac:dyDescent="0.2">
      <c r="A98" s="822" t="s">
        <v>5902</v>
      </c>
      <c r="B98" s="823" t="s">
        <v>5811</v>
      </c>
      <c r="C98" s="823" t="s">
        <v>5728</v>
      </c>
      <c r="D98" s="823" t="s">
        <v>5887</v>
      </c>
      <c r="E98" s="823" t="s">
        <v>5888</v>
      </c>
      <c r="F98" s="832">
        <v>8</v>
      </c>
      <c r="G98" s="832">
        <v>1568</v>
      </c>
      <c r="H98" s="832">
        <v>1.5758793969849245</v>
      </c>
      <c r="I98" s="832">
        <v>196</v>
      </c>
      <c r="J98" s="832">
        <v>5</v>
      </c>
      <c r="K98" s="832">
        <v>995</v>
      </c>
      <c r="L98" s="832">
        <v>1</v>
      </c>
      <c r="M98" s="832">
        <v>199</v>
      </c>
      <c r="N98" s="832">
        <v>7</v>
      </c>
      <c r="O98" s="832">
        <v>1407</v>
      </c>
      <c r="P98" s="828">
        <v>1.414070351758794</v>
      </c>
      <c r="Q98" s="833">
        <v>201</v>
      </c>
    </row>
    <row r="99" spans="1:17" ht="14.45" customHeight="1" x14ac:dyDescent="0.2">
      <c r="A99" s="822" t="s">
        <v>5902</v>
      </c>
      <c r="B99" s="823" t="s">
        <v>5811</v>
      </c>
      <c r="C99" s="823" t="s">
        <v>5728</v>
      </c>
      <c r="D99" s="823" t="s">
        <v>5907</v>
      </c>
      <c r="E99" s="823" t="s">
        <v>5908</v>
      </c>
      <c r="F99" s="832">
        <v>1</v>
      </c>
      <c r="G99" s="832">
        <v>1160</v>
      </c>
      <c r="H99" s="832"/>
      <c r="I99" s="832">
        <v>1160</v>
      </c>
      <c r="J99" s="832"/>
      <c r="K99" s="832"/>
      <c r="L99" s="832"/>
      <c r="M99" s="832"/>
      <c r="N99" s="832"/>
      <c r="O99" s="832"/>
      <c r="P99" s="828"/>
      <c r="Q99" s="833"/>
    </row>
    <row r="100" spans="1:17" ht="14.45" customHeight="1" x14ac:dyDescent="0.2">
      <c r="A100" s="822" t="s">
        <v>5902</v>
      </c>
      <c r="B100" s="823" t="s">
        <v>5811</v>
      </c>
      <c r="C100" s="823" t="s">
        <v>5728</v>
      </c>
      <c r="D100" s="823" t="s">
        <v>5773</v>
      </c>
      <c r="E100" s="823" t="s">
        <v>5774</v>
      </c>
      <c r="F100" s="832">
        <v>4</v>
      </c>
      <c r="G100" s="832">
        <v>148</v>
      </c>
      <c r="H100" s="832">
        <v>1.9473684210526316</v>
      </c>
      <c r="I100" s="832">
        <v>37</v>
      </c>
      <c r="J100" s="832">
        <v>2</v>
      </c>
      <c r="K100" s="832">
        <v>76</v>
      </c>
      <c r="L100" s="832">
        <v>1</v>
      </c>
      <c r="M100" s="832">
        <v>38</v>
      </c>
      <c r="N100" s="832">
        <v>1</v>
      </c>
      <c r="O100" s="832">
        <v>38</v>
      </c>
      <c r="P100" s="828">
        <v>0.5</v>
      </c>
      <c r="Q100" s="833">
        <v>38</v>
      </c>
    </row>
    <row r="101" spans="1:17" ht="14.45" customHeight="1" x14ac:dyDescent="0.2">
      <c r="A101" s="822" t="s">
        <v>5902</v>
      </c>
      <c r="B101" s="823" t="s">
        <v>5811</v>
      </c>
      <c r="C101" s="823" t="s">
        <v>5728</v>
      </c>
      <c r="D101" s="823" t="s">
        <v>5909</v>
      </c>
      <c r="E101" s="823" t="s">
        <v>5910</v>
      </c>
      <c r="F101" s="832">
        <v>9</v>
      </c>
      <c r="G101" s="832">
        <v>7173</v>
      </c>
      <c r="H101" s="832">
        <v>0.19077127659574469</v>
      </c>
      <c r="I101" s="832">
        <v>797</v>
      </c>
      <c r="J101" s="832">
        <v>47</v>
      </c>
      <c r="K101" s="832">
        <v>37600</v>
      </c>
      <c r="L101" s="832">
        <v>1</v>
      </c>
      <c r="M101" s="832">
        <v>800</v>
      </c>
      <c r="N101" s="832">
        <v>54</v>
      </c>
      <c r="O101" s="832">
        <v>43362</v>
      </c>
      <c r="P101" s="828">
        <v>1.1532446808510639</v>
      </c>
      <c r="Q101" s="833">
        <v>803</v>
      </c>
    </row>
    <row r="102" spans="1:17" ht="14.45" customHeight="1" x14ac:dyDescent="0.2">
      <c r="A102" s="822" t="s">
        <v>5902</v>
      </c>
      <c r="B102" s="823" t="s">
        <v>5811</v>
      </c>
      <c r="C102" s="823" t="s">
        <v>5728</v>
      </c>
      <c r="D102" s="823" t="s">
        <v>5819</v>
      </c>
      <c r="E102" s="823" t="s">
        <v>5820</v>
      </c>
      <c r="F102" s="832">
        <v>1900</v>
      </c>
      <c r="G102" s="832">
        <v>478800</v>
      </c>
      <c r="H102" s="832">
        <v>0.95493382476126654</v>
      </c>
      <c r="I102" s="832">
        <v>252</v>
      </c>
      <c r="J102" s="832">
        <v>1974</v>
      </c>
      <c r="K102" s="832">
        <v>501396</v>
      </c>
      <c r="L102" s="832">
        <v>1</v>
      </c>
      <c r="M102" s="832">
        <v>254</v>
      </c>
      <c r="N102" s="832">
        <v>1571</v>
      </c>
      <c r="O102" s="832">
        <v>400605</v>
      </c>
      <c r="P102" s="828">
        <v>0.79897924993418379</v>
      </c>
      <c r="Q102" s="833">
        <v>255</v>
      </c>
    </row>
    <row r="103" spans="1:17" ht="14.45" customHeight="1" x14ac:dyDescent="0.2">
      <c r="A103" s="822" t="s">
        <v>5902</v>
      </c>
      <c r="B103" s="823" t="s">
        <v>5811</v>
      </c>
      <c r="C103" s="823" t="s">
        <v>5728</v>
      </c>
      <c r="D103" s="823" t="s">
        <v>5821</v>
      </c>
      <c r="E103" s="823" t="s">
        <v>5822</v>
      </c>
      <c r="F103" s="832">
        <v>3052</v>
      </c>
      <c r="G103" s="832">
        <v>387604</v>
      </c>
      <c r="H103" s="832">
        <v>0.89269362223511961</v>
      </c>
      <c r="I103" s="832">
        <v>127</v>
      </c>
      <c r="J103" s="832">
        <v>3446</v>
      </c>
      <c r="K103" s="832">
        <v>434196</v>
      </c>
      <c r="L103" s="832">
        <v>1</v>
      </c>
      <c r="M103" s="832">
        <v>126</v>
      </c>
      <c r="N103" s="832">
        <v>2219</v>
      </c>
      <c r="O103" s="832">
        <v>281813</v>
      </c>
      <c r="P103" s="828">
        <v>0.64904559231314896</v>
      </c>
      <c r="Q103" s="833">
        <v>127</v>
      </c>
    </row>
    <row r="104" spans="1:17" ht="14.45" customHeight="1" x14ac:dyDescent="0.2">
      <c r="A104" s="822" t="s">
        <v>5902</v>
      </c>
      <c r="B104" s="823" t="s">
        <v>5811</v>
      </c>
      <c r="C104" s="823" t="s">
        <v>5728</v>
      </c>
      <c r="D104" s="823" t="s">
        <v>5832</v>
      </c>
      <c r="E104" s="823" t="s">
        <v>5833</v>
      </c>
      <c r="F104" s="832">
        <v>7</v>
      </c>
      <c r="G104" s="832">
        <v>3472</v>
      </c>
      <c r="H104" s="832">
        <v>1.7429718875502007</v>
      </c>
      <c r="I104" s="832">
        <v>496</v>
      </c>
      <c r="J104" s="832">
        <v>4</v>
      </c>
      <c r="K104" s="832">
        <v>1992</v>
      </c>
      <c r="L104" s="832">
        <v>1</v>
      </c>
      <c r="M104" s="832">
        <v>498</v>
      </c>
      <c r="N104" s="832"/>
      <c r="O104" s="832"/>
      <c r="P104" s="828"/>
      <c r="Q104" s="833"/>
    </row>
    <row r="105" spans="1:17" ht="14.45" customHeight="1" x14ac:dyDescent="0.2">
      <c r="A105" s="822" t="s">
        <v>5902</v>
      </c>
      <c r="B105" s="823" t="s">
        <v>5811</v>
      </c>
      <c r="C105" s="823" t="s">
        <v>5728</v>
      </c>
      <c r="D105" s="823" t="s">
        <v>5834</v>
      </c>
      <c r="E105" s="823" t="s">
        <v>5835</v>
      </c>
      <c r="F105" s="832">
        <v>41</v>
      </c>
      <c r="G105" s="832">
        <v>28249</v>
      </c>
      <c r="H105" s="832">
        <v>0.73002377506719041</v>
      </c>
      <c r="I105" s="832">
        <v>689</v>
      </c>
      <c r="J105" s="832">
        <v>56</v>
      </c>
      <c r="K105" s="832">
        <v>38696</v>
      </c>
      <c r="L105" s="832">
        <v>1</v>
      </c>
      <c r="M105" s="832">
        <v>691</v>
      </c>
      <c r="N105" s="832">
        <v>37</v>
      </c>
      <c r="O105" s="832">
        <v>25604</v>
      </c>
      <c r="P105" s="828">
        <v>0.66167045689476944</v>
      </c>
      <c r="Q105" s="833">
        <v>692</v>
      </c>
    </row>
    <row r="106" spans="1:17" ht="14.45" customHeight="1" x14ac:dyDescent="0.2">
      <c r="A106" s="822" t="s">
        <v>5902</v>
      </c>
      <c r="B106" s="823" t="s">
        <v>5811</v>
      </c>
      <c r="C106" s="823" t="s">
        <v>5728</v>
      </c>
      <c r="D106" s="823" t="s">
        <v>5836</v>
      </c>
      <c r="E106" s="823" t="s">
        <v>5833</v>
      </c>
      <c r="F106" s="832">
        <v>32</v>
      </c>
      <c r="G106" s="832">
        <v>18208</v>
      </c>
      <c r="H106" s="832">
        <v>1.5131721100307487</v>
      </c>
      <c r="I106" s="832">
        <v>569</v>
      </c>
      <c r="J106" s="832">
        <v>21</v>
      </c>
      <c r="K106" s="832">
        <v>12033</v>
      </c>
      <c r="L106" s="832">
        <v>1</v>
      </c>
      <c r="M106" s="832">
        <v>573</v>
      </c>
      <c r="N106" s="832">
        <v>16</v>
      </c>
      <c r="O106" s="832">
        <v>9216</v>
      </c>
      <c r="P106" s="828">
        <v>0.76589379207180253</v>
      </c>
      <c r="Q106" s="833">
        <v>576</v>
      </c>
    </row>
    <row r="107" spans="1:17" ht="14.45" customHeight="1" x14ac:dyDescent="0.2">
      <c r="A107" s="822" t="s">
        <v>5902</v>
      </c>
      <c r="B107" s="823" t="s">
        <v>5811</v>
      </c>
      <c r="C107" s="823" t="s">
        <v>5728</v>
      </c>
      <c r="D107" s="823" t="s">
        <v>5837</v>
      </c>
      <c r="E107" s="823" t="s">
        <v>5835</v>
      </c>
      <c r="F107" s="832">
        <v>502</v>
      </c>
      <c r="G107" s="832">
        <v>382524</v>
      </c>
      <c r="H107" s="832">
        <v>1.52249570145832</v>
      </c>
      <c r="I107" s="832">
        <v>762</v>
      </c>
      <c r="J107" s="832">
        <v>328</v>
      </c>
      <c r="K107" s="832">
        <v>251248</v>
      </c>
      <c r="L107" s="832">
        <v>1</v>
      </c>
      <c r="M107" s="832">
        <v>766</v>
      </c>
      <c r="N107" s="832">
        <v>341</v>
      </c>
      <c r="O107" s="832">
        <v>262229</v>
      </c>
      <c r="P107" s="828">
        <v>1.0437058205438452</v>
      </c>
      <c r="Q107" s="833">
        <v>769</v>
      </c>
    </row>
    <row r="108" spans="1:17" ht="14.45" customHeight="1" x14ac:dyDescent="0.2">
      <c r="A108" s="822" t="s">
        <v>5902</v>
      </c>
      <c r="B108" s="823" t="s">
        <v>5811</v>
      </c>
      <c r="C108" s="823" t="s">
        <v>5728</v>
      </c>
      <c r="D108" s="823" t="s">
        <v>5889</v>
      </c>
      <c r="E108" s="823" t="s">
        <v>5854</v>
      </c>
      <c r="F108" s="832">
        <v>2805</v>
      </c>
      <c r="G108" s="832">
        <v>2297295</v>
      </c>
      <c r="H108" s="832">
        <v>0.8794476843674417</v>
      </c>
      <c r="I108" s="832">
        <v>819</v>
      </c>
      <c r="J108" s="832">
        <v>3174</v>
      </c>
      <c r="K108" s="832">
        <v>2612202</v>
      </c>
      <c r="L108" s="832">
        <v>1</v>
      </c>
      <c r="M108" s="832">
        <v>823</v>
      </c>
      <c r="N108" s="832">
        <v>2373</v>
      </c>
      <c r="O108" s="832">
        <v>1960098</v>
      </c>
      <c r="P108" s="828">
        <v>0.75036233798151908</v>
      </c>
      <c r="Q108" s="833">
        <v>826</v>
      </c>
    </row>
    <row r="109" spans="1:17" ht="14.45" customHeight="1" x14ac:dyDescent="0.2">
      <c r="A109" s="822" t="s">
        <v>5902</v>
      </c>
      <c r="B109" s="823" t="s">
        <v>5811</v>
      </c>
      <c r="C109" s="823" t="s">
        <v>5728</v>
      </c>
      <c r="D109" s="823" t="s">
        <v>5823</v>
      </c>
      <c r="E109" s="823" t="s">
        <v>5796</v>
      </c>
      <c r="F109" s="832">
        <v>8</v>
      </c>
      <c r="G109" s="832">
        <v>3712</v>
      </c>
      <c r="H109" s="832">
        <v>2.6438746438746437</v>
      </c>
      <c r="I109" s="832">
        <v>464</v>
      </c>
      <c r="J109" s="832">
        <v>3</v>
      </c>
      <c r="K109" s="832">
        <v>1404</v>
      </c>
      <c r="L109" s="832">
        <v>1</v>
      </c>
      <c r="M109" s="832">
        <v>468</v>
      </c>
      <c r="N109" s="832">
        <v>6</v>
      </c>
      <c r="O109" s="832">
        <v>2838</v>
      </c>
      <c r="P109" s="828">
        <v>2.0213675213675213</v>
      </c>
      <c r="Q109" s="833">
        <v>473</v>
      </c>
    </row>
    <row r="110" spans="1:17" ht="14.45" customHeight="1" x14ac:dyDescent="0.2">
      <c r="A110" s="822" t="s">
        <v>5902</v>
      </c>
      <c r="B110" s="823" t="s">
        <v>5811</v>
      </c>
      <c r="C110" s="823" t="s">
        <v>5728</v>
      </c>
      <c r="D110" s="823" t="s">
        <v>5838</v>
      </c>
      <c r="E110" s="823" t="s">
        <v>5798</v>
      </c>
      <c r="F110" s="832">
        <v>4</v>
      </c>
      <c r="G110" s="832">
        <v>1788</v>
      </c>
      <c r="H110" s="832">
        <v>1.3215077605321508</v>
      </c>
      <c r="I110" s="832">
        <v>447</v>
      </c>
      <c r="J110" s="832">
        <v>3</v>
      </c>
      <c r="K110" s="832">
        <v>1353</v>
      </c>
      <c r="L110" s="832">
        <v>1</v>
      </c>
      <c r="M110" s="832">
        <v>451</v>
      </c>
      <c r="N110" s="832">
        <v>7</v>
      </c>
      <c r="O110" s="832">
        <v>3178</v>
      </c>
      <c r="P110" s="828">
        <v>2.3488543976348852</v>
      </c>
      <c r="Q110" s="833">
        <v>454</v>
      </c>
    </row>
    <row r="111" spans="1:17" ht="14.45" customHeight="1" x14ac:dyDescent="0.2">
      <c r="A111" s="822" t="s">
        <v>5902</v>
      </c>
      <c r="B111" s="823" t="s">
        <v>5811</v>
      </c>
      <c r="C111" s="823" t="s">
        <v>5728</v>
      </c>
      <c r="D111" s="823" t="s">
        <v>5839</v>
      </c>
      <c r="E111" s="823" t="s">
        <v>5794</v>
      </c>
      <c r="F111" s="832">
        <v>114</v>
      </c>
      <c r="G111" s="832">
        <v>83220</v>
      </c>
      <c r="H111" s="832">
        <v>1.0992668912225083</v>
      </c>
      <c r="I111" s="832">
        <v>730</v>
      </c>
      <c r="J111" s="832">
        <v>103</v>
      </c>
      <c r="K111" s="832">
        <v>75705</v>
      </c>
      <c r="L111" s="832">
        <v>1</v>
      </c>
      <c r="M111" s="832">
        <v>735</v>
      </c>
      <c r="N111" s="832">
        <v>100</v>
      </c>
      <c r="O111" s="832">
        <v>74000</v>
      </c>
      <c r="P111" s="828">
        <v>0.97747836998877224</v>
      </c>
      <c r="Q111" s="833">
        <v>740</v>
      </c>
    </row>
    <row r="112" spans="1:17" ht="14.45" customHeight="1" x14ac:dyDescent="0.2">
      <c r="A112" s="822" t="s">
        <v>5902</v>
      </c>
      <c r="B112" s="823" t="s">
        <v>5811</v>
      </c>
      <c r="C112" s="823" t="s">
        <v>5728</v>
      </c>
      <c r="D112" s="823" t="s">
        <v>5840</v>
      </c>
      <c r="E112" s="823" t="s">
        <v>5841</v>
      </c>
      <c r="F112" s="832">
        <v>86</v>
      </c>
      <c r="G112" s="832">
        <v>71724</v>
      </c>
      <c r="H112" s="832">
        <v>1.0566604790948466</v>
      </c>
      <c r="I112" s="832">
        <v>834</v>
      </c>
      <c r="J112" s="832">
        <v>81</v>
      </c>
      <c r="K112" s="832">
        <v>67878</v>
      </c>
      <c r="L112" s="832">
        <v>1</v>
      </c>
      <c r="M112" s="832">
        <v>838</v>
      </c>
      <c r="N112" s="832">
        <v>87</v>
      </c>
      <c r="O112" s="832">
        <v>73167</v>
      </c>
      <c r="P112" s="828">
        <v>1.0779192079908071</v>
      </c>
      <c r="Q112" s="833">
        <v>841</v>
      </c>
    </row>
    <row r="113" spans="1:17" ht="14.45" customHeight="1" x14ac:dyDescent="0.2">
      <c r="A113" s="822" t="s">
        <v>5902</v>
      </c>
      <c r="B113" s="823" t="s">
        <v>5811</v>
      </c>
      <c r="C113" s="823" t="s">
        <v>5728</v>
      </c>
      <c r="D113" s="823" t="s">
        <v>5842</v>
      </c>
      <c r="E113" s="823" t="s">
        <v>5843</v>
      </c>
      <c r="F113" s="832">
        <v>1017</v>
      </c>
      <c r="G113" s="832">
        <v>218655</v>
      </c>
      <c r="H113" s="832">
        <v>0.91852937840528626</v>
      </c>
      <c r="I113" s="832">
        <v>215</v>
      </c>
      <c r="J113" s="832">
        <v>1097</v>
      </c>
      <c r="K113" s="832">
        <v>238049</v>
      </c>
      <c r="L113" s="832">
        <v>1</v>
      </c>
      <c r="M113" s="832">
        <v>217</v>
      </c>
      <c r="N113" s="832">
        <v>832</v>
      </c>
      <c r="O113" s="832">
        <v>182208</v>
      </c>
      <c r="P113" s="828">
        <v>0.76542224499997902</v>
      </c>
      <c r="Q113" s="833">
        <v>219</v>
      </c>
    </row>
    <row r="114" spans="1:17" ht="14.45" customHeight="1" x14ac:dyDescent="0.2">
      <c r="A114" s="822" t="s">
        <v>5902</v>
      </c>
      <c r="B114" s="823" t="s">
        <v>5811</v>
      </c>
      <c r="C114" s="823" t="s">
        <v>5728</v>
      </c>
      <c r="D114" s="823" t="s">
        <v>5777</v>
      </c>
      <c r="E114" s="823" t="s">
        <v>5778</v>
      </c>
      <c r="F114" s="832"/>
      <c r="G114" s="832"/>
      <c r="H114" s="832"/>
      <c r="I114" s="832"/>
      <c r="J114" s="832">
        <v>1</v>
      </c>
      <c r="K114" s="832">
        <v>707</v>
      </c>
      <c r="L114" s="832">
        <v>1</v>
      </c>
      <c r="M114" s="832">
        <v>707</v>
      </c>
      <c r="N114" s="832"/>
      <c r="O114" s="832"/>
      <c r="P114" s="828"/>
      <c r="Q114" s="833"/>
    </row>
    <row r="115" spans="1:17" ht="14.45" customHeight="1" x14ac:dyDescent="0.2">
      <c r="A115" s="822" t="s">
        <v>5902</v>
      </c>
      <c r="B115" s="823" t="s">
        <v>5811</v>
      </c>
      <c r="C115" s="823" t="s">
        <v>5728</v>
      </c>
      <c r="D115" s="823" t="s">
        <v>5779</v>
      </c>
      <c r="E115" s="823" t="s">
        <v>5780</v>
      </c>
      <c r="F115" s="832">
        <v>10</v>
      </c>
      <c r="G115" s="832">
        <v>3550</v>
      </c>
      <c r="H115" s="832">
        <v>1.4166001596169193</v>
      </c>
      <c r="I115" s="832">
        <v>355</v>
      </c>
      <c r="J115" s="832">
        <v>7</v>
      </c>
      <c r="K115" s="832">
        <v>2506</v>
      </c>
      <c r="L115" s="832">
        <v>1</v>
      </c>
      <c r="M115" s="832">
        <v>358</v>
      </c>
      <c r="N115" s="832"/>
      <c r="O115" s="832"/>
      <c r="P115" s="828"/>
      <c r="Q115" s="833"/>
    </row>
    <row r="116" spans="1:17" ht="14.45" customHeight="1" x14ac:dyDescent="0.2">
      <c r="A116" s="822" t="s">
        <v>5902</v>
      </c>
      <c r="B116" s="823" t="s">
        <v>5811</v>
      </c>
      <c r="C116" s="823" t="s">
        <v>5728</v>
      </c>
      <c r="D116" s="823" t="s">
        <v>5844</v>
      </c>
      <c r="E116" s="823" t="s">
        <v>5845</v>
      </c>
      <c r="F116" s="832">
        <v>5206</v>
      </c>
      <c r="G116" s="832">
        <v>447716</v>
      </c>
      <c r="H116" s="832">
        <v>0.93300601837187203</v>
      </c>
      <c r="I116" s="832">
        <v>86</v>
      </c>
      <c r="J116" s="832">
        <v>5453</v>
      </c>
      <c r="K116" s="832">
        <v>479864</v>
      </c>
      <c r="L116" s="832">
        <v>1</v>
      </c>
      <c r="M116" s="832">
        <v>88</v>
      </c>
      <c r="N116" s="832">
        <v>4396</v>
      </c>
      <c r="O116" s="832">
        <v>391244</v>
      </c>
      <c r="P116" s="828">
        <v>0.81532267475784803</v>
      </c>
      <c r="Q116" s="833">
        <v>89</v>
      </c>
    </row>
    <row r="117" spans="1:17" ht="14.45" customHeight="1" x14ac:dyDescent="0.2">
      <c r="A117" s="822" t="s">
        <v>5902</v>
      </c>
      <c r="B117" s="823" t="s">
        <v>5811</v>
      </c>
      <c r="C117" s="823" t="s">
        <v>5728</v>
      </c>
      <c r="D117" s="823" t="s">
        <v>5824</v>
      </c>
      <c r="E117" s="823" t="s">
        <v>5825</v>
      </c>
      <c r="F117" s="832">
        <v>41</v>
      </c>
      <c r="G117" s="832">
        <v>29520</v>
      </c>
      <c r="H117" s="832">
        <v>0.46397585816672954</v>
      </c>
      <c r="I117" s="832">
        <v>720</v>
      </c>
      <c r="J117" s="832">
        <v>88</v>
      </c>
      <c r="K117" s="832">
        <v>63624</v>
      </c>
      <c r="L117" s="832">
        <v>1</v>
      </c>
      <c r="M117" s="832">
        <v>723</v>
      </c>
      <c r="N117" s="832">
        <v>53</v>
      </c>
      <c r="O117" s="832">
        <v>38425</v>
      </c>
      <c r="P117" s="828">
        <v>0.60393876524581924</v>
      </c>
      <c r="Q117" s="833">
        <v>725</v>
      </c>
    </row>
    <row r="118" spans="1:17" ht="14.45" customHeight="1" x14ac:dyDescent="0.2">
      <c r="A118" s="822" t="s">
        <v>5902</v>
      </c>
      <c r="B118" s="823" t="s">
        <v>5811</v>
      </c>
      <c r="C118" s="823" t="s">
        <v>5728</v>
      </c>
      <c r="D118" s="823" t="s">
        <v>5890</v>
      </c>
      <c r="E118" s="823" t="s">
        <v>5854</v>
      </c>
      <c r="F118" s="832">
        <v>1771</v>
      </c>
      <c r="G118" s="832">
        <v>1687763</v>
      </c>
      <c r="H118" s="832">
        <v>1.0384955697760276</v>
      </c>
      <c r="I118" s="832">
        <v>953</v>
      </c>
      <c r="J118" s="832">
        <v>1700</v>
      </c>
      <c r="K118" s="832">
        <v>1625200</v>
      </c>
      <c r="L118" s="832">
        <v>1</v>
      </c>
      <c r="M118" s="832">
        <v>956</v>
      </c>
      <c r="N118" s="832">
        <v>1561</v>
      </c>
      <c r="O118" s="832">
        <v>1496999</v>
      </c>
      <c r="P118" s="828">
        <v>0.92111678562638444</v>
      </c>
      <c r="Q118" s="833">
        <v>959</v>
      </c>
    </row>
    <row r="119" spans="1:17" ht="14.45" customHeight="1" x14ac:dyDescent="0.2">
      <c r="A119" s="822" t="s">
        <v>5902</v>
      </c>
      <c r="B119" s="823" t="s">
        <v>5811</v>
      </c>
      <c r="C119" s="823" t="s">
        <v>5728</v>
      </c>
      <c r="D119" s="823" t="s">
        <v>5783</v>
      </c>
      <c r="E119" s="823" t="s">
        <v>5784</v>
      </c>
      <c r="F119" s="832">
        <v>8</v>
      </c>
      <c r="G119" s="832">
        <v>968</v>
      </c>
      <c r="H119" s="832">
        <v>0.99180327868852458</v>
      </c>
      <c r="I119" s="832">
        <v>121</v>
      </c>
      <c r="J119" s="832">
        <v>8</v>
      </c>
      <c r="K119" s="832">
        <v>976</v>
      </c>
      <c r="L119" s="832">
        <v>1</v>
      </c>
      <c r="M119" s="832">
        <v>122</v>
      </c>
      <c r="N119" s="832"/>
      <c r="O119" s="832"/>
      <c r="P119" s="828"/>
      <c r="Q119" s="833"/>
    </row>
    <row r="120" spans="1:17" ht="14.45" customHeight="1" x14ac:dyDescent="0.2">
      <c r="A120" s="822" t="s">
        <v>5902</v>
      </c>
      <c r="B120" s="823" t="s">
        <v>5811</v>
      </c>
      <c r="C120" s="823" t="s">
        <v>5728</v>
      </c>
      <c r="D120" s="823" t="s">
        <v>5853</v>
      </c>
      <c r="E120" s="823" t="s">
        <v>5854</v>
      </c>
      <c r="F120" s="832">
        <v>88</v>
      </c>
      <c r="G120" s="832">
        <v>65648</v>
      </c>
      <c r="H120" s="832">
        <v>0.53843377841934315</v>
      </c>
      <c r="I120" s="832">
        <v>746</v>
      </c>
      <c r="J120" s="832">
        <v>163</v>
      </c>
      <c r="K120" s="832">
        <v>121924</v>
      </c>
      <c r="L120" s="832">
        <v>1</v>
      </c>
      <c r="M120" s="832">
        <v>748</v>
      </c>
      <c r="N120" s="832">
        <v>57</v>
      </c>
      <c r="O120" s="832">
        <v>42693</v>
      </c>
      <c r="P120" s="828">
        <v>0.35016075588071255</v>
      </c>
      <c r="Q120" s="833">
        <v>749</v>
      </c>
    </row>
    <row r="121" spans="1:17" ht="14.45" customHeight="1" x14ac:dyDescent="0.2">
      <c r="A121" s="822" t="s">
        <v>5902</v>
      </c>
      <c r="B121" s="823" t="s">
        <v>5811</v>
      </c>
      <c r="C121" s="823" t="s">
        <v>5728</v>
      </c>
      <c r="D121" s="823" t="s">
        <v>5911</v>
      </c>
      <c r="E121" s="823" t="s">
        <v>5912</v>
      </c>
      <c r="F121" s="832">
        <v>2</v>
      </c>
      <c r="G121" s="832">
        <v>116</v>
      </c>
      <c r="H121" s="832">
        <v>0.98305084745762716</v>
      </c>
      <c r="I121" s="832">
        <v>58</v>
      </c>
      <c r="J121" s="832">
        <v>2</v>
      </c>
      <c r="K121" s="832">
        <v>118</v>
      </c>
      <c r="L121" s="832">
        <v>1</v>
      </c>
      <c r="M121" s="832">
        <v>59</v>
      </c>
      <c r="N121" s="832">
        <v>1</v>
      </c>
      <c r="O121" s="832">
        <v>59</v>
      </c>
      <c r="P121" s="828">
        <v>0.5</v>
      </c>
      <c r="Q121" s="833">
        <v>59</v>
      </c>
    </row>
    <row r="122" spans="1:17" ht="14.45" customHeight="1" x14ac:dyDescent="0.2">
      <c r="A122" s="822" t="s">
        <v>5902</v>
      </c>
      <c r="B122" s="823" t="s">
        <v>5811</v>
      </c>
      <c r="C122" s="823" t="s">
        <v>5728</v>
      </c>
      <c r="D122" s="823" t="s">
        <v>5855</v>
      </c>
      <c r="E122" s="823" t="s">
        <v>5856</v>
      </c>
      <c r="F122" s="832">
        <v>77</v>
      </c>
      <c r="G122" s="832">
        <v>41888</v>
      </c>
      <c r="H122" s="832">
        <v>0.79090668781390427</v>
      </c>
      <c r="I122" s="832">
        <v>544</v>
      </c>
      <c r="J122" s="832">
        <v>97</v>
      </c>
      <c r="K122" s="832">
        <v>52962</v>
      </c>
      <c r="L122" s="832">
        <v>1</v>
      </c>
      <c r="M122" s="832">
        <v>546</v>
      </c>
      <c r="N122" s="832">
        <v>66</v>
      </c>
      <c r="O122" s="832">
        <v>36102</v>
      </c>
      <c r="P122" s="828">
        <v>0.6816585476379291</v>
      </c>
      <c r="Q122" s="833">
        <v>547</v>
      </c>
    </row>
    <row r="123" spans="1:17" ht="14.45" customHeight="1" x14ac:dyDescent="0.2">
      <c r="A123" s="822" t="s">
        <v>5902</v>
      </c>
      <c r="B123" s="823" t="s">
        <v>5811</v>
      </c>
      <c r="C123" s="823" t="s">
        <v>5728</v>
      </c>
      <c r="D123" s="823" t="s">
        <v>5846</v>
      </c>
      <c r="E123" s="823" t="s">
        <v>5847</v>
      </c>
      <c r="F123" s="832">
        <v>7</v>
      </c>
      <c r="G123" s="832">
        <v>2156</v>
      </c>
      <c r="H123" s="832">
        <v>1.7387096774193549</v>
      </c>
      <c r="I123" s="832">
        <v>308</v>
      </c>
      <c r="J123" s="832">
        <v>4</v>
      </c>
      <c r="K123" s="832">
        <v>1240</v>
      </c>
      <c r="L123" s="832">
        <v>1</v>
      </c>
      <c r="M123" s="832">
        <v>310</v>
      </c>
      <c r="N123" s="832">
        <v>1</v>
      </c>
      <c r="O123" s="832">
        <v>311</v>
      </c>
      <c r="P123" s="828">
        <v>0.25080645161290321</v>
      </c>
      <c r="Q123" s="833">
        <v>311</v>
      </c>
    </row>
    <row r="124" spans="1:17" ht="14.45" customHeight="1" x14ac:dyDescent="0.2">
      <c r="A124" s="822" t="s">
        <v>5902</v>
      </c>
      <c r="B124" s="823" t="s">
        <v>5811</v>
      </c>
      <c r="C124" s="823" t="s">
        <v>5728</v>
      </c>
      <c r="D124" s="823" t="s">
        <v>5848</v>
      </c>
      <c r="E124" s="823" t="s">
        <v>5843</v>
      </c>
      <c r="F124" s="832">
        <v>47</v>
      </c>
      <c r="G124" s="832">
        <v>8413</v>
      </c>
      <c r="H124" s="832">
        <v>0.8545454545454545</v>
      </c>
      <c r="I124" s="832">
        <v>179</v>
      </c>
      <c r="J124" s="832">
        <v>55</v>
      </c>
      <c r="K124" s="832">
        <v>9845</v>
      </c>
      <c r="L124" s="832">
        <v>1</v>
      </c>
      <c r="M124" s="832">
        <v>179</v>
      </c>
      <c r="N124" s="832">
        <v>23</v>
      </c>
      <c r="O124" s="832">
        <v>4140</v>
      </c>
      <c r="P124" s="828">
        <v>0.42051802945657696</v>
      </c>
      <c r="Q124" s="833">
        <v>180</v>
      </c>
    </row>
    <row r="125" spans="1:17" ht="14.45" customHeight="1" x14ac:dyDescent="0.2">
      <c r="A125" s="822" t="s">
        <v>5902</v>
      </c>
      <c r="B125" s="823" t="s">
        <v>5811</v>
      </c>
      <c r="C125" s="823" t="s">
        <v>5728</v>
      </c>
      <c r="D125" s="823" t="s">
        <v>5849</v>
      </c>
      <c r="E125" s="823" t="s">
        <v>5847</v>
      </c>
      <c r="F125" s="832">
        <v>24</v>
      </c>
      <c r="G125" s="832">
        <v>9144</v>
      </c>
      <c r="H125" s="832">
        <v>0.71971664698937421</v>
      </c>
      <c r="I125" s="832">
        <v>381</v>
      </c>
      <c r="J125" s="832">
        <v>33</v>
      </c>
      <c r="K125" s="832">
        <v>12705</v>
      </c>
      <c r="L125" s="832">
        <v>1</v>
      </c>
      <c r="M125" s="832">
        <v>385</v>
      </c>
      <c r="N125" s="832">
        <v>26</v>
      </c>
      <c r="O125" s="832">
        <v>10088</v>
      </c>
      <c r="P125" s="828">
        <v>0.79401810310901222</v>
      </c>
      <c r="Q125" s="833">
        <v>388</v>
      </c>
    </row>
    <row r="126" spans="1:17" ht="14.45" customHeight="1" x14ac:dyDescent="0.2">
      <c r="A126" s="822" t="s">
        <v>5902</v>
      </c>
      <c r="B126" s="823" t="s">
        <v>5811</v>
      </c>
      <c r="C126" s="823" t="s">
        <v>5728</v>
      </c>
      <c r="D126" s="823" t="s">
        <v>5793</v>
      </c>
      <c r="E126" s="823" t="s">
        <v>5794</v>
      </c>
      <c r="F126" s="832">
        <v>2</v>
      </c>
      <c r="G126" s="832">
        <v>1240</v>
      </c>
      <c r="H126" s="832">
        <v>0.66452304394426576</v>
      </c>
      <c r="I126" s="832">
        <v>620</v>
      </c>
      <c r="J126" s="832">
        <v>3</v>
      </c>
      <c r="K126" s="832">
        <v>1866</v>
      </c>
      <c r="L126" s="832">
        <v>1</v>
      </c>
      <c r="M126" s="832">
        <v>622</v>
      </c>
      <c r="N126" s="832"/>
      <c r="O126" s="832"/>
      <c r="P126" s="828"/>
      <c r="Q126" s="833"/>
    </row>
    <row r="127" spans="1:17" ht="14.45" customHeight="1" x14ac:dyDescent="0.2">
      <c r="A127" s="822" t="s">
        <v>5902</v>
      </c>
      <c r="B127" s="823" t="s">
        <v>5811</v>
      </c>
      <c r="C127" s="823" t="s">
        <v>5728</v>
      </c>
      <c r="D127" s="823" t="s">
        <v>5850</v>
      </c>
      <c r="E127" s="823" t="s">
        <v>5851</v>
      </c>
      <c r="F127" s="832"/>
      <c r="G127" s="832"/>
      <c r="H127" s="832"/>
      <c r="I127" s="832"/>
      <c r="J127" s="832"/>
      <c r="K127" s="832"/>
      <c r="L127" s="832"/>
      <c r="M127" s="832"/>
      <c r="N127" s="832">
        <v>4</v>
      </c>
      <c r="O127" s="832">
        <v>1104</v>
      </c>
      <c r="P127" s="828"/>
      <c r="Q127" s="833">
        <v>276</v>
      </c>
    </row>
    <row r="128" spans="1:17" ht="14.45" customHeight="1" x14ac:dyDescent="0.2">
      <c r="A128" s="822" t="s">
        <v>5902</v>
      </c>
      <c r="B128" s="823" t="s">
        <v>5811</v>
      </c>
      <c r="C128" s="823" t="s">
        <v>5728</v>
      </c>
      <c r="D128" s="823" t="s">
        <v>5891</v>
      </c>
      <c r="E128" s="823" t="s">
        <v>5892</v>
      </c>
      <c r="F128" s="832">
        <v>8</v>
      </c>
      <c r="G128" s="832">
        <v>800</v>
      </c>
      <c r="H128" s="832">
        <v>1.1428571428571428</v>
      </c>
      <c r="I128" s="832">
        <v>100</v>
      </c>
      <c r="J128" s="832">
        <v>7</v>
      </c>
      <c r="K128" s="832">
        <v>700</v>
      </c>
      <c r="L128" s="832">
        <v>1</v>
      </c>
      <c r="M128" s="832">
        <v>100</v>
      </c>
      <c r="N128" s="832">
        <v>3</v>
      </c>
      <c r="O128" s="832">
        <v>300</v>
      </c>
      <c r="P128" s="828">
        <v>0.42857142857142855</v>
      </c>
      <c r="Q128" s="833">
        <v>100</v>
      </c>
    </row>
    <row r="129" spans="1:17" ht="14.45" customHeight="1" x14ac:dyDescent="0.2">
      <c r="A129" s="822" t="s">
        <v>5902</v>
      </c>
      <c r="B129" s="823" t="s">
        <v>5811</v>
      </c>
      <c r="C129" s="823" t="s">
        <v>5728</v>
      </c>
      <c r="D129" s="823" t="s">
        <v>5893</v>
      </c>
      <c r="E129" s="823" t="s">
        <v>5854</v>
      </c>
      <c r="F129" s="832">
        <v>39</v>
      </c>
      <c r="G129" s="832">
        <v>40404</v>
      </c>
      <c r="H129" s="832">
        <v>0.5395833333333333</v>
      </c>
      <c r="I129" s="832">
        <v>1036</v>
      </c>
      <c r="J129" s="832">
        <v>72</v>
      </c>
      <c r="K129" s="832">
        <v>74880</v>
      </c>
      <c r="L129" s="832">
        <v>1</v>
      </c>
      <c r="M129" s="832">
        <v>1040</v>
      </c>
      <c r="N129" s="832">
        <v>31</v>
      </c>
      <c r="O129" s="832">
        <v>32333</v>
      </c>
      <c r="P129" s="828">
        <v>0.43179754273504273</v>
      </c>
      <c r="Q129" s="833">
        <v>1043</v>
      </c>
    </row>
    <row r="130" spans="1:17" ht="14.45" customHeight="1" x14ac:dyDescent="0.2">
      <c r="A130" s="822" t="s">
        <v>5902</v>
      </c>
      <c r="B130" s="823" t="s">
        <v>5811</v>
      </c>
      <c r="C130" s="823" t="s">
        <v>5728</v>
      </c>
      <c r="D130" s="823" t="s">
        <v>5795</v>
      </c>
      <c r="E130" s="823" t="s">
        <v>5796</v>
      </c>
      <c r="F130" s="832">
        <v>2</v>
      </c>
      <c r="G130" s="832">
        <v>708</v>
      </c>
      <c r="H130" s="832"/>
      <c r="I130" s="832">
        <v>354</v>
      </c>
      <c r="J130" s="832"/>
      <c r="K130" s="832"/>
      <c r="L130" s="832"/>
      <c r="M130" s="832"/>
      <c r="N130" s="832">
        <v>2</v>
      </c>
      <c r="O130" s="832">
        <v>716</v>
      </c>
      <c r="P130" s="828"/>
      <c r="Q130" s="833">
        <v>358</v>
      </c>
    </row>
    <row r="131" spans="1:17" ht="14.45" customHeight="1" x14ac:dyDescent="0.2">
      <c r="A131" s="822" t="s">
        <v>5902</v>
      </c>
      <c r="B131" s="823" t="s">
        <v>5811</v>
      </c>
      <c r="C131" s="823" t="s">
        <v>5728</v>
      </c>
      <c r="D131" s="823" t="s">
        <v>5797</v>
      </c>
      <c r="E131" s="823" t="s">
        <v>5798</v>
      </c>
      <c r="F131" s="832"/>
      <c r="G131" s="832"/>
      <c r="H131" s="832"/>
      <c r="I131" s="832"/>
      <c r="J131" s="832">
        <v>1</v>
      </c>
      <c r="K131" s="832">
        <v>376</v>
      </c>
      <c r="L131" s="832">
        <v>1</v>
      </c>
      <c r="M131" s="832">
        <v>376</v>
      </c>
      <c r="N131" s="832"/>
      <c r="O131" s="832"/>
      <c r="P131" s="828"/>
      <c r="Q131" s="833"/>
    </row>
    <row r="132" spans="1:17" ht="14.45" customHeight="1" x14ac:dyDescent="0.2">
      <c r="A132" s="822" t="s">
        <v>5902</v>
      </c>
      <c r="B132" s="823" t="s">
        <v>5811</v>
      </c>
      <c r="C132" s="823" t="s">
        <v>5728</v>
      </c>
      <c r="D132" s="823" t="s">
        <v>5894</v>
      </c>
      <c r="E132" s="823" t="s">
        <v>5854</v>
      </c>
      <c r="F132" s="832">
        <v>7</v>
      </c>
      <c r="G132" s="832">
        <v>6160</v>
      </c>
      <c r="H132" s="832">
        <v>0.87400681044267881</v>
      </c>
      <c r="I132" s="832">
        <v>880</v>
      </c>
      <c r="J132" s="832">
        <v>8</v>
      </c>
      <c r="K132" s="832">
        <v>7048</v>
      </c>
      <c r="L132" s="832">
        <v>1</v>
      </c>
      <c r="M132" s="832">
        <v>881</v>
      </c>
      <c r="N132" s="832">
        <v>4</v>
      </c>
      <c r="O132" s="832">
        <v>3528</v>
      </c>
      <c r="P132" s="828">
        <v>0.50056753688989786</v>
      </c>
      <c r="Q132" s="833">
        <v>882</v>
      </c>
    </row>
    <row r="133" spans="1:17" ht="14.45" customHeight="1" x14ac:dyDescent="0.2">
      <c r="A133" s="822" t="s">
        <v>5902</v>
      </c>
      <c r="B133" s="823" t="s">
        <v>5811</v>
      </c>
      <c r="C133" s="823" t="s">
        <v>5728</v>
      </c>
      <c r="D133" s="823" t="s">
        <v>5913</v>
      </c>
      <c r="E133" s="823" t="s">
        <v>5896</v>
      </c>
      <c r="F133" s="832">
        <v>2</v>
      </c>
      <c r="G133" s="832">
        <v>1064</v>
      </c>
      <c r="H133" s="832">
        <v>0.19925093632958801</v>
      </c>
      <c r="I133" s="832">
        <v>532</v>
      </c>
      <c r="J133" s="832">
        <v>10</v>
      </c>
      <c r="K133" s="832">
        <v>5340</v>
      </c>
      <c r="L133" s="832">
        <v>1</v>
      </c>
      <c r="M133" s="832">
        <v>534</v>
      </c>
      <c r="N133" s="832"/>
      <c r="O133" s="832"/>
      <c r="P133" s="828"/>
      <c r="Q133" s="833"/>
    </row>
    <row r="134" spans="1:17" ht="14.45" customHeight="1" x14ac:dyDescent="0.2">
      <c r="A134" s="822" t="s">
        <v>5902</v>
      </c>
      <c r="B134" s="823" t="s">
        <v>5811</v>
      </c>
      <c r="C134" s="823" t="s">
        <v>5728</v>
      </c>
      <c r="D134" s="823" t="s">
        <v>5895</v>
      </c>
      <c r="E134" s="823" t="s">
        <v>5896</v>
      </c>
      <c r="F134" s="832">
        <v>10</v>
      </c>
      <c r="G134" s="832">
        <v>8250</v>
      </c>
      <c r="H134" s="832">
        <v>1.107085346215781</v>
      </c>
      <c r="I134" s="832">
        <v>825</v>
      </c>
      <c r="J134" s="832">
        <v>9</v>
      </c>
      <c r="K134" s="832">
        <v>7452</v>
      </c>
      <c r="L134" s="832">
        <v>1</v>
      </c>
      <c r="M134" s="832">
        <v>828</v>
      </c>
      <c r="N134" s="832">
        <v>1</v>
      </c>
      <c r="O134" s="832">
        <v>831</v>
      </c>
      <c r="P134" s="828">
        <v>0.11151368760064412</v>
      </c>
      <c r="Q134" s="833">
        <v>831</v>
      </c>
    </row>
    <row r="135" spans="1:17" ht="14.45" customHeight="1" x14ac:dyDescent="0.2">
      <c r="A135" s="822" t="s">
        <v>5902</v>
      </c>
      <c r="B135" s="823" t="s">
        <v>5811</v>
      </c>
      <c r="C135" s="823" t="s">
        <v>5728</v>
      </c>
      <c r="D135" s="823" t="s">
        <v>5914</v>
      </c>
      <c r="E135" s="823" t="s">
        <v>5896</v>
      </c>
      <c r="F135" s="832">
        <v>38</v>
      </c>
      <c r="G135" s="832">
        <v>22990</v>
      </c>
      <c r="H135" s="832">
        <v>0.67411447337555708</v>
      </c>
      <c r="I135" s="832">
        <v>605</v>
      </c>
      <c r="J135" s="832">
        <v>56</v>
      </c>
      <c r="K135" s="832">
        <v>34104</v>
      </c>
      <c r="L135" s="832">
        <v>1</v>
      </c>
      <c r="M135" s="832">
        <v>609</v>
      </c>
      <c r="N135" s="832">
        <v>25</v>
      </c>
      <c r="O135" s="832">
        <v>15300</v>
      </c>
      <c r="P135" s="828">
        <v>0.44862772695285008</v>
      </c>
      <c r="Q135" s="833">
        <v>612</v>
      </c>
    </row>
    <row r="136" spans="1:17" ht="14.45" customHeight="1" x14ac:dyDescent="0.2">
      <c r="A136" s="822" t="s">
        <v>5902</v>
      </c>
      <c r="B136" s="823" t="s">
        <v>5811</v>
      </c>
      <c r="C136" s="823" t="s">
        <v>5728</v>
      </c>
      <c r="D136" s="823" t="s">
        <v>5915</v>
      </c>
      <c r="E136" s="823" t="s">
        <v>5854</v>
      </c>
      <c r="F136" s="832"/>
      <c r="G136" s="832"/>
      <c r="H136" s="832"/>
      <c r="I136" s="832"/>
      <c r="J136" s="832"/>
      <c r="K136" s="832"/>
      <c r="L136" s="832"/>
      <c r="M136" s="832"/>
      <c r="N136" s="832">
        <v>4</v>
      </c>
      <c r="O136" s="832">
        <v>3864</v>
      </c>
      <c r="P136" s="828"/>
      <c r="Q136" s="833">
        <v>966</v>
      </c>
    </row>
    <row r="137" spans="1:17" ht="14.45" customHeight="1" x14ac:dyDescent="0.2">
      <c r="A137" s="822" t="s">
        <v>5902</v>
      </c>
      <c r="B137" s="823" t="s">
        <v>5811</v>
      </c>
      <c r="C137" s="823" t="s">
        <v>5728</v>
      </c>
      <c r="D137" s="823" t="s">
        <v>5799</v>
      </c>
      <c r="E137" s="823" t="s">
        <v>5800</v>
      </c>
      <c r="F137" s="832">
        <v>2</v>
      </c>
      <c r="G137" s="832">
        <v>356</v>
      </c>
      <c r="H137" s="832">
        <v>1.988826815642458</v>
      </c>
      <c r="I137" s="832">
        <v>178</v>
      </c>
      <c r="J137" s="832">
        <v>1</v>
      </c>
      <c r="K137" s="832">
        <v>179</v>
      </c>
      <c r="L137" s="832">
        <v>1</v>
      </c>
      <c r="M137" s="832">
        <v>179</v>
      </c>
      <c r="N137" s="832"/>
      <c r="O137" s="832"/>
      <c r="P137" s="828"/>
      <c r="Q137" s="833"/>
    </row>
    <row r="138" spans="1:17" ht="14.45" customHeight="1" x14ac:dyDescent="0.2">
      <c r="A138" s="822" t="s">
        <v>5902</v>
      </c>
      <c r="B138" s="823" t="s">
        <v>5811</v>
      </c>
      <c r="C138" s="823" t="s">
        <v>5728</v>
      </c>
      <c r="D138" s="823" t="s">
        <v>5852</v>
      </c>
      <c r="E138" s="823" t="s">
        <v>5831</v>
      </c>
      <c r="F138" s="832"/>
      <c r="G138" s="832"/>
      <c r="H138" s="832"/>
      <c r="I138" s="832"/>
      <c r="J138" s="832">
        <v>6</v>
      </c>
      <c r="K138" s="832">
        <v>2454</v>
      </c>
      <c r="L138" s="832">
        <v>1</v>
      </c>
      <c r="M138" s="832">
        <v>409</v>
      </c>
      <c r="N138" s="832"/>
      <c r="O138" s="832"/>
      <c r="P138" s="828"/>
      <c r="Q138" s="833"/>
    </row>
    <row r="139" spans="1:17" ht="14.45" customHeight="1" x14ac:dyDescent="0.2">
      <c r="A139" s="822" t="s">
        <v>5902</v>
      </c>
      <c r="B139" s="823" t="s">
        <v>5811</v>
      </c>
      <c r="C139" s="823" t="s">
        <v>5728</v>
      </c>
      <c r="D139" s="823" t="s">
        <v>5916</v>
      </c>
      <c r="E139" s="823" t="s">
        <v>5896</v>
      </c>
      <c r="F139" s="832">
        <v>3</v>
      </c>
      <c r="G139" s="832">
        <v>2256</v>
      </c>
      <c r="H139" s="832"/>
      <c r="I139" s="832">
        <v>752</v>
      </c>
      <c r="J139" s="832"/>
      <c r="K139" s="832"/>
      <c r="L139" s="832"/>
      <c r="M139" s="832"/>
      <c r="N139" s="832"/>
      <c r="O139" s="832"/>
      <c r="P139" s="828"/>
      <c r="Q139" s="833"/>
    </row>
    <row r="140" spans="1:17" ht="14.45" customHeight="1" x14ac:dyDescent="0.2">
      <c r="A140" s="822" t="s">
        <v>5902</v>
      </c>
      <c r="B140" s="823" t="s">
        <v>5811</v>
      </c>
      <c r="C140" s="823" t="s">
        <v>5728</v>
      </c>
      <c r="D140" s="823" t="s">
        <v>5897</v>
      </c>
      <c r="E140" s="823" t="s">
        <v>5898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630</v>
      </c>
      <c r="P140" s="828"/>
      <c r="Q140" s="833">
        <v>630</v>
      </c>
    </row>
    <row r="141" spans="1:17" ht="14.45" customHeight="1" x14ac:dyDescent="0.2">
      <c r="A141" s="822" t="s">
        <v>5902</v>
      </c>
      <c r="B141" s="823" t="s">
        <v>5811</v>
      </c>
      <c r="C141" s="823" t="s">
        <v>5728</v>
      </c>
      <c r="D141" s="823" t="s">
        <v>5917</v>
      </c>
      <c r="E141" s="823" t="s">
        <v>5918</v>
      </c>
      <c r="F141" s="832">
        <v>1</v>
      </c>
      <c r="G141" s="832">
        <v>1381</v>
      </c>
      <c r="H141" s="832"/>
      <c r="I141" s="832">
        <v>1381</v>
      </c>
      <c r="J141" s="832"/>
      <c r="K141" s="832"/>
      <c r="L141" s="832"/>
      <c r="M141" s="832"/>
      <c r="N141" s="832"/>
      <c r="O141" s="832"/>
      <c r="P141" s="828"/>
      <c r="Q141" s="833"/>
    </row>
    <row r="142" spans="1:17" ht="14.45" customHeight="1" x14ac:dyDescent="0.2">
      <c r="A142" s="822" t="s">
        <v>5902</v>
      </c>
      <c r="B142" s="823" t="s">
        <v>5811</v>
      </c>
      <c r="C142" s="823" t="s">
        <v>5728</v>
      </c>
      <c r="D142" s="823" t="s">
        <v>5919</v>
      </c>
      <c r="E142" s="823" t="s">
        <v>5920</v>
      </c>
      <c r="F142" s="832">
        <v>8</v>
      </c>
      <c r="G142" s="832">
        <v>2872</v>
      </c>
      <c r="H142" s="832">
        <v>0.30598764116769656</v>
      </c>
      <c r="I142" s="832">
        <v>359</v>
      </c>
      <c r="J142" s="832">
        <v>26</v>
      </c>
      <c r="K142" s="832">
        <v>9386</v>
      </c>
      <c r="L142" s="832">
        <v>1</v>
      </c>
      <c r="M142" s="832">
        <v>361</v>
      </c>
      <c r="N142" s="832">
        <v>44</v>
      </c>
      <c r="O142" s="832">
        <v>16016</v>
      </c>
      <c r="P142" s="828">
        <v>1.706371191135734</v>
      </c>
      <c r="Q142" s="833">
        <v>364</v>
      </c>
    </row>
    <row r="143" spans="1:17" ht="14.45" customHeight="1" x14ac:dyDescent="0.2">
      <c r="A143" s="822" t="s">
        <v>5902</v>
      </c>
      <c r="B143" s="823" t="s">
        <v>5731</v>
      </c>
      <c r="C143" s="823" t="s">
        <v>5728</v>
      </c>
      <c r="D143" s="823" t="s">
        <v>5773</v>
      </c>
      <c r="E143" s="823" t="s">
        <v>5774</v>
      </c>
      <c r="F143" s="832"/>
      <c r="G143" s="832"/>
      <c r="H143" s="832"/>
      <c r="I143" s="832"/>
      <c r="J143" s="832"/>
      <c r="K143" s="832"/>
      <c r="L143" s="832"/>
      <c r="M143" s="832"/>
      <c r="N143" s="832">
        <v>2</v>
      </c>
      <c r="O143" s="832">
        <v>76</v>
      </c>
      <c r="P143" s="828"/>
      <c r="Q143" s="833">
        <v>38</v>
      </c>
    </row>
    <row r="144" spans="1:17" ht="14.45" customHeight="1" x14ac:dyDescent="0.2">
      <c r="A144" s="822" t="s">
        <v>5902</v>
      </c>
      <c r="B144" s="823" t="s">
        <v>5731</v>
      </c>
      <c r="C144" s="823" t="s">
        <v>5728</v>
      </c>
      <c r="D144" s="823" t="s">
        <v>5777</v>
      </c>
      <c r="E144" s="823" t="s">
        <v>5778</v>
      </c>
      <c r="F144" s="832"/>
      <c r="G144" s="832"/>
      <c r="H144" s="832"/>
      <c r="I144" s="832"/>
      <c r="J144" s="832"/>
      <c r="K144" s="832"/>
      <c r="L144" s="832"/>
      <c r="M144" s="832"/>
      <c r="N144" s="832">
        <v>1</v>
      </c>
      <c r="O144" s="832">
        <v>711</v>
      </c>
      <c r="P144" s="828"/>
      <c r="Q144" s="833">
        <v>711</v>
      </c>
    </row>
    <row r="145" spans="1:17" ht="14.45" customHeight="1" x14ac:dyDescent="0.2">
      <c r="A145" s="822" t="s">
        <v>5902</v>
      </c>
      <c r="B145" s="823" t="s">
        <v>5731</v>
      </c>
      <c r="C145" s="823" t="s">
        <v>5728</v>
      </c>
      <c r="D145" s="823" t="s">
        <v>5779</v>
      </c>
      <c r="E145" s="823" t="s">
        <v>5780</v>
      </c>
      <c r="F145" s="832"/>
      <c r="G145" s="832"/>
      <c r="H145" s="832"/>
      <c r="I145" s="832"/>
      <c r="J145" s="832"/>
      <c r="K145" s="832"/>
      <c r="L145" s="832"/>
      <c r="M145" s="832"/>
      <c r="N145" s="832">
        <v>8</v>
      </c>
      <c r="O145" s="832">
        <v>2880</v>
      </c>
      <c r="P145" s="828"/>
      <c r="Q145" s="833">
        <v>360</v>
      </c>
    </row>
    <row r="146" spans="1:17" ht="14.45" customHeight="1" x14ac:dyDescent="0.2">
      <c r="A146" s="822" t="s">
        <v>5902</v>
      </c>
      <c r="B146" s="823" t="s">
        <v>5731</v>
      </c>
      <c r="C146" s="823" t="s">
        <v>5728</v>
      </c>
      <c r="D146" s="823" t="s">
        <v>5799</v>
      </c>
      <c r="E146" s="823" t="s">
        <v>5800</v>
      </c>
      <c r="F146" s="832"/>
      <c r="G146" s="832"/>
      <c r="H146" s="832"/>
      <c r="I146" s="832"/>
      <c r="J146" s="832"/>
      <c r="K146" s="832"/>
      <c r="L146" s="832"/>
      <c r="M146" s="832"/>
      <c r="N146" s="832">
        <v>1</v>
      </c>
      <c r="O146" s="832">
        <v>180</v>
      </c>
      <c r="P146" s="828"/>
      <c r="Q146" s="833">
        <v>180</v>
      </c>
    </row>
    <row r="147" spans="1:17" ht="14.45" customHeight="1" x14ac:dyDescent="0.2">
      <c r="A147" s="822" t="s">
        <v>5921</v>
      </c>
      <c r="B147" s="823" t="s">
        <v>5811</v>
      </c>
      <c r="C147" s="823" t="s">
        <v>5756</v>
      </c>
      <c r="D147" s="823" t="s">
        <v>5828</v>
      </c>
      <c r="E147" s="823" t="s">
        <v>5829</v>
      </c>
      <c r="F147" s="832">
        <v>74</v>
      </c>
      <c r="G147" s="832">
        <v>66951.5</v>
      </c>
      <c r="H147" s="832">
        <v>8.2222222222222214</v>
      </c>
      <c r="I147" s="832">
        <v>904.75</v>
      </c>
      <c r="J147" s="832">
        <v>9</v>
      </c>
      <c r="K147" s="832">
        <v>8142.75</v>
      </c>
      <c r="L147" s="832">
        <v>1</v>
      </c>
      <c r="M147" s="832">
        <v>904.75</v>
      </c>
      <c r="N147" s="832">
        <v>8</v>
      </c>
      <c r="O147" s="832">
        <v>7238</v>
      </c>
      <c r="P147" s="828">
        <v>0.88888888888888884</v>
      </c>
      <c r="Q147" s="833">
        <v>904.75</v>
      </c>
    </row>
    <row r="148" spans="1:17" ht="14.45" customHeight="1" x14ac:dyDescent="0.2">
      <c r="A148" s="822" t="s">
        <v>5921</v>
      </c>
      <c r="B148" s="823" t="s">
        <v>5811</v>
      </c>
      <c r="C148" s="823" t="s">
        <v>5756</v>
      </c>
      <c r="D148" s="823" t="s">
        <v>5759</v>
      </c>
      <c r="E148" s="823" t="s">
        <v>5760</v>
      </c>
      <c r="F148" s="832">
        <v>29</v>
      </c>
      <c r="G148" s="832">
        <v>7036.5600000000013</v>
      </c>
      <c r="H148" s="832">
        <v>1.1599999999999999</v>
      </c>
      <c r="I148" s="832">
        <v>242.64000000000004</v>
      </c>
      <c r="J148" s="832">
        <v>25</v>
      </c>
      <c r="K148" s="832">
        <v>6066.0000000000018</v>
      </c>
      <c r="L148" s="832">
        <v>1</v>
      </c>
      <c r="M148" s="832">
        <v>242.64000000000007</v>
      </c>
      <c r="N148" s="832">
        <v>22</v>
      </c>
      <c r="O148" s="832">
        <v>4342.88</v>
      </c>
      <c r="P148" s="828">
        <v>0.71593801516650157</v>
      </c>
      <c r="Q148" s="833">
        <v>197.40363636363637</v>
      </c>
    </row>
    <row r="149" spans="1:17" ht="14.45" customHeight="1" x14ac:dyDescent="0.2">
      <c r="A149" s="822" t="s">
        <v>5921</v>
      </c>
      <c r="B149" s="823" t="s">
        <v>5811</v>
      </c>
      <c r="C149" s="823" t="s">
        <v>5756</v>
      </c>
      <c r="D149" s="823" t="s">
        <v>5761</v>
      </c>
      <c r="E149" s="823" t="s">
        <v>5762</v>
      </c>
      <c r="F149" s="832"/>
      <c r="G149" s="832"/>
      <c r="H149" s="832"/>
      <c r="I149" s="832"/>
      <c r="J149" s="832"/>
      <c r="K149" s="832"/>
      <c r="L149" s="832"/>
      <c r="M149" s="832"/>
      <c r="N149" s="832">
        <v>2</v>
      </c>
      <c r="O149" s="832">
        <v>423.08</v>
      </c>
      <c r="P149" s="828"/>
      <c r="Q149" s="833">
        <v>211.54</v>
      </c>
    </row>
    <row r="150" spans="1:17" ht="14.45" customHeight="1" x14ac:dyDescent="0.2">
      <c r="A150" s="822" t="s">
        <v>5921</v>
      </c>
      <c r="B150" s="823" t="s">
        <v>5811</v>
      </c>
      <c r="C150" s="823" t="s">
        <v>5756</v>
      </c>
      <c r="D150" s="823" t="s">
        <v>5765</v>
      </c>
      <c r="E150" s="823" t="s">
        <v>5764</v>
      </c>
      <c r="F150" s="832">
        <v>5</v>
      </c>
      <c r="G150" s="832">
        <v>2245</v>
      </c>
      <c r="H150" s="832"/>
      <c r="I150" s="832">
        <v>449</v>
      </c>
      <c r="J150" s="832"/>
      <c r="K150" s="832"/>
      <c r="L150" s="832"/>
      <c r="M150" s="832"/>
      <c r="N150" s="832"/>
      <c r="O150" s="832"/>
      <c r="P150" s="828"/>
      <c r="Q150" s="833"/>
    </row>
    <row r="151" spans="1:17" ht="14.45" customHeight="1" x14ac:dyDescent="0.2">
      <c r="A151" s="822" t="s">
        <v>5921</v>
      </c>
      <c r="B151" s="823" t="s">
        <v>5811</v>
      </c>
      <c r="C151" s="823" t="s">
        <v>5756</v>
      </c>
      <c r="D151" s="823" t="s">
        <v>5766</v>
      </c>
      <c r="E151" s="823" t="s">
        <v>5764</v>
      </c>
      <c r="F151" s="832"/>
      <c r="G151" s="832"/>
      <c r="H151" s="832"/>
      <c r="I151" s="832"/>
      <c r="J151" s="832">
        <v>3</v>
      </c>
      <c r="K151" s="832">
        <v>1500</v>
      </c>
      <c r="L151" s="832">
        <v>1</v>
      </c>
      <c r="M151" s="832">
        <v>500</v>
      </c>
      <c r="N151" s="832"/>
      <c r="O151" s="832"/>
      <c r="P151" s="828"/>
      <c r="Q151" s="833"/>
    </row>
    <row r="152" spans="1:17" ht="14.45" customHeight="1" x14ac:dyDescent="0.2">
      <c r="A152" s="822" t="s">
        <v>5921</v>
      </c>
      <c r="B152" s="823" t="s">
        <v>5811</v>
      </c>
      <c r="C152" s="823" t="s">
        <v>5756</v>
      </c>
      <c r="D152" s="823" t="s">
        <v>5922</v>
      </c>
      <c r="E152" s="823" t="s">
        <v>5923</v>
      </c>
      <c r="F152" s="832">
        <v>1</v>
      </c>
      <c r="G152" s="832">
        <v>1557.65</v>
      </c>
      <c r="H152" s="832"/>
      <c r="I152" s="832">
        <v>1557.65</v>
      </c>
      <c r="J152" s="832"/>
      <c r="K152" s="832"/>
      <c r="L152" s="832"/>
      <c r="M152" s="832"/>
      <c r="N152" s="832"/>
      <c r="O152" s="832"/>
      <c r="P152" s="828"/>
      <c r="Q152" s="833"/>
    </row>
    <row r="153" spans="1:17" ht="14.45" customHeight="1" x14ac:dyDescent="0.2">
      <c r="A153" s="822" t="s">
        <v>5921</v>
      </c>
      <c r="B153" s="823" t="s">
        <v>5811</v>
      </c>
      <c r="C153" s="823" t="s">
        <v>5728</v>
      </c>
      <c r="D153" s="823" t="s">
        <v>5887</v>
      </c>
      <c r="E153" s="823" t="s">
        <v>5888</v>
      </c>
      <c r="F153" s="832">
        <v>15</v>
      </c>
      <c r="G153" s="832">
        <v>2940</v>
      </c>
      <c r="H153" s="832">
        <v>0.98492462311557794</v>
      </c>
      <c r="I153" s="832">
        <v>196</v>
      </c>
      <c r="J153" s="832">
        <v>15</v>
      </c>
      <c r="K153" s="832">
        <v>2985</v>
      </c>
      <c r="L153" s="832">
        <v>1</v>
      </c>
      <c r="M153" s="832">
        <v>199</v>
      </c>
      <c r="N153" s="832">
        <v>10</v>
      </c>
      <c r="O153" s="832">
        <v>2010</v>
      </c>
      <c r="P153" s="828">
        <v>0.6733668341708543</v>
      </c>
      <c r="Q153" s="833">
        <v>201</v>
      </c>
    </row>
    <row r="154" spans="1:17" ht="14.45" customHeight="1" x14ac:dyDescent="0.2">
      <c r="A154" s="822" t="s">
        <v>5921</v>
      </c>
      <c r="B154" s="823" t="s">
        <v>5811</v>
      </c>
      <c r="C154" s="823" t="s">
        <v>5728</v>
      </c>
      <c r="D154" s="823" t="s">
        <v>5907</v>
      </c>
      <c r="E154" s="823" t="s">
        <v>5908</v>
      </c>
      <c r="F154" s="832">
        <v>1</v>
      </c>
      <c r="G154" s="832">
        <v>1160</v>
      </c>
      <c r="H154" s="832"/>
      <c r="I154" s="832">
        <v>1160</v>
      </c>
      <c r="J154" s="832"/>
      <c r="K154" s="832"/>
      <c r="L154" s="832"/>
      <c r="M154" s="832"/>
      <c r="N154" s="832"/>
      <c r="O154" s="832"/>
      <c r="P154" s="828"/>
      <c r="Q154" s="833"/>
    </row>
    <row r="155" spans="1:17" ht="14.45" customHeight="1" x14ac:dyDescent="0.2">
      <c r="A155" s="822" t="s">
        <v>5921</v>
      </c>
      <c r="B155" s="823" t="s">
        <v>5811</v>
      </c>
      <c r="C155" s="823" t="s">
        <v>5728</v>
      </c>
      <c r="D155" s="823" t="s">
        <v>5819</v>
      </c>
      <c r="E155" s="823" t="s">
        <v>5820</v>
      </c>
      <c r="F155" s="832">
        <v>726</v>
      </c>
      <c r="G155" s="832">
        <v>182952</v>
      </c>
      <c r="H155" s="832">
        <v>1.0670866141732283</v>
      </c>
      <c r="I155" s="832">
        <v>252</v>
      </c>
      <c r="J155" s="832">
        <v>675</v>
      </c>
      <c r="K155" s="832">
        <v>171450</v>
      </c>
      <c r="L155" s="832">
        <v>1</v>
      </c>
      <c r="M155" s="832">
        <v>254</v>
      </c>
      <c r="N155" s="832">
        <v>523</v>
      </c>
      <c r="O155" s="832">
        <v>133365</v>
      </c>
      <c r="P155" s="828">
        <v>0.77786526684164481</v>
      </c>
      <c r="Q155" s="833">
        <v>255</v>
      </c>
    </row>
    <row r="156" spans="1:17" ht="14.45" customHeight="1" x14ac:dyDescent="0.2">
      <c r="A156" s="822" t="s">
        <v>5921</v>
      </c>
      <c r="B156" s="823" t="s">
        <v>5811</v>
      </c>
      <c r="C156" s="823" t="s">
        <v>5728</v>
      </c>
      <c r="D156" s="823" t="s">
        <v>5821</v>
      </c>
      <c r="E156" s="823" t="s">
        <v>5822</v>
      </c>
      <c r="F156" s="832">
        <v>1005</v>
      </c>
      <c r="G156" s="832">
        <v>127635</v>
      </c>
      <c r="H156" s="832">
        <v>1.1193107077084978</v>
      </c>
      <c r="I156" s="832">
        <v>127</v>
      </c>
      <c r="J156" s="832">
        <v>905</v>
      </c>
      <c r="K156" s="832">
        <v>114030</v>
      </c>
      <c r="L156" s="832">
        <v>1</v>
      </c>
      <c r="M156" s="832">
        <v>126</v>
      </c>
      <c r="N156" s="832">
        <v>525</v>
      </c>
      <c r="O156" s="832">
        <v>66675</v>
      </c>
      <c r="P156" s="828">
        <v>0.5847145488029466</v>
      </c>
      <c r="Q156" s="833">
        <v>127</v>
      </c>
    </row>
    <row r="157" spans="1:17" ht="14.45" customHeight="1" x14ac:dyDescent="0.2">
      <c r="A157" s="822" t="s">
        <v>5921</v>
      </c>
      <c r="B157" s="823" t="s">
        <v>5811</v>
      </c>
      <c r="C157" s="823" t="s">
        <v>5728</v>
      </c>
      <c r="D157" s="823" t="s">
        <v>5832</v>
      </c>
      <c r="E157" s="823" t="s">
        <v>5833</v>
      </c>
      <c r="F157" s="832">
        <v>5</v>
      </c>
      <c r="G157" s="832">
        <v>2480</v>
      </c>
      <c r="H157" s="832"/>
      <c r="I157" s="832">
        <v>496</v>
      </c>
      <c r="J157" s="832"/>
      <c r="K157" s="832"/>
      <c r="L157" s="832"/>
      <c r="M157" s="832"/>
      <c r="N157" s="832"/>
      <c r="O157" s="832"/>
      <c r="P157" s="828"/>
      <c r="Q157" s="833"/>
    </row>
    <row r="158" spans="1:17" ht="14.45" customHeight="1" x14ac:dyDescent="0.2">
      <c r="A158" s="822" t="s">
        <v>5921</v>
      </c>
      <c r="B158" s="823" t="s">
        <v>5811</v>
      </c>
      <c r="C158" s="823" t="s">
        <v>5728</v>
      </c>
      <c r="D158" s="823" t="s">
        <v>5834</v>
      </c>
      <c r="E158" s="823" t="s">
        <v>5835</v>
      </c>
      <c r="F158" s="832">
        <v>52</v>
      </c>
      <c r="G158" s="832">
        <v>35828</v>
      </c>
      <c r="H158" s="832">
        <v>3.4566328991799327</v>
      </c>
      <c r="I158" s="832">
        <v>689</v>
      </c>
      <c r="J158" s="832">
        <v>15</v>
      </c>
      <c r="K158" s="832">
        <v>10365</v>
      </c>
      <c r="L158" s="832">
        <v>1</v>
      </c>
      <c r="M158" s="832">
        <v>691</v>
      </c>
      <c r="N158" s="832"/>
      <c r="O158" s="832"/>
      <c r="P158" s="828"/>
      <c r="Q158" s="833"/>
    </row>
    <row r="159" spans="1:17" ht="14.45" customHeight="1" x14ac:dyDescent="0.2">
      <c r="A159" s="822" t="s">
        <v>5921</v>
      </c>
      <c r="B159" s="823" t="s">
        <v>5811</v>
      </c>
      <c r="C159" s="823" t="s">
        <v>5728</v>
      </c>
      <c r="D159" s="823" t="s">
        <v>5836</v>
      </c>
      <c r="E159" s="823" t="s">
        <v>5833</v>
      </c>
      <c r="F159" s="832">
        <v>6</v>
      </c>
      <c r="G159" s="832">
        <v>3414</v>
      </c>
      <c r="H159" s="832">
        <v>1.4895287958115184</v>
      </c>
      <c r="I159" s="832">
        <v>569</v>
      </c>
      <c r="J159" s="832">
        <v>4</v>
      </c>
      <c r="K159" s="832">
        <v>2292</v>
      </c>
      <c r="L159" s="832">
        <v>1</v>
      </c>
      <c r="M159" s="832">
        <v>573</v>
      </c>
      <c r="N159" s="832">
        <v>39</v>
      </c>
      <c r="O159" s="832">
        <v>22464</v>
      </c>
      <c r="P159" s="828">
        <v>9.8010471204188487</v>
      </c>
      <c r="Q159" s="833">
        <v>576</v>
      </c>
    </row>
    <row r="160" spans="1:17" ht="14.45" customHeight="1" x14ac:dyDescent="0.2">
      <c r="A160" s="822" t="s">
        <v>5921</v>
      </c>
      <c r="B160" s="823" t="s">
        <v>5811</v>
      </c>
      <c r="C160" s="823" t="s">
        <v>5728</v>
      </c>
      <c r="D160" s="823" t="s">
        <v>5837</v>
      </c>
      <c r="E160" s="823" t="s">
        <v>5835</v>
      </c>
      <c r="F160" s="832">
        <v>104</v>
      </c>
      <c r="G160" s="832">
        <v>79248</v>
      </c>
      <c r="H160" s="832">
        <v>1.1006055219154491</v>
      </c>
      <c r="I160" s="832">
        <v>762</v>
      </c>
      <c r="J160" s="832">
        <v>94</v>
      </c>
      <c r="K160" s="832">
        <v>72004</v>
      </c>
      <c r="L160" s="832">
        <v>1</v>
      </c>
      <c r="M160" s="832">
        <v>766</v>
      </c>
      <c r="N160" s="832">
        <v>112</v>
      </c>
      <c r="O160" s="832">
        <v>86128</v>
      </c>
      <c r="P160" s="828">
        <v>1.1961557691239375</v>
      </c>
      <c r="Q160" s="833">
        <v>769</v>
      </c>
    </row>
    <row r="161" spans="1:17" ht="14.45" customHeight="1" x14ac:dyDescent="0.2">
      <c r="A161" s="822" t="s">
        <v>5921</v>
      </c>
      <c r="B161" s="823" t="s">
        <v>5811</v>
      </c>
      <c r="C161" s="823" t="s">
        <v>5728</v>
      </c>
      <c r="D161" s="823" t="s">
        <v>5889</v>
      </c>
      <c r="E161" s="823" t="s">
        <v>5854</v>
      </c>
      <c r="F161" s="832">
        <v>893</v>
      </c>
      <c r="G161" s="832">
        <v>731367</v>
      </c>
      <c r="H161" s="832">
        <v>1.0903800997398416</v>
      </c>
      <c r="I161" s="832">
        <v>819</v>
      </c>
      <c r="J161" s="832">
        <v>815</v>
      </c>
      <c r="K161" s="832">
        <v>670745</v>
      </c>
      <c r="L161" s="832">
        <v>1</v>
      </c>
      <c r="M161" s="832">
        <v>823</v>
      </c>
      <c r="N161" s="832">
        <v>644</v>
      </c>
      <c r="O161" s="832">
        <v>531944</v>
      </c>
      <c r="P161" s="828">
        <v>0.79306442835951074</v>
      </c>
      <c r="Q161" s="833">
        <v>826</v>
      </c>
    </row>
    <row r="162" spans="1:17" ht="14.45" customHeight="1" x14ac:dyDescent="0.2">
      <c r="A162" s="822" t="s">
        <v>5921</v>
      </c>
      <c r="B162" s="823" t="s">
        <v>5811</v>
      </c>
      <c r="C162" s="823" t="s">
        <v>5728</v>
      </c>
      <c r="D162" s="823" t="s">
        <v>5823</v>
      </c>
      <c r="E162" s="823" t="s">
        <v>5796</v>
      </c>
      <c r="F162" s="832"/>
      <c r="G162" s="832"/>
      <c r="H162" s="832"/>
      <c r="I162" s="832"/>
      <c r="J162" s="832">
        <v>2</v>
      </c>
      <c r="K162" s="832">
        <v>936</v>
      </c>
      <c r="L162" s="832">
        <v>1</v>
      </c>
      <c r="M162" s="832">
        <v>468</v>
      </c>
      <c r="N162" s="832">
        <v>1</v>
      </c>
      <c r="O162" s="832">
        <v>473</v>
      </c>
      <c r="P162" s="828">
        <v>0.50534188034188032</v>
      </c>
      <c r="Q162" s="833">
        <v>473</v>
      </c>
    </row>
    <row r="163" spans="1:17" ht="14.45" customHeight="1" x14ac:dyDescent="0.2">
      <c r="A163" s="822" t="s">
        <v>5921</v>
      </c>
      <c r="B163" s="823" t="s">
        <v>5811</v>
      </c>
      <c r="C163" s="823" t="s">
        <v>5728</v>
      </c>
      <c r="D163" s="823" t="s">
        <v>5838</v>
      </c>
      <c r="E163" s="823" t="s">
        <v>5798</v>
      </c>
      <c r="F163" s="832">
        <v>31</v>
      </c>
      <c r="G163" s="832">
        <v>13857</v>
      </c>
      <c r="H163" s="832">
        <v>1.1817329012450963</v>
      </c>
      <c r="I163" s="832">
        <v>447</v>
      </c>
      <c r="J163" s="832">
        <v>26</v>
      </c>
      <c r="K163" s="832">
        <v>11726</v>
      </c>
      <c r="L163" s="832">
        <v>1</v>
      </c>
      <c r="M163" s="832">
        <v>451</v>
      </c>
      <c r="N163" s="832">
        <v>25</v>
      </c>
      <c r="O163" s="832">
        <v>11350</v>
      </c>
      <c r="P163" s="828">
        <v>0.9679345045198704</v>
      </c>
      <c r="Q163" s="833">
        <v>454</v>
      </c>
    </row>
    <row r="164" spans="1:17" ht="14.45" customHeight="1" x14ac:dyDescent="0.2">
      <c r="A164" s="822" t="s">
        <v>5921</v>
      </c>
      <c r="B164" s="823" t="s">
        <v>5811</v>
      </c>
      <c r="C164" s="823" t="s">
        <v>5728</v>
      </c>
      <c r="D164" s="823" t="s">
        <v>5839</v>
      </c>
      <c r="E164" s="823" t="s">
        <v>5794</v>
      </c>
      <c r="F164" s="832">
        <v>47</v>
      </c>
      <c r="G164" s="832">
        <v>34310</v>
      </c>
      <c r="H164" s="832">
        <v>0.7293792517006803</v>
      </c>
      <c r="I164" s="832">
        <v>730</v>
      </c>
      <c r="J164" s="832">
        <v>64</v>
      </c>
      <c r="K164" s="832">
        <v>47040</v>
      </c>
      <c r="L164" s="832">
        <v>1</v>
      </c>
      <c r="M164" s="832">
        <v>735</v>
      </c>
      <c r="N164" s="832">
        <v>34</v>
      </c>
      <c r="O164" s="832">
        <v>25160</v>
      </c>
      <c r="P164" s="828">
        <v>0.53486394557823125</v>
      </c>
      <c r="Q164" s="833">
        <v>740</v>
      </c>
    </row>
    <row r="165" spans="1:17" ht="14.45" customHeight="1" x14ac:dyDescent="0.2">
      <c r="A165" s="822" t="s">
        <v>5921</v>
      </c>
      <c r="B165" s="823" t="s">
        <v>5811</v>
      </c>
      <c r="C165" s="823" t="s">
        <v>5728</v>
      </c>
      <c r="D165" s="823" t="s">
        <v>5842</v>
      </c>
      <c r="E165" s="823" t="s">
        <v>5843</v>
      </c>
      <c r="F165" s="832">
        <v>294</v>
      </c>
      <c r="G165" s="832">
        <v>63210</v>
      </c>
      <c r="H165" s="832">
        <v>1.0256701499318492</v>
      </c>
      <c r="I165" s="832">
        <v>215</v>
      </c>
      <c r="J165" s="832">
        <v>284</v>
      </c>
      <c r="K165" s="832">
        <v>61628</v>
      </c>
      <c r="L165" s="832">
        <v>1</v>
      </c>
      <c r="M165" s="832">
        <v>217</v>
      </c>
      <c r="N165" s="832">
        <v>208</v>
      </c>
      <c r="O165" s="832">
        <v>45552</v>
      </c>
      <c r="P165" s="828">
        <v>0.7391445446874797</v>
      </c>
      <c r="Q165" s="833">
        <v>219</v>
      </c>
    </row>
    <row r="166" spans="1:17" ht="14.45" customHeight="1" x14ac:dyDescent="0.2">
      <c r="A166" s="822" t="s">
        <v>5921</v>
      </c>
      <c r="B166" s="823" t="s">
        <v>5811</v>
      </c>
      <c r="C166" s="823" t="s">
        <v>5728</v>
      </c>
      <c r="D166" s="823" t="s">
        <v>5779</v>
      </c>
      <c r="E166" s="823" t="s">
        <v>5780</v>
      </c>
      <c r="F166" s="832">
        <v>3</v>
      </c>
      <c r="G166" s="832">
        <v>1065</v>
      </c>
      <c r="H166" s="832">
        <v>2.9748603351955309</v>
      </c>
      <c r="I166" s="832">
        <v>355</v>
      </c>
      <c r="J166" s="832">
        <v>1</v>
      </c>
      <c r="K166" s="832">
        <v>358</v>
      </c>
      <c r="L166" s="832">
        <v>1</v>
      </c>
      <c r="M166" s="832">
        <v>358</v>
      </c>
      <c r="N166" s="832"/>
      <c r="O166" s="832"/>
      <c r="P166" s="828"/>
      <c r="Q166" s="833"/>
    </row>
    <row r="167" spans="1:17" ht="14.45" customHeight="1" x14ac:dyDescent="0.2">
      <c r="A167" s="822" t="s">
        <v>5921</v>
      </c>
      <c r="B167" s="823" t="s">
        <v>5811</v>
      </c>
      <c r="C167" s="823" t="s">
        <v>5728</v>
      </c>
      <c r="D167" s="823" t="s">
        <v>5844</v>
      </c>
      <c r="E167" s="823" t="s">
        <v>5845</v>
      </c>
      <c r="F167" s="832">
        <v>1639</v>
      </c>
      <c r="G167" s="832">
        <v>140954</v>
      </c>
      <c r="H167" s="832">
        <v>1.1264064697609002</v>
      </c>
      <c r="I167" s="832">
        <v>86</v>
      </c>
      <c r="J167" s="832">
        <v>1422</v>
      </c>
      <c r="K167" s="832">
        <v>125136</v>
      </c>
      <c r="L167" s="832">
        <v>1</v>
      </c>
      <c r="M167" s="832">
        <v>88</v>
      </c>
      <c r="N167" s="832">
        <v>1112</v>
      </c>
      <c r="O167" s="832">
        <v>98968</v>
      </c>
      <c r="P167" s="828">
        <v>0.79088351873161999</v>
      </c>
      <c r="Q167" s="833">
        <v>89</v>
      </c>
    </row>
    <row r="168" spans="1:17" ht="14.45" customHeight="1" x14ac:dyDescent="0.2">
      <c r="A168" s="822" t="s">
        <v>5921</v>
      </c>
      <c r="B168" s="823" t="s">
        <v>5811</v>
      </c>
      <c r="C168" s="823" t="s">
        <v>5728</v>
      </c>
      <c r="D168" s="823" t="s">
        <v>5824</v>
      </c>
      <c r="E168" s="823" t="s">
        <v>5825</v>
      </c>
      <c r="F168" s="832">
        <v>3</v>
      </c>
      <c r="G168" s="832">
        <v>2160</v>
      </c>
      <c r="H168" s="832">
        <v>0.27159562429271972</v>
      </c>
      <c r="I168" s="832">
        <v>720</v>
      </c>
      <c r="J168" s="832">
        <v>11</v>
      </c>
      <c r="K168" s="832">
        <v>7953</v>
      </c>
      <c r="L168" s="832">
        <v>1</v>
      </c>
      <c r="M168" s="832">
        <v>723</v>
      </c>
      <c r="N168" s="832">
        <v>8</v>
      </c>
      <c r="O168" s="832">
        <v>5800</v>
      </c>
      <c r="P168" s="828">
        <v>0.72928454671193266</v>
      </c>
      <c r="Q168" s="833">
        <v>725</v>
      </c>
    </row>
    <row r="169" spans="1:17" ht="14.45" customHeight="1" x14ac:dyDescent="0.2">
      <c r="A169" s="822" t="s">
        <v>5921</v>
      </c>
      <c r="B169" s="823" t="s">
        <v>5811</v>
      </c>
      <c r="C169" s="823" t="s">
        <v>5728</v>
      </c>
      <c r="D169" s="823" t="s">
        <v>5890</v>
      </c>
      <c r="E169" s="823" t="s">
        <v>5854</v>
      </c>
      <c r="F169" s="832">
        <v>330</v>
      </c>
      <c r="G169" s="832">
        <v>314490</v>
      </c>
      <c r="H169" s="832">
        <v>0.92927806538543367</v>
      </c>
      <c r="I169" s="832">
        <v>953</v>
      </c>
      <c r="J169" s="832">
        <v>354</v>
      </c>
      <c r="K169" s="832">
        <v>338424</v>
      </c>
      <c r="L169" s="832">
        <v>1</v>
      </c>
      <c r="M169" s="832">
        <v>956</v>
      </c>
      <c r="N169" s="832">
        <v>243</v>
      </c>
      <c r="O169" s="832">
        <v>233037</v>
      </c>
      <c r="P169" s="828">
        <v>0.68859478051202039</v>
      </c>
      <c r="Q169" s="833">
        <v>959</v>
      </c>
    </row>
    <row r="170" spans="1:17" ht="14.45" customHeight="1" x14ac:dyDescent="0.2">
      <c r="A170" s="822" t="s">
        <v>5921</v>
      </c>
      <c r="B170" s="823" t="s">
        <v>5811</v>
      </c>
      <c r="C170" s="823" t="s">
        <v>5728</v>
      </c>
      <c r="D170" s="823" t="s">
        <v>5783</v>
      </c>
      <c r="E170" s="823" t="s">
        <v>5784</v>
      </c>
      <c r="F170" s="832">
        <v>41</v>
      </c>
      <c r="G170" s="832">
        <v>4961</v>
      </c>
      <c r="H170" s="832">
        <v>2.5414959016393444</v>
      </c>
      <c r="I170" s="832">
        <v>121</v>
      </c>
      <c r="J170" s="832">
        <v>16</v>
      </c>
      <c r="K170" s="832">
        <v>1952</v>
      </c>
      <c r="L170" s="832">
        <v>1</v>
      </c>
      <c r="M170" s="832">
        <v>122</v>
      </c>
      <c r="N170" s="832">
        <v>8</v>
      </c>
      <c r="O170" s="832">
        <v>984</v>
      </c>
      <c r="P170" s="828">
        <v>0.50409836065573765</v>
      </c>
      <c r="Q170" s="833">
        <v>123</v>
      </c>
    </row>
    <row r="171" spans="1:17" ht="14.45" customHeight="1" x14ac:dyDescent="0.2">
      <c r="A171" s="822" t="s">
        <v>5921</v>
      </c>
      <c r="B171" s="823" t="s">
        <v>5811</v>
      </c>
      <c r="C171" s="823" t="s">
        <v>5728</v>
      </c>
      <c r="D171" s="823" t="s">
        <v>5853</v>
      </c>
      <c r="E171" s="823" t="s">
        <v>5854</v>
      </c>
      <c r="F171" s="832">
        <v>170</v>
      </c>
      <c r="G171" s="832">
        <v>126820</v>
      </c>
      <c r="H171" s="832">
        <v>1.9050051072522982</v>
      </c>
      <c r="I171" s="832">
        <v>746</v>
      </c>
      <c r="J171" s="832">
        <v>89</v>
      </c>
      <c r="K171" s="832">
        <v>66572</v>
      </c>
      <c r="L171" s="832">
        <v>1</v>
      </c>
      <c r="M171" s="832">
        <v>748</v>
      </c>
      <c r="N171" s="832"/>
      <c r="O171" s="832"/>
      <c r="P171" s="828"/>
      <c r="Q171" s="833"/>
    </row>
    <row r="172" spans="1:17" ht="14.45" customHeight="1" x14ac:dyDescent="0.2">
      <c r="A172" s="822" t="s">
        <v>5921</v>
      </c>
      <c r="B172" s="823" t="s">
        <v>5811</v>
      </c>
      <c r="C172" s="823" t="s">
        <v>5728</v>
      </c>
      <c r="D172" s="823" t="s">
        <v>5911</v>
      </c>
      <c r="E172" s="823" t="s">
        <v>5912</v>
      </c>
      <c r="F172" s="832">
        <v>1</v>
      </c>
      <c r="G172" s="832">
        <v>58</v>
      </c>
      <c r="H172" s="832"/>
      <c r="I172" s="832">
        <v>58</v>
      </c>
      <c r="J172" s="832"/>
      <c r="K172" s="832"/>
      <c r="L172" s="832"/>
      <c r="M172" s="832"/>
      <c r="N172" s="832"/>
      <c r="O172" s="832"/>
      <c r="P172" s="828"/>
      <c r="Q172" s="833"/>
    </row>
    <row r="173" spans="1:17" ht="14.45" customHeight="1" x14ac:dyDescent="0.2">
      <c r="A173" s="822" t="s">
        <v>5921</v>
      </c>
      <c r="B173" s="823" t="s">
        <v>5811</v>
      </c>
      <c r="C173" s="823" t="s">
        <v>5728</v>
      </c>
      <c r="D173" s="823" t="s">
        <v>5855</v>
      </c>
      <c r="E173" s="823" t="s">
        <v>5856</v>
      </c>
      <c r="F173" s="832">
        <v>96</v>
      </c>
      <c r="G173" s="832">
        <v>52224</v>
      </c>
      <c r="H173" s="832">
        <v>2.5170618854829381</v>
      </c>
      <c r="I173" s="832">
        <v>544</v>
      </c>
      <c r="J173" s="832">
        <v>38</v>
      </c>
      <c r="K173" s="832">
        <v>20748</v>
      </c>
      <c r="L173" s="832">
        <v>1</v>
      </c>
      <c r="M173" s="832">
        <v>546</v>
      </c>
      <c r="N173" s="832">
        <v>31</v>
      </c>
      <c r="O173" s="832">
        <v>16957</v>
      </c>
      <c r="P173" s="828">
        <v>0.81728359359938307</v>
      </c>
      <c r="Q173" s="833">
        <v>547</v>
      </c>
    </row>
    <row r="174" spans="1:17" ht="14.45" customHeight="1" x14ac:dyDescent="0.2">
      <c r="A174" s="822" t="s">
        <v>5921</v>
      </c>
      <c r="B174" s="823" t="s">
        <v>5811</v>
      </c>
      <c r="C174" s="823" t="s">
        <v>5728</v>
      </c>
      <c r="D174" s="823" t="s">
        <v>5848</v>
      </c>
      <c r="E174" s="823" t="s">
        <v>5843</v>
      </c>
      <c r="F174" s="832">
        <v>64</v>
      </c>
      <c r="G174" s="832">
        <v>11456</v>
      </c>
      <c r="H174" s="832">
        <v>1.8823529411764706</v>
      </c>
      <c r="I174" s="832">
        <v>179</v>
      </c>
      <c r="J174" s="832">
        <v>34</v>
      </c>
      <c r="K174" s="832">
        <v>6086</v>
      </c>
      <c r="L174" s="832">
        <v>1</v>
      </c>
      <c r="M174" s="832">
        <v>179</v>
      </c>
      <c r="N174" s="832"/>
      <c r="O174" s="832"/>
      <c r="P174" s="828"/>
      <c r="Q174" s="833"/>
    </row>
    <row r="175" spans="1:17" ht="14.45" customHeight="1" x14ac:dyDescent="0.2">
      <c r="A175" s="822" t="s">
        <v>5921</v>
      </c>
      <c r="B175" s="823" t="s">
        <v>5811</v>
      </c>
      <c r="C175" s="823" t="s">
        <v>5728</v>
      </c>
      <c r="D175" s="823" t="s">
        <v>5849</v>
      </c>
      <c r="E175" s="823" t="s">
        <v>5847</v>
      </c>
      <c r="F175" s="832">
        <v>12</v>
      </c>
      <c r="G175" s="832">
        <v>4572</v>
      </c>
      <c r="H175" s="832">
        <v>2.3750649350649349</v>
      </c>
      <c r="I175" s="832">
        <v>381</v>
      </c>
      <c r="J175" s="832">
        <v>5</v>
      </c>
      <c r="K175" s="832">
        <v>1925</v>
      </c>
      <c r="L175" s="832">
        <v>1</v>
      </c>
      <c r="M175" s="832">
        <v>385</v>
      </c>
      <c r="N175" s="832">
        <v>6</v>
      </c>
      <c r="O175" s="832">
        <v>2328</v>
      </c>
      <c r="P175" s="828">
        <v>1.2093506493506494</v>
      </c>
      <c r="Q175" s="833">
        <v>388</v>
      </c>
    </row>
    <row r="176" spans="1:17" ht="14.45" customHeight="1" x14ac:dyDescent="0.2">
      <c r="A176" s="822" t="s">
        <v>5921</v>
      </c>
      <c r="B176" s="823" t="s">
        <v>5811</v>
      </c>
      <c r="C176" s="823" t="s">
        <v>5728</v>
      </c>
      <c r="D176" s="823" t="s">
        <v>5793</v>
      </c>
      <c r="E176" s="823" t="s">
        <v>5794</v>
      </c>
      <c r="F176" s="832">
        <v>4</v>
      </c>
      <c r="G176" s="832">
        <v>2480</v>
      </c>
      <c r="H176" s="832">
        <v>1.9935691318327975</v>
      </c>
      <c r="I176" s="832">
        <v>620</v>
      </c>
      <c r="J176" s="832">
        <v>2</v>
      </c>
      <c r="K176" s="832">
        <v>1244</v>
      </c>
      <c r="L176" s="832">
        <v>1</v>
      </c>
      <c r="M176" s="832">
        <v>622</v>
      </c>
      <c r="N176" s="832"/>
      <c r="O176" s="832"/>
      <c r="P176" s="828"/>
      <c r="Q176" s="833"/>
    </row>
    <row r="177" spans="1:17" ht="14.45" customHeight="1" x14ac:dyDescent="0.2">
      <c r="A177" s="822" t="s">
        <v>5921</v>
      </c>
      <c r="B177" s="823" t="s">
        <v>5811</v>
      </c>
      <c r="C177" s="823" t="s">
        <v>5728</v>
      </c>
      <c r="D177" s="823" t="s">
        <v>5891</v>
      </c>
      <c r="E177" s="823" t="s">
        <v>5892</v>
      </c>
      <c r="F177" s="832">
        <v>9</v>
      </c>
      <c r="G177" s="832">
        <v>900</v>
      </c>
      <c r="H177" s="832">
        <v>1.2857142857142858</v>
      </c>
      <c r="I177" s="832">
        <v>100</v>
      </c>
      <c r="J177" s="832">
        <v>7</v>
      </c>
      <c r="K177" s="832">
        <v>700</v>
      </c>
      <c r="L177" s="832">
        <v>1</v>
      </c>
      <c r="M177" s="832">
        <v>100</v>
      </c>
      <c r="N177" s="832">
        <v>3</v>
      </c>
      <c r="O177" s="832">
        <v>300</v>
      </c>
      <c r="P177" s="828">
        <v>0.42857142857142855</v>
      </c>
      <c r="Q177" s="833">
        <v>100</v>
      </c>
    </row>
    <row r="178" spans="1:17" ht="14.45" customHeight="1" x14ac:dyDescent="0.2">
      <c r="A178" s="822" t="s">
        <v>5921</v>
      </c>
      <c r="B178" s="823" t="s">
        <v>5811</v>
      </c>
      <c r="C178" s="823" t="s">
        <v>5728</v>
      </c>
      <c r="D178" s="823" t="s">
        <v>5893</v>
      </c>
      <c r="E178" s="823" t="s">
        <v>5854</v>
      </c>
      <c r="F178" s="832">
        <v>102</v>
      </c>
      <c r="G178" s="832">
        <v>105672</v>
      </c>
      <c r="H178" s="832">
        <v>1.8474125874125875</v>
      </c>
      <c r="I178" s="832">
        <v>1036</v>
      </c>
      <c r="J178" s="832">
        <v>55</v>
      </c>
      <c r="K178" s="832">
        <v>57200</v>
      </c>
      <c r="L178" s="832">
        <v>1</v>
      </c>
      <c r="M178" s="832">
        <v>1040</v>
      </c>
      <c r="N178" s="832">
        <v>103</v>
      </c>
      <c r="O178" s="832">
        <v>107429</v>
      </c>
      <c r="P178" s="828">
        <v>1.8781293706293707</v>
      </c>
      <c r="Q178" s="833">
        <v>1043</v>
      </c>
    </row>
    <row r="179" spans="1:17" ht="14.45" customHeight="1" x14ac:dyDescent="0.2">
      <c r="A179" s="822" t="s">
        <v>5921</v>
      </c>
      <c r="B179" s="823" t="s">
        <v>5811</v>
      </c>
      <c r="C179" s="823" t="s">
        <v>5728</v>
      </c>
      <c r="D179" s="823" t="s">
        <v>5797</v>
      </c>
      <c r="E179" s="823" t="s">
        <v>5798</v>
      </c>
      <c r="F179" s="832">
        <v>2</v>
      </c>
      <c r="G179" s="832">
        <v>748</v>
      </c>
      <c r="H179" s="832"/>
      <c r="I179" s="832">
        <v>374</v>
      </c>
      <c r="J179" s="832"/>
      <c r="K179" s="832"/>
      <c r="L179" s="832"/>
      <c r="M179" s="832"/>
      <c r="N179" s="832">
        <v>1</v>
      </c>
      <c r="O179" s="832">
        <v>377</v>
      </c>
      <c r="P179" s="828"/>
      <c r="Q179" s="833">
        <v>377</v>
      </c>
    </row>
    <row r="180" spans="1:17" ht="14.45" customHeight="1" x14ac:dyDescent="0.2">
      <c r="A180" s="822" t="s">
        <v>5921</v>
      </c>
      <c r="B180" s="823" t="s">
        <v>5811</v>
      </c>
      <c r="C180" s="823" t="s">
        <v>5728</v>
      </c>
      <c r="D180" s="823" t="s">
        <v>5894</v>
      </c>
      <c r="E180" s="823" t="s">
        <v>5854</v>
      </c>
      <c r="F180" s="832">
        <v>10</v>
      </c>
      <c r="G180" s="832">
        <v>8800</v>
      </c>
      <c r="H180" s="832"/>
      <c r="I180" s="832">
        <v>880</v>
      </c>
      <c r="J180" s="832"/>
      <c r="K180" s="832"/>
      <c r="L180" s="832"/>
      <c r="M180" s="832"/>
      <c r="N180" s="832"/>
      <c r="O180" s="832"/>
      <c r="P180" s="828"/>
      <c r="Q180" s="833"/>
    </row>
    <row r="181" spans="1:17" ht="14.45" customHeight="1" x14ac:dyDescent="0.2">
      <c r="A181" s="822" t="s">
        <v>5921</v>
      </c>
      <c r="B181" s="823" t="s">
        <v>5811</v>
      </c>
      <c r="C181" s="823" t="s">
        <v>5728</v>
      </c>
      <c r="D181" s="823" t="s">
        <v>5913</v>
      </c>
      <c r="E181" s="823" t="s">
        <v>5896</v>
      </c>
      <c r="F181" s="832">
        <v>19</v>
      </c>
      <c r="G181" s="832">
        <v>10108</v>
      </c>
      <c r="H181" s="832">
        <v>1.3520599250936329</v>
      </c>
      <c r="I181" s="832">
        <v>532</v>
      </c>
      <c r="J181" s="832">
        <v>14</v>
      </c>
      <c r="K181" s="832">
        <v>7476</v>
      </c>
      <c r="L181" s="832">
        <v>1</v>
      </c>
      <c r="M181" s="832">
        <v>534</v>
      </c>
      <c r="N181" s="832"/>
      <c r="O181" s="832"/>
      <c r="P181" s="828"/>
      <c r="Q181" s="833"/>
    </row>
    <row r="182" spans="1:17" ht="14.45" customHeight="1" x14ac:dyDescent="0.2">
      <c r="A182" s="822" t="s">
        <v>5921</v>
      </c>
      <c r="B182" s="823" t="s">
        <v>5811</v>
      </c>
      <c r="C182" s="823" t="s">
        <v>5728</v>
      </c>
      <c r="D182" s="823" t="s">
        <v>5895</v>
      </c>
      <c r="E182" s="823" t="s">
        <v>5896</v>
      </c>
      <c r="F182" s="832">
        <v>227</v>
      </c>
      <c r="G182" s="832">
        <v>187275</v>
      </c>
      <c r="H182" s="832">
        <v>1.2160082593112047</v>
      </c>
      <c r="I182" s="832">
        <v>825</v>
      </c>
      <c r="J182" s="832">
        <v>186</v>
      </c>
      <c r="K182" s="832">
        <v>154008</v>
      </c>
      <c r="L182" s="832">
        <v>1</v>
      </c>
      <c r="M182" s="832">
        <v>828</v>
      </c>
      <c r="N182" s="832">
        <v>150</v>
      </c>
      <c r="O182" s="832">
        <v>124650</v>
      </c>
      <c r="P182" s="828">
        <v>0.8093735390369331</v>
      </c>
      <c r="Q182" s="833">
        <v>831</v>
      </c>
    </row>
    <row r="183" spans="1:17" ht="14.45" customHeight="1" x14ac:dyDescent="0.2">
      <c r="A183" s="822" t="s">
        <v>5921</v>
      </c>
      <c r="B183" s="823" t="s">
        <v>5811</v>
      </c>
      <c r="C183" s="823" t="s">
        <v>5728</v>
      </c>
      <c r="D183" s="823" t="s">
        <v>5914</v>
      </c>
      <c r="E183" s="823" t="s">
        <v>5896</v>
      </c>
      <c r="F183" s="832">
        <v>93</v>
      </c>
      <c r="G183" s="832">
        <v>56265</v>
      </c>
      <c r="H183" s="832">
        <v>0.34732767880291865</v>
      </c>
      <c r="I183" s="832">
        <v>605</v>
      </c>
      <c r="J183" s="832">
        <v>266</v>
      </c>
      <c r="K183" s="832">
        <v>161994</v>
      </c>
      <c r="L183" s="832">
        <v>1</v>
      </c>
      <c r="M183" s="832">
        <v>609</v>
      </c>
      <c r="N183" s="832">
        <v>117</v>
      </c>
      <c r="O183" s="832">
        <v>71604</v>
      </c>
      <c r="P183" s="828">
        <v>0.44201637097670282</v>
      </c>
      <c r="Q183" s="833">
        <v>612</v>
      </c>
    </row>
    <row r="184" spans="1:17" ht="14.45" customHeight="1" x14ac:dyDescent="0.2">
      <c r="A184" s="822" t="s">
        <v>5921</v>
      </c>
      <c r="B184" s="823" t="s">
        <v>5811</v>
      </c>
      <c r="C184" s="823" t="s">
        <v>5728</v>
      </c>
      <c r="D184" s="823" t="s">
        <v>5799</v>
      </c>
      <c r="E184" s="823" t="s">
        <v>5800</v>
      </c>
      <c r="F184" s="832"/>
      <c r="G184" s="832"/>
      <c r="H184" s="832"/>
      <c r="I184" s="832"/>
      <c r="J184" s="832">
        <v>1</v>
      </c>
      <c r="K184" s="832">
        <v>179</v>
      </c>
      <c r="L184" s="832">
        <v>1</v>
      </c>
      <c r="M184" s="832">
        <v>179</v>
      </c>
      <c r="N184" s="832"/>
      <c r="O184" s="832"/>
      <c r="P184" s="828"/>
      <c r="Q184" s="833"/>
    </row>
    <row r="185" spans="1:17" ht="14.45" customHeight="1" x14ac:dyDescent="0.2">
      <c r="A185" s="822" t="s">
        <v>5921</v>
      </c>
      <c r="B185" s="823" t="s">
        <v>5811</v>
      </c>
      <c r="C185" s="823" t="s">
        <v>5728</v>
      </c>
      <c r="D185" s="823" t="s">
        <v>5897</v>
      </c>
      <c r="E185" s="823" t="s">
        <v>5898</v>
      </c>
      <c r="F185" s="832"/>
      <c r="G185" s="832"/>
      <c r="H185" s="832"/>
      <c r="I185" s="832"/>
      <c r="J185" s="832">
        <v>3</v>
      </c>
      <c r="K185" s="832">
        <v>1881</v>
      </c>
      <c r="L185" s="832">
        <v>1</v>
      </c>
      <c r="M185" s="832">
        <v>627</v>
      </c>
      <c r="N185" s="832"/>
      <c r="O185" s="832"/>
      <c r="P185" s="828"/>
      <c r="Q185" s="833"/>
    </row>
    <row r="186" spans="1:17" ht="14.45" customHeight="1" x14ac:dyDescent="0.2">
      <c r="A186" s="822" t="s">
        <v>5921</v>
      </c>
      <c r="B186" s="823" t="s">
        <v>5811</v>
      </c>
      <c r="C186" s="823" t="s">
        <v>5728</v>
      </c>
      <c r="D186" s="823" t="s">
        <v>5917</v>
      </c>
      <c r="E186" s="823" t="s">
        <v>5918</v>
      </c>
      <c r="F186" s="832">
        <v>2</v>
      </c>
      <c r="G186" s="832">
        <v>2762</v>
      </c>
      <c r="H186" s="832">
        <v>1.9971077368040491</v>
      </c>
      <c r="I186" s="832">
        <v>1381</v>
      </c>
      <c r="J186" s="832">
        <v>1</v>
      </c>
      <c r="K186" s="832">
        <v>1383</v>
      </c>
      <c r="L186" s="832">
        <v>1</v>
      </c>
      <c r="M186" s="832">
        <v>1383</v>
      </c>
      <c r="N186" s="832"/>
      <c r="O186" s="832"/>
      <c r="P186" s="828"/>
      <c r="Q186" s="833"/>
    </row>
    <row r="187" spans="1:17" ht="14.45" customHeight="1" x14ac:dyDescent="0.2">
      <c r="A187" s="822" t="s">
        <v>5921</v>
      </c>
      <c r="B187" s="823" t="s">
        <v>5811</v>
      </c>
      <c r="C187" s="823" t="s">
        <v>5728</v>
      </c>
      <c r="D187" s="823" t="s">
        <v>5924</v>
      </c>
      <c r="E187" s="823" t="s">
        <v>5896</v>
      </c>
      <c r="F187" s="832">
        <v>21</v>
      </c>
      <c r="G187" s="832">
        <v>18375</v>
      </c>
      <c r="H187" s="832"/>
      <c r="I187" s="832">
        <v>875</v>
      </c>
      <c r="J187" s="832"/>
      <c r="K187" s="832"/>
      <c r="L187" s="832"/>
      <c r="M187" s="832"/>
      <c r="N187" s="832">
        <v>15</v>
      </c>
      <c r="O187" s="832">
        <v>13215</v>
      </c>
      <c r="P187" s="828"/>
      <c r="Q187" s="833">
        <v>881</v>
      </c>
    </row>
    <row r="188" spans="1:17" ht="14.45" customHeight="1" x14ac:dyDescent="0.2">
      <c r="A188" s="822" t="s">
        <v>5921</v>
      </c>
      <c r="B188" s="823" t="s">
        <v>5811</v>
      </c>
      <c r="C188" s="823" t="s">
        <v>5728</v>
      </c>
      <c r="D188" s="823" t="s">
        <v>5801</v>
      </c>
      <c r="E188" s="823" t="s">
        <v>5802</v>
      </c>
      <c r="F188" s="832">
        <v>1</v>
      </c>
      <c r="G188" s="832">
        <v>1298</v>
      </c>
      <c r="H188" s="832">
        <v>0.99616270145817343</v>
      </c>
      <c r="I188" s="832">
        <v>1298</v>
      </c>
      <c r="J188" s="832">
        <v>1</v>
      </c>
      <c r="K188" s="832">
        <v>1303</v>
      </c>
      <c r="L188" s="832">
        <v>1</v>
      </c>
      <c r="M188" s="832">
        <v>1303</v>
      </c>
      <c r="N188" s="832"/>
      <c r="O188" s="832"/>
      <c r="P188" s="828"/>
      <c r="Q188" s="833"/>
    </row>
    <row r="189" spans="1:17" ht="14.45" customHeight="1" x14ac:dyDescent="0.2">
      <c r="A189" s="822" t="s">
        <v>5921</v>
      </c>
      <c r="B189" s="823" t="s">
        <v>5727</v>
      </c>
      <c r="C189" s="823" t="s">
        <v>5728</v>
      </c>
      <c r="D189" s="823" t="s">
        <v>5729</v>
      </c>
      <c r="E189" s="823" t="s">
        <v>5730</v>
      </c>
      <c r="F189" s="832">
        <v>4</v>
      </c>
      <c r="G189" s="832">
        <v>0</v>
      </c>
      <c r="H189" s="832"/>
      <c r="I189" s="832">
        <v>0</v>
      </c>
      <c r="J189" s="832">
        <v>2</v>
      </c>
      <c r="K189" s="832">
        <v>0</v>
      </c>
      <c r="L189" s="832"/>
      <c r="M189" s="832">
        <v>0</v>
      </c>
      <c r="N189" s="832"/>
      <c r="O189" s="832"/>
      <c r="P189" s="828"/>
      <c r="Q189" s="833"/>
    </row>
    <row r="190" spans="1:17" ht="14.45" customHeight="1" x14ac:dyDescent="0.2">
      <c r="A190" s="822" t="s">
        <v>5921</v>
      </c>
      <c r="B190" s="823" t="s">
        <v>5731</v>
      </c>
      <c r="C190" s="823" t="s">
        <v>5728</v>
      </c>
      <c r="D190" s="823" t="s">
        <v>5777</v>
      </c>
      <c r="E190" s="823" t="s">
        <v>5778</v>
      </c>
      <c r="F190" s="832"/>
      <c r="G190" s="832"/>
      <c r="H190" s="832"/>
      <c r="I190" s="832"/>
      <c r="J190" s="832"/>
      <c r="K190" s="832"/>
      <c r="L190" s="832"/>
      <c r="M190" s="832"/>
      <c r="N190" s="832">
        <v>1</v>
      </c>
      <c r="O190" s="832">
        <v>711</v>
      </c>
      <c r="P190" s="828"/>
      <c r="Q190" s="833">
        <v>711</v>
      </c>
    </row>
    <row r="191" spans="1:17" ht="14.45" customHeight="1" x14ac:dyDescent="0.2">
      <c r="A191" s="822" t="s">
        <v>5810</v>
      </c>
      <c r="B191" s="823" t="s">
        <v>5811</v>
      </c>
      <c r="C191" s="823" t="s">
        <v>5756</v>
      </c>
      <c r="D191" s="823" t="s">
        <v>5903</v>
      </c>
      <c r="E191" s="823" t="s">
        <v>5904</v>
      </c>
      <c r="F191" s="832">
        <v>2</v>
      </c>
      <c r="G191" s="832">
        <v>4620</v>
      </c>
      <c r="H191" s="832">
        <v>1</v>
      </c>
      <c r="I191" s="832">
        <v>2310</v>
      </c>
      <c r="J191" s="832">
        <v>2</v>
      </c>
      <c r="K191" s="832">
        <v>4620</v>
      </c>
      <c r="L191" s="832">
        <v>1</v>
      </c>
      <c r="M191" s="832">
        <v>2310</v>
      </c>
      <c r="N191" s="832">
        <v>2</v>
      </c>
      <c r="O191" s="832">
        <v>3000.8</v>
      </c>
      <c r="P191" s="828">
        <v>0.64952380952380961</v>
      </c>
      <c r="Q191" s="833">
        <v>1500.4</v>
      </c>
    </row>
    <row r="192" spans="1:17" ht="14.45" customHeight="1" x14ac:dyDescent="0.2">
      <c r="A192" s="822" t="s">
        <v>5810</v>
      </c>
      <c r="B192" s="823" t="s">
        <v>5811</v>
      </c>
      <c r="C192" s="823" t="s">
        <v>5756</v>
      </c>
      <c r="D192" s="823" t="s">
        <v>5828</v>
      </c>
      <c r="E192" s="823" t="s">
        <v>5829</v>
      </c>
      <c r="F192" s="832">
        <v>377</v>
      </c>
      <c r="G192" s="832">
        <v>341090.75</v>
      </c>
      <c r="H192" s="832"/>
      <c r="I192" s="832">
        <v>904.75</v>
      </c>
      <c r="J192" s="832"/>
      <c r="K192" s="832"/>
      <c r="L192" s="832"/>
      <c r="M192" s="832"/>
      <c r="N192" s="832"/>
      <c r="O192" s="832"/>
      <c r="P192" s="828"/>
      <c r="Q192" s="833"/>
    </row>
    <row r="193" spans="1:17" ht="14.45" customHeight="1" x14ac:dyDescent="0.2">
      <c r="A193" s="822" t="s">
        <v>5810</v>
      </c>
      <c r="B193" s="823" t="s">
        <v>5811</v>
      </c>
      <c r="C193" s="823" t="s">
        <v>5756</v>
      </c>
      <c r="D193" s="823" t="s">
        <v>5759</v>
      </c>
      <c r="E193" s="823" t="s">
        <v>5760</v>
      </c>
      <c r="F193" s="832">
        <v>1</v>
      </c>
      <c r="G193" s="832">
        <v>242.64</v>
      </c>
      <c r="H193" s="832">
        <v>0.2</v>
      </c>
      <c r="I193" s="832">
        <v>242.64</v>
      </c>
      <c r="J193" s="832">
        <v>5</v>
      </c>
      <c r="K193" s="832">
        <v>1213.1999999999998</v>
      </c>
      <c r="L193" s="832">
        <v>1</v>
      </c>
      <c r="M193" s="832">
        <v>242.63999999999996</v>
      </c>
      <c r="N193" s="832">
        <v>5</v>
      </c>
      <c r="O193" s="832">
        <v>902.2</v>
      </c>
      <c r="P193" s="828">
        <v>0.74365314869765919</v>
      </c>
      <c r="Q193" s="833">
        <v>180.44</v>
      </c>
    </row>
    <row r="194" spans="1:17" ht="14.45" customHeight="1" x14ac:dyDescent="0.2">
      <c r="A194" s="822" t="s">
        <v>5810</v>
      </c>
      <c r="B194" s="823" t="s">
        <v>5811</v>
      </c>
      <c r="C194" s="823" t="s">
        <v>5728</v>
      </c>
      <c r="D194" s="823" t="s">
        <v>5887</v>
      </c>
      <c r="E194" s="823" t="s">
        <v>5888</v>
      </c>
      <c r="F194" s="832">
        <v>13</v>
      </c>
      <c r="G194" s="832">
        <v>2548</v>
      </c>
      <c r="H194" s="832">
        <v>1.2804020100502513</v>
      </c>
      <c r="I194" s="832">
        <v>196</v>
      </c>
      <c r="J194" s="832">
        <v>10</v>
      </c>
      <c r="K194" s="832">
        <v>1990</v>
      </c>
      <c r="L194" s="832">
        <v>1</v>
      </c>
      <c r="M194" s="832">
        <v>199</v>
      </c>
      <c r="N194" s="832">
        <v>24</v>
      </c>
      <c r="O194" s="832">
        <v>4824</v>
      </c>
      <c r="P194" s="828">
        <v>2.4241206030150755</v>
      </c>
      <c r="Q194" s="833">
        <v>201</v>
      </c>
    </row>
    <row r="195" spans="1:17" ht="14.45" customHeight="1" x14ac:dyDescent="0.2">
      <c r="A195" s="822" t="s">
        <v>5810</v>
      </c>
      <c r="B195" s="823" t="s">
        <v>5811</v>
      </c>
      <c r="C195" s="823" t="s">
        <v>5728</v>
      </c>
      <c r="D195" s="823" t="s">
        <v>5907</v>
      </c>
      <c r="E195" s="823" t="s">
        <v>5908</v>
      </c>
      <c r="F195" s="832">
        <v>3</v>
      </c>
      <c r="G195" s="832">
        <v>3480</v>
      </c>
      <c r="H195" s="832"/>
      <c r="I195" s="832">
        <v>1160</v>
      </c>
      <c r="J195" s="832"/>
      <c r="K195" s="832"/>
      <c r="L195" s="832"/>
      <c r="M195" s="832"/>
      <c r="N195" s="832"/>
      <c r="O195" s="832"/>
      <c r="P195" s="828"/>
      <c r="Q195" s="833"/>
    </row>
    <row r="196" spans="1:17" ht="14.45" customHeight="1" x14ac:dyDescent="0.2">
      <c r="A196" s="822" t="s">
        <v>5810</v>
      </c>
      <c r="B196" s="823" t="s">
        <v>5811</v>
      </c>
      <c r="C196" s="823" t="s">
        <v>5728</v>
      </c>
      <c r="D196" s="823" t="s">
        <v>5773</v>
      </c>
      <c r="E196" s="823" t="s">
        <v>5774</v>
      </c>
      <c r="F196" s="832">
        <v>1</v>
      </c>
      <c r="G196" s="832">
        <v>37</v>
      </c>
      <c r="H196" s="832"/>
      <c r="I196" s="832">
        <v>37</v>
      </c>
      <c r="J196" s="832"/>
      <c r="K196" s="832"/>
      <c r="L196" s="832"/>
      <c r="M196" s="832"/>
      <c r="N196" s="832"/>
      <c r="O196" s="832"/>
      <c r="P196" s="828"/>
      <c r="Q196" s="833"/>
    </row>
    <row r="197" spans="1:17" ht="14.45" customHeight="1" x14ac:dyDescent="0.2">
      <c r="A197" s="822" t="s">
        <v>5810</v>
      </c>
      <c r="B197" s="823" t="s">
        <v>5811</v>
      </c>
      <c r="C197" s="823" t="s">
        <v>5728</v>
      </c>
      <c r="D197" s="823" t="s">
        <v>5819</v>
      </c>
      <c r="E197" s="823" t="s">
        <v>5820</v>
      </c>
      <c r="F197" s="832">
        <v>950</v>
      </c>
      <c r="G197" s="832">
        <v>239400</v>
      </c>
      <c r="H197" s="832">
        <v>0.96077439861301739</v>
      </c>
      <c r="I197" s="832">
        <v>252</v>
      </c>
      <c r="J197" s="832">
        <v>981</v>
      </c>
      <c r="K197" s="832">
        <v>249174</v>
      </c>
      <c r="L197" s="832">
        <v>1</v>
      </c>
      <c r="M197" s="832">
        <v>254</v>
      </c>
      <c r="N197" s="832">
        <v>775</v>
      </c>
      <c r="O197" s="832">
        <v>197625</v>
      </c>
      <c r="P197" s="828">
        <v>0.79312047003298902</v>
      </c>
      <c r="Q197" s="833">
        <v>255</v>
      </c>
    </row>
    <row r="198" spans="1:17" ht="14.45" customHeight="1" x14ac:dyDescent="0.2">
      <c r="A198" s="822" t="s">
        <v>5810</v>
      </c>
      <c r="B198" s="823" t="s">
        <v>5811</v>
      </c>
      <c r="C198" s="823" t="s">
        <v>5728</v>
      </c>
      <c r="D198" s="823" t="s">
        <v>5821</v>
      </c>
      <c r="E198" s="823" t="s">
        <v>5822</v>
      </c>
      <c r="F198" s="832">
        <v>379</v>
      </c>
      <c r="G198" s="832">
        <v>48133</v>
      </c>
      <c r="H198" s="832">
        <v>0.99481233465608465</v>
      </c>
      <c r="I198" s="832">
        <v>127</v>
      </c>
      <c r="J198" s="832">
        <v>384</v>
      </c>
      <c r="K198" s="832">
        <v>48384</v>
      </c>
      <c r="L198" s="832">
        <v>1</v>
      </c>
      <c r="M198" s="832">
        <v>126</v>
      </c>
      <c r="N198" s="832">
        <v>287</v>
      </c>
      <c r="O198" s="832">
        <v>36449</v>
      </c>
      <c r="P198" s="828">
        <v>0.75332754629629628</v>
      </c>
      <c r="Q198" s="833">
        <v>127</v>
      </c>
    </row>
    <row r="199" spans="1:17" ht="14.45" customHeight="1" x14ac:dyDescent="0.2">
      <c r="A199" s="822" t="s">
        <v>5810</v>
      </c>
      <c r="B199" s="823" t="s">
        <v>5811</v>
      </c>
      <c r="C199" s="823" t="s">
        <v>5728</v>
      </c>
      <c r="D199" s="823" t="s">
        <v>5832</v>
      </c>
      <c r="E199" s="823" t="s">
        <v>5833</v>
      </c>
      <c r="F199" s="832">
        <v>3</v>
      </c>
      <c r="G199" s="832">
        <v>1488</v>
      </c>
      <c r="H199" s="832"/>
      <c r="I199" s="832">
        <v>496</v>
      </c>
      <c r="J199" s="832"/>
      <c r="K199" s="832"/>
      <c r="L199" s="832"/>
      <c r="M199" s="832"/>
      <c r="N199" s="832"/>
      <c r="O199" s="832"/>
      <c r="P199" s="828"/>
      <c r="Q199" s="833"/>
    </row>
    <row r="200" spans="1:17" ht="14.45" customHeight="1" x14ac:dyDescent="0.2">
      <c r="A200" s="822" t="s">
        <v>5810</v>
      </c>
      <c r="B200" s="823" t="s">
        <v>5811</v>
      </c>
      <c r="C200" s="823" t="s">
        <v>5728</v>
      </c>
      <c r="D200" s="823" t="s">
        <v>5834</v>
      </c>
      <c r="E200" s="823" t="s">
        <v>5835</v>
      </c>
      <c r="F200" s="832">
        <v>11</v>
      </c>
      <c r="G200" s="832">
        <v>7579</v>
      </c>
      <c r="H200" s="832">
        <v>1.8280270139893873</v>
      </c>
      <c r="I200" s="832">
        <v>689</v>
      </c>
      <c r="J200" s="832">
        <v>6</v>
      </c>
      <c r="K200" s="832">
        <v>4146</v>
      </c>
      <c r="L200" s="832">
        <v>1</v>
      </c>
      <c r="M200" s="832">
        <v>691</v>
      </c>
      <c r="N200" s="832"/>
      <c r="O200" s="832"/>
      <c r="P200" s="828"/>
      <c r="Q200" s="833"/>
    </row>
    <row r="201" spans="1:17" ht="14.45" customHeight="1" x14ac:dyDescent="0.2">
      <c r="A201" s="822" t="s">
        <v>5810</v>
      </c>
      <c r="B201" s="823" t="s">
        <v>5811</v>
      </c>
      <c r="C201" s="823" t="s">
        <v>5728</v>
      </c>
      <c r="D201" s="823" t="s">
        <v>5836</v>
      </c>
      <c r="E201" s="823" t="s">
        <v>5833</v>
      </c>
      <c r="F201" s="832">
        <v>1</v>
      </c>
      <c r="G201" s="832">
        <v>569</v>
      </c>
      <c r="H201" s="832"/>
      <c r="I201" s="832">
        <v>569</v>
      </c>
      <c r="J201" s="832"/>
      <c r="K201" s="832"/>
      <c r="L201" s="832"/>
      <c r="M201" s="832"/>
      <c r="N201" s="832">
        <v>25</v>
      </c>
      <c r="O201" s="832">
        <v>14400</v>
      </c>
      <c r="P201" s="828"/>
      <c r="Q201" s="833">
        <v>576</v>
      </c>
    </row>
    <row r="202" spans="1:17" ht="14.45" customHeight="1" x14ac:dyDescent="0.2">
      <c r="A202" s="822" t="s">
        <v>5810</v>
      </c>
      <c r="B202" s="823" t="s">
        <v>5811</v>
      </c>
      <c r="C202" s="823" t="s">
        <v>5728</v>
      </c>
      <c r="D202" s="823" t="s">
        <v>5837</v>
      </c>
      <c r="E202" s="823" t="s">
        <v>5835</v>
      </c>
      <c r="F202" s="832">
        <v>17</v>
      </c>
      <c r="G202" s="832">
        <v>12954</v>
      </c>
      <c r="H202" s="832">
        <v>0.52847584856396868</v>
      </c>
      <c r="I202" s="832">
        <v>762</v>
      </c>
      <c r="J202" s="832">
        <v>32</v>
      </c>
      <c r="K202" s="832">
        <v>24512</v>
      </c>
      <c r="L202" s="832">
        <v>1</v>
      </c>
      <c r="M202" s="832">
        <v>766</v>
      </c>
      <c r="N202" s="832">
        <v>28</v>
      </c>
      <c r="O202" s="832">
        <v>21532</v>
      </c>
      <c r="P202" s="828">
        <v>0.87842689295039167</v>
      </c>
      <c r="Q202" s="833">
        <v>769</v>
      </c>
    </row>
    <row r="203" spans="1:17" ht="14.45" customHeight="1" x14ac:dyDescent="0.2">
      <c r="A203" s="822" t="s">
        <v>5810</v>
      </c>
      <c r="B203" s="823" t="s">
        <v>5811</v>
      </c>
      <c r="C203" s="823" t="s">
        <v>5728</v>
      </c>
      <c r="D203" s="823" t="s">
        <v>5889</v>
      </c>
      <c r="E203" s="823" t="s">
        <v>5854</v>
      </c>
      <c r="F203" s="832">
        <v>1344</v>
      </c>
      <c r="G203" s="832">
        <v>1100736</v>
      </c>
      <c r="H203" s="832">
        <v>1.0481722576246395</v>
      </c>
      <c r="I203" s="832">
        <v>819</v>
      </c>
      <c r="J203" s="832">
        <v>1276</v>
      </c>
      <c r="K203" s="832">
        <v>1050148</v>
      </c>
      <c r="L203" s="832">
        <v>1</v>
      </c>
      <c r="M203" s="832">
        <v>823</v>
      </c>
      <c r="N203" s="832">
        <v>1331</v>
      </c>
      <c r="O203" s="832">
        <v>1099406</v>
      </c>
      <c r="P203" s="828">
        <v>1.0469057694724935</v>
      </c>
      <c r="Q203" s="833">
        <v>826</v>
      </c>
    </row>
    <row r="204" spans="1:17" ht="14.45" customHeight="1" x14ac:dyDescent="0.2">
      <c r="A204" s="822" t="s">
        <v>5810</v>
      </c>
      <c r="B204" s="823" t="s">
        <v>5811</v>
      </c>
      <c r="C204" s="823" t="s">
        <v>5728</v>
      </c>
      <c r="D204" s="823" t="s">
        <v>5823</v>
      </c>
      <c r="E204" s="823" t="s">
        <v>5796</v>
      </c>
      <c r="F204" s="832">
        <v>2</v>
      </c>
      <c r="G204" s="832">
        <v>928</v>
      </c>
      <c r="H204" s="832"/>
      <c r="I204" s="832">
        <v>464</v>
      </c>
      <c r="J204" s="832"/>
      <c r="K204" s="832"/>
      <c r="L204" s="832"/>
      <c r="M204" s="832"/>
      <c r="N204" s="832"/>
      <c r="O204" s="832"/>
      <c r="P204" s="828"/>
      <c r="Q204" s="833"/>
    </row>
    <row r="205" spans="1:17" ht="14.45" customHeight="1" x14ac:dyDescent="0.2">
      <c r="A205" s="822" t="s">
        <v>5810</v>
      </c>
      <c r="B205" s="823" t="s">
        <v>5811</v>
      </c>
      <c r="C205" s="823" t="s">
        <v>5728</v>
      </c>
      <c r="D205" s="823" t="s">
        <v>5838</v>
      </c>
      <c r="E205" s="823" t="s">
        <v>5798</v>
      </c>
      <c r="F205" s="832">
        <v>1</v>
      </c>
      <c r="G205" s="832">
        <v>447</v>
      </c>
      <c r="H205" s="832">
        <v>0.1982261640798226</v>
      </c>
      <c r="I205" s="832">
        <v>447</v>
      </c>
      <c r="J205" s="832">
        <v>5</v>
      </c>
      <c r="K205" s="832">
        <v>2255</v>
      </c>
      <c r="L205" s="832">
        <v>1</v>
      </c>
      <c r="M205" s="832">
        <v>451</v>
      </c>
      <c r="N205" s="832">
        <v>4</v>
      </c>
      <c r="O205" s="832">
        <v>1816</v>
      </c>
      <c r="P205" s="828">
        <v>0.80532150776053213</v>
      </c>
      <c r="Q205" s="833">
        <v>454</v>
      </c>
    </row>
    <row r="206" spans="1:17" ht="14.45" customHeight="1" x14ac:dyDescent="0.2">
      <c r="A206" s="822" t="s">
        <v>5810</v>
      </c>
      <c r="B206" s="823" t="s">
        <v>5811</v>
      </c>
      <c r="C206" s="823" t="s">
        <v>5728</v>
      </c>
      <c r="D206" s="823" t="s">
        <v>5839</v>
      </c>
      <c r="E206" s="823" t="s">
        <v>5794</v>
      </c>
      <c r="F206" s="832"/>
      <c r="G206" s="832"/>
      <c r="H206" s="832"/>
      <c r="I206" s="832"/>
      <c r="J206" s="832"/>
      <c r="K206" s="832"/>
      <c r="L206" s="832"/>
      <c r="M206" s="832"/>
      <c r="N206" s="832">
        <v>1</v>
      </c>
      <c r="O206" s="832">
        <v>740</v>
      </c>
      <c r="P206" s="828"/>
      <c r="Q206" s="833">
        <v>740</v>
      </c>
    </row>
    <row r="207" spans="1:17" ht="14.45" customHeight="1" x14ac:dyDescent="0.2">
      <c r="A207" s="822" t="s">
        <v>5810</v>
      </c>
      <c r="B207" s="823" t="s">
        <v>5811</v>
      </c>
      <c r="C207" s="823" t="s">
        <v>5728</v>
      </c>
      <c r="D207" s="823" t="s">
        <v>5842</v>
      </c>
      <c r="E207" s="823" t="s">
        <v>5843</v>
      </c>
      <c r="F207" s="832">
        <v>555</v>
      </c>
      <c r="G207" s="832">
        <v>119325</v>
      </c>
      <c r="H207" s="832">
        <v>0.98900142558764048</v>
      </c>
      <c r="I207" s="832">
        <v>215</v>
      </c>
      <c r="J207" s="832">
        <v>556</v>
      </c>
      <c r="K207" s="832">
        <v>120652</v>
      </c>
      <c r="L207" s="832">
        <v>1</v>
      </c>
      <c r="M207" s="832">
        <v>217</v>
      </c>
      <c r="N207" s="832">
        <v>486</v>
      </c>
      <c r="O207" s="832">
        <v>106434</v>
      </c>
      <c r="P207" s="828">
        <v>0.88215694725325733</v>
      </c>
      <c r="Q207" s="833">
        <v>219</v>
      </c>
    </row>
    <row r="208" spans="1:17" ht="14.45" customHeight="1" x14ac:dyDescent="0.2">
      <c r="A208" s="822" t="s">
        <v>5810</v>
      </c>
      <c r="B208" s="823" t="s">
        <v>5811</v>
      </c>
      <c r="C208" s="823" t="s">
        <v>5728</v>
      </c>
      <c r="D208" s="823" t="s">
        <v>5844</v>
      </c>
      <c r="E208" s="823" t="s">
        <v>5845</v>
      </c>
      <c r="F208" s="832">
        <v>4503</v>
      </c>
      <c r="G208" s="832">
        <v>387258</v>
      </c>
      <c r="H208" s="832">
        <v>0.98647368099284705</v>
      </c>
      <c r="I208" s="832">
        <v>86</v>
      </c>
      <c r="J208" s="832">
        <v>4461</v>
      </c>
      <c r="K208" s="832">
        <v>392568</v>
      </c>
      <c r="L208" s="832">
        <v>1</v>
      </c>
      <c r="M208" s="832">
        <v>88</v>
      </c>
      <c r="N208" s="832">
        <v>4119</v>
      </c>
      <c r="O208" s="832">
        <v>366591</v>
      </c>
      <c r="P208" s="828">
        <v>0.93382802469890569</v>
      </c>
      <c r="Q208" s="833">
        <v>89</v>
      </c>
    </row>
    <row r="209" spans="1:17" ht="14.45" customHeight="1" x14ac:dyDescent="0.2">
      <c r="A209" s="822" t="s">
        <v>5810</v>
      </c>
      <c r="B209" s="823" t="s">
        <v>5811</v>
      </c>
      <c r="C209" s="823" t="s">
        <v>5728</v>
      </c>
      <c r="D209" s="823" t="s">
        <v>5890</v>
      </c>
      <c r="E209" s="823" t="s">
        <v>5854</v>
      </c>
      <c r="F209" s="832">
        <v>2894</v>
      </c>
      <c r="G209" s="832">
        <v>2757982</v>
      </c>
      <c r="H209" s="832">
        <v>1.0252019936182803</v>
      </c>
      <c r="I209" s="832">
        <v>953</v>
      </c>
      <c r="J209" s="832">
        <v>2814</v>
      </c>
      <c r="K209" s="832">
        <v>2690184</v>
      </c>
      <c r="L209" s="832">
        <v>1</v>
      </c>
      <c r="M209" s="832">
        <v>956</v>
      </c>
      <c r="N209" s="832">
        <v>2546</v>
      </c>
      <c r="O209" s="832">
        <v>2441614</v>
      </c>
      <c r="P209" s="828">
        <v>0.9076011157601116</v>
      </c>
      <c r="Q209" s="833">
        <v>959</v>
      </c>
    </row>
    <row r="210" spans="1:17" ht="14.45" customHeight="1" x14ac:dyDescent="0.2">
      <c r="A210" s="822" t="s">
        <v>5810</v>
      </c>
      <c r="B210" s="823" t="s">
        <v>5811</v>
      </c>
      <c r="C210" s="823" t="s">
        <v>5728</v>
      </c>
      <c r="D210" s="823" t="s">
        <v>5783</v>
      </c>
      <c r="E210" s="823" t="s">
        <v>5784</v>
      </c>
      <c r="F210" s="832">
        <v>34</v>
      </c>
      <c r="G210" s="832">
        <v>4114</v>
      </c>
      <c r="H210" s="832">
        <v>1.4050546448087431</v>
      </c>
      <c r="I210" s="832">
        <v>121</v>
      </c>
      <c r="J210" s="832">
        <v>24</v>
      </c>
      <c r="K210" s="832">
        <v>2928</v>
      </c>
      <c r="L210" s="832">
        <v>1</v>
      </c>
      <c r="M210" s="832">
        <v>122</v>
      </c>
      <c r="N210" s="832">
        <v>7</v>
      </c>
      <c r="O210" s="832">
        <v>861</v>
      </c>
      <c r="P210" s="828">
        <v>0.29405737704918034</v>
      </c>
      <c r="Q210" s="833">
        <v>123</v>
      </c>
    </row>
    <row r="211" spans="1:17" ht="14.45" customHeight="1" x14ac:dyDescent="0.2">
      <c r="A211" s="822" t="s">
        <v>5810</v>
      </c>
      <c r="B211" s="823" t="s">
        <v>5811</v>
      </c>
      <c r="C211" s="823" t="s">
        <v>5728</v>
      </c>
      <c r="D211" s="823" t="s">
        <v>5853</v>
      </c>
      <c r="E211" s="823" t="s">
        <v>5854</v>
      </c>
      <c r="F211" s="832">
        <v>99</v>
      </c>
      <c r="G211" s="832">
        <v>73854</v>
      </c>
      <c r="H211" s="832">
        <v>0.88156512605042014</v>
      </c>
      <c r="I211" s="832">
        <v>746</v>
      </c>
      <c r="J211" s="832">
        <v>112</v>
      </c>
      <c r="K211" s="832">
        <v>83776</v>
      </c>
      <c r="L211" s="832">
        <v>1</v>
      </c>
      <c r="M211" s="832">
        <v>748</v>
      </c>
      <c r="N211" s="832">
        <v>18</v>
      </c>
      <c r="O211" s="832">
        <v>13482</v>
      </c>
      <c r="P211" s="828">
        <v>0.16092914438502673</v>
      </c>
      <c r="Q211" s="833">
        <v>749</v>
      </c>
    </row>
    <row r="212" spans="1:17" ht="14.45" customHeight="1" x14ac:dyDescent="0.2">
      <c r="A212" s="822" t="s">
        <v>5810</v>
      </c>
      <c r="B212" s="823" t="s">
        <v>5811</v>
      </c>
      <c r="C212" s="823" t="s">
        <v>5728</v>
      </c>
      <c r="D212" s="823" t="s">
        <v>5855</v>
      </c>
      <c r="E212" s="823" t="s">
        <v>5856</v>
      </c>
      <c r="F212" s="832">
        <v>297</v>
      </c>
      <c r="G212" s="832">
        <v>161568</v>
      </c>
      <c r="H212" s="832">
        <v>1.5412087912087913</v>
      </c>
      <c r="I212" s="832">
        <v>544</v>
      </c>
      <c r="J212" s="832">
        <v>192</v>
      </c>
      <c r="K212" s="832">
        <v>104832</v>
      </c>
      <c r="L212" s="832">
        <v>1</v>
      </c>
      <c r="M212" s="832">
        <v>546</v>
      </c>
      <c r="N212" s="832">
        <v>241</v>
      </c>
      <c r="O212" s="832">
        <v>131827</v>
      </c>
      <c r="P212" s="828">
        <v>1.2575072496947497</v>
      </c>
      <c r="Q212" s="833">
        <v>547</v>
      </c>
    </row>
    <row r="213" spans="1:17" ht="14.45" customHeight="1" x14ac:dyDescent="0.2">
      <c r="A213" s="822" t="s">
        <v>5810</v>
      </c>
      <c r="B213" s="823" t="s">
        <v>5811</v>
      </c>
      <c r="C213" s="823" t="s">
        <v>5728</v>
      </c>
      <c r="D213" s="823" t="s">
        <v>5848</v>
      </c>
      <c r="E213" s="823" t="s">
        <v>5843</v>
      </c>
      <c r="F213" s="832">
        <v>26</v>
      </c>
      <c r="G213" s="832">
        <v>4654</v>
      </c>
      <c r="H213" s="832">
        <v>1.4444444444444444</v>
      </c>
      <c r="I213" s="832">
        <v>179</v>
      </c>
      <c r="J213" s="832">
        <v>18</v>
      </c>
      <c r="K213" s="832">
        <v>3222</v>
      </c>
      <c r="L213" s="832">
        <v>1</v>
      </c>
      <c r="M213" s="832">
        <v>179</v>
      </c>
      <c r="N213" s="832">
        <v>4</v>
      </c>
      <c r="O213" s="832">
        <v>720</v>
      </c>
      <c r="P213" s="828">
        <v>0.22346368715083798</v>
      </c>
      <c r="Q213" s="833">
        <v>180</v>
      </c>
    </row>
    <row r="214" spans="1:17" ht="14.45" customHeight="1" x14ac:dyDescent="0.2">
      <c r="A214" s="822" t="s">
        <v>5810</v>
      </c>
      <c r="B214" s="823" t="s">
        <v>5811</v>
      </c>
      <c r="C214" s="823" t="s">
        <v>5728</v>
      </c>
      <c r="D214" s="823" t="s">
        <v>5849</v>
      </c>
      <c r="E214" s="823" t="s">
        <v>5847</v>
      </c>
      <c r="F214" s="832">
        <v>18</v>
      </c>
      <c r="G214" s="832">
        <v>6858</v>
      </c>
      <c r="H214" s="832">
        <v>1.1133116883116883</v>
      </c>
      <c r="I214" s="832">
        <v>381</v>
      </c>
      <c r="J214" s="832">
        <v>16</v>
      </c>
      <c r="K214" s="832">
        <v>6160</v>
      </c>
      <c r="L214" s="832">
        <v>1</v>
      </c>
      <c r="M214" s="832">
        <v>385</v>
      </c>
      <c r="N214" s="832">
        <v>16</v>
      </c>
      <c r="O214" s="832">
        <v>6208</v>
      </c>
      <c r="P214" s="828">
        <v>1.0077922077922077</v>
      </c>
      <c r="Q214" s="833">
        <v>388</v>
      </c>
    </row>
    <row r="215" spans="1:17" ht="14.45" customHeight="1" x14ac:dyDescent="0.2">
      <c r="A215" s="822" t="s">
        <v>5810</v>
      </c>
      <c r="B215" s="823" t="s">
        <v>5811</v>
      </c>
      <c r="C215" s="823" t="s">
        <v>5728</v>
      </c>
      <c r="D215" s="823" t="s">
        <v>5891</v>
      </c>
      <c r="E215" s="823" t="s">
        <v>5892</v>
      </c>
      <c r="F215" s="832">
        <v>71</v>
      </c>
      <c r="G215" s="832">
        <v>7100</v>
      </c>
      <c r="H215" s="832">
        <v>1.0597014925373134</v>
      </c>
      <c r="I215" s="832">
        <v>100</v>
      </c>
      <c r="J215" s="832">
        <v>67</v>
      </c>
      <c r="K215" s="832">
        <v>6700</v>
      </c>
      <c r="L215" s="832">
        <v>1</v>
      </c>
      <c r="M215" s="832">
        <v>100</v>
      </c>
      <c r="N215" s="832">
        <v>93</v>
      </c>
      <c r="O215" s="832">
        <v>9300</v>
      </c>
      <c r="P215" s="828">
        <v>1.3880597014925373</v>
      </c>
      <c r="Q215" s="833">
        <v>100</v>
      </c>
    </row>
    <row r="216" spans="1:17" ht="14.45" customHeight="1" x14ac:dyDescent="0.2">
      <c r="A216" s="822" t="s">
        <v>5810</v>
      </c>
      <c r="B216" s="823" t="s">
        <v>5811</v>
      </c>
      <c r="C216" s="823" t="s">
        <v>5728</v>
      </c>
      <c r="D216" s="823" t="s">
        <v>5893</v>
      </c>
      <c r="E216" s="823" t="s">
        <v>5854</v>
      </c>
      <c r="F216" s="832">
        <v>173</v>
      </c>
      <c r="G216" s="832">
        <v>179228</v>
      </c>
      <c r="H216" s="832">
        <v>0.71508139163740825</v>
      </c>
      <c r="I216" s="832">
        <v>1036</v>
      </c>
      <c r="J216" s="832">
        <v>241</v>
      </c>
      <c r="K216" s="832">
        <v>250640</v>
      </c>
      <c r="L216" s="832">
        <v>1</v>
      </c>
      <c r="M216" s="832">
        <v>1040</v>
      </c>
      <c r="N216" s="832">
        <v>213</v>
      </c>
      <c r="O216" s="832">
        <v>222159</v>
      </c>
      <c r="P216" s="828">
        <v>0.88636690073412061</v>
      </c>
      <c r="Q216" s="833">
        <v>1043</v>
      </c>
    </row>
    <row r="217" spans="1:17" ht="14.45" customHeight="1" x14ac:dyDescent="0.2">
      <c r="A217" s="822" t="s">
        <v>5810</v>
      </c>
      <c r="B217" s="823" t="s">
        <v>5811</v>
      </c>
      <c r="C217" s="823" t="s">
        <v>5728</v>
      </c>
      <c r="D217" s="823" t="s">
        <v>5795</v>
      </c>
      <c r="E217" s="823" t="s">
        <v>5796</v>
      </c>
      <c r="F217" s="832">
        <v>2</v>
      </c>
      <c r="G217" s="832">
        <v>708</v>
      </c>
      <c r="H217" s="832"/>
      <c r="I217" s="832">
        <v>354</v>
      </c>
      <c r="J217" s="832"/>
      <c r="K217" s="832"/>
      <c r="L217" s="832"/>
      <c r="M217" s="832"/>
      <c r="N217" s="832"/>
      <c r="O217" s="832"/>
      <c r="P217" s="828"/>
      <c r="Q217" s="833"/>
    </row>
    <row r="218" spans="1:17" ht="14.45" customHeight="1" x14ac:dyDescent="0.2">
      <c r="A218" s="822" t="s">
        <v>5810</v>
      </c>
      <c r="B218" s="823" t="s">
        <v>5811</v>
      </c>
      <c r="C218" s="823" t="s">
        <v>5728</v>
      </c>
      <c r="D218" s="823" t="s">
        <v>5797</v>
      </c>
      <c r="E218" s="823" t="s">
        <v>5798</v>
      </c>
      <c r="F218" s="832">
        <v>1</v>
      </c>
      <c r="G218" s="832">
        <v>374</v>
      </c>
      <c r="H218" s="832">
        <v>0.99468085106382975</v>
      </c>
      <c r="I218" s="832">
        <v>374</v>
      </c>
      <c r="J218" s="832">
        <v>1</v>
      </c>
      <c r="K218" s="832">
        <v>376</v>
      </c>
      <c r="L218" s="832">
        <v>1</v>
      </c>
      <c r="M218" s="832">
        <v>376</v>
      </c>
      <c r="N218" s="832">
        <v>1</v>
      </c>
      <c r="O218" s="832">
        <v>377</v>
      </c>
      <c r="P218" s="828">
        <v>1.0026595744680851</v>
      </c>
      <c r="Q218" s="833">
        <v>377</v>
      </c>
    </row>
    <row r="219" spans="1:17" ht="14.45" customHeight="1" x14ac:dyDescent="0.2">
      <c r="A219" s="822" t="s">
        <v>5810</v>
      </c>
      <c r="B219" s="823" t="s">
        <v>5811</v>
      </c>
      <c r="C219" s="823" t="s">
        <v>5728</v>
      </c>
      <c r="D219" s="823" t="s">
        <v>5914</v>
      </c>
      <c r="E219" s="823" t="s">
        <v>5896</v>
      </c>
      <c r="F219" s="832"/>
      <c r="G219" s="832"/>
      <c r="H219" s="832"/>
      <c r="I219" s="832"/>
      <c r="J219" s="832"/>
      <c r="K219" s="832"/>
      <c r="L219" s="832"/>
      <c r="M219" s="832"/>
      <c r="N219" s="832">
        <v>4</v>
      </c>
      <c r="O219" s="832">
        <v>2448</v>
      </c>
      <c r="P219" s="828"/>
      <c r="Q219" s="833">
        <v>612</v>
      </c>
    </row>
    <row r="220" spans="1:17" ht="14.45" customHeight="1" x14ac:dyDescent="0.2">
      <c r="A220" s="822" t="s">
        <v>575</v>
      </c>
      <c r="B220" s="823" t="s">
        <v>5925</v>
      </c>
      <c r="C220" s="823" t="s">
        <v>5728</v>
      </c>
      <c r="D220" s="823" t="s">
        <v>5926</v>
      </c>
      <c r="E220" s="823" t="s">
        <v>5927</v>
      </c>
      <c r="F220" s="832"/>
      <c r="G220" s="832"/>
      <c r="H220" s="832"/>
      <c r="I220" s="832"/>
      <c r="J220" s="832"/>
      <c r="K220" s="832"/>
      <c r="L220" s="832"/>
      <c r="M220" s="832"/>
      <c r="N220" s="832">
        <v>1</v>
      </c>
      <c r="O220" s="832">
        <v>1983</v>
      </c>
      <c r="P220" s="828"/>
      <c r="Q220" s="833">
        <v>1983</v>
      </c>
    </row>
    <row r="221" spans="1:17" ht="14.45" customHeight="1" x14ac:dyDescent="0.2">
      <c r="A221" s="822" t="s">
        <v>575</v>
      </c>
      <c r="B221" s="823" t="s">
        <v>5925</v>
      </c>
      <c r="C221" s="823" t="s">
        <v>5728</v>
      </c>
      <c r="D221" s="823" t="s">
        <v>5928</v>
      </c>
      <c r="E221" s="823" t="s">
        <v>5929</v>
      </c>
      <c r="F221" s="832">
        <v>4</v>
      </c>
      <c r="G221" s="832">
        <v>11096</v>
      </c>
      <c r="H221" s="832">
        <v>0.49809220272029447</v>
      </c>
      <c r="I221" s="832">
        <v>2774</v>
      </c>
      <c r="J221" s="832">
        <v>8</v>
      </c>
      <c r="K221" s="832">
        <v>22277</v>
      </c>
      <c r="L221" s="832">
        <v>1</v>
      </c>
      <c r="M221" s="832">
        <v>2784.625</v>
      </c>
      <c r="N221" s="832">
        <v>4</v>
      </c>
      <c r="O221" s="832">
        <v>11184</v>
      </c>
      <c r="P221" s="828">
        <v>0.5020424653229788</v>
      </c>
      <c r="Q221" s="833">
        <v>2796</v>
      </c>
    </row>
    <row r="222" spans="1:17" ht="14.45" customHeight="1" x14ac:dyDescent="0.2">
      <c r="A222" s="822" t="s">
        <v>575</v>
      </c>
      <c r="B222" s="823" t="s">
        <v>5925</v>
      </c>
      <c r="C222" s="823" t="s">
        <v>5728</v>
      </c>
      <c r="D222" s="823" t="s">
        <v>5930</v>
      </c>
      <c r="E222" s="823" t="s">
        <v>5931</v>
      </c>
      <c r="F222" s="832">
        <v>1</v>
      </c>
      <c r="G222" s="832">
        <v>6180</v>
      </c>
      <c r="H222" s="832">
        <v>0.33236527912229752</v>
      </c>
      <c r="I222" s="832">
        <v>6180</v>
      </c>
      <c r="J222" s="832">
        <v>3</v>
      </c>
      <c r="K222" s="832">
        <v>18594</v>
      </c>
      <c r="L222" s="832">
        <v>1</v>
      </c>
      <c r="M222" s="832">
        <v>6198</v>
      </c>
      <c r="N222" s="832">
        <v>1</v>
      </c>
      <c r="O222" s="832">
        <v>6231</v>
      </c>
      <c r="P222" s="828">
        <v>0.33510809938689901</v>
      </c>
      <c r="Q222" s="833">
        <v>6231</v>
      </c>
    </row>
    <row r="223" spans="1:17" ht="14.45" customHeight="1" x14ac:dyDescent="0.2">
      <c r="A223" s="822" t="s">
        <v>575</v>
      </c>
      <c r="B223" s="823" t="s">
        <v>5925</v>
      </c>
      <c r="C223" s="823" t="s">
        <v>5728</v>
      </c>
      <c r="D223" s="823" t="s">
        <v>5932</v>
      </c>
      <c r="E223" s="823" t="s">
        <v>5933</v>
      </c>
      <c r="F223" s="832"/>
      <c r="G223" s="832"/>
      <c r="H223" s="832"/>
      <c r="I223" s="832"/>
      <c r="J223" s="832">
        <v>3</v>
      </c>
      <c r="K223" s="832">
        <v>7431</v>
      </c>
      <c r="L223" s="832">
        <v>1</v>
      </c>
      <c r="M223" s="832">
        <v>2477</v>
      </c>
      <c r="N223" s="832"/>
      <c r="O223" s="832"/>
      <c r="P223" s="828"/>
      <c r="Q223" s="833"/>
    </row>
    <row r="224" spans="1:17" ht="14.45" customHeight="1" x14ac:dyDescent="0.2">
      <c r="A224" s="822" t="s">
        <v>575</v>
      </c>
      <c r="B224" s="823" t="s">
        <v>5925</v>
      </c>
      <c r="C224" s="823" t="s">
        <v>5728</v>
      </c>
      <c r="D224" s="823" t="s">
        <v>5934</v>
      </c>
      <c r="E224" s="823" t="s">
        <v>5935</v>
      </c>
      <c r="F224" s="832">
        <v>6</v>
      </c>
      <c r="G224" s="832">
        <v>12894</v>
      </c>
      <c r="H224" s="832">
        <v>0.66296467684713867</v>
      </c>
      <c r="I224" s="832">
        <v>2149</v>
      </c>
      <c r="J224" s="832">
        <v>9</v>
      </c>
      <c r="K224" s="832">
        <v>19449</v>
      </c>
      <c r="L224" s="832">
        <v>1</v>
      </c>
      <c r="M224" s="832">
        <v>2161</v>
      </c>
      <c r="N224" s="832">
        <v>4</v>
      </c>
      <c r="O224" s="832">
        <v>8684</v>
      </c>
      <c r="P224" s="828">
        <v>0.44650110545529331</v>
      </c>
      <c r="Q224" s="833">
        <v>2171</v>
      </c>
    </row>
    <row r="225" spans="1:17" ht="14.45" customHeight="1" x14ac:dyDescent="0.2">
      <c r="A225" s="822" t="s">
        <v>575</v>
      </c>
      <c r="B225" s="823" t="s">
        <v>5925</v>
      </c>
      <c r="C225" s="823" t="s">
        <v>5728</v>
      </c>
      <c r="D225" s="823" t="s">
        <v>5936</v>
      </c>
      <c r="E225" s="823" t="s">
        <v>5937</v>
      </c>
      <c r="F225" s="832">
        <v>2</v>
      </c>
      <c r="G225" s="832">
        <v>3362</v>
      </c>
      <c r="H225" s="832"/>
      <c r="I225" s="832">
        <v>1681</v>
      </c>
      <c r="J225" s="832"/>
      <c r="K225" s="832"/>
      <c r="L225" s="832"/>
      <c r="M225" s="832"/>
      <c r="N225" s="832">
        <v>1</v>
      </c>
      <c r="O225" s="832">
        <v>1694</v>
      </c>
      <c r="P225" s="828"/>
      <c r="Q225" s="833">
        <v>1694</v>
      </c>
    </row>
    <row r="226" spans="1:17" ht="14.45" customHeight="1" x14ac:dyDescent="0.2">
      <c r="A226" s="822" t="s">
        <v>575</v>
      </c>
      <c r="B226" s="823" t="s">
        <v>5925</v>
      </c>
      <c r="C226" s="823" t="s">
        <v>5728</v>
      </c>
      <c r="D226" s="823" t="s">
        <v>5938</v>
      </c>
      <c r="E226" s="823" t="s">
        <v>5939</v>
      </c>
      <c r="F226" s="832"/>
      <c r="G226" s="832"/>
      <c r="H226" s="832"/>
      <c r="I226" s="832"/>
      <c r="J226" s="832">
        <v>4</v>
      </c>
      <c r="K226" s="832">
        <v>11129</v>
      </c>
      <c r="L226" s="832">
        <v>1</v>
      </c>
      <c r="M226" s="832">
        <v>2782.25</v>
      </c>
      <c r="N226" s="832">
        <v>3</v>
      </c>
      <c r="O226" s="832">
        <v>8385</v>
      </c>
      <c r="P226" s="828">
        <v>0.75343696648396086</v>
      </c>
      <c r="Q226" s="833">
        <v>2795</v>
      </c>
    </row>
    <row r="227" spans="1:17" ht="14.45" customHeight="1" x14ac:dyDescent="0.2">
      <c r="A227" s="822" t="s">
        <v>575</v>
      </c>
      <c r="B227" s="823" t="s">
        <v>5925</v>
      </c>
      <c r="C227" s="823" t="s">
        <v>5728</v>
      </c>
      <c r="D227" s="823" t="s">
        <v>5940</v>
      </c>
      <c r="E227" s="823" t="s">
        <v>5941</v>
      </c>
      <c r="F227" s="832">
        <v>5</v>
      </c>
      <c r="G227" s="832">
        <v>16630</v>
      </c>
      <c r="H227" s="832">
        <v>4.97606223818073</v>
      </c>
      <c r="I227" s="832">
        <v>3326</v>
      </c>
      <c r="J227" s="832">
        <v>1</v>
      </c>
      <c r="K227" s="832">
        <v>3342</v>
      </c>
      <c r="L227" s="832">
        <v>1</v>
      </c>
      <c r="M227" s="832">
        <v>3342</v>
      </c>
      <c r="N227" s="832"/>
      <c r="O227" s="832"/>
      <c r="P227" s="828"/>
      <c r="Q227" s="833"/>
    </row>
    <row r="228" spans="1:17" ht="14.45" customHeight="1" x14ac:dyDescent="0.2">
      <c r="A228" s="822" t="s">
        <v>575</v>
      </c>
      <c r="B228" s="823" t="s">
        <v>5925</v>
      </c>
      <c r="C228" s="823" t="s">
        <v>5728</v>
      </c>
      <c r="D228" s="823" t="s">
        <v>5942</v>
      </c>
      <c r="E228" s="823" t="s">
        <v>5943</v>
      </c>
      <c r="F228" s="832">
        <v>1</v>
      </c>
      <c r="G228" s="832">
        <v>5148</v>
      </c>
      <c r="H228" s="832">
        <v>0.2</v>
      </c>
      <c r="I228" s="832">
        <v>5148</v>
      </c>
      <c r="J228" s="832">
        <v>5</v>
      </c>
      <c r="K228" s="832">
        <v>25740</v>
      </c>
      <c r="L228" s="832">
        <v>1</v>
      </c>
      <c r="M228" s="832">
        <v>5148</v>
      </c>
      <c r="N228" s="832">
        <v>1</v>
      </c>
      <c r="O228" s="832">
        <v>5148</v>
      </c>
      <c r="P228" s="828">
        <v>0.2</v>
      </c>
      <c r="Q228" s="833">
        <v>5148</v>
      </c>
    </row>
    <row r="229" spans="1:17" ht="14.45" customHeight="1" x14ac:dyDescent="0.2">
      <c r="A229" s="822" t="s">
        <v>575</v>
      </c>
      <c r="B229" s="823" t="s">
        <v>5925</v>
      </c>
      <c r="C229" s="823" t="s">
        <v>5728</v>
      </c>
      <c r="D229" s="823" t="s">
        <v>5944</v>
      </c>
      <c r="E229" s="823" t="s">
        <v>5945</v>
      </c>
      <c r="F229" s="832"/>
      <c r="G229" s="832"/>
      <c r="H229" s="832"/>
      <c r="I229" s="832"/>
      <c r="J229" s="832"/>
      <c r="K229" s="832"/>
      <c r="L229" s="832"/>
      <c r="M229" s="832"/>
      <c r="N229" s="832">
        <v>1</v>
      </c>
      <c r="O229" s="832">
        <v>4949</v>
      </c>
      <c r="P229" s="828"/>
      <c r="Q229" s="833">
        <v>4949</v>
      </c>
    </row>
    <row r="230" spans="1:17" ht="14.45" customHeight="1" x14ac:dyDescent="0.2">
      <c r="A230" s="822" t="s">
        <v>575</v>
      </c>
      <c r="B230" s="823" t="s">
        <v>5925</v>
      </c>
      <c r="C230" s="823" t="s">
        <v>5728</v>
      </c>
      <c r="D230" s="823" t="s">
        <v>5946</v>
      </c>
      <c r="E230" s="823" t="s">
        <v>5947</v>
      </c>
      <c r="F230" s="832"/>
      <c r="G230" s="832"/>
      <c r="H230" s="832"/>
      <c r="I230" s="832"/>
      <c r="J230" s="832"/>
      <c r="K230" s="832"/>
      <c r="L230" s="832"/>
      <c r="M230" s="832"/>
      <c r="N230" s="832">
        <v>1</v>
      </c>
      <c r="O230" s="832">
        <v>3631</v>
      </c>
      <c r="P230" s="828"/>
      <c r="Q230" s="833">
        <v>3631</v>
      </c>
    </row>
    <row r="231" spans="1:17" ht="14.45" customHeight="1" x14ac:dyDescent="0.2">
      <c r="A231" s="822" t="s">
        <v>575</v>
      </c>
      <c r="B231" s="823" t="s">
        <v>5925</v>
      </c>
      <c r="C231" s="823" t="s">
        <v>5728</v>
      </c>
      <c r="D231" s="823" t="s">
        <v>5948</v>
      </c>
      <c r="E231" s="823" t="s">
        <v>5949</v>
      </c>
      <c r="F231" s="832">
        <v>3</v>
      </c>
      <c r="G231" s="832">
        <v>2517</v>
      </c>
      <c r="H231" s="832">
        <v>1.4875886524822695</v>
      </c>
      <c r="I231" s="832">
        <v>839</v>
      </c>
      <c r="J231" s="832">
        <v>2</v>
      </c>
      <c r="K231" s="832">
        <v>1692</v>
      </c>
      <c r="L231" s="832">
        <v>1</v>
      </c>
      <c r="M231" s="832">
        <v>846</v>
      </c>
      <c r="N231" s="832">
        <v>1</v>
      </c>
      <c r="O231" s="832">
        <v>852</v>
      </c>
      <c r="P231" s="828">
        <v>0.50354609929078009</v>
      </c>
      <c r="Q231" s="833">
        <v>852</v>
      </c>
    </row>
    <row r="232" spans="1:17" ht="14.45" customHeight="1" x14ac:dyDescent="0.2">
      <c r="A232" s="822" t="s">
        <v>575</v>
      </c>
      <c r="B232" s="823" t="s">
        <v>5925</v>
      </c>
      <c r="C232" s="823" t="s">
        <v>5728</v>
      </c>
      <c r="D232" s="823" t="s">
        <v>5950</v>
      </c>
      <c r="E232" s="823" t="s">
        <v>5951</v>
      </c>
      <c r="F232" s="832">
        <v>1</v>
      </c>
      <c r="G232" s="832">
        <v>0</v>
      </c>
      <c r="H232" s="832"/>
      <c r="I232" s="832">
        <v>0</v>
      </c>
      <c r="J232" s="832">
        <v>4</v>
      </c>
      <c r="K232" s="832">
        <v>0</v>
      </c>
      <c r="L232" s="832"/>
      <c r="M232" s="832">
        <v>0</v>
      </c>
      <c r="N232" s="832">
        <v>5</v>
      </c>
      <c r="O232" s="832">
        <v>0</v>
      </c>
      <c r="P232" s="828"/>
      <c r="Q232" s="833">
        <v>0</v>
      </c>
    </row>
    <row r="233" spans="1:17" ht="14.45" customHeight="1" x14ac:dyDescent="0.2">
      <c r="A233" s="822" t="s">
        <v>575</v>
      </c>
      <c r="B233" s="823" t="s">
        <v>5925</v>
      </c>
      <c r="C233" s="823" t="s">
        <v>5728</v>
      </c>
      <c r="D233" s="823" t="s">
        <v>5952</v>
      </c>
      <c r="E233" s="823" t="s">
        <v>5953</v>
      </c>
      <c r="F233" s="832"/>
      <c r="G233" s="832"/>
      <c r="H233" s="832"/>
      <c r="I233" s="832"/>
      <c r="J233" s="832"/>
      <c r="K233" s="832"/>
      <c r="L233" s="832"/>
      <c r="M233" s="832"/>
      <c r="N233" s="832">
        <v>1</v>
      </c>
      <c r="O233" s="832">
        <v>0</v>
      </c>
      <c r="P233" s="828"/>
      <c r="Q233" s="833">
        <v>0</v>
      </c>
    </row>
    <row r="234" spans="1:17" ht="14.45" customHeight="1" x14ac:dyDescent="0.2">
      <c r="A234" s="822" t="s">
        <v>575</v>
      </c>
      <c r="B234" s="823" t="s">
        <v>5925</v>
      </c>
      <c r="C234" s="823" t="s">
        <v>5728</v>
      </c>
      <c r="D234" s="823" t="s">
        <v>5954</v>
      </c>
      <c r="E234" s="823" t="s">
        <v>5955</v>
      </c>
      <c r="F234" s="832"/>
      <c r="G234" s="832"/>
      <c r="H234" s="832"/>
      <c r="I234" s="832"/>
      <c r="J234" s="832"/>
      <c r="K234" s="832"/>
      <c r="L234" s="832"/>
      <c r="M234" s="832"/>
      <c r="N234" s="832">
        <v>1</v>
      </c>
      <c r="O234" s="832">
        <v>0</v>
      </c>
      <c r="P234" s="828"/>
      <c r="Q234" s="833">
        <v>0</v>
      </c>
    </row>
    <row r="235" spans="1:17" ht="14.45" customHeight="1" x14ac:dyDescent="0.2">
      <c r="A235" s="822" t="s">
        <v>575</v>
      </c>
      <c r="B235" s="823" t="s">
        <v>5925</v>
      </c>
      <c r="C235" s="823" t="s">
        <v>5728</v>
      </c>
      <c r="D235" s="823" t="s">
        <v>5956</v>
      </c>
      <c r="E235" s="823" t="s">
        <v>5957</v>
      </c>
      <c r="F235" s="832"/>
      <c r="G235" s="832"/>
      <c r="H235" s="832"/>
      <c r="I235" s="832"/>
      <c r="J235" s="832">
        <v>1</v>
      </c>
      <c r="K235" s="832">
        <v>0</v>
      </c>
      <c r="L235" s="832"/>
      <c r="M235" s="832">
        <v>0</v>
      </c>
      <c r="N235" s="832"/>
      <c r="O235" s="832"/>
      <c r="P235" s="828"/>
      <c r="Q235" s="833"/>
    </row>
    <row r="236" spans="1:17" ht="14.45" customHeight="1" x14ac:dyDescent="0.2">
      <c r="A236" s="822" t="s">
        <v>575</v>
      </c>
      <c r="B236" s="823" t="s">
        <v>5925</v>
      </c>
      <c r="C236" s="823" t="s">
        <v>5728</v>
      </c>
      <c r="D236" s="823" t="s">
        <v>5958</v>
      </c>
      <c r="E236" s="823" t="s">
        <v>5959</v>
      </c>
      <c r="F236" s="832"/>
      <c r="G236" s="832"/>
      <c r="H236" s="832"/>
      <c r="I236" s="832"/>
      <c r="J236" s="832"/>
      <c r="K236" s="832"/>
      <c r="L236" s="832"/>
      <c r="M236" s="832"/>
      <c r="N236" s="832">
        <v>1</v>
      </c>
      <c r="O236" s="832">
        <v>0</v>
      </c>
      <c r="P236" s="828"/>
      <c r="Q236" s="833">
        <v>0</v>
      </c>
    </row>
    <row r="237" spans="1:17" ht="14.45" customHeight="1" x14ac:dyDescent="0.2">
      <c r="A237" s="822" t="s">
        <v>575</v>
      </c>
      <c r="B237" s="823" t="s">
        <v>5925</v>
      </c>
      <c r="C237" s="823" t="s">
        <v>5728</v>
      </c>
      <c r="D237" s="823" t="s">
        <v>5960</v>
      </c>
      <c r="E237" s="823" t="s">
        <v>5961</v>
      </c>
      <c r="F237" s="832"/>
      <c r="G237" s="832"/>
      <c r="H237" s="832"/>
      <c r="I237" s="832"/>
      <c r="J237" s="832">
        <v>1</v>
      </c>
      <c r="K237" s="832">
        <v>0</v>
      </c>
      <c r="L237" s="832"/>
      <c r="M237" s="832">
        <v>0</v>
      </c>
      <c r="N237" s="832"/>
      <c r="O237" s="832"/>
      <c r="P237" s="828"/>
      <c r="Q237" s="833"/>
    </row>
    <row r="238" spans="1:17" ht="14.45" customHeight="1" x14ac:dyDescent="0.2">
      <c r="A238" s="822" t="s">
        <v>575</v>
      </c>
      <c r="B238" s="823" t="s">
        <v>5925</v>
      </c>
      <c r="C238" s="823" t="s">
        <v>5728</v>
      </c>
      <c r="D238" s="823" t="s">
        <v>5962</v>
      </c>
      <c r="E238" s="823" t="s">
        <v>5963</v>
      </c>
      <c r="F238" s="832"/>
      <c r="G238" s="832"/>
      <c r="H238" s="832"/>
      <c r="I238" s="832"/>
      <c r="J238" s="832"/>
      <c r="K238" s="832"/>
      <c r="L238" s="832"/>
      <c r="M238" s="832"/>
      <c r="N238" s="832">
        <v>1</v>
      </c>
      <c r="O238" s="832">
        <v>0</v>
      </c>
      <c r="P238" s="828"/>
      <c r="Q238" s="833">
        <v>0</v>
      </c>
    </row>
    <row r="239" spans="1:17" ht="14.45" customHeight="1" x14ac:dyDescent="0.2">
      <c r="A239" s="822" t="s">
        <v>575</v>
      </c>
      <c r="B239" s="823" t="s">
        <v>5925</v>
      </c>
      <c r="C239" s="823" t="s">
        <v>5728</v>
      </c>
      <c r="D239" s="823" t="s">
        <v>5964</v>
      </c>
      <c r="E239" s="823" t="s">
        <v>5965</v>
      </c>
      <c r="F239" s="832"/>
      <c r="G239" s="832"/>
      <c r="H239" s="832"/>
      <c r="I239" s="832"/>
      <c r="J239" s="832"/>
      <c r="K239" s="832"/>
      <c r="L239" s="832"/>
      <c r="M239" s="832"/>
      <c r="N239" s="832">
        <v>1</v>
      </c>
      <c r="O239" s="832">
        <v>0</v>
      </c>
      <c r="P239" s="828"/>
      <c r="Q239" s="833">
        <v>0</v>
      </c>
    </row>
    <row r="240" spans="1:17" ht="14.45" customHeight="1" x14ac:dyDescent="0.2">
      <c r="A240" s="822" t="s">
        <v>575</v>
      </c>
      <c r="B240" s="823" t="s">
        <v>5925</v>
      </c>
      <c r="C240" s="823" t="s">
        <v>5728</v>
      </c>
      <c r="D240" s="823" t="s">
        <v>5966</v>
      </c>
      <c r="E240" s="823" t="s">
        <v>5967</v>
      </c>
      <c r="F240" s="832"/>
      <c r="G240" s="832"/>
      <c r="H240" s="832"/>
      <c r="I240" s="832"/>
      <c r="J240" s="832"/>
      <c r="K240" s="832"/>
      <c r="L240" s="832"/>
      <c r="M240" s="832"/>
      <c r="N240" s="832">
        <v>1</v>
      </c>
      <c r="O240" s="832">
        <v>0</v>
      </c>
      <c r="P240" s="828"/>
      <c r="Q240" s="833">
        <v>0</v>
      </c>
    </row>
    <row r="241" spans="1:17" ht="14.45" customHeight="1" x14ac:dyDescent="0.2">
      <c r="A241" s="822" t="s">
        <v>575</v>
      </c>
      <c r="B241" s="823" t="s">
        <v>5925</v>
      </c>
      <c r="C241" s="823" t="s">
        <v>5728</v>
      </c>
      <c r="D241" s="823" t="s">
        <v>5968</v>
      </c>
      <c r="E241" s="823" t="s">
        <v>5969</v>
      </c>
      <c r="F241" s="832">
        <v>1</v>
      </c>
      <c r="G241" s="832">
        <v>0</v>
      </c>
      <c r="H241" s="832"/>
      <c r="I241" s="832">
        <v>0</v>
      </c>
      <c r="J241" s="832">
        <v>4</v>
      </c>
      <c r="K241" s="832">
        <v>0</v>
      </c>
      <c r="L241" s="832"/>
      <c r="M241" s="832">
        <v>0</v>
      </c>
      <c r="N241" s="832">
        <v>5</v>
      </c>
      <c r="O241" s="832">
        <v>0</v>
      </c>
      <c r="P241" s="828"/>
      <c r="Q241" s="833">
        <v>0</v>
      </c>
    </row>
    <row r="242" spans="1:17" ht="14.45" customHeight="1" x14ac:dyDescent="0.2">
      <c r="A242" s="822" t="s">
        <v>575</v>
      </c>
      <c r="B242" s="823" t="s">
        <v>5925</v>
      </c>
      <c r="C242" s="823" t="s">
        <v>5728</v>
      </c>
      <c r="D242" s="823" t="s">
        <v>5970</v>
      </c>
      <c r="E242" s="823" t="s">
        <v>5971</v>
      </c>
      <c r="F242" s="832"/>
      <c r="G242" s="832"/>
      <c r="H242" s="832"/>
      <c r="I242" s="832"/>
      <c r="J242" s="832">
        <v>1</v>
      </c>
      <c r="K242" s="832">
        <v>539</v>
      </c>
      <c r="L242" s="832">
        <v>1</v>
      </c>
      <c r="M242" s="832">
        <v>539</v>
      </c>
      <c r="N242" s="832"/>
      <c r="O242" s="832"/>
      <c r="P242" s="828"/>
      <c r="Q242" s="833"/>
    </row>
    <row r="243" spans="1:17" ht="14.45" customHeight="1" x14ac:dyDescent="0.2">
      <c r="A243" s="822" t="s">
        <v>575</v>
      </c>
      <c r="B243" s="823" t="s">
        <v>5925</v>
      </c>
      <c r="C243" s="823" t="s">
        <v>5728</v>
      </c>
      <c r="D243" s="823" t="s">
        <v>5972</v>
      </c>
      <c r="E243" s="823" t="s">
        <v>5973</v>
      </c>
      <c r="F243" s="832"/>
      <c r="G243" s="832"/>
      <c r="H243" s="832"/>
      <c r="I243" s="832"/>
      <c r="J243" s="832">
        <v>1</v>
      </c>
      <c r="K243" s="832">
        <v>2827</v>
      </c>
      <c r="L243" s="832">
        <v>1</v>
      </c>
      <c r="M243" s="832">
        <v>2827</v>
      </c>
      <c r="N243" s="832">
        <v>1</v>
      </c>
      <c r="O243" s="832">
        <v>2838</v>
      </c>
      <c r="P243" s="828">
        <v>1.0038910505836576</v>
      </c>
      <c r="Q243" s="833">
        <v>2838</v>
      </c>
    </row>
    <row r="244" spans="1:17" ht="14.45" customHeight="1" x14ac:dyDescent="0.2">
      <c r="A244" s="822" t="s">
        <v>575</v>
      </c>
      <c r="B244" s="823" t="s">
        <v>5925</v>
      </c>
      <c r="C244" s="823" t="s">
        <v>5728</v>
      </c>
      <c r="D244" s="823" t="s">
        <v>5974</v>
      </c>
      <c r="E244" s="823" t="s">
        <v>5975</v>
      </c>
      <c r="F244" s="832"/>
      <c r="G244" s="832"/>
      <c r="H244" s="832"/>
      <c r="I244" s="832"/>
      <c r="J244" s="832"/>
      <c r="K244" s="832"/>
      <c r="L244" s="832"/>
      <c r="M244" s="832"/>
      <c r="N244" s="832">
        <v>2</v>
      </c>
      <c r="O244" s="832">
        <v>1714</v>
      </c>
      <c r="P244" s="828"/>
      <c r="Q244" s="833">
        <v>857</v>
      </c>
    </row>
    <row r="245" spans="1:17" ht="14.45" customHeight="1" x14ac:dyDescent="0.2">
      <c r="A245" s="822" t="s">
        <v>575</v>
      </c>
      <c r="B245" s="823" t="s">
        <v>5925</v>
      </c>
      <c r="C245" s="823" t="s">
        <v>5728</v>
      </c>
      <c r="D245" s="823" t="s">
        <v>5976</v>
      </c>
      <c r="E245" s="823" t="s">
        <v>5977</v>
      </c>
      <c r="F245" s="832"/>
      <c r="G245" s="832"/>
      <c r="H245" s="832"/>
      <c r="I245" s="832"/>
      <c r="J245" s="832">
        <v>1</v>
      </c>
      <c r="K245" s="832">
        <v>872</v>
      </c>
      <c r="L245" s="832">
        <v>1</v>
      </c>
      <c r="M245" s="832">
        <v>872</v>
      </c>
      <c r="N245" s="832"/>
      <c r="O245" s="832"/>
      <c r="P245" s="828"/>
      <c r="Q245" s="833"/>
    </row>
    <row r="246" spans="1:17" ht="14.45" customHeight="1" x14ac:dyDescent="0.2">
      <c r="A246" s="822" t="s">
        <v>575</v>
      </c>
      <c r="B246" s="823" t="s">
        <v>5925</v>
      </c>
      <c r="C246" s="823" t="s">
        <v>5728</v>
      </c>
      <c r="D246" s="823" t="s">
        <v>5978</v>
      </c>
      <c r="E246" s="823" t="s">
        <v>5979</v>
      </c>
      <c r="F246" s="832">
        <v>2</v>
      </c>
      <c r="G246" s="832">
        <v>12592</v>
      </c>
      <c r="H246" s="832"/>
      <c r="I246" s="832">
        <v>6296</v>
      </c>
      <c r="J246" s="832"/>
      <c r="K246" s="832"/>
      <c r="L246" s="832"/>
      <c r="M246" s="832"/>
      <c r="N246" s="832"/>
      <c r="O246" s="832"/>
      <c r="P246" s="828"/>
      <c r="Q246" s="833"/>
    </row>
    <row r="247" spans="1:17" ht="14.45" customHeight="1" x14ac:dyDescent="0.2">
      <c r="A247" s="822" t="s">
        <v>575</v>
      </c>
      <c r="B247" s="823" t="s">
        <v>5925</v>
      </c>
      <c r="C247" s="823" t="s">
        <v>5728</v>
      </c>
      <c r="D247" s="823" t="s">
        <v>5980</v>
      </c>
      <c r="E247" s="823" t="s">
        <v>5981</v>
      </c>
      <c r="F247" s="832">
        <v>1</v>
      </c>
      <c r="G247" s="832">
        <v>9361</v>
      </c>
      <c r="H247" s="832">
        <v>0.49744925071739826</v>
      </c>
      <c r="I247" s="832">
        <v>9361</v>
      </c>
      <c r="J247" s="832">
        <v>2</v>
      </c>
      <c r="K247" s="832">
        <v>18818</v>
      </c>
      <c r="L247" s="832">
        <v>1</v>
      </c>
      <c r="M247" s="832">
        <v>9409</v>
      </c>
      <c r="N247" s="832">
        <v>2</v>
      </c>
      <c r="O247" s="832">
        <v>18904</v>
      </c>
      <c r="P247" s="828">
        <v>1.0045700924646614</v>
      </c>
      <c r="Q247" s="833">
        <v>9452</v>
      </c>
    </row>
    <row r="248" spans="1:17" ht="14.45" customHeight="1" x14ac:dyDescent="0.2">
      <c r="A248" s="822" t="s">
        <v>575</v>
      </c>
      <c r="B248" s="823" t="s">
        <v>5925</v>
      </c>
      <c r="C248" s="823" t="s">
        <v>5728</v>
      </c>
      <c r="D248" s="823" t="s">
        <v>5982</v>
      </c>
      <c r="E248" s="823" t="s">
        <v>5983</v>
      </c>
      <c r="F248" s="832"/>
      <c r="G248" s="832"/>
      <c r="H248" s="832"/>
      <c r="I248" s="832"/>
      <c r="J248" s="832">
        <v>1</v>
      </c>
      <c r="K248" s="832">
        <v>448</v>
      </c>
      <c r="L248" s="832">
        <v>1</v>
      </c>
      <c r="M248" s="832">
        <v>448</v>
      </c>
      <c r="N248" s="832"/>
      <c r="O248" s="832"/>
      <c r="P248" s="828"/>
      <c r="Q248" s="833"/>
    </row>
    <row r="249" spans="1:17" ht="14.45" customHeight="1" x14ac:dyDescent="0.2">
      <c r="A249" s="822" t="s">
        <v>575</v>
      </c>
      <c r="B249" s="823" t="s">
        <v>5925</v>
      </c>
      <c r="C249" s="823" t="s">
        <v>5728</v>
      </c>
      <c r="D249" s="823" t="s">
        <v>5984</v>
      </c>
      <c r="E249" s="823" t="s">
        <v>5985</v>
      </c>
      <c r="F249" s="832">
        <v>6</v>
      </c>
      <c r="G249" s="832">
        <v>5196</v>
      </c>
      <c r="H249" s="832">
        <v>0.99521164527868222</v>
      </c>
      <c r="I249" s="832">
        <v>866</v>
      </c>
      <c r="J249" s="832">
        <v>6</v>
      </c>
      <c r="K249" s="832">
        <v>5221</v>
      </c>
      <c r="L249" s="832">
        <v>1</v>
      </c>
      <c r="M249" s="832">
        <v>870.16666666666663</v>
      </c>
      <c r="N249" s="832"/>
      <c r="O249" s="832"/>
      <c r="P249" s="828"/>
      <c r="Q249" s="833"/>
    </row>
    <row r="250" spans="1:17" ht="14.45" customHeight="1" x14ac:dyDescent="0.2">
      <c r="A250" s="822" t="s">
        <v>575</v>
      </c>
      <c r="B250" s="823" t="s">
        <v>5925</v>
      </c>
      <c r="C250" s="823" t="s">
        <v>5728</v>
      </c>
      <c r="D250" s="823" t="s">
        <v>5986</v>
      </c>
      <c r="E250" s="823" t="s">
        <v>5987</v>
      </c>
      <c r="F250" s="832">
        <v>1</v>
      </c>
      <c r="G250" s="832">
        <v>3619</v>
      </c>
      <c r="H250" s="832">
        <v>0.99505086609843274</v>
      </c>
      <c r="I250" s="832">
        <v>3619</v>
      </c>
      <c r="J250" s="832">
        <v>1</v>
      </c>
      <c r="K250" s="832">
        <v>3637</v>
      </c>
      <c r="L250" s="832">
        <v>1</v>
      </c>
      <c r="M250" s="832">
        <v>3637</v>
      </c>
      <c r="N250" s="832">
        <v>2</v>
      </c>
      <c r="O250" s="832">
        <v>7306</v>
      </c>
      <c r="P250" s="828">
        <v>2.0087984602694529</v>
      </c>
      <c r="Q250" s="833">
        <v>3653</v>
      </c>
    </row>
    <row r="251" spans="1:17" ht="14.45" customHeight="1" x14ac:dyDescent="0.2">
      <c r="A251" s="822" t="s">
        <v>575</v>
      </c>
      <c r="B251" s="823" t="s">
        <v>5925</v>
      </c>
      <c r="C251" s="823" t="s">
        <v>5728</v>
      </c>
      <c r="D251" s="823" t="s">
        <v>5988</v>
      </c>
      <c r="E251" s="823" t="s">
        <v>5989</v>
      </c>
      <c r="F251" s="832">
        <v>1</v>
      </c>
      <c r="G251" s="832">
        <v>3752</v>
      </c>
      <c r="H251" s="832"/>
      <c r="I251" s="832">
        <v>3752</v>
      </c>
      <c r="J251" s="832"/>
      <c r="K251" s="832"/>
      <c r="L251" s="832"/>
      <c r="M251" s="832"/>
      <c r="N251" s="832"/>
      <c r="O251" s="832"/>
      <c r="P251" s="828"/>
      <c r="Q251" s="833"/>
    </row>
    <row r="252" spans="1:17" ht="14.45" customHeight="1" x14ac:dyDescent="0.2">
      <c r="A252" s="822" t="s">
        <v>575</v>
      </c>
      <c r="B252" s="823" t="s">
        <v>5925</v>
      </c>
      <c r="C252" s="823" t="s">
        <v>5728</v>
      </c>
      <c r="D252" s="823" t="s">
        <v>5990</v>
      </c>
      <c r="E252" s="823" t="s">
        <v>5991</v>
      </c>
      <c r="F252" s="832"/>
      <c r="G252" s="832"/>
      <c r="H252" s="832"/>
      <c r="I252" s="832"/>
      <c r="J252" s="832">
        <v>1</v>
      </c>
      <c r="K252" s="832">
        <v>376</v>
      </c>
      <c r="L252" s="832">
        <v>1</v>
      </c>
      <c r="M252" s="832">
        <v>376</v>
      </c>
      <c r="N252" s="832"/>
      <c r="O252" s="832"/>
      <c r="P252" s="828"/>
      <c r="Q252" s="833"/>
    </row>
    <row r="253" spans="1:17" ht="14.45" customHeight="1" x14ac:dyDescent="0.2">
      <c r="A253" s="822" t="s">
        <v>575</v>
      </c>
      <c r="B253" s="823" t="s">
        <v>5925</v>
      </c>
      <c r="C253" s="823" t="s">
        <v>5728</v>
      </c>
      <c r="D253" s="823" t="s">
        <v>5992</v>
      </c>
      <c r="E253" s="823" t="s">
        <v>5993</v>
      </c>
      <c r="F253" s="832">
        <v>1</v>
      </c>
      <c r="G253" s="832">
        <v>1988</v>
      </c>
      <c r="H253" s="832"/>
      <c r="I253" s="832">
        <v>1988</v>
      </c>
      <c r="J253" s="832"/>
      <c r="K253" s="832"/>
      <c r="L253" s="832"/>
      <c r="M253" s="832"/>
      <c r="N253" s="832">
        <v>1</v>
      </c>
      <c r="O253" s="832">
        <v>2009</v>
      </c>
      <c r="P253" s="828"/>
      <c r="Q253" s="833">
        <v>2009</v>
      </c>
    </row>
    <row r="254" spans="1:17" ht="14.45" customHeight="1" x14ac:dyDescent="0.2">
      <c r="A254" s="822" t="s">
        <v>575</v>
      </c>
      <c r="B254" s="823" t="s">
        <v>5925</v>
      </c>
      <c r="C254" s="823" t="s">
        <v>5728</v>
      </c>
      <c r="D254" s="823" t="s">
        <v>5994</v>
      </c>
      <c r="E254" s="823" t="s">
        <v>5995</v>
      </c>
      <c r="F254" s="832">
        <v>1</v>
      </c>
      <c r="G254" s="832">
        <v>16108</v>
      </c>
      <c r="H254" s="832">
        <v>0.33164504838377601</v>
      </c>
      <c r="I254" s="832">
        <v>16108</v>
      </c>
      <c r="J254" s="832">
        <v>3</v>
      </c>
      <c r="K254" s="832">
        <v>48570</v>
      </c>
      <c r="L254" s="832">
        <v>1</v>
      </c>
      <c r="M254" s="832">
        <v>16190</v>
      </c>
      <c r="N254" s="832">
        <v>1</v>
      </c>
      <c r="O254" s="832">
        <v>17069</v>
      </c>
      <c r="P254" s="828">
        <v>0.35143092443895407</v>
      </c>
      <c r="Q254" s="833">
        <v>17069</v>
      </c>
    </row>
    <row r="255" spans="1:17" ht="14.45" customHeight="1" x14ac:dyDescent="0.2">
      <c r="A255" s="822" t="s">
        <v>575</v>
      </c>
      <c r="B255" s="823" t="s">
        <v>5925</v>
      </c>
      <c r="C255" s="823" t="s">
        <v>5728</v>
      </c>
      <c r="D255" s="823" t="s">
        <v>5996</v>
      </c>
      <c r="E255" s="823" t="s">
        <v>5997</v>
      </c>
      <c r="F255" s="832">
        <v>1</v>
      </c>
      <c r="G255" s="832">
        <v>0</v>
      </c>
      <c r="H255" s="832"/>
      <c r="I255" s="832">
        <v>0</v>
      </c>
      <c r="J255" s="832">
        <v>2</v>
      </c>
      <c r="K255" s="832">
        <v>0</v>
      </c>
      <c r="L255" s="832"/>
      <c r="M255" s="832">
        <v>0</v>
      </c>
      <c r="N255" s="832">
        <v>3</v>
      </c>
      <c r="O255" s="832">
        <v>0</v>
      </c>
      <c r="P255" s="828"/>
      <c r="Q255" s="833">
        <v>0</v>
      </c>
    </row>
    <row r="256" spans="1:17" ht="14.45" customHeight="1" x14ac:dyDescent="0.2">
      <c r="A256" s="822" t="s">
        <v>575</v>
      </c>
      <c r="B256" s="823" t="s">
        <v>5925</v>
      </c>
      <c r="C256" s="823" t="s">
        <v>5728</v>
      </c>
      <c r="D256" s="823" t="s">
        <v>5998</v>
      </c>
      <c r="E256" s="823" t="s">
        <v>5999</v>
      </c>
      <c r="F256" s="832">
        <v>1</v>
      </c>
      <c r="G256" s="832">
        <v>391</v>
      </c>
      <c r="H256" s="832"/>
      <c r="I256" s="832">
        <v>391</v>
      </c>
      <c r="J256" s="832"/>
      <c r="K256" s="832"/>
      <c r="L256" s="832"/>
      <c r="M256" s="832"/>
      <c r="N256" s="832"/>
      <c r="O256" s="832"/>
      <c r="P256" s="828"/>
      <c r="Q256" s="833"/>
    </row>
    <row r="257" spans="1:17" ht="14.45" customHeight="1" x14ac:dyDescent="0.2">
      <c r="A257" s="822" t="s">
        <v>575</v>
      </c>
      <c r="B257" s="823" t="s">
        <v>5925</v>
      </c>
      <c r="C257" s="823" t="s">
        <v>5728</v>
      </c>
      <c r="D257" s="823" t="s">
        <v>6000</v>
      </c>
      <c r="E257" s="823" t="s">
        <v>6001</v>
      </c>
      <c r="F257" s="832"/>
      <c r="G257" s="832"/>
      <c r="H257" s="832"/>
      <c r="I257" s="832"/>
      <c r="J257" s="832"/>
      <c r="K257" s="832"/>
      <c r="L257" s="832"/>
      <c r="M257" s="832"/>
      <c r="N257" s="832">
        <v>1</v>
      </c>
      <c r="O257" s="832">
        <v>2245</v>
      </c>
      <c r="P257" s="828"/>
      <c r="Q257" s="833">
        <v>2245</v>
      </c>
    </row>
    <row r="258" spans="1:17" ht="14.45" customHeight="1" x14ac:dyDescent="0.2">
      <c r="A258" s="822" t="s">
        <v>575</v>
      </c>
      <c r="B258" s="823" t="s">
        <v>5925</v>
      </c>
      <c r="C258" s="823" t="s">
        <v>5728</v>
      </c>
      <c r="D258" s="823" t="s">
        <v>6002</v>
      </c>
      <c r="E258" s="823" t="s">
        <v>6003</v>
      </c>
      <c r="F258" s="832">
        <v>1</v>
      </c>
      <c r="G258" s="832">
        <v>0</v>
      </c>
      <c r="H258" s="832"/>
      <c r="I258" s="832">
        <v>0</v>
      </c>
      <c r="J258" s="832">
        <v>5</v>
      </c>
      <c r="K258" s="832">
        <v>0</v>
      </c>
      <c r="L258" s="832"/>
      <c r="M258" s="832">
        <v>0</v>
      </c>
      <c r="N258" s="832">
        <v>5</v>
      </c>
      <c r="O258" s="832">
        <v>0</v>
      </c>
      <c r="P258" s="828"/>
      <c r="Q258" s="833">
        <v>0</v>
      </c>
    </row>
    <row r="259" spans="1:17" ht="14.45" customHeight="1" x14ac:dyDescent="0.2">
      <c r="A259" s="822" t="s">
        <v>575</v>
      </c>
      <c r="B259" s="823" t="s">
        <v>5925</v>
      </c>
      <c r="C259" s="823" t="s">
        <v>5728</v>
      </c>
      <c r="D259" s="823" t="s">
        <v>6004</v>
      </c>
      <c r="E259" s="823" t="s">
        <v>6005</v>
      </c>
      <c r="F259" s="832"/>
      <c r="G259" s="832"/>
      <c r="H259" s="832"/>
      <c r="I259" s="832"/>
      <c r="J259" s="832">
        <v>1</v>
      </c>
      <c r="K259" s="832">
        <v>0</v>
      </c>
      <c r="L259" s="832"/>
      <c r="M259" s="832">
        <v>0</v>
      </c>
      <c r="N259" s="832"/>
      <c r="O259" s="832"/>
      <c r="P259" s="828"/>
      <c r="Q259" s="833"/>
    </row>
    <row r="260" spans="1:17" ht="14.45" customHeight="1" x14ac:dyDescent="0.2">
      <c r="A260" s="822" t="s">
        <v>575</v>
      </c>
      <c r="B260" s="823" t="s">
        <v>5925</v>
      </c>
      <c r="C260" s="823" t="s">
        <v>5728</v>
      </c>
      <c r="D260" s="823" t="s">
        <v>6006</v>
      </c>
      <c r="E260" s="823" t="s">
        <v>6007</v>
      </c>
      <c r="F260" s="832">
        <v>1</v>
      </c>
      <c r="G260" s="832">
        <v>4580</v>
      </c>
      <c r="H260" s="832">
        <v>0.99413935315823743</v>
      </c>
      <c r="I260" s="832">
        <v>4580</v>
      </c>
      <c r="J260" s="832">
        <v>1</v>
      </c>
      <c r="K260" s="832">
        <v>4607</v>
      </c>
      <c r="L260" s="832">
        <v>1</v>
      </c>
      <c r="M260" s="832">
        <v>4607</v>
      </c>
      <c r="N260" s="832"/>
      <c r="O260" s="832"/>
      <c r="P260" s="828"/>
      <c r="Q260" s="833"/>
    </row>
    <row r="261" spans="1:17" ht="14.45" customHeight="1" x14ac:dyDescent="0.2">
      <c r="A261" s="822" t="s">
        <v>575</v>
      </c>
      <c r="B261" s="823" t="s">
        <v>5925</v>
      </c>
      <c r="C261" s="823" t="s">
        <v>5728</v>
      </c>
      <c r="D261" s="823" t="s">
        <v>6008</v>
      </c>
      <c r="E261" s="823" t="s">
        <v>6009</v>
      </c>
      <c r="F261" s="832">
        <v>1</v>
      </c>
      <c r="G261" s="832">
        <v>3301</v>
      </c>
      <c r="H261" s="832">
        <v>0.24916968599033817</v>
      </c>
      <c r="I261" s="832">
        <v>3301</v>
      </c>
      <c r="J261" s="832">
        <v>4</v>
      </c>
      <c r="K261" s="832">
        <v>13248</v>
      </c>
      <c r="L261" s="832">
        <v>1</v>
      </c>
      <c r="M261" s="832">
        <v>3312</v>
      </c>
      <c r="N261" s="832">
        <v>1</v>
      </c>
      <c r="O261" s="832">
        <v>3322</v>
      </c>
      <c r="P261" s="828">
        <v>0.25075483091787437</v>
      </c>
      <c r="Q261" s="833">
        <v>3322</v>
      </c>
    </row>
    <row r="262" spans="1:17" ht="14.45" customHeight="1" x14ac:dyDescent="0.2">
      <c r="A262" s="822" t="s">
        <v>575</v>
      </c>
      <c r="B262" s="823" t="s">
        <v>5925</v>
      </c>
      <c r="C262" s="823" t="s">
        <v>5728</v>
      </c>
      <c r="D262" s="823" t="s">
        <v>6010</v>
      </c>
      <c r="E262" s="823" t="s">
        <v>6011</v>
      </c>
      <c r="F262" s="832"/>
      <c r="G262" s="832"/>
      <c r="H262" s="832"/>
      <c r="I262" s="832"/>
      <c r="J262" s="832">
        <v>1</v>
      </c>
      <c r="K262" s="832">
        <v>0</v>
      </c>
      <c r="L262" s="832"/>
      <c r="M262" s="832">
        <v>0</v>
      </c>
      <c r="N262" s="832">
        <v>1</v>
      </c>
      <c r="O262" s="832">
        <v>0</v>
      </c>
      <c r="P262" s="828"/>
      <c r="Q262" s="833">
        <v>0</v>
      </c>
    </row>
    <row r="263" spans="1:17" ht="14.45" customHeight="1" x14ac:dyDescent="0.2">
      <c r="A263" s="822" t="s">
        <v>575</v>
      </c>
      <c r="B263" s="823" t="s">
        <v>5925</v>
      </c>
      <c r="C263" s="823" t="s">
        <v>5728</v>
      </c>
      <c r="D263" s="823" t="s">
        <v>6012</v>
      </c>
      <c r="E263" s="823" t="s">
        <v>6013</v>
      </c>
      <c r="F263" s="832"/>
      <c r="G263" s="832"/>
      <c r="H263" s="832"/>
      <c r="I263" s="832"/>
      <c r="J263" s="832">
        <v>3</v>
      </c>
      <c r="K263" s="832">
        <v>0</v>
      </c>
      <c r="L263" s="832"/>
      <c r="M263" s="832">
        <v>0</v>
      </c>
      <c r="N263" s="832">
        <v>2</v>
      </c>
      <c r="O263" s="832">
        <v>0</v>
      </c>
      <c r="P263" s="828"/>
      <c r="Q263" s="833">
        <v>0</v>
      </c>
    </row>
    <row r="264" spans="1:17" ht="14.45" customHeight="1" x14ac:dyDescent="0.2">
      <c r="A264" s="822" t="s">
        <v>575</v>
      </c>
      <c r="B264" s="823" t="s">
        <v>5925</v>
      </c>
      <c r="C264" s="823" t="s">
        <v>5728</v>
      </c>
      <c r="D264" s="823" t="s">
        <v>6014</v>
      </c>
      <c r="E264" s="823" t="s">
        <v>6015</v>
      </c>
      <c r="F264" s="832"/>
      <c r="G264" s="832"/>
      <c r="H264" s="832"/>
      <c r="I264" s="832"/>
      <c r="J264" s="832">
        <v>1</v>
      </c>
      <c r="K264" s="832">
        <v>0</v>
      </c>
      <c r="L264" s="832"/>
      <c r="M264" s="832">
        <v>0</v>
      </c>
      <c r="N264" s="832"/>
      <c r="O264" s="832"/>
      <c r="P264" s="828"/>
      <c r="Q264" s="833"/>
    </row>
    <row r="265" spans="1:17" ht="14.45" customHeight="1" x14ac:dyDescent="0.2">
      <c r="A265" s="822" t="s">
        <v>575</v>
      </c>
      <c r="B265" s="823" t="s">
        <v>5925</v>
      </c>
      <c r="C265" s="823" t="s">
        <v>5728</v>
      </c>
      <c r="D265" s="823" t="s">
        <v>6016</v>
      </c>
      <c r="E265" s="823" t="s">
        <v>6017</v>
      </c>
      <c r="F265" s="832"/>
      <c r="G265" s="832"/>
      <c r="H265" s="832"/>
      <c r="I265" s="832"/>
      <c r="J265" s="832"/>
      <c r="K265" s="832"/>
      <c r="L265" s="832"/>
      <c r="M265" s="832"/>
      <c r="N265" s="832">
        <v>1</v>
      </c>
      <c r="O265" s="832">
        <v>2562</v>
      </c>
      <c r="P265" s="828"/>
      <c r="Q265" s="833">
        <v>2562</v>
      </c>
    </row>
    <row r="266" spans="1:17" ht="14.45" customHeight="1" x14ac:dyDescent="0.2">
      <c r="A266" s="822" t="s">
        <v>575</v>
      </c>
      <c r="B266" s="823" t="s">
        <v>5925</v>
      </c>
      <c r="C266" s="823" t="s">
        <v>5728</v>
      </c>
      <c r="D266" s="823" t="s">
        <v>6018</v>
      </c>
      <c r="E266" s="823" t="s">
        <v>6019</v>
      </c>
      <c r="F266" s="832"/>
      <c r="G266" s="832"/>
      <c r="H266" s="832"/>
      <c r="I266" s="832"/>
      <c r="J266" s="832"/>
      <c r="K266" s="832"/>
      <c r="L266" s="832"/>
      <c r="M266" s="832"/>
      <c r="N266" s="832">
        <v>1</v>
      </c>
      <c r="O266" s="832">
        <v>8569</v>
      </c>
      <c r="P266" s="828"/>
      <c r="Q266" s="833">
        <v>8569</v>
      </c>
    </row>
    <row r="267" spans="1:17" ht="14.45" customHeight="1" x14ac:dyDescent="0.2">
      <c r="A267" s="822" t="s">
        <v>575</v>
      </c>
      <c r="B267" s="823" t="s">
        <v>5925</v>
      </c>
      <c r="C267" s="823" t="s">
        <v>5728</v>
      </c>
      <c r="D267" s="823" t="s">
        <v>6020</v>
      </c>
      <c r="E267" s="823" t="s">
        <v>6021</v>
      </c>
      <c r="F267" s="832">
        <v>1</v>
      </c>
      <c r="G267" s="832">
        <v>5755</v>
      </c>
      <c r="H267" s="832"/>
      <c r="I267" s="832">
        <v>5755</v>
      </c>
      <c r="J267" s="832"/>
      <c r="K267" s="832"/>
      <c r="L267" s="832"/>
      <c r="M267" s="832"/>
      <c r="N267" s="832"/>
      <c r="O267" s="832"/>
      <c r="P267" s="828"/>
      <c r="Q267" s="833"/>
    </row>
    <row r="268" spans="1:17" ht="14.45" customHeight="1" x14ac:dyDescent="0.2">
      <c r="A268" s="822" t="s">
        <v>575</v>
      </c>
      <c r="B268" s="823" t="s">
        <v>5925</v>
      </c>
      <c r="C268" s="823" t="s">
        <v>5728</v>
      </c>
      <c r="D268" s="823" t="s">
        <v>6022</v>
      </c>
      <c r="E268" s="823" t="s">
        <v>6023</v>
      </c>
      <c r="F268" s="832">
        <v>1</v>
      </c>
      <c r="G268" s="832">
        <v>4741</v>
      </c>
      <c r="H268" s="832">
        <v>0.89944981976854488</v>
      </c>
      <c r="I268" s="832">
        <v>4741</v>
      </c>
      <c r="J268" s="832">
        <v>1</v>
      </c>
      <c r="K268" s="832">
        <v>5271</v>
      </c>
      <c r="L268" s="832">
        <v>1</v>
      </c>
      <c r="M268" s="832">
        <v>5271</v>
      </c>
      <c r="N268" s="832">
        <v>4</v>
      </c>
      <c r="O268" s="832">
        <v>21200</v>
      </c>
      <c r="P268" s="828">
        <v>4.0220072092582049</v>
      </c>
      <c r="Q268" s="833">
        <v>5300</v>
      </c>
    </row>
    <row r="269" spans="1:17" ht="14.45" customHeight="1" x14ac:dyDescent="0.2">
      <c r="A269" s="822" t="s">
        <v>575</v>
      </c>
      <c r="B269" s="823" t="s">
        <v>5925</v>
      </c>
      <c r="C269" s="823" t="s">
        <v>5728</v>
      </c>
      <c r="D269" s="823" t="s">
        <v>6024</v>
      </c>
      <c r="E269" s="823" t="s">
        <v>6025</v>
      </c>
      <c r="F269" s="832">
        <v>2</v>
      </c>
      <c r="G269" s="832">
        <v>9344</v>
      </c>
      <c r="H269" s="832"/>
      <c r="I269" s="832">
        <v>4672</v>
      </c>
      <c r="J269" s="832"/>
      <c r="K269" s="832"/>
      <c r="L269" s="832"/>
      <c r="M269" s="832"/>
      <c r="N269" s="832">
        <v>3</v>
      </c>
      <c r="O269" s="832">
        <v>14106</v>
      </c>
      <c r="P269" s="828"/>
      <c r="Q269" s="833">
        <v>4702</v>
      </c>
    </row>
    <row r="270" spans="1:17" ht="14.45" customHeight="1" x14ac:dyDescent="0.2">
      <c r="A270" s="822" t="s">
        <v>575</v>
      </c>
      <c r="B270" s="823" t="s">
        <v>5925</v>
      </c>
      <c r="C270" s="823" t="s">
        <v>5728</v>
      </c>
      <c r="D270" s="823" t="s">
        <v>6026</v>
      </c>
      <c r="E270" s="823" t="s">
        <v>6027</v>
      </c>
      <c r="F270" s="832"/>
      <c r="G270" s="832"/>
      <c r="H270" s="832"/>
      <c r="I270" s="832"/>
      <c r="J270" s="832"/>
      <c r="K270" s="832"/>
      <c r="L270" s="832"/>
      <c r="M270" s="832"/>
      <c r="N270" s="832">
        <v>1</v>
      </c>
      <c r="O270" s="832">
        <v>0</v>
      </c>
      <c r="P270" s="828"/>
      <c r="Q270" s="833">
        <v>0</v>
      </c>
    </row>
    <row r="271" spans="1:17" ht="14.45" customHeight="1" x14ac:dyDescent="0.2">
      <c r="A271" s="822" t="s">
        <v>575</v>
      </c>
      <c r="B271" s="823" t="s">
        <v>5925</v>
      </c>
      <c r="C271" s="823" t="s">
        <v>5728</v>
      </c>
      <c r="D271" s="823" t="s">
        <v>6028</v>
      </c>
      <c r="E271" s="823" t="s">
        <v>6029</v>
      </c>
      <c r="F271" s="832"/>
      <c r="G271" s="832"/>
      <c r="H271" s="832"/>
      <c r="I271" s="832"/>
      <c r="J271" s="832">
        <v>1</v>
      </c>
      <c r="K271" s="832">
        <v>5312</v>
      </c>
      <c r="L271" s="832">
        <v>1</v>
      </c>
      <c r="M271" s="832">
        <v>5312</v>
      </c>
      <c r="N271" s="832">
        <v>1</v>
      </c>
      <c r="O271" s="832">
        <v>5331</v>
      </c>
      <c r="P271" s="828">
        <v>1.0035768072289157</v>
      </c>
      <c r="Q271" s="833">
        <v>5331</v>
      </c>
    </row>
    <row r="272" spans="1:17" ht="14.45" customHeight="1" x14ac:dyDescent="0.2">
      <c r="A272" s="822" t="s">
        <v>575</v>
      </c>
      <c r="B272" s="823" t="s">
        <v>5925</v>
      </c>
      <c r="C272" s="823" t="s">
        <v>5728</v>
      </c>
      <c r="D272" s="823" t="s">
        <v>6030</v>
      </c>
      <c r="E272" s="823" t="s">
        <v>6031</v>
      </c>
      <c r="F272" s="832">
        <v>1</v>
      </c>
      <c r="G272" s="832">
        <v>11026</v>
      </c>
      <c r="H272" s="832"/>
      <c r="I272" s="832">
        <v>11026</v>
      </c>
      <c r="J272" s="832"/>
      <c r="K272" s="832"/>
      <c r="L272" s="832"/>
      <c r="M272" s="832"/>
      <c r="N272" s="832"/>
      <c r="O272" s="832"/>
      <c r="P272" s="828"/>
      <c r="Q272" s="833"/>
    </row>
    <row r="273" spans="1:17" ht="14.45" customHeight="1" x14ac:dyDescent="0.2">
      <c r="A273" s="822" t="s">
        <v>575</v>
      </c>
      <c r="B273" s="823" t="s">
        <v>5925</v>
      </c>
      <c r="C273" s="823" t="s">
        <v>5728</v>
      </c>
      <c r="D273" s="823" t="s">
        <v>6032</v>
      </c>
      <c r="E273" s="823" t="s">
        <v>6033</v>
      </c>
      <c r="F273" s="832">
        <v>2</v>
      </c>
      <c r="G273" s="832">
        <v>8240</v>
      </c>
      <c r="H273" s="832"/>
      <c r="I273" s="832">
        <v>4120</v>
      </c>
      <c r="J273" s="832"/>
      <c r="K273" s="832"/>
      <c r="L273" s="832"/>
      <c r="M273" s="832"/>
      <c r="N273" s="832">
        <v>1</v>
      </c>
      <c r="O273" s="832">
        <v>4150</v>
      </c>
      <c r="P273" s="828"/>
      <c r="Q273" s="833">
        <v>4150</v>
      </c>
    </row>
    <row r="274" spans="1:17" ht="14.45" customHeight="1" x14ac:dyDescent="0.2">
      <c r="A274" s="822" t="s">
        <v>575</v>
      </c>
      <c r="B274" s="823" t="s">
        <v>5925</v>
      </c>
      <c r="C274" s="823" t="s">
        <v>5728</v>
      </c>
      <c r="D274" s="823" t="s">
        <v>6034</v>
      </c>
      <c r="E274" s="823" t="s">
        <v>6035</v>
      </c>
      <c r="F274" s="832"/>
      <c r="G274" s="832"/>
      <c r="H274" s="832"/>
      <c r="I274" s="832"/>
      <c r="J274" s="832"/>
      <c r="K274" s="832"/>
      <c r="L274" s="832"/>
      <c r="M274" s="832"/>
      <c r="N274" s="832">
        <v>2</v>
      </c>
      <c r="O274" s="832">
        <v>0</v>
      </c>
      <c r="P274" s="828"/>
      <c r="Q274" s="833">
        <v>0</v>
      </c>
    </row>
    <row r="275" spans="1:17" ht="14.45" customHeight="1" x14ac:dyDescent="0.2">
      <c r="A275" s="822" t="s">
        <v>575</v>
      </c>
      <c r="B275" s="823" t="s">
        <v>5925</v>
      </c>
      <c r="C275" s="823" t="s">
        <v>5728</v>
      </c>
      <c r="D275" s="823" t="s">
        <v>6036</v>
      </c>
      <c r="E275" s="823" t="s">
        <v>6037</v>
      </c>
      <c r="F275" s="832"/>
      <c r="G275" s="832"/>
      <c r="H275" s="832"/>
      <c r="I275" s="832"/>
      <c r="J275" s="832">
        <v>1</v>
      </c>
      <c r="K275" s="832">
        <v>0</v>
      </c>
      <c r="L275" s="832"/>
      <c r="M275" s="832">
        <v>0</v>
      </c>
      <c r="N275" s="832"/>
      <c r="O275" s="832"/>
      <c r="P275" s="828"/>
      <c r="Q275" s="833"/>
    </row>
    <row r="276" spans="1:17" ht="14.45" customHeight="1" x14ac:dyDescent="0.2">
      <c r="A276" s="822" t="s">
        <v>575</v>
      </c>
      <c r="B276" s="823" t="s">
        <v>5925</v>
      </c>
      <c r="C276" s="823" t="s">
        <v>5728</v>
      </c>
      <c r="D276" s="823" t="s">
        <v>6038</v>
      </c>
      <c r="E276" s="823" t="s">
        <v>6039</v>
      </c>
      <c r="F276" s="832"/>
      <c r="G276" s="832"/>
      <c r="H276" s="832"/>
      <c r="I276" s="832"/>
      <c r="J276" s="832"/>
      <c r="K276" s="832"/>
      <c r="L276" s="832"/>
      <c r="M276" s="832"/>
      <c r="N276" s="832">
        <v>1</v>
      </c>
      <c r="O276" s="832">
        <v>0</v>
      </c>
      <c r="P276" s="828"/>
      <c r="Q276" s="833">
        <v>0</v>
      </c>
    </row>
    <row r="277" spans="1:17" ht="14.45" customHeight="1" x14ac:dyDescent="0.2">
      <c r="A277" s="822" t="s">
        <v>575</v>
      </c>
      <c r="B277" s="823" t="s">
        <v>5925</v>
      </c>
      <c r="C277" s="823" t="s">
        <v>5728</v>
      </c>
      <c r="D277" s="823" t="s">
        <v>6040</v>
      </c>
      <c r="E277" s="823" t="s">
        <v>6041</v>
      </c>
      <c r="F277" s="832">
        <v>2</v>
      </c>
      <c r="G277" s="832">
        <v>12430</v>
      </c>
      <c r="H277" s="832"/>
      <c r="I277" s="832">
        <v>6215</v>
      </c>
      <c r="J277" s="832"/>
      <c r="K277" s="832"/>
      <c r="L277" s="832"/>
      <c r="M277" s="832"/>
      <c r="N277" s="832">
        <v>1</v>
      </c>
      <c r="O277" s="832">
        <v>6277</v>
      </c>
      <c r="P277" s="828"/>
      <c r="Q277" s="833">
        <v>6277</v>
      </c>
    </row>
    <row r="278" spans="1:17" ht="14.45" customHeight="1" x14ac:dyDescent="0.2">
      <c r="A278" s="822" t="s">
        <v>575</v>
      </c>
      <c r="B278" s="823" t="s">
        <v>5925</v>
      </c>
      <c r="C278" s="823" t="s">
        <v>5728</v>
      </c>
      <c r="D278" s="823" t="s">
        <v>6042</v>
      </c>
      <c r="E278" s="823" t="s">
        <v>6043</v>
      </c>
      <c r="F278" s="832"/>
      <c r="G278" s="832"/>
      <c r="H278" s="832"/>
      <c r="I278" s="832"/>
      <c r="J278" s="832">
        <v>3</v>
      </c>
      <c r="K278" s="832">
        <v>25560</v>
      </c>
      <c r="L278" s="832">
        <v>1</v>
      </c>
      <c r="M278" s="832">
        <v>8520</v>
      </c>
      <c r="N278" s="832">
        <v>1</v>
      </c>
      <c r="O278" s="832">
        <v>8568</v>
      </c>
      <c r="P278" s="828">
        <v>0.3352112676056338</v>
      </c>
      <c r="Q278" s="833">
        <v>8568</v>
      </c>
    </row>
    <row r="279" spans="1:17" ht="14.45" customHeight="1" x14ac:dyDescent="0.2">
      <c r="A279" s="822" t="s">
        <v>575</v>
      </c>
      <c r="B279" s="823" t="s">
        <v>5925</v>
      </c>
      <c r="C279" s="823" t="s">
        <v>5728</v>
      </c>
      <c r="D279" s="823" t="s">
        <v>6044</v>
      </c>
      <c r="E279" s="823" t="s">
        <v>6045</v>
      </c>
      <c r="F279" s="832">
        <v>2</v>
      </c>
      <c r="G279" s="832">
        <v>17208</v>
      </c>
      <c r="H279" s="832"/>
      <c r="I279" s="832">
        <v>8604</v>
      </c>
      <c r="J279" s="832"/>
      <c r="K279" s="832"/>
      <c r="L279" s="832"/>
      <c r="M279" s="832"/>
      <c r="N279" s="832">
        <v>2</v>
      </c>
      <c r="O279" s="832">
        <v>17350</v>
      </c>
      <c r="P279" s="828"/>
      <c r="Q279" s="833">
        <v>8675</v>
      </c>
    </row>
    <row r="280" spans="1:17" ht="14.45" customHeight="1" x14ac:dyDescent="0.2">
      <c r="A280" s="822" t="s">
        <v>575</v>
      </c>
      <c r="B280" s="823" t="s">
        <v>5925</v>
      </c>
      <c r="C280" s="823" t="s">
        <v>5728</v>
      </c>
      <c r="D280" s="823" t="s">
        <v>6046</v>
      </c>
      <c r="E280" s="823" t="s">
        <v>6047</v>
      </c>
      <c r="F280" s="832">
        <v>1</v>
      </c>
      <c r="G280" s="832">
        <v>0</v>
      </c>
      <c r="H280" s="832"/>
      <c r="I280" s="832">
        <v>0</v>
      </c>
      <c r="J280" s="832">
        <v>1</v>
      </c>
      <c r="K280" s="832">
        <v>0</v>
      </c>
      <c r="L280" s="832"/>
      <c r="M280" s="832">
        <v>0</v>
      </c>
      <c r="N280" s="832"/>
      <c r="O280" s="832"/>
      <c r="P280" s="828"/>
      <c r="Q280" s="833"/>
    </row>
    <row r="281" spans="1:17" ht="14.45" customHeight="1" x14ac:dyDescent="0.2">
      <c r="A281" s="822" t="s">
        <v>575</v>
      </c>
      <c r="B281" s="823" t="s">
        <v>5925</v>
      </c>
      <c r="C281" s="823" t="s">
        <v>5728</v>
      </c>
      <c r="D281" s="823" t="s">
        <v>6048</v>
      </c>
      <c r="E281" s="823" t="s">
        <v>6049</v>
      </c>
      <c r="F281" s="832"/>
      <c r="G281" s="832"/>
      <c r="H281" s="832"/>
      <c r="I281" s="832"/>
      <c r="J281" s="832"/>
      <c r="K281" s="832"/>
      <c r="L281" s="832"/>
      <c r="M281" s="832"/>
      <c r="N281" s="832">
        <v>1</v>
      </c>
      <c r="O281" s="832">
        <v>0</v>
      </c>
      <c r="P281" s="828"/>
      <c r="Q281" s="833">
        <v>0</v>
      </c>
    </row>
    <row r="282" spans="1:17" ht="14.45" customHeight="1" x14ac:dyDescent="0.2">
      <c r="A282" s="822" t="s">
        <v>575</v>
      </c>
      <c r="B282" s="823" t="s">
        <v>5925</v>
      </c>
      <c r="C282" s="823" t="s">
        <v>5728</v>
      </c>
      <c r="D282" s="823" t="s">
        <v>6050</v>
      </c>
      <c r="E282" s="823" t="s">
        <v>6051</v>
      </c>
      <c r="F282" s="832"/>
      <c r="G282" s="832"/>
      <c r="H282" s="832"/>
      <c r="I282" s="832"/>
      <c r="J282" s="832">
        <v>1</v>
      </c>
      <c r="K282" s="832">
        <v>0</v>
      </c>
      <c r="L282" s="832"/>
      <c r="M282" s="832">
        <v>0</v>
      </c>
      <c r="N282" s="832"/>
      <c r="O282" s="832"/>
      <c r="P282" s="828"/>
      <c r="Q282" s="833"/>
    </row>
    <row r="283" spans="1:17" ht="14.45" customHeight="1" x14ac:dyDescent="0.2">
      <c r="A283" s="822" t="s">
        <v>575</v>
      </c>
      <c r="B283" s="823" t="s">
        <v>5925</v>
      </c>
      <c r="C283" s="823" t="s">
        <v>5728</v>
      </c>
      <c r="D283" s="823" t="s">
        <v>6052</v>
      </c>
      <c r="E283" s="823" t="s">
        <v>6053</v>
      </c>
      <c r="F283" s="832"/>
      <c r="G283" s="832"/>
      <c r="H283" s="832"/>
      <c r="I283" s="832"/>
      <c r="J283" s="832"/>
      <c r="K283" s="832"/>
      <c r="L283" s="832"/>
      <c r="M283" s="832"/>
      <c r="N283" s="832">
        <v>1</v>
      </c>
      <c r="O283" s="832">
        <v>4103</v>
      </c>
      <c r="P283" s="828"/>
      <c r="Q283" s="833">
        <v>4103</v>
      </c>
    </row>
    <row r="284" spans="1:17" ht="14.45" customHeight="1" x14ac:dyDescent="0.2">
      <c r="A284" s="822" t="s">
        <v>575</v>
      </c>
      <c r="B284" s="823" t="s">
        <v>5925</v>
      </c>
      <c r="C284" s="823" t="s">
        <v>5728</v>
      </c>
      <c r="D284" s="823" t="s">
        <v>3135</v>
      </c>
      <c r="E284" s="823" t="s">
        <v>6054</v>
      </c>
      <c r="F284" s="832"/>
      <c r="G284" s="832"/>
      <c r="H284" s="832"/>
      <c r="I284" s="832"/>
      <c r="J284" s="832">
        <v>1</v>
      </c>
      <c r="K284" s="832">
        <v>0</v>
      </c>
      <c r="L284" s="832"/>
      <c r="M284" s="832">
        <v>0</v>
      </c>
      <c r="N284" s="832"/>
      <c r="O284" s="832"/>
      <c r="P284" s="828"/>
      <c r="Q284" s="833"/>
    </row>
    <row r="285" spans="1:17" ht="14.45" customHeight="1" x14ac:dyDescent="0.2">
      <c r="A285" s="822" t="s">
        <v>575</v>
      </c>
      <c r="B285" s="823" t="s">
        <v>5925</v>
      </c>
      <c r="C285" s="823" t="s">
        <v>5728</v>
      </c>
      <c r="D285" s="823" t="s">
        <v>6055</v>
      </c>
      <c r="E285" s="823" t="s">
        <v>6056</v>
      </c>
      <c r="F285" s="832"/>
      <c r="G285" s="832"/>
      <c r="H285" s="832"/>
      <c r="I285" s="832"/>
      <c r="J285" s="832">
        <v>4</v>
      </c>
      <c r="K285" s="832">
        <v>0</v>
      </c>
      <c r="L285" s="832"/>
      <c r="M285" s="832">
        <v>0</v>
      </c>
      <c r="N285" s="832">
        <v>1</v>
      </c>
      <c r="O285" s="832">
        <v>0</v>
      </c>
      <c r="P285" s="828"/>
      <c r="Q285" s="833">
        <v>0</v>
      </c>
    </row>
    <row r="286" spans="1:17" ht="14.45" customHeight="1" x14ac:dyDescent="0.2">
      <c r="A286" s="822" t="s">
        <v>575</v>
      </c>
      <c r="B286" s="823" t="s">
        <v>5925</v>
      </c>
      <c r="C286" s="823" t="s">
        <v>5728</v>
      </c>
      <c r="D286" s="823" t="s">
        <v>6057</v>
      </c>
      <c r="E286" s="823" t="s">
        <v>6058</v>
      </c>
      <c r="F286" s="832"/>
      <c r="G286" s="832"/>
      <c r="H286" s="832"/>
      <c r="I286" s="832"/>
      <c r="J286" s="832">
        <v>1</v>
      </c>
      <c r="K286" s="832">
        <v>0</v>
      </c>
      <c r="L286" s="832"/>
      <c r="M286" s="832">
        <v>0</v>
      </c>
      <c r="N286" s="832"/>
      <c r="O286" s="832"/>
      <c r="P286" s="828"/>
      <c r="Q286" s="833"/>
    </row>
    <row r="287" spans="1:17" ht="14.45" customHeight="1" x14ac:dyDescent="0.2">
      <c r="A287" s="822" t="s">
        <v>575</v>
      </c>
      <c r="B287" s="823" t="s">
        <v>5925</v>
      </c>
      <c r="C287" s="823" t="s">
        <v>5728</v>
      </c>
      <c r="D287" s="823" t="s">
        <v>6059</v>
      </c>
      <c r="E287" s="823" t="s">
        <v>6060</v>
      </c>
      <c r="F287" s="832"/>
      <c r="G287" s="832"/>
      <c r="H287" s="832"/>
      <c r="I287" s="832"/>
      <c r="J287" s="832">
        <v>1</v>
      </c>
      <c r="K287" s="832">
        <v>0</v>
      </c>
      <c r="L287" s="832"/>
      <c r="M287" s="832">
        <v>0</v>
      </c>
      <c r="N287" s="832"/>
      <c r="O287" s="832"/>
      <c r="P287" s="828"/>
      <c r="Q287" s="833"/>
    </row>
    <row r="288" spans="1:17" ht="14.45" customHeight="1" x14ac:dyDescent="0.2">
      <c r="A288" s="822" t="s">
        <v>575</v>
      </c>
      <c r="B288" s="823" t="s">
        <v>5925</v>
      </c>
      <c r="C288" s="823" t="s">
        <v>5728</v>
      </c>
      <c r="D288" s="823" t="s">
        <v>6061</v>
      </c>
      <c r="E288" s="823" t="s">
        <v>6062</v>
      </c>
      <c r="F288" s="832"/>
      <c r="G288" s="832"/>
      <c r="H288" s="832"/>
      <c r="I288" s="832"/>
      <c r="J288" s="832">
        <v>2</v>
      </c>
      <c r="K288" s="832">
        <v>0</v>
      </c>
      <c r="L288" s="832"/>
      <c r="M288" s="832">
        <v>0</v>
      </c>
      <c r="N288" s="832"/>
      <c r="O288" s="832"/>
      <c r="P288" s="828"/>
      <c r="Q288" s="833"/>
    </row>
    <row r="289" spans="1:17" ht="14.45" customHeight="1" x14ac:dyDescent="0.2">
      <c r="A289" s="822" t="s">
        <v>575</v>
      </c>
      <c r="B289" s="823" t="s">
        <v>6063</v>
      </c>
      <c r="C289" s="823" t="s">
        <v>5728</v>
      </c>
      <c r="D289" s="823" t="s">
        <v>6064</v>
      </c>
      <c r="E289" s="823" t="s">
        <v>6065</v>
      </c>
      <c r="F289" s="832">
        <v>3</v>
      </c>
      <c r="G289" s="832">
        <v>2136</v>
      </c>
      <c r="H289" s="832"/>
      <c r="I289" s="832">
        <v>712</v>
      </c>
      <c r="J289" s="832"/>
      <c r="K289" s="832"/>
      <c r="L289" s="832"/>
      <c r="M289" s="832"/>
      <c r="N289" s="832">
        <v>1</v>
      </c>
      <c r="O289" s="832">
        <v>852</v>
      </c>
      <c r="P289" s="828"/>
      <c r="Q289" s="833">
        <v>852</v>
      </c>
    </row>
    <row r="290" spans="1:17" ht="14.45" customHeight="1" x14ac:dyDescent="0.2">
      <c r="A290" s="822" t="s">
        <v>575</v>
      </c>
      <c r="B290" s="823" t="s">
        <v>6063</v>
      </c>
      <c r="C290" s="823" t="s">
        <v>5728</v>
      </c>
      <c r="D290" s="823" t="s">
        <v>6066</v>
      </c>
      <c r="E290" s="823" t="s">
        <v>6067</v>
      </c>
      <c r="F290" s="832">
        <v>1</v>
      </c>
      <c r="G290" s="832">
        <v>241</v>
      </c>
      <c r="H290" s="832"/>
      <c r="I290" s="832">
        <v>241</v>
      </c>
      <c r="J290" s="832"/>
      <c r="K290" s="832"/>
      <c r="L290" s="832"/>
      <c r="M290" s="832"/>
      <c r="N290" s="832"/>
      <c r="O290" s="832"/>
      <c r="P290" s="828"/>
      <c r="Q290" s="833"/>
    </row>
    <row r="291" spans="1:17" ht="14.45" customHeight="1" x14ac:dyDescent="0.2">
      <c r="A291" s="822" t="s">
        <v>575</v>
      </c>
      <c r="B291" s="823" t="s">
        <v>6063</v>
      </c>
      <c r="C291" s="823" t="s">
        <v>5728</v>
      </c>
      <c r="D291" s="823" t="s">
        <v>6068</v>
      </c>
      <c r="E291" s="823" t="s">
        <v>6069</v>
      </c>
      <c r="F291" s="832">
        <v>1</v>
      </c>
      <c r="G291" s="832">
        <v>81</v>
      </c>
      <c r="H291" s="832"/>
      <c r="I291" s="832">
        <v>81</v>
      </c>
      <c r="J291" s="832"/>
      <c r="K291" s="832"/>
      <c r="L291" s="832"/>
      <c r="M291" s="832"/>
      <c r="N291" s="832">
        <v>1</v>
      </c>
      <c r="O291" s="832">
        <v>82</v>
      </c>
      <c r="P291" s="828"/>
      <c r="Q291" s="833">
        <v>82</v>
      </c>
    </row>
    <row r="292" spans="1:17" ht="14.45" customHeight="1" x14ac:dyDescent="0.2">
      <c r="A292" s="822" t="s">
        <v>575</v>
      </c>
      <c r="B292" s="823" t="s">
        <v>6063</v>
      </c>
      <c r="C292" s="823" t="s">
        <v>5728</v>
      </c>
      <c r="D292" s="823" t="s">
        <v>6070</v>
      </c>
      <c r="E292" s="823" t="s">
        <v>6071</v>
      </c>
      <c r="F292" s="832">
        <v>1</v>
      </c>
      <c r="G292" s="832">
        <v>3658</v>
      </c>
      <c r="H292" s="832"/>
      <c r="I292" s="832">
        <v>3658</v>
      </c>
      <c r="J292" s="832"/>
      <c r="K292" s="832"/>
      <c r="L292" s="832"/>
      <c r="M292" s="832"/>
      <c r="N292" s="832">
        <v>1</v>
      </c>
      <c r="O292" s="832">
        <v>3699</v>
      </c>
      <c r="P292" s="828"/>
      <c r="Q292" s="833">
        <v>3699</v>
      </c>
    </row>
    <row r="293" spans="1:17" ht="14.45" customHeight="1" x14ac:dyDescent="0.2">
      <c r="A293" s="822" t="s">
        <v>575</v>
      </c>
      <c r="B293" s="823" t="s">
        <v>6063</v>
      </c>
      <c r="C293" s="823" t="s">
        <v>5728</v>
      </c>
      <c r="D293" s="823" t="s">
        <v>6072</v>
      </c>
      <c r="E293" s="823" t="s">
        <v>6073</v>
      </c>
      <c r="F293" s="832"/>
      <c r="G293" s="832"/>
      <c r="H293" s="832"/>
      <c r="I293" s="832"/>
      <c r="J293" s="832">
        <v>2</v>
      </c>
      <c r="K293" s="832">
        <v>9898</v>
      </c>
      <c r="L293" s="832">
        <v>1</v>
      </c>
      <c r="M293" s="832">
        <v>4949</v>
      </c>
      <c r="N293" s="832"/>
      <c r="O293" s="832"/>
      <c r="P293" s="828"/>
      <c r="Q293" s="833"/>
    </row>
    <row r="294" spans="1:17" ht="14.45" customHeight="1" x14ac:dyDescent="0.2">
      <c r="A294" s="822" t="s">
        <v>575</v>
      </c>
      <c r="B294" s="823" t="s">
        <v>6063</v>
      </c>
      <c r="C294" s="823" t="s">
        <v>5728</v>
      </c>
      <c r="D294" s="823" t="s">
        <v>6074</v>
      </c>
      <c r="E294" s="823" t="s">
        <v>6075</v>
      </c>
      <c r="F294" s="832">
        <v>1</v>
      </c>
      <c r="G294" s="832">
        <v>4476</v>
      </c>
      <c r="H294" s="832"/>
      <c r="I294" s="832">
        <v>4476</v>
      </c>
      <c r="J294" s="832"/>
      <c r="K294" s="832"/>
      <c r="L294" s="832"/>
      <c r="M294" s="832"/>
      <c r="N294" s="832"/>
      <c r="O294" s="832"/>
      <c r="P294" s="828"/>
      <c r="Q294" s="833"/>
    </row>
    <row r="295" spans="1:17" ht="14.45" customHeight="1" x14ac:dyDescent="0.2">
      <c r="A295" s="822" t="s">
        <v>575</v>
      </c>
      <c r="B295" s="823" t="s">
        <v>6063</v>
      </c>
      <c r="C295" s="823" t="s">
        <v>5728</v>
      </c>
      <c r="D295" s="823" t="s">
        <v>6076</v>
      </c>
      <c r="E295" s="823" t="s">
        <v>6077</v>
      </c>
      <c r="F295" s="832">
        <v>2</v>
      </c>
      <c r="G295" s="832">
        <v>11030</v>
      </c>
      <c r="H295" s="832"/>
      <c r="I295" s="832">
        <v>5515</v>
      </c>
      <c r="J295" s="832"/>
      <c r="K295" s="832"/>
      <c r="L295" s="832"/>
      <c r="M295" s="832"/>
      <c r="N295" s="832">
        <v>1</v>
      </c>
      <c r="O295" s="832">
        <v>5556</v>
      </c>
      <c r="P295" s="828"/>
      <c r="Q295" s="833">
        <v>5556</v>
      </c>
    </row>
    <row r="296" spans="1:17" ht="14.45" customHeight="1" x14ac:dyDescent="0.2">
      <c r="A296" s="822" t="s">
        <v>575</v>
      </c>
      <c r="B296" s="823" t="s">
        <v>6063</v>
      </c>
      <c r="C296" s="823" t="s">
        <v>5728</v>
      </c>
      <c r="D296" s="823" t="s">
        <v>6078</v>
      </c>
      <c r="E296" s="823" t="s">
        <v>6079</v>
      </c>
      <c r="F296" s="832">
        <v>1</v>
      </c>
      <c r="G296" s="832">
        <v>3175</v>
      </c>
      <c r="H296" s="832"/>
      <c r="I296" s="832">
        <v>3175</v>
      </c>
      <c r="J296" s="832"/>
      <c r="K296" s="832"/>
      <c r="L296" s="832"/>
      <c r="M296" s="832"/>
      <c r="N296" s="832"/>
      <c r="O296" s="832"/>
      <c r="P296" s="828"/>
      <c r="Q296" s="833"/>
    </row>
    <row r="297" spans="1:17" ht="14.45" customHeight="1" x14ac:dyDescent="0.2">
      <c r="A297" s="822" t="s">
        <v>575</v>
      </c>
      <c r="B297" s="823" t="s">
        <v>6063</v>
      </c>
      <c r="C297" s="823" t="s">
        <v>5728</v>
      </c>
      <c r="D297" s="823" t="s">
        <v>6080</v>
      </c>
      <c r="E297" s="823" t="s">
        <v>6081</v>
      </c>
      <c r="F297" s="832">
        <v>1</v>
      </c>
      <c r="G297" s="832">
        <v>2103</v>
      </c>
      <c r="H297" s="832"/>
      <c r="I297" s="832">
        <v>2103</v>
      </c>
      <c r="J297" s="832"/>
      <c r="K297" s="832"/>
      <c r="L297" s="832"/>
      <c r="M297" s="832"/>
      <c r="N297" s="832"/>
      <c r="O297" s="832"/>
      <c r="P297" s="828"/>
      <c r="Q297" s="833"/>
    </row>
    <row r="298" spans="1:17" ht="14.45" customHeight="1" x14ac:dyDescent="0.2">
      <c r="A298" s="822" t="s">
        <v>575</v>
      </c>
      <c r="B298" s="823" t="s">
        <v>6063</v>
      </c>
      <c r="C298" s="823" t="s">
        <v>5728</v>
      </c>
      <c r="D298" s="823" t="s">
        <v>6082</v>
      </c>
      <c r="E298" s="823" t="s">
        <v>6083</v>
      </c>
      <c r="F298" s="832">
        <v>5</v>
      </c>
      <c r="G298" s="832">
        <v>21365</v>
      </c>
      <c r="H298" s="832"/>
      <c r="I298" s="832">
        <v>4273</v>
      </c>
      <c r="J298" s="832"/>
      <c r="K298" s="832"/>
      <c r="L298" s="832"/>
      <c r="M298" s="832"/>
      <c r="N298" s="832">
        <v>1</v>
      </c>
      <c r="O298" s="832">
        <v>4325</v>
      </c>
      <c r="P298" s="828"/>
      <c r="Q298" s="833">
        <v>4325</v>
      </c>
    </row>
    <row r="299" spans="1:17" ht="14.45" customHeight="1" x14ac:dyDescent="0.2">
      <c r="A299" s="822" t="s">
        <v>575</v>
      </c>
      <c r="B299" s="823" t="s">
        <v>6063</v>
      </c>
      <c r="C299" s="823" t="s">
        <v>5728</v>
      </c>
      <c r="D299" s="823" t="s">
        <v>6084</v>
      </c>
      <c r="E299" s="823" t="s">
        <v>6085</v>
      </c>
      <c r="F299" s="832">
        <v>1</v>
      </c>
      <c r="G299" s="832">
        <v>975</v>
      </c>
      <c r="H299" s="832"/>
      <c r="I299" s="832">
        <v>975</v>
      </c>
      <c r="J299" s="832"/>
      <c r="K299" s="832"/>
      <c r="L299" s="832"/>
      <c r="M299" s="832"/>
      <c r="N299" s="832"/>
      <c r="O299" s="832"/>
      <c r="P299" s="828"/>
      <c r="Q299" s="833"/>
    </row>
    <row r="300" spans="1:17" ht="14.45" customHeight="1" x14ac:dyDescent="0.2">
      <c r="A300" s="822" t="s">
        <v>575</v>
      </c>
      <c r="B300" s="823" t="s">
        <v>6063</v>
      </c>
      <c r="C300" s="823" t="s">
        <v>5728</v>
      </c>
      <c r="D300" s="823" t="s">
        <v>6086</v>
      </c>
      <c r="E300" s="823" t="s">
        <v>6087</v>
      </c>
      <c r="F300" s="832"/>
      <c r="G300" s="832"/>
      <c r="H300" s="832"/>
      <c r="I300" s="832"/>
      <c r="J300" s="832"/>
      <c r="K300" s="832"/>
      <c r="L300" s="832"/>
      <c r="M300" s="832"/>
      <c r="N300" s="832">
        <v>4</v>
      </c>
      <c r="O300" s="832">
        <v>0</v>
      </c>
      <c r="P300" s="828"/>
      <c r="Q300" s="833">
        <v>0</v>
      </c>
    </row>
    <row r="301" spans="1:17" ht="14.45" customHeight="1" x14ac:dyDescent="0.2">
      <c r="A301" s="822" t="s">
        <v>575</v>
      </c>
      <c r="B301" s="823" t="s">
        <v>6063</v>
      </c>
      <c r="C301" s="823" t="s">
        <v>5728</v>
      </c>
      <c r="D301" s="823" t="s">
        <v>6088</v>
      </c>
      <c r="E301" s="823" t="s">
        <v>6089</v>
      </c>
      <c r="F301" s="832">
        <v>1</v>
      </c>
      <c r="G301" s="832">
        <v>4149</v>
      </c>
      <c r="H301" s="832"/>
      <c r="I301" s="832">
        <v>4149</v>
      </c>
      <c r="J301" s="832"/>
      <c r="K301" s="832"/>
      <c r="L301" s="832"/>
      <c r="M301" s="832"/>
      <c r="N301" s="832"/>
      <c r="O301" s="832"/>
      <c r="P301" s="828"/>
      <c r="Q301" s="833"/>
    </row>
    <row r="302" spans="1:17" ht="14.45" customHeight="1" x14ac:dyDescent="0.2">
      <c r="A302" s="822" t="s">
        <v>575</v>
      </c>
      <c r="B302" s="823" t="s">
        <v>6063</v>
      </c>
      <c r="C302" s="823" t="s">
        <v>5728</v>
      </c>
      <c r="D302" s="823" t="s">
        <v>6090</v>
      </c>
      <c r="E302" s="823" t="s">
        <v>6091</v>
      </c>
      <c r="F302" s="832">
        <v>1</v>
      </c>
      <c r="G302" s="832">
        <v>2958</v>
      </c>
      <c r="H302" s="832"/>
      <c r="I302" s="832">
        <v>2958</v>
      </c>
      <c r="J302" s="832"/>
      <c r="K302" s="832"/>
      <c r="L302" s="832"/>
      <c r="M302" s="832"/>
      <c r="N302" s="832"/>
      <c r="O302" s="832"/>
      <c r="P302" s="828"/>
      <c r="Q302" s="833"/>
    </row>
    <row r="303" spans="1:17" ht="14.45" customHeight="1" x14ac:dyDescent="0.2">
      <c r="A303" s="822" t="s">
        <v>575</v>
      </c>
      <c r="B303" s="823" t="s">
        <v>6063</v>
      </c>
      <c r="C303" s="823" t="s">
        <v>5728</v>
      </c>
      <c r="D303" s="823" t="s">
        <v>5982</v>
      </c>
      <c r="E303" s="823" t="s">
        <v>5983</v>
      </c>
      <c r="F303" s="832">
        <v>1</v>
      </c>
      <c r="G303" s="832">
        <v>446</v>
      </c>
      <c r="H303" s="832"/>
      <c r="I303" s="832">
        <v>446</v>
      </c>
      <c r="J303" s="832"/>
      <c r="K303" s="832"/>
      <c r="L303" s="832"/>
      <c r="M303" s="832"/>
      <c r="N303" s="832"/>
      <c r="O303" s="832"/>
      <c r="P303" s="828"/>
      <c r="Q303" s="833"/>
    </row>
    <row r="304" spans="1:17" ht="14.45" customHeight="1" x14ac:dyDescent="0.2">
      <c r="A304" s="822" t="s">
        <v>575</v>
      </c>
      <c r="B304" s="823" t="s">
        <v>6063</v>
      </c>
      <c r="C304" s="823" t="s">
        <v>5728</v>
      </c>
      <c r="D304" s="823" t="s">
        <v>6092</v>
      </c>
      <c r="E304" s="823" t="s">
        <v>6093</v>
      </c>
      <c r="F304" s="832">
        <v>1</v>
      </c>
      <c r="G304" s="832">
        <v>121</v>
      </c>
      <c r="H304" s="832"/>
      <c r="I304" s="832">
        <v>121</v>
      </c>
      <c r="J304" s="832"/>
      <c r="K304" s="832"/>
      <c r="L304" s="832"/>
      <c r="M304" s="832"/>
      <c r="N304" s="832"/>
      <c r="O304" s="832"/>
      <c r="P304" s="828"/>
      <c r="Q304" s="833"/>
    </row>
    <row r="305" spans="1:17" ht="14.45" customHeight="1" x14ac:dyDescent="0.2">
      <c r="A305" s="822" t="s">
        <v>575</v>
      </c>
      <c r="B305" s="823" t="s">
        <v>6063</v>
      </c>
      <c r="C305" s="823" t="s">
        <v>5728</v>
      </c>
      <c r="D305" s="823" t="s">
        <v>5984</v>
      </c>
      <c r="E305" s="823" t="s">
        <v>5985</v>
      </c>
      <c r="F305" s="832">
        <v>3</v>
      </c>
      <c r="G305" s="832">
        <v>2598</v>
      </c>
      <c r="H305" s="832">
        <v>1.4913892078071183</v>
      </c>
      <c r="I305" s="832">
        <v>866</v>
      </c>
      <c r="J305" s="832">
        <v>2</v>
      </c>
      <c r="K305" s="832">
        <v>1742</v>
      </c>
      <c r="L305" s="832">
        <v>1</v>
      </c>
      <c r="M305" s="832">
        <v>871</v>
      </c>
      <c r="N305" s="832">
        <v>3</v>
      </c>
      <c r="O305" s="832">
        <v>2526</v>
      </c>
      <c r="P305" s="828">
        <v>1.4500574052812858</v>
      </c>
      <c r="Q305" s="833">
        <v>842</v>
      </c>
    </row>
    <row r="306" spans="1:17" ht="14.45" customHeight="1" x14ac:dyDescent="0.2">
      <c r="A306" s="822" t="s">
        <v>575</v>
      </c>
      <c r="B306" s="823" t="s">
        <v>6063</v>
      </c>
      <c r="C306" s="823" t="s">
        <v>5728</v>
      </c>
      <c r="D306" s="823" t="s">
        <v>6094</v>
      </c>
      <c r="E306" s="823" t="s">
        <v>6095</v>
      </c>
      <c r="F306" s="832">
        <v>2</v>
      </c>
      <c r="G306" s="832">
        <v>242</v>
      </c>
      <c r="H306" s="832">
        <v>1.9836065573770492</v>
      </c>
      <c r="I306" s="832">
        <v>121</v>
      </c>
      <c r="J306" s="832">
        <v>1</v>
      </c>
      <c r="K306" s="832">
        <v>122</v>
      </c>
      <c r="L306" s="832">
        <v>1</v>
      </c>
      <c r="M306" s="832">
        <v>122</v>
      </c>
      <c r="N306" s="832">
        <v>5</v>
      </c>
      <c r="O306" s="832">
        <v>615</v>
      </c>
      <c r="P306" s="828">
        <v>5.0409836065573774</v>
      </c>
      <c r="Q306" s="833">
        <v>123</v>
      </c>
    </row>
    <row r="307" spans="1:17" ht="14.45" customHeight="1" x14ac:dyDescent="0.2">
      <c r="A307" s="822" t="s">
        <v>575</v>
      </c>
      <c r="B307" s="823" t="s">
        <v>6063</v>
      </c>
      <c r="C307" s="823" t="s">
        <v>5728</v>
      </c>
      <c r="D307" s="823" t="s">
        <v>6096</v>
      </c>
      <c r="E307" s="823" t="s">
        <v>6097</v>
      </c>
      <c r="F307" s="832"/>
      <c r="G307" s="832"/>
      <c r="H307" s="832"/>
      <c r="I307" s="832"/>
      <c r="J307" s="832"/>
      <c r="K307" s="832"/>
      <c r="L307" s="832"/>
      <c r="M307" s="832"/>
      <c r="N307" s="832">
        <v>1</v>
      </c>
      <c r="O307" s="832">
        <v>3896</v>
      </c>
      <c r="P307" s="828"/>
      <c r="Q307" s="833">
        <v>3896</v>
      </c>
    </row>
    <row r="308" spans="1:17" ht="14.45" customHeight="1" x14ac:dyDescent="0.2">
      <c r="A308" s="822" t="s">
        <v>575</v>
      </c>
      <c r="B308" s="823" t="s">
        <v>6063</v>
      </c>
      <c r="C308" s="823" t="s">
        <v>5728</v>
      </c>
      <c r="D308" s="823" t="s">
        <v>5990</v>
      </c>
      <c r="E308" s="823" t="s">
        <v>5991</v>
      </c>
      <c r="F308" s="832"/>
      <c r="G308" s="832"/>
      <c r="H308" s="832"/>
      <c r="I308" s="832"/>
      <c r="J308" s="832"/>
      <c r="K308" s="832"/>
      <c r="L308" s="832"/>
      <c r="M308" s="832"/>
      <c r="N308" s="832">
        <v>1</v>
      </c>
      <c r="O308" s="832">
        <v>377</v>
      </c>
      <c r="P308" s="828"/>
      <c r="Q308" s="833">
        <v>377</v>
      </c>
    </row>
    <row r="309" spans="1:17" ht="14.45" customHeight="1" x14ac:dyDescent="0.2">
      <c r="A309" s="822" t="s">
        <v>575</v>
      </c>
      <c r="B309" s="823" t="s">
        <v>6063</v>
      </c>
      <c r="C309" s="823" t="s">
        <v>5728</v>
      </c>
      <c r="D309" s="823" t="s">
        <v>6098</v>
      </c>
      <c r="E309" s="823" t="s">
        <v>6099</v>
      </c>
      <c r="F309" s="832">
        <v>1</v>
      </c>
      <c r="G309" s="832">
        <v>984</v>
      </c>
      <c r="H309" s="832"/>
      <c r="I309" s="832">
        <v>984</v>
      </c>
      <c r="J309" s="832"/>
      <c r="K309" s="832"/>
      <c r="L309" s="832"/>
      <c r="M309" s="832"/>
      <c r="N309" s="832"/>
      <c r="O309" s="832"/>
      <c r="P309" s="828"/>
      <c r="Q309" s="833"/>
    </row>
    <row r="310" spans="1:17" ht="14.45" customHeight="1" x14ac:dyDescent="0.2">
      <c r="A310" s="822" t="s">
        <v>575</v>
      </c>
      <c r="B310" s="823" t="s">
        <v>6063</v>
      </c>
      <c r="C310" s="823" t="s">
        <v>5728</v>
      </c>
      <c r="D310" s="823" t="s">
        <v>6100</v>
      </c>
      <c r="E310" s="823" t="s">
        <v>6101</v>
      </c>
      <c r="F310" s="832">
        <v>3</v>
      </c>
      <c r="G310" s="832">
        <v>1059</v>
      </c>
      <c r="H310" s="832">
        <v>1.4915492957746479</v>
      </c>
      <c r="I310" s="832">
        <v>353</v>
      </c>
      <c r="J310" s="832">
        <v>2</v>
      </c>
      <c r="K310" s="832">
        <v>710</v>
      </c>
      <c r="L310" s="832">
        <v>1</v>
      </c>
      <c r="M310" s="832">
        <v>355</v>
      </c>
      <c r="N310" s="832"/>
      <c r="O310" s="832"/>
      <c r="P310" s="828"/>
      <c r="Q310" s="833"/>
    </row>
    <row r="311" spans="1:17" ht="14.45" customHeight="1" x14ac:dyDescent="0.2">
      <c r="A311" s="822" t="s">
        <v>575</v>
      </c>
      <c r="B311" s="823" t="s">
        <v>6063</v>
      </c>
      <c r="C311" s="823" t="s">
        <v>5728</v>
      </c>
      <c r="D311" s="823" t="s">
        <v>6102</v>
      </c>
      <c r="E311" s="823" t="s">
        <v>6103</v>
      </c>
      <c r="F311" s="832"/>
      <c r="G311" s="832"/>
      <c r="H311" s="832"/>
      <c r="I311" s="832"/>
      <c r="J311" s="832"/>
      <c r="K311" s="832"/>
      <c r="L311" s="832"/>
      <c r="M311" s="832"/>
      <c r="N311" s="832">
        <v>1</v>
      </c>
      <c r="O311" s="832">
        <v>2685</v>
      </c>
      <c r="P311" s="828"/>
      <c r="Q311" s="833">
        <v>2685</v>
      </c>
    </row>
    <row r="312" spans="1:17" ht="14.45" customHeight="1" x14ac:dyDescent="0.2">
      <c r="A312" s="822" t="s">
        <v>575</v>
      </c>
      <c r="B312" s="823" t="s">
        <v>6063</v>
      </c>
      <c r="C312" s="823" t="s">
        <v>5728</v>
      </c>
      <c r="D312" s="823" t="s">
        <v>6104</v>
      </c>
      <c r="E312" s="823" t="s">
        <v>6105</v>
      </c>
      <c r="F312" s="832"/>
      <c r="G312" s="832"/>
      <c r="H312" s="832"/>
      <c r="I312" s="832"/>
      <c r="J312" s="832"/>
      <c r="K312" s="832"/>
      <c r="L312" s="832"/>
      <c r="M312" s="832"/>
      <c r="N312" s="832">
        <v>2</v>
      </c>
      <c r="O312" s="832">
        <v>11634</v>
      </c>
      <c r="P312" s="828"/>
      <c r="Q312" s="833">
        <v>5817</v>
      </c>
    </row>
    <row r="313" spans="1:17" ht="14.45" customHeight="1" x14ac:dyDescent="0.2">
      <c r="A313" s="822" t="s">
        <v>575</v>
      </c>
      <c r="B313" s="823" t="s">
        <v>6063</v>
      </c>
      <c r="C313" s="823" t="s">
        <v>5728</v>
      </c>
      <c r="D313" s="823" t="s">
        <v>6106</v>
      </c>
      <c r="E313" s="823" t="s">
        <v>6107</v>
      </c>
      <c r="F313" s="832">
        <v>1</v>
      </c>
      <c r="G313" s="832">
        <v>2554</v>
      </c>
      <c r="H313" s="832"/>
      <c r="I313" s="832">
        <v>2554</v>
      </c>
      <c r="J313" s="832"/>
      <c r="K313" s="832"/>
      <c r="L313" s="832"/>
      <c r="M313" s="832"/>
      <c r="N313" s="832"/>
      <c r="O313" s="832"/>
      <c r="P313" s="828"/>
      <c r="Q313" s="833"/>
    </row>
    <row r="314" spans="1:17" ht="14.45" customHeight="1" x14ac:dyDescent="0.2">
      <c r="A314" s="822" t="s">
        <v>575</v>
      </c>
      <c r="B314" s="823" t="s">
        <v>6063</v>
      </c>
      <c r="C314" s="823" t="s">
        <v>5728</v>
      </c>
      <c r="D314" s="823" t="s">
        <v>6108</v>
      </c>
      <c r="E314" s="823" t="s">
        <v>6109</v>
      </c>
      <c r="F314" s="832"/>
      <c r="G314" s="832"/>
      <c r="H314" s="832"/>
      <c r="I314" s="832"/>
      <c r="J314" s="832">
        <v>1</v>
      </c>
      <c r="K314" s="832">
        <v>3638</v>
      </c>
      <c r="L314" s="832">
        <v>1</v>
      </c>
      <c r="M314" s="832">
        <v>3638</v>
      </c>
      <c r="N314" s="832"/>
      <c r="O314" s="832"/>
      <c r="P314" s="828"/>
      <c r="Q314" s="833"/>
    </row>
    <row r="315" spans="1:17" ht="14.45" customHeight="1" x14ac:dyDescent="0.2">
      <c r="A315" s="822" t="s">
        <v>575</v>
      </c>
      <c r="B315" s="823" t="s">
        <v>6063</v>
      </c>
      <c r="C315" s="823" t="s">
        <v>5728</v>
      </c>
      <c r="D315" s="823" t="s">
        <v>6110</v>
      </c>
      <c r="E315" s="823" t="s">
        <v>6111</v>
      </c>
      <c r="F315" s="832"/>
      <c r="G315" s="832"/>
      <c r="H315" s="832"/>
      <c r="I315" s="832"/>
      <c r="J315" s="832"/>
      <c r="K315" s="832"/>
      <c r="L315" s="832"/>
      <c r="M315" s="832"/>
      <c r="N315" s="832">
        <v>1</v>
      </c>
      <c r="O315" s="832">
        <v>3477</v>
      </c>
      <c r="P315" s="828"/>
      <c r="Q315" s="833">
        <v>3477</v>
      </c>
    </row>
    <row r="316" spans="1:17" ht="14.45" customHeight="1" x14ac:dyDescent="0.2">
      <c r="A316" s="822" t="s">
        <v>575</v>
      </c>
      <c r="B316" s="823" t="s">
        <v>6063</v>
      </c>
      <c r="C316" s="823" t="s">
        <v>5728</v>
      </c>
      <c r="D316" s="823" t="s">
        <v>6112</v>
      </c>
      <c r="E316" s="823" t="s">
        <v>6113</v>
      </c>
      <c r="F316" s="832"/>
      <c r="G316" s="832"/>
      <c r="H316" s="832"/>
      <c r="I316" s="832"/>
      <c r="J316" s="832"/>
      <c r="K316" s="832"/>
      <c r="L316" s="832"/>
      <c r="M316" s="832"/>
      <c r="N316" s="832">
        <v>1</v>
      </c>
      <c r="O316" s="832">
        <v>3989</v>
      </c>
      <c r="P316" s="828"/>
      <c r="Q316" s="833">
        <v>3989</v>
      </c>
    </row>
    <row r="317" spans="1:17" ht="14.45" customHeight="1" x14ac:dyDescent="0.2">
      <c r="A317" s="822" t="s">
        <v>575</v>
      </c>
      <c r="B317" s="823" t="s">
        <v>6063</v>
      </c>
      <c r="C317" s="823" t="s">
        <v>5728</v>
      </c>
      <c r="D317" s="823" t="s">
        <v>6114</v>
      </c>
      <c r="E317" s="823" t="s">
        <v>6115</v>
      </c>
      <c r="F317" s="832"/>
      <c r="G317" s="832"/>
      <c r="H317" s="832"/>
      <c r="I317" s="832"/>
      <c r="J317" s="832"/>
      <c r="K317" s="832"/>
      <c r="L317" s="832"/>
      <c r="M317" s="832"/>
      <c r="N317" s="832">
        <v>1</v>
      </c>
      <c r="O317" s="832">
        <v>1269</v>
      </c>
      <c r="P317" s="828"/>
      <c r="Q317" s="833">
        <v>1269</v>
      </c>
    </row>
    <row r="318" spans="1:17" ht="14.45" customHeight="1" x14ac:dyDescent="0.2">
      <c r="A318" s="822" t="s">
        <v>575</v>
      </c>
      <c r="B318" s="823" t="s">
        <v>6063</v>
      </c>
      <c r="C318" s="823" t="s">
        <v>5728</v>
      </c>
      <c r="D318" s="823" t="s">
        <v>6116</v>
      </c>
      <c r="E318" s="823" t="s">
        <v>6117</v>
      </c>
      <c r="F318" s="832"/>
      <c r="G318" s="832"/>
      <c r="H318" s="832"/>
      <c r="I318" s="832"/>
      <c r="J318" s="832"/>
      <c r="K318" s="832"/>
      <c r="L318" s="832"/>
      <c r="M318" s="832"/>
      <c r="N318" s="832">
        <v>1</v>
      </c>
      <c r="O318" s="832">
        <v>6144</v>
      </c>
      <c r="P318" s="828"/>
      <c r="Q318" s="833">
        <v>6144</v>
      </c>
    </row>
    <row r="319" spans="1:17" ht="14.45" customHeight="1" x14ac:dyDescent="0.2">
      <c r="A319" s="822" t="s">
        <v>575</v>
      </c>
      <c r="B319" s="823" t="s">
        <v>6063</v>
      </c>
      <c r="C319" s="823" t="s">
        <v>5728</v>
      </c>
      <c r="D319" s="823" t="s">
        <v>6118</v>
      </c>
      <c r="E319" s="823" t="s">
        <v>6119</v>
      </c>
      <c r="F319" s="832">
        <v>3</v>
      </c>
      <c r="G319" s="832">
        <v>24987</v>
      </c>
      <c r="H319" s="832"/>
      <c r="I319" s="832">
        <v>8329</v>
      </c>
      <c r="J319" s="832"/>
      <c r="K319" s="832"/>
      <c r="L319" s="832"/>
      <c r="M319" s="832"/>
      <c r="N319" s="832">
        <v>2</v>
      </c>
      <c r="O319" s="832">
        <v>16872</v>
      </c>
      <c r="P319" s="828"/>
      <c r="Q319" s="833">
        <v>8436</v>
      </c>
    </row>
    <row r="320" spans="1:17" ht="14.45" customHeight="1" x14ac:dyDescent="0.2">
      <c r="A320" s="822" t="s">
        <v>575</v>
      </c>
      <c r="B320" s="823" t="s">
        <v>6063</v>
      </c>
      <c r="C320" s="823" t="s">
        <v>5728</v>
      </c>
      <c r="D320" s="823" t="s">
        <v>6120</v>
      </c>
      <c r="E320" s="823" t="s">
        <v>6121</v>
      </c>
      <c r="F320" s="832"/>
      <c r="G320" s="832"/>
      <c r="H320" s="832"/>
      <c r="I320" s="832"/>
      <c r="J320" s="832"/>
      <c r="K320" s="832"/>
      <c r="L320" s="832"/>
      <c r="M320" s="832"/>
      <c r="N320" s="832">
        <v>1</v>
      </c>
      <c r="O320" s="832">
        <v>1092</v>
      </c>
      <c r="P320" s="828"/>
      <c r="Q320" s="833">
        <v>1092</v>
      </c>
    </row>
    <row r="321" spans="1:17" ht="14.45" customHeight="1" x14ac:dyDescent="0.2">
      <c r="A321" s="822" t="s">
        <v>575</v>
      </c>
      <c r="B321" s="823" t="s">
        <v>6063</v>
      </c>
      <c r="C321" s="823" t="s">
        <v>5728</v>
      </c>
      <c r="D321" s="823" t="s">
        <v>6122</v>
      </c>
      <c r="E321" s="823" t="s">
        <v>6123</v>
      </c>
      <c r="F321" s="832"/>
      <c r="G321" s="832"/>
      <c r="H321" s="832"/>
      <c r="I321" s="832"/>
      <c r="J321" s="832"/>
      <c r="K321" s="832"/>
      <c r="L321" s="832"/>
      <c r="M321" s="832"/>
      <c r="N321" s="832">
        <v>1</v>
      </c>
      <c r="O321" s="832">
        <v>1769</v>
      </c>
      <c r="P321" s="828"/>
      <c r="Q321" s="833">
        <v>1769</v>
      </c>
    </row>
    <row r="322" spans="1:17" ht="14.45" customHeight="1" x14ac:dyDescent="0.2">
      <c r="A322" s="822" t="s">
        <v>575</v>
      </c>
      <c r="B322" s="823" t="s">
        <v>6063</v>
      </c>
      <c r="C322" s="823" t="s">
        <v>5728</v>
      </c>
      <c r="D322" s="823" t="s">
        <v>6124</v>
      </c>
      <c r="E322" s="823" t="s">
        <v>6125</v>
      </c>
      <c r="F322" s="832"/>
      <c r="G322" s="832"/>
      <c r="H322" s="832"/>
      <c r="I322" s="832"/>
      <c r="J322" s="832"/>
      <c r="K322" s="832"/>
      <c r="L322" s="832"/>
      <c r="M322" s="832"/>
      <c r="N322" s="832">
        <v>1</v>
      </c>
      <c r="O322" s="832">
        <v>1653</v>
      </c>
      <c r="P322" s="828"/>
      <c r="Q322" s="833">
        <v>1653</v>
      </c>
    </row>
    <row r="323" spans="1:17" ht="14.45" customHeight="1" x14ac:dyDescent="0.2">
      <c r="A323" s="822" t="s">
        <v>575</v>
      </c>
      <c r="B323" s="823" t="s">
        <v>6063</v>
      </c>
      <c r="C323" s="823" t="s">
        <v>5728</v>
      </c>
      <c r="D323" s="823" t="s">
        <v>6126</v>
      </c>
      <c r="E323" s="823" t="s">
        <v>6127</v>
      </c>
      <c r="F323" s="832">
        <v>1</v>
      </c>
      <c r="G323" s="832">
        <v>1114</v>
      </c>
      <c r="H323" s="832"/>
      <c r="I323" s="832">
        <v>1114</v>
      </c>
      <c r="J323" s="832"/>
      <c r="K323" s="832"/>
      <c r="L323" s="832"/>
      <c r="M323" s="832"/>
      <c r="N323" s="832">
        <v>1</v>
      </c>
      <c r="O323" s="832">
        <v>1138</v>
      </c>
      <c r="P323" s="828"/>
      <c r="Q323" s="833">
        <v>1138</v>
      </c>
    </row>
    <row r="324" spans="1:17" ht="14.45" customHeight="1" x14ac:dyDescent="0.2">
      <c r="A324" s="822" t="s">
        <v>575</v>
      </c>
      <c r="B324" s="823" t="s">
        <v>6063</v>
      </c>
      <c r="C324" s="823" t="s">
        <v>5728</v>
      </c>
      <c r="D324" s="823" t="s">
        <v>6034</v>
      </c>
      <c r="E324" s="823" t="s">
        <v>6035</v>
      </c>
      <c r="F324" s="832"/>
      <c r="G324" s="832"/>
      <c r="H324" s="832"/>
      <c r="I324" s="832"/>
      <c r="J324" s="832"/>
      <c r="K324" s="832"/>
      <c r="L324" s="832"/>
      <c r="M324" s="832"/>
      <c r="N324" s="832">
        <v>1</v>
      </c>
      <c r="O324" s="832">
        <v>0</v>
      </c>
      <c r="P324" s="828"/>
      <c r="Q324" s="833">
        <v>0</v>
      </c>
    </row>
    <row r="325" spans="1:17" ht="14.45" customHeight="1" x14ac:dyDescent="0.2">
      <c r="A325" s="822" t="s">
        <v>575</v>
      </c>
      <c r="B325" s="823" t="s">
        <v>6063</v>
      </c>
      <c r="C325" s="823" t="s">
        <v>5728</v>
      </c>
      <c r="D325" s="823" t="s">
        <v>6128</v>
      </c>
      <c r="E325" s="823" t="s">
        <v>6077</v>
      </c>
      <c r="F325" s="832">
        <v>1</v>
      </c>
      <c r="G325" s="832">
        <v>595</v>
      </c>
      <c r="H325" s="832"/>
      <c r="I325" s="832">
        <v>595</v>
      </c>
      <c r="J325" s="832"/>
      <c r="K325" s="832"/>
      <c r="L325" s="832"/>
      <c r="M325" s="832"/>
      <c r="N325" s="832"/>
      <c r="O325" s="832"/>
      <c r="P325" s="828"/>
      <c r="Q325" s="833"/>
    </row>
    <row r="326" spans="1:17" ht="14.45" customHeight="1" x14ac:dyDescent="0.2">
      <c r="A326" s="822" t="s">
        <v>575</v>
      </c>
      <c r="B326" s="823" t="s">
        <v>6063</v>
      </c>
      <c r="C326" s="823" t="s">
        <v>5728</v>
      </c>
      <c r="D326" s="823" t="s">
        <v>6129</v>
      </c>
      <c r="E326" s="823" t="s">
        <v>6130</v>
      </c>
      <c r="F326" s="832"/>
      <c r="G326" s="832"/>
      <c r="H326" s="832"/>
      <c r="I326" s="832"/>
      <c r="J326" s="832"/>
      <c r="K326" s="832"/>
      <c r="L326" s="832"/>
      <c r="M326" s="832"/>
      <c r="N326" s="832">
        <v>1</v>
      </c>
      <c r="O326" s="832">
        <v>2530</v>
      </c>
      <c r="P326" s="828"/>
      <c r="Q326" s="833">
        <v>2530</v>
      </c>
    </row>
    <row r="327" spans="1:17" ht="14.45" customHeight="1" x14ac:dyDescent="0.2">
      <c r="A327" s="822" t="s">
        <v>575</v>
      </c>
      <c r="B327" s="823" t="s">
        <v>6063</v>
      </c>
      <c r="C327" s="823" t="s">
        <v>5728</v>
      </c>
      <c r="D327" s="823" t="s">
        <v>6131</v>
      </c>
      <c r="E327" s="823" t="s">
        <v>6132</v>
      </c>
      <c r="F327" s="832"/>
      <c r="G327" s="832"/>
      <c r="H327" s="832"/>
      <c r="I327" s="832"/>
      <c r="J327" s="832"/>
      <c r="K327" s="832"/>
      <c r="L327" s="832"/>
      <c r="M327" s="832"/>
      <c r="N327" s="832">
        <v>6</v>
      </c>
      <c r="O327" s="832">
        <v>0</v>
      </c>
      <c r="P327" s="828"/>
      <c r="Q327" s="833">
        <v>0</v>
      </c>
    </row>
    <row r="328" spans="1:17" ht="14.45" customHeight="1" x14ac:dyDescent="0.2">
      <c r="A328" s="822" t="s">
        <v>575</v>
      </c>
      <c r="B328" s="823" t="s">
        <v>6133</v>
      </c>
      <c r="C328" s="823" t="s">
        <v>5728</v>
      </c>
      <c r="D328" s="823" t="s">
        <v>5950</v>
      </c>
      <c r="E328" s="823" t="s">
        <v>5951</v>
      </c>
      <c r="F328" s="832">
        <v>1</v>
      </c>
      <c r="G328" s="832">
        <v>0</v>
      </c>
      <c r="H328" s="832"/>
      <c r="I328" s="832">
        <v>0</v>
      </c>
      <c r="J328" s="832"/>
      <c r="K328" s="832"/>
      <c r="L328" s="832"/>
      <c r="M328" s="832"/>
      <c r="N328" s="832"/>
      <c r="O328" s="832"/>
      <c r="P328" s="828"/>
      <c r="Q328" s="833"/>
    </row>
    <row r="329" spans="1:17" ht="14.45" customHeight="1" x14ac:dyDescent="0.2">
      <c r="A329" s="822" t="s">
        <v>575</v>
      </c>
      <c r="B329" s="823" t="s">
        <v>6133</v>
      </c>
      <c r="C329" s="823" t="s">
        <v>5728</v>
      </c>
      <c r="D329" s="823" t="s">
        <v>6134</v>
      </c>
      <c r="E329" s="823" t="s">
        <v>6135</v>
      </c>
      <c r="F329" s="832">
        <v>2</v>
      </c>
      <c r="G329" s="832">
        <v>0</v>
      </c>
      <c r="H329" s="832"/>
      <c r="I329" s="832">
        <v>0</v>
      </c>
      <c r="J329" s="832"/>
      <c r="K329" s="832"/>
      <c r="L329" s="832"/>
      <c r="M329" s="832"/>
      <c r="N329" s="832"/>
      <c r="O329" s="832"/>
      <c r="P329" s="828"/>
      <c r="Q329" s="833"/>
    </row>
    <row r="330" spans="1:17" ht="14.45" customHeight="1" x14ac:dyDescent="0.2">
      <c r="A330" s="822" t="s">
        <v>575</v>
      </c>
      <c r="B330" s="823" t="s">
        <v>6133</v>
      </c>
      <c r="C330" s="823" t="s">
        <v>5728</v>
      </c>
      <c r="D330" s="823" t="s">
        <v>5956</v>
      </c>
      <c r="E330" s="823" t="s">
        <v>5957</v>
      </c>
      <c r="F330" s="832">
        <v>8</v>
      </c>
      <c r="G330" s="832">
        <v>0</v>
      </c>
      <c r="H330" s="832"/>
      <c r="I330" s="832">
        <v>0</v>
      </c>
      <c r="J330" s="832">
        <v>3</v>
      </c>
      <c r="K330" s="832">
        <v>0</v>
      </c>
      <c r="L330" s="832"/>
      <c r="M330" s="832">
        <v>0</v>
      </c>
      <c r="N330" s="832">
        <v>2</v>
      </c>
      <c r="O330" s="832">
        <v>0</v>
      </c>
      <c r="P330" s="828"/>
      <c r="Q330" s="833">
        <v>0</v>
      </c>
    </row>
    <row r="331" spans="1:17" ht="14.45" customHeight="1" x14ac:dyDescent="0.2">
      <c r="A331" s="822" t="s">
        <v>575</v>
      </c>
      <c r="B331" s="823" t="s">
        <v>6133</v>
      </c>
      <c r="C331" s="823" t="s">
        <v>5728</v>
      </c>
      <c r="D331" s="823" t="s">
        <v>6136</v>
      </c>
      <c r="E331" s="823" t="s">
        <v>6137</v>
      </c>
      <c r="F331" s="832">
        <v>4</v>
      </c>
      <c r="G331" s="832">
        <v>0</v>
      </c>
      <c r="H331" s="832"/>
      <c r="I331" s="832">
        <v>0</v>
      </c>
      <c r="J331" s="832"/>
      <c r="K331" s="832"/>
      <c r="L331" s="832"/>
      <c r="M331" s="832"/>
      <c r="N331" s="832"/>
      <c r="O331" s="832"/>
      <c r="P331" s="828"/>
      <c r="Q331" s="833"/>
    </row>
    <row r="332" spans="1:17" ht="14.45" customHeight="1" x14ac:dyDescent="0.2">
      <c r="A332" s="822" t="s">
        <v>575</v>
      </c>
      <c r="B332" s="823" t="s">
        <v>6133</v>
      </c>
      <c r="C332" s="823" t="s">
        <v>5728</v>
      </c>
      <c r="D332" s="823" t="s">
        <v>6138</v>
      </c>
      <c r="E332" s="823" t="s">
        <v>6139</v>
      </c>
      <c r="F332" s="832">
        <v>4</v>
      </c>
      <c r="G332" s="832">
        <v>0</v>
      </c>
      <c r="H332" s="832"/>
      <c r="I332" s="832">
        <v>0</v>
      </c>
      <c r="J332" s="832"/>
      <c r="K332" s="832"/>
      <c r="L332" s="832"/>
      <c r="M332" s="832"/>
      <c r="N332" s="832"/>
      <c r="O332" s="832"/>
      <c r="P332" s="828"/>
      <c r="Q332" s="833"/>
    </row>
    <row r="333" spans="1:17" ht="14.45" customHeight="1" x14ac:dyDescent="0.2">
      <c r="A333" s="822" t="s">
        <v>575</v>
      </c>
      <c r="B333" s="823" t="s">
        <v>6133</v>
      </c>
      <c r="C333" s="823" t="s">
        <v>5728</v>
      </c>
      <c r="D333" s="823" t="s">
        <v>5968</v>
      </c>
      <c r="E333" s="823" t="s">
        <v>5969</v>
      </c>
      <c r="F333" s="832">
        <v>6</v>
      </c>
      <c r="G333" s="832">
        <v>0</v>
      </c>
      <c r="H333" s="832"/>
      <c r="I333" s="832">
        <v>0</v>
      </c>
      <c r="J333" s="832">
        <v>3</v>
      </c>
      <c r="K333" s="832">
        <v>0</v>
      </c>
      <c r="L333" s="832"/>
      <c r="M333" s="832">
        <v>0</v>
      </c>
      <c r="N333" s="832">
        <v>2</v>
      </c>
      <c r="O333" s="832">
        <v>0</v>
      </c>
      <c r="P333" s="828"/>
      <c r="Q333" s="833">
        <v>0</v>
      </c>
    </row>
    <row r="334" spans="1:17" ht="14.45" customHeight="1" x14ac:dyDescent="0.2">
      <c r="A334" s="822" t="s">
        <v>575</v>
      </c>
      <c r="B334" s="823" t="s">
        <v>6133</v>
      </c>
      <c r="C334" s="823" t="s">
        <v>5728</v>
      </c>
      <c r="D334" s="823" t="s">
        <v>5980</v>
      </c>
      <c r="E334" s="823" t="s">
        <v>5981</v>
      </c>
      <c r="F334" s="832">
        <v>4</v>
      </c>
      <c r="G334" s="832">
        <v>37444</v>
      </c>
      <c r="H334" s="832">
        <v>4</v>
      </c>
      <c r="I334" s="832">
        <v>9361</v>
      </c>
      <c r="J334" s="832">
        <v>1</v>
      </c>
      <c r="K334" s="832">
        <v>9361</v>
      </c>
      <c r="L334" s="832">
        <v>1</v>
      </c>
      <c r="M334" s="832">
        <v>9361</v>
      </c>
      <c r="N334" s="832"/>
      <c r="O334" s="832"/>
      <c r="P334" s="828"/>
      <c r="Q334" s="833"/>
    </row>
    <row r="335" spans="1:17" ht="14.45" customHeight="1" x14ac:dyDescent="0.2">
      <c r="A335" s="822" t="s">
        <v>575</v>
      </c>
      <c r="B335" s="823" t="s">
        <v>6133</v>
      </c>
      <c r="C335" s="823" t="s">
        <v>5728</v>
      </c>
      <c r="D335" s="823" t="s">
        <v>5982</v>
      </c>
      <c r="E335" s="823" t="s">
        <v>5983</v>
      </c>
      <c r="F335" s="832">
        <v>1</v>
      </c>
      <c r="G335" s="832">
        <v>446</v>
      </c>
      <c r="H335" s="832"/>
      <c r="I335" s="832">
        <v>446</v>
      </c>
      <c r="J335" s="832"/>
      <c r="K335" s="832"/>
      <c r="L335" s="832"/>
      <c r="M335" s="832"/>
      <c r="N335" s="832"/>
      <c r="O335" s="832"/>
      <c r="P335" s="828"/>
      <c r="Q335" s="833"/>
    </row>
    <row r="336" spans="1:17" ht="14.45" customHeight="1" x14ac:dyDescent="0.2">
      <c r="A336" s="822" t="s">
        <v>575</v>
      </c>
      <c r="B336" s="823" t="s">
        <v>6133</v>
      </c>
      <c r="C336" s="823" t="s">
        <v>5728</v>
      </c>
      <c r="D336" s="823" t="s">
        <v>5996</v>
      </c>
      <c r="E336" s="823" t="s">
        <v>5997</v>
      </c>
      <c r="F336" s="832">
        <v>1</v>
      </c>
      <c r="G336" s="832">
        <v>0</v>
      </c>
      <c r="H336" s="832"/>
      <c r="I336" s="832">
        <v>0</v>
      </c>
      <c r="J336" s="832">
        <v>4</v>
      </c>
      <c r="K336" s="832">
        <v>0</v>
      </c>
      <c r="L336" s="832"/>
      <c r="M336" s="832">
        <v>0</v>
      </c>
      <c r="N336" s="832">
        <v>1</v>
      </c>
      <c r="O336" s="832">
        <v>0</v>
      </c>
      <c r="P336" s="828"/>
      <c r="Q336" s="833">
        <v>0</v>
      </c>
    </row>
    <row r="337" spans="1:17" ht="14.45" customHeight="1" x14ac:dyDescent="0.2">
      <c r="A337" s="822" t="s">
        <v>575</v>
      </c>
      <c r="B337" s="823" t="s">
        <v>6133</v>
      </c>
      <c r="C337" s="823" t="s">
        <v>5728</v>
      </c>
      <c r="D337" s="823" t="s">
        <v>6140</v>
      </c>
      <c r="E337" s="823" t="s">
        <v>6141</v>
      </c>
      <c r="F337" s="832">
        <v>4</v>
      </c>
      <c r="G337" s="832">
        <v>0</v>
      </c>
      <c r="H337" s="832"/>
      <c r="I337" s="832">
        <v>0</v>
      </c>
      <c r="J337" s="832">
        <v>1</v>
      </c>
      <c r="K337" s="832">
        <v>0</v>
      </c>
      <c r="L337" s="832"/>
      <c r="M337" s="832">
        <v>0</v>
      </c>
      <c r="N337" s="832"/>
      <c r="O337" s="832"/>
      <c r="P337" s="828"/>
      <c r="Q337" s="833"/>
    </row>
    <row r="338" spans="1:17" ht="14.45" customHeight="1" x14ac:dyDescent="0.2">
      <c r="A338" s="822" t="s">
        <v>575</v>
      </c>
      <c r="B338" s="823" t="s">
        <v>6133</v>
      </c>
      <c r="C338" s="823" t="s">
        <v>5728</v>
      </c>
      <c r="D338" s="823" t="s">
        <v>6002</v>
      </c>
      <c r="E338" s="823" t="s">
        <v>6003</v>
      </c>
      <c r="F338" s="832">
        <v>3</v>
      </c>
      <c r="G338" s="832">
        <v>0</v>
      </c>
      <c r="H338" s="832"/>
      <c r="I338" s="832">
        <v>0</v>
      </c>
      <c r="J338" s="832">
        <v>1</v>
      </c>
      <c r="K338" s="832">
        <v>0</v>
      </c>
      <c r="L338" s="832"/>
      <c r="M338" s="832">
        <v>0</v>
      </c>
      <c r="N338" s="832">
        <v>2</v>
      </c>
      <c r="O338" s="832">
        <v>0</v>
      </c>
      <c r="P338" s="828"/>
      <c r="Q338" s="833">
        <v>0</v>
      </c>
    </row>
    <row r="339" spans="1:17" ht="14.45" customHeight="1" x14ac:dyDescent="0.2">
      <c r="A339" s="822" t="s">
        <v>575</v>
      </c>
      <c r="B339" s="823" t="s">
        <v>6133</v>
      </c>
      <c r="C339" s="823" t="s">
        <v>5728</v>
      </c>
      <c r="D339" s="823" t="s">
        <v>6012</v>
      </c>
      <c r="E339" s="823" t="s">
        <v>6013</v>
      </c>
      <c r="F339" s="832"/>
      <c r="G339" s="832"/>
      <c r="H339" s="832"/>
      <c r="I339" s="832"/>
      <c r="J339" s="832"/>
      <c r="K339" s="832"/>
      <c r="L339" s="832"/>
      <c r="M339" s="832"/>
      <c r="N339" s="832">
        <v>1</v>
      </c>
      <c r="O339" s="832">
        <v>0</v>
      </c>
      <c r="P339" s="828"/>
      <c r="Q339" s="833">
        <v>0</v>
      </c>
    </row>
    <row r="340" spans="1:17" ht="14.45" customHeight="1" x14ac:dyDescent="0.2">
      <c r="A340" s="822" t="s">
        <v>575</v>
      </c>
      <c r="B340" s="823" t="s">
        <v>6133</v>
      </c>
      <c r="C340" s="823" t="s">
        <v>5728</v>
      </c>
      <c r="D340" s="823" t="s">
        <v>6014</v>
      </c>
      <c r="E340" s="823" t="s">
        <v>6015</v>
      </c>
      <c r="F340" s="832">
        <v>1</v>
      </c>
      <c r="G340" s="832">
        <v>0</v>
      </c>
      <c r="H340" s="832"/>
      <c r="I340" s="832">
        <v>0</v>
      </c>
      <c r="J340" s="832">
        <v>1</v>
      </c>
      <c r="K340" s="832">
        <v>0</v>
      </c>
      <c r="L340" s="832"/>
      <c r="M340" s="832">
        <v>0</v>
      </c>
      <c r="N340" s="832"/>
      <c r="O340" s="832"/>
      <c r="P340" s="828"/>
      <c r="Q340" s="833"/>
    </row>
    <row r="341" spans="1:17" ht="14.45" customHeight="1" x14ac:dyDescent="0.2">
      <c r="A341" s="822" t="s">
        <v>575</v>
      </c>
      <c r="B341" s="823" t="s">
        <v>6133</v>
      </c>
      <c r="C341" s="823" t="s">
        <v>5728</v>
      </c>
      <c r="D341" s="823" t="s">
        <v>6142</v>
      </c>
      <c r="E341" s="823" t="s">
        <v>6143</v>
      </c>
      <c r="F341" s="832">
        <v>5</v>
      </c>
      <c r="G341" s="832">
        <v>0</v>
      </c>
      <c r="H341" s="832"/>
      <c r="I341" s="832">
        <v>0</v>
      </c>
      <c r="J341" s="832">
        <v>4</v>
      </c>
      <c r="K341" s="832">
        <v>0</v>
      </c>
      <c r="L341" s="832"/>
      <c r="M341" s="832">
        <v>0</v>
      </c>
      <c r="N341" s="832">
        <v>2</v>
      </c>
      <c r="O341" s="832">
        <v>0</v>
      </c>
      <c r="P341" s="828"/>
      <c r="Q341" s="833">
        <v>0</v>
      </c>
    </row>
    <row r="342" spans="1:17" ht="14.45" customHeight="1" x14ac:dyDescent="0.2">
      <c r="A342" s="822" t="s">
        <v>575</v>
      </c>
      <c r="B342" s="823" t="s">
        <v>6133</v>
      </c>
      <c r="C342" s="823" t="s">
        <v>5728</v>
      </c>
      <c r="D342" s="823" t="s">
        <v>6144</v>
      </c>
      <c r="E342" s="823" t="s">
        <v>6145</v>
      </c>
      <c r="F342" s="832">
        <v>1</v>
      </c>
      <c r="G342" s="832">
        <v>0</v>
      </c>
      <c r="H342" s="832"/>
      <c r="I342" s="832">
        <v>0</v>
      </c>
      <c r="J342" s="832"/>
      <c r="K342" s="832"/>
      <c r="L342" s="832"/>
      <c r="M342" s="832"/>
      <c r="N342" s="832"/>
      <c r="O342" s="832"/>
      <c r="P342" s="828"/>
      <c r="Q342" s="833"/>
    </row>
    <row r="343" spans="1:17" ht="14.45" customHeight="1" x14ac:dyDescent="0.2">
      <c r="A343" s="822" t="s">
        <v>575</v>
      </c>
      <c r="B343" s="823" t="s">
        <v>6133</v>
      </c>
      <c r="C343" s="823" t="s">
        <v>5728</v>
      </c>
      <c r="D343" s="823" t="s">
        <v>6146</v>
      </c>
      <c r="E343" s="823" t="s">
        <v>6147</v>
      </c>
      <c r="F343" s="832">
        <v>4</v>
      </c>
      <c r="G343" s="832">
        <v>0</v>
      </c>
      <c r="H343" s="832"/>
      <c r="I343" s="832">
        <v>0</v>
      </c>
      <c r="J343" s="832">
        <v>3</v>
      </c>
      <c r="K343" s="832">
        <v>0</v>
      </c>
      <c r="L343" s="832"/>
      <c r="M343" s="832">
        <v>0</v>
      </c>
      <c r="N343" s="832"/>
      <c r="O343" s="832"/>
      <c r="P343" s="828"/>
      <c r="Q343" s="833"/>
    </row>
    <row r="344" spans="1:17" ht="14.45" customHeight="1" x14ac:dyDescent="0.2">
      <c r="A344" s="822" t="s">
        <v>575</v>
      </c>
      <c r="B344" s="823" t="s">
        <v>6133</v>
      </c>
      <c r="C344" s="823" t="s">
        <v>5728</v>
      </c>
      <c r="D344" s="823" t="s">
        <v>6148</v>
      </c>
      <c r="E344" s="823" t="s">
        <v>6149</v>
      </c>
      <c r="F344" s="832"/>
      <c r="G344" s="832"/>
      <c r="H344" s="832"/>
      <c r="I344" s="832"/>
      <c r="J344" s="832">
        <v>1</v>
      </c>
      <c r="K344" s="832">
        <v>0</v>
      </c>
      <c r="L344" s="832"/>
      <c r="M344" s="832">
        <v>0</v>
      </c>
      <c r="N344" s="832"/>
      <c r="O344" s="832"/>
      <c r="P344" s="828"/>
      <c r="Q344" s="833"/>
    </row>
    <row r="345" spans="1:17" ht="14.45" customHeight="1" x14ac:dyDescent="0.2">
      <c r="A345" s="822" t="s">
        <v>575</v>
      </c>
      <c r="B345" s="823" t="s">
        <v>6133</v>
      </c>
      <c r="C345" s="823" t="s">
        <v>5728</v>
      </c>
      <c r="D345" s="823" t="s">
        <v>6150</v>
      </c>
      <c r="E345" s="823" t="s">
        <v>6151</v>
      </c>
      <c r="F345" s="832">
        <v>6</v>
      </c>
      <c r="G345" s="832">
        <v>45684</v>
      </c>
      <c r="H345" s="832">
        <v>1.9942378208486118</v>
      </c>
      <c r="I345" s="832">
        <v>7614</v>
      </c>
      <c r="J345" s="832">
        <v>3</v>
      </c>
      <c r="K345" s="832">
        <v>22908</v>
      </c>
      <c r="L345" s="832">
        <v>1</v>
      </c>
      <c r="M345" s="832">
        <v>7636</v>
      </c>
      <c r="N345" s="832">
        <v>2</v>
      </c>
      <c r="O345" s="832">
        <v>15352</v>
      </c>
      <c r="P345" s="828">
        <v>0.67015889645538673</v>
      </c>
      <c r="Q345" s="833">
        <v>7676</v>
      </c>
    </row>
    <row r="346" spans="1:17" ht="14.45" customHeight="1" x14ac:dyDescent="0.2">
      <c r="A346" s="822" t="s">
        <v>575</v>
      </c>
      <c r="B346" s="823" t="s">
        <v>6152</v>
      </c>
      <c r="C346" s="823" t="s">
        <v>5728</v>
      </c>
      <c r="D346" s="823" t="s">
        <v>6153</v>
      </c>
      <c r="E346" s="823" t="s">
        <v>6154</v>
      </c>
      <c r="F346" s="832">
        <v>1</v>
      </c>
      <c r="G346" s="832">
        <v>5720</v>
      </c>
      <c r="H346" s="832">
        <v>0.49583911234396671</v>
      </c>
      <c r="I346" s="832">
        <v>5720</v>
      </c>
      <c r="J346" s="832">
        <v>2</v>
      </c>
      <c r="K346" s="832">
        <v>11536</v>
      </c>
      <c r="L346" s="832">
        <v>1</v>
      </c>
      <c r="M346" s="832">
        <v>5768</v>
      </c>
      <c r="N346" s="832">
        <v>1</v>
      </c>
      <c r="O346" s="832">
        <v>5811</v>
      </c>
      <c r="P346" s="828">
        <v>0.50372746185852979</v>
      </c>
      <c r="Q346" s="833">
        <v>5811</v>
      </c>
    </row>
    <row r="347" spans="1:17" ht="14.45" customHeight="1" x14ac:dyDescent="0.2">
      <c r="A347" s="822" t="s">
        <v>575</v>
      </c>
      <c r="B347" s="823" t="s">
        <v>6152</v>
      </c>
      <c r="C347" s="823" t="s">
        <v>5728</v>
      </c>
      <c r="D347" s="823" t="s">
        <v>6155</v>
      </c>
      <c r="E347" s="823" t="s">
        <v>6156</v>
      </c>
      <c r="F347" s="832">
        <v>1</v>
      </c>
      <c r="G347" s="832">
        <v>2353</v>
      </c>
      <c r="H347" s="832"/>
      <c r="I347" s="832">
        <v>2353</v>
      </c>
      <c r="J347" s="832"/>
      <c r="K347" s="832"/>
      <c r="L347" s="832"/>
      <c r="M347" s="832"/>
      <c r="N347" s="832">
        <v>3</v>
      </c>
      <c r="O347" s="832">
        <v>7149</v>
      </c>
      <c r="P347" s="828"/>
      <c r="Q347" s="833">
        <v>2383</v>
      </c>
    </row>
    <row r="348" spans="1:17" ht="14.45" customHeight="1" x14ac:dyDescent="0.2">
      <c r="A348" s="822" t="s">
        <v>575</v>
      </c>
      <c r="B348" s="823" t="s">
        <v>6152</v>
      </c>
      <c r="C348" s="823" t="s">
        <v>5728</v>
      </c>
      <c r="D348" s="823" t="s">
        <v>6157</v>
      </c>
      <c r="E348" s="823" t="s">
        <v>6158</v>
      </c>
      <c r="F348" s="832"/>
      <c r="G348" s="832"/>
      <c r="H348" s="832"/>
      <c r="I348" s="832"/>
      <c r="J348" s="832">
        <v>1</v>
      </c>
      <c r="K348" s="832">
        <v>5259</v>
      </c>
      <c r="L348" s="832">
        <v>1</v>
      </c>
      <c r="M348" s="832">
        <v>5259</v>
      </c>
      <c r="N348" s="832"/>
      <c r="O348" s="832"/>
      <c r="P348" s="828"/>
      <c r="Q348" s="833"/>
    </row>
    <row r="349" spans="1:17" ht="14.45" customHeight="1" x14ac:dyDescent="0.2">
      <c r="A349" s="822" t="s">
        <v>575</v>
      </c>
      <c r="B349" s="823" t="s">
        <v>6152</v>
      </c>
      <c r="C349" s="823" t="s">
        <v>5728</v>
      </c>
      <c r="D349" s="823" t="s">
        <v>6159</v>
      </c>
      <c r="E349" s="823" t="s">
        <v>6160</v>
      </c>
      <c r="F349" s="832"/>
      <c r="G349" s="832"/>
      <c r="H349" s="832"/>
      <c r="I349" s="832"/>
      <c r="J349" s="832">
        <v>12</v>
      </c>
      <c r="K349" s="832">
        <v>2112</v>
      </c>
      <c r="L349" s="832">
        <v>1</v>
      </c>
      <c r="M349" s="832">
        <v>176</v>
      </c>
      <c r="N349" s="832">
        <v>10</v>
      </c>
      <c r="O349" s="832">
        <v>1770</v>
      </c>
      <c r="P349" s="828">
        <v>0.83806818181818177</v>
      </c>
      <c r="Q349" s="833">
        <v>177</v>
      </c>
    </row>
    <row r="350" spans="1:17" ht="14.45" customHeight="1" x14ac:dyDescent="0.2">
      <c r="A350" s="822" t="s">
        <v>575</v>
      </c>
      <c r="B350" s="823" t="s">
        <v>6152</v>
      </c>
      <c r="C350" s="823" t="s">
        <v>5728</v>
      </c>
      <c r="D350" s="823" t="s">
        <v>6161</v>
      </c>
      <c r="E350" s="823" t="s">
        <v>6162</v>
      </c>
      <c r="F350" s="832"/>
      <c r="G350" s="832"/>
      <c r="H350" s="832"/>
      <c r="I350" s="832"/>
      <c r="J350" s="832">
        <v>1</v>
      </c>
      <c r="K350" s="832">
        <v>1512</v>
      </c>
      <c r="L350" s="832">
        <v>1</v>
      </c>
      <c r="M350" s="832">
        <v>1512</v>
      </c>
      <c r="N350" s="832"/>
      <c r="O350" s="832"/>
      <c r="P350" s="828"/>
      <c r="Q350" s="833"/>
    </row>
    <row r="351" spans="1:17" ht="14.45" customHeight="1" x14ac:dyDescent="0.2">
      <c r="A351" s="822" t="s">
        <v>575</v>
      </c>
      <c r="B351" s="823" t="s">
        <v>6152</v>
      </c>
      <c r="C351" s="823" t="s">
        <v>5728</v>
      </c>
      <c r="D351" s="823" t="s">
        <v>6163</v>
      </c>
      <c r="E351" s="823" t="s">
        <v>6164</v>
      </c>
      <c r="F351" s="832">
        <v>1</v>
      </c>
      <c r="G351" s="832">
        <v>5621</v>
      </c>
      <c r="H351" s="832">
        <v>0.49576644910919032</v>
      </c>
      <c r="I351" s="832">
        <v>5621</v>
      </c>
      <c r="J351" s="832">
        <v>2</v>
      </c>
      <c r="K351" s="832">
        <v>11338</v>
      </c>
      <c r="L351" s="832">
        <v>1</v>
      </c>
      <c r="M351" s="832">
        <v>5669</v>
      </c>
      <c r="N351" s="832">
        <v>1</v>
      </c>
      <c r="O351" s="832">
        <v>5712</v>
      </c>
      <c r="P351" s="828">
        <v>0.50379255600635031</v>
      </c>
      <c r="Q351" s="833">
        <v>5712</v>
      </c>
    </row>
    <row r="352" spans="1:17" ht="14.45" customHeight="1" x14ac:dyDescent="0.2">
      <c r="A352" s="822" t="s">
        <v>575</v>
      </c>
      <c r="B352" s="823" t="s">
        <v>6152</v>
      </c>
      <c r="C352" s="823" t="s">
        <v>5728</v>
      </c>
      <c r="D352" s="823" t="s">
        <v>6165</v>
      </c>
      <c r="E352" s="823" t="s">
        <v>6166</v>
      </c>
      <c r="F352" s="832">
        <v>2</v>
      </c>
      <c r="G352" s="832">
        <v>7666</v>
      </c>
      <c r="H352" s="832">
        <v>0.66097603035006036</v>
      </c>
      <c r="I352" s="832">
        <v>3833</v>
      </c>
      <c r="J352" s="832">
        <v>3</v>
      </c>
      <c r="K352" s="832">
        <v>11598</v>
      </c>
      <c r="L352" s="832">
        <v>1</v>
      </c>
      <c r="M352" s="832">
        <v>3866</v>
      </c>
      <c r="N352" s="832">
        <v>8</v>
      </c>
      <c r="O352" s="832">
        <v>31160</v>
      </c>
      <c r="P352" s="828">
        <v>2.6866701155371615</v>
      </c>
      <c r="Q352" s="833">
        <v>3895</v>
      </c>
    </row>
    <row r="353" spans="1:17" ht="14.45" customHeight="1" x14ac:dyDescent="0.2">
      <c r="A353" s="822" t="s">
        <v>575</v>
      </c>
      <c r="B353" s="823" t="s">
        <v>6152</v>
      </c>
      <c r="C353" s="823" t="s">
        <v>5728</v>
      </c>
      <c r="D353" s="823" t="s">
        <v>6167</v>
      </c>
      <c r="E353" s="823" t="s">
        <v>6168</v>
      </c>
      <c r="F353" s="832">
        <v>1</v>
      </c>
      <c r="G353" s="832">
        <v>1598</v>
      </c>
      <c r="H353" s="832">
        <v>0.33064349265466586</v>
      </c>
      <c r="I353" s="832">
        <v>1598</v>
      </c>
      <c r="J353" s="832">
        <v>3</v>
      </c>
      <c r="K353" s="832">
        <v>4833</v>
      </c>
      <c r="L353" s="832">
        <v>1</v>
      </c>
      <c r="M353" s="832">
        <v>1611</v>
      </c>
      <c r="N353" s="832">
        <v>1</v>
      </c>
      <c r="O353" s="832">
        <v>1623</v>
      </c>
      <c r="P353" s="828">
        <v>0.33581626319056485</v>
      </c>
      <c r="Q353" s="833">
        <v>1623</v>
      </c>
    </row>
    <row r="354" spans="1:17" ht="14.45" customHeight="1" x14ac:dyDescent="0.2">
      <c r="A354" s="822" t="s">
        <v>575</v>
      </c>
      <c r="B354" s="823" t="s">
        <v>6152</v>
      </c>
      <c r="C354" s="823" t="s">
        <v>5728</v>
      </c>
      <c r="D354" s="823" t="s">
        <v>6169</v>
      </c>
      <c r="E354" s="823" t="s">
        <v>6170</v>
      </c>
      <c r="F354" s="832"/>
      <c r="G354" s="832"/>
      <c r="H354" s="832"/>
      <c r="I354" s="832"/>
      <c r="J354" s="832">
        <v>2</v>
      </c>
      <c r="K354" s="832">
        <v>5800</v>
      </c>
      <c r="L354" s="832">
        <v>1</v>
      </c>
      <c r="M354" s="832">
        <v>2900</v>
      </c>
      <c r="N354" s="832"/>
      <c r="O354" s="832"/>
      <c r="P354" s="828"/>
      <c r="Q354" s="833"/>
    </row>
    <row r="355" spans="1:17" ht="14.45" customHeight="1" x14ac:dyDescent="0.2">
      <c r="A355" s="822" t="s">
        <v>575</v>
      </c>
      <c r="B355" s="823" t="s">
        <v>6152</v>
      </c>
      <c r="C355" s="823" t="s">
        <v>5728</v>
      </c>
      <c r="D355" s="823" t="s">
        <v>6171</v>
      </c>
      <c r="E355" s="823" t="s">
        <v>6172</v>
      </c>
      <c r="F355" s="832"/>
      <c r="G355" s="832"/>
      <c r="H355" s="832"/>
      <c r="I355" s="832"/>
      <c r="J355" s="832">
        <v>3</v>
      </c>
      <c r="K355" s="832">
        <v>3624</v>
      </c>
      <c r="L355" s="832">
        <v>1</v>
      </c>
      <c r="M355" s="832">
        <v>1208</v>
      </c>
      <c r="N355" s="832"/>
      <c r="O355" s="832"/>
      <c r="P355" s="828"/>
      <c r="Q355" s="833"/>
    </row>
    <row r="356" spans="1:17" ht="14.45" customHeight="1" x14ac:dyDescent="0.2">
      <c r="A356" s="822" t="s">
        <v>575</v>
      </c>
      <c r="B356" s="823" t="s">
        <v>6152</v>
      </c>
      <c r="C356" s="823" t="s">
        <v>5728</v>
      </c>
      <c r="D356" s="823" t="s">
        <v>6173</v>
      </c>
      <c r="E356" s="823" t="s">
        <v>6174</v>
      </c>
      <c r="F356" s="832"/>
      <c r="G356" s="832"/>
      <c r="H356" s="832"/>
      <c r="I356" s="832"/>
      <c r="J356" s="832"/>
      <c r="K356" s="832"/>
      <c r="L356" s="832"/>
      <c r="M356" s="832"/>
      <c r="N356" s="832">
        <v>1</v>
      </c>
      <c r="O356" s="832">
        <v>6510</v>
      </c>
      <c r="P356" s="828"/>
      <c r="Q356" s="833">
        <v>6510</v>
      </c>
    </row>
    <row r="357" spans="1:17" ht="14.45" customHeight="1" x14ac:dyDescent="0.2">
      <c r="A357" s="822" t="s">
        <v>575</v>
      </c>
      <c r="B357" s="823" t="s">
        <v>6152</v>
      </c>
      <c r="C357" s="823" t="s">
        <v>5728</v>
      </c>
      <c r="D357" s="823" t="s">
        <v>6175</v>
      </c>
      <c r="E357" s="823" t="s">
        <v>6176</v>
      </c>
      <c r="F357" s="832">
        <v>2</v>
      </c>
      <c r="G357" s="832">
        <v>7980</v>
      </c>
      <c r="H357" s="832"/>
      <c r="I357" s="832">
        <v>3990</v>
      </c>
      <c r="J357" s="832"/>
      <c r="K357" s="832"/>
      <c r="L357" s="832"/>
      <c r="M357" s="832"/>
      <c r="N357" s="832">
        <v>1</v>
      </c>
      <c r="O357" s="832">
        <v>4041</v>
      </c>
      <c r="P357" s="828"/>
      <c r="Q357" s="833">
        <v>4041</v>
      </c>
    </row>
    <row r="358" spans="1:17" ht="14.45" customHeight="1" x14ac:dyDescent="0.2">
      <c r="A358" s="822" t="s">
        <v>575</v>
      </c>
      <c r="B358" s="823" t="s">
        <v>6152</v>
      </c>
      <c r="C358" s="823" t="s">
        <v>5728</v>
      </c>
      <c r="D358" s="823" t="s">
        <v>6177</v>
      </c>
      <c r="E358" s="823" t="s">
        <v>6178</v>
      </c>
      <c r="F358" s="832"/>
      <c r="G358" s="832"/>
      <c r="H358" s="832"/>
      <c r="I358" s="832"/>
      <c r="J358" s="832">
        <v>2</v>
      </c>
      <c r="K358" s="832">
        <v>11188</v>
      </c>
      <c r="L358" s="832">
        <v>1</v>
      </c>
      <c r="M358" s="832">
        <v>5594</v>
      </c>
      <c r="N358" s="832">
        <v>1</v>
      </c>
      <c r="O358" s="832">
        <v>5623</v>
      </c>
      <c r="P358" s="828">
        <v>0.50259206292456204</v>
      </c>
      <c r="Q358" s="833">
        <v>5623</v>
      </c>
    </row>
    <row r="359" spans="1:17" ht="14.45" customHeight="1" x14ac:dyDescent="0.2">
      <c r="A359" s="822" t="s">
        <v>575</v>
      </c>
      <c r="B359" s="823" t="s">
        <v>6152</v>
      </c>
      <c r="C359" s="823" t="s">
        <v>5728</v>
      </c>
      <c r="D359" s="823" t="s">
        <v>6179</v>
      </c>
      <c r="E359" s="823" t="s">
        <v>6180</v>
      </c>
      <c r="F359" s="832">
        <v>5</v>
      </c>
      <c r="G359" s="832">
        <v>6635</v>
      </c>
      <c r="H359" s="832">
        <v>0.99177877428998507</v>
      </c>
      <c r="I359" s="832">
        <v>1327</v>
      </c>
      <c r="J359" s="832">
        <v>5</v>
      </c>
      <c r="K359" s="832">
        <v>6690</v>
      </c>
      <c r="L359" s="832">
        <v>1</v>
      </c>
      <c r="M359" s="832">
        <v>1338</v>
      </c>
      <c r="N359" s="832">
        <v>7</v>
      </c>
      <c r="O359" s="832">
        <v>9429</v>
      </c>
      <c r="P359" s="828">
        <v>1.4094170403587445</v>
      </c>
      <c r="Q359" s="833">
        <v>1347</v>
      </c>
    </row>
    <row r="360" spans="1:17" ht="14.45" customHeight="1" x14ac:dyDescent="0.2">
      <c r="A360" s="822" t="s">
        <v>575</v>
      </c>
      <c r="B360" s="823" t="s">
        <v>6152</v>
      </c>
      <c r="C360" s="823" t="s">
        <v>5728</v>
      </c>
      <c r="D360" s="823" t="s">
        <v>6181</v>
      </c>
      <c r="E360" s="823" t="s">
        <v>6182</v>
      </c>
      <c r="F360" s="832"/>
      <c r="G360" s="832"/>
      <c r="H360" s="832"/>
      <c r="I360" s="832"/>
      <c r="J360" s="832">
        <v>4</v>
      </c>
      <c r="K360" s="832">
        <v>1932</v>
      </c>
      <c r="L360" s="832">
        <v>1</v>
      </c>
      <c r="M360" s="832">
        <v>483</v>
      </c>
      <c r="N360" s="832">
        <v>6</v>
      </c>
      <c r="O360" s="832">
        <v>2928</v>
      </c>
      <c r="P360" s="828">
        <v>1.515527950310559</v>
      </c>
      <c r="Q360" s="833">
        <v>488</v>
      </c>
    </row>
    <row r="361" spans="1:17" ht="14.45" customHeight="1" x14ac:dyDescent="0.2">
      <c r="A361" s="822" t="s">
        <v>575</v>
      </c>
      <c r="B361" s="823" t="s">
        <v>6152</v>
      </c>
      <c r="C361" s="823" t="s">
        <v>5728</v>
      </c>
      <c r="D361" s="823" t="s">
        <v>6183</v>
      </c>
      <c r="E361" s="823" t="s">
        <v>6184</v>
      </c>
      <c r="F361" s="832">
        <v>1</v>
      </c>
      <c r="G361" s="832">
        <v>4611</v>
      </c>
      <c r="H361" s="832"/>
      <c r="I361" s="832">
        <v>4611</v>
      </c>
      <c r="J361" s="832"/>
      <c r="K361" s="832"/>
      <c r="L361" s="832"/>
      <c r="M361" s="832"/>
      <c r="N361" s="832"/>
      <c r="O361" s="832"/>
      <c r="P361" s="828"/>
      <c r="Q361" s="833"/>
    </row>
    <row r="362" spans="1:17" ht="14.45" customHeight="1" x14ac:dyDescent="0.2">
      <c r="A362" s="822" t="s">
        <v>575</v>
      </c>
      <c r="B362" s="823" t="s">
        <v>6152</v>
      </c>
      <c r="C362" s="823" t="s">
        <v>5728</v>
      </c>
      <c r="D362" s="823" t="s">
        <v>6185</v>
      </c>
      <c r="E362" s="823" t="s">
        <v>6186</v>
      </c>
      <c r="F362" s="832">
        <v>1</v>
      </c>
      <c r="G362" s="832">
        <v>4120</v>
      </c>
      <c r="H362" s="832">
        <v>0.49734427812650894</v>
      </c>
      <c r="I362" s="832">
        <v>4120</v>
      </c>
      <c r="J362" s="832">
        <v>2</v>
      </c>
      <c r="K362" s="832">
        <v>8284</v>
      </c>
      <c r="L362" s="832">
        <v>1</v>
      </c>
      <c r="M362" s="832">
        <v>4142</v>
      </c>
      <c r="N362" s="832">
        <v>2</v>
      </c>
      <c r="O362" s="832">
        <v>8322</v>
      </c>
      <c r="P362" s="828">
        <v>1.0045871559633028</v>
      </c>
      <c r="Q362" s="833">
        <v>4161</v>
      </c>
    </row>
    <row r="363" spans="1:17" ht="14.45" customHeight="1" x14ac:dyDescent="0.2">
      <c r="A363" s="822" t="s">
        <v>575</v>
      </c>
      <c r="B363" s="823" t="s">
        <v>6152</v>
      </c>
      <c r="C363" s="823" t="s">
        <v>5728</v>
      </c>
      <c r="D363" s="823" t="s">
        <v>6187</v>
      </c>
      <c r="E363" s="823" t="s">
        <v>6188</v>
      </c>
      <c r="F363" s="832">
        <v>4</v>
      </c>
      <c r="G363" s="832">
        <v>1436</v>
      </c>
      <c r="H363" s="832"/>
      <c r="I363" s="832">
        <v>359</v>
      </c>
      <c r="J363" s="832"/>
      <c r="K363" s="832"/>
      <c r="L363" s="832"/>
      <c r="M363" s="832"/>
      <c r="N363" s="832">
        <v>2</v>
      </c>
      <c r="O363" s="832">
        <v>732</v>
      </c>
      <c r="P363" s="828"/>
      <c r="Q363" s="833">
        <v>366</v>
      </c>
    </row>
    <row r="364" spans="1:17" ht="14.45" customHeight="1" x14ac:dyDescent="0.2">
      <c r="A364" s="822" t="s">
        <v>575</v>
      </c>
      <c r="B364" s="823" t="s">
        <v>6152</v>
      </c>
      <c r="C364" s="823" t="s">
        <v>5728</v>
      </c>
      <c r="D364" s="823" t="s">
        <v>6189</v>
      </c>
      <c r="E364" s="823" t="s">
        <v>6190</v>
      </c>
      <c r="F364" s="832"/>
      <c r="G364" s="832"/>
      <c r="H364" s="832"/>
      <c r="I364" s="832"/>
      <c r="J364" s="832">
        <v>4</v>
      </c>
      <c r="K364" s="832">
        <v>620</v>
      </c>
      <c r="L364" s="832">
        <v>1</v>
      </c>
      <c r="M364" s="832">
        <v>155</v>
      </c>
      <c r="N364" s="832"/>
      <c r="O364" s="832"/>
      <c r="P364" s="828"/>
      <c r="Q364" s="833"/>
    </row>
    <row r="365" spans="1:17" ht="14.45" customHeight="1" x14ac:dyDescent="0.2">
      <c r="A365" s="822" t="s">
        <v>575</v>
      </c>
      <c r="B365" s="823" t="s">
        <v>6152</v>
      </c>
      <c r="C365" s="823" t="s">
        <v>5728</v>
      </c>
      <c r="D365" s="823" t="s">
        <v>6191</v>
      </c>
      <c r="E365" s="823" t="s">
        <v>6192</v>
      </c>
      <c r="F365" s="832">
        <v>2</v>
      </c>
      <c r="G365" s="832">
        <v>5004</v>
      </c>
      <c r="H365" s="832"/>
      <c r="I365" s="832">
        <v>2502</v>
      </c>
      <c r="J365" s="832"/>
      <c r="K365" s="832"/>
      <c r="L365" s="832"/>
      <c r="M365" s="832"/>
      <c r="N365" s="832"/>
      <c r="O365" s="832"/>
      <c r="P365" s="828"/>
      <c r="Q365" s="833"/>
    </row>
    <row r="366" spans="1:17" ht="14.45" customHeight="1" x14ac:dyDescent="0.2">
      <c r="A366" s="822" t="s">
        <v>575</v>
      </c>
      <c r="B366" s="823" t="s">
        <v>6152</v>
      </c>
      <c r="C366" s="823" t="s">
        <v>5728</v>
      </c>
      <c r="D366" s="823" t="s">
        <v>6193</v>
      </c>
      <c r="E366" s="823" t="s">
        <v>6194</v>
      </c>
      <c r="F366" s="832">
        <v>1</v>
      </c>
      <c r="G366" s="832">
        <v>716</v>
      </c>
      <c r="H366" s="832"/>
      <c r="I366" s="832">
        <v>716</v>
      </c>
      <c r="J366" s="832"/>
      <c r="K366" s="832"/>
      <c r="L366" s="832"/>
      <c r="M366" s="832"/>
      <c r="N366" s="832">
        <v>1</v>
      </c>
      <c r="O366" s="832">
        <v>732</v>
      </c>
      <c r="P366" s="828"/>
      <c r="Q366" s="833">
        <v>732</v>
      </c>
    </row>
    <row r="367" spans="1:17" ht="14.45" customHeight="1" x14ac:dyDescent="0.2">
      <c r="A367" s="822" t="s">
        <v>575</v>
      </c>
      <c r="B367" s="823" t="s">
        <v>6152</v>
      </c>
      <c r="C367" s="823" t="s">
        <v>5728</v>
      </c>
      <c r="D367" s="823" t="s">
        <v>6195</v>
      </c>
      <c r="E367" s="823" t="s">
        <v>6196</v>
      </c>
      <c r="F367" s="832">
        <v>1</v>
      </c>
      <c r="G367" s="832">
        <v>1449</v>
      </c>
      <c r="H367" s="832"/>
      <c r="I367" s="832">
        <v>1449</v>
      </c>
      <c r="J367" s="832"/>
      <c r="K367" s="832"/>
      <c r="L367" s="832"/>
      <c r="M367" s="832"/>
      <c r="N367" s="832">
        <v>16</v>
      </c>
      <c r="O367" s="832">
        <v>23520</v>
      </c>
      <c r="P367" s="828"/>
      <c r="Q367" s="833">
        <v>1470</v>
      </c>
    </row>
    <row r="368" spans="1:17" ht="14.45" customHeight="1" x14ac:dyDescent="0.2">
      <c r="A368" s="822" t="s">
        <v>575</v>
      </c>
      <c r="B368" s="823" t="s">
        <v>6152</v>
      </c>
      <c r="C368" s="823" t="s">
        <v>5728</v>
      </c>
      <c r="D368" s="823" t="s">
        <v>6197</v>
      </c>
      <c r="E368" s="823" t="s">
        <v>6198</v>
      </c>
      <c r="F368" s="832"/>
      <c r="G368" s="832"/>
      <c r="H368" s="832"/>
      <c r="I368" s="832"/>
      <c r="J368" s="832">
        <v>1</v>
      </c>
      <c r="K368" s="832">
        <v>10814</v>
      </c>
      <c r="L368" s="832">
        <v>1</v>
      </c>
      <c r="M368" s="832">
        <v>10814</v>
      </c>
      <c r="N368" s="832"/>
      <c r="O368" s="832"/>
      <c r="P368" s="828"/>
      <c r="Q368" s="833"/>
    </row>
    <row r="369" spans="1:17" ht="14.45" customHeight="1" x14ac:dyDescent="0.2">
      <c r="A369" s="822" t="s">
        <v>575</v>
      </c>
      <c r="B369" s="823" t="s">
        <v>6152</v>
      </c>
      <c r="C369" s="823" t="s">
        <v>5728</v>
      </c>
      <c r="D369" s="823" t="s">
        <v>6199</v>
      </c>
      <c r="E369" s="823" t="s">
        <v>6200</v>
      </c>
      <c r="F369" s="832">
        <v>1</v>
      </c>
      <c r="G369" s="832">
        <v>4620</v>
      </c>
      <c r="H369" s="832">
        <v>0.33061399742378705</v>
      </c>
      <c r="I369" s="832">
        <v>4620</v>
      </c>
      <c r="J369" s="832">
        <v>3</v>
      </c>
      <c r="K369" s="832">
        <v>13974</v>
      </c>
      <c r="L369" s="832">
        <v>1</v>
      </c>
      <c r="M369" s="832">
        <v>4658</v>
      </c>
      <c r="N369" s="832">
        <v>2</v>
      </c>
      <c r="O369" s="832">
        <v>9382</v>
      </c>
      <c r="P369" s="828">
        <v>0.67138972377272077</v>
      </c>
      <c r="Q369" s="833">
        <v>4691</v>
      </c>
    </row>
    <row r="370" spans="1:17" ht="14.45" customHeight="1" x14ac:dyDescent="0.2">
      <c r="A370" s="822" t="s">
        <v>575</v>
      </c>
      <c r="B370" s="823" t="s">
        <v>6152</v>
      </c>
      <c r="C370" s="823" t="s">
        <v>5728</v>
      </c>
      <c r="D370" s="823" t="s">
        <v>6201</v>
      </c>
      <c r="E370" s="823" t="s">
        <v>6202</v>
      </c>
      <c r="F370" s="832"/>
      <c r="G370" s="832"/>
      <c r="H370" s="832"/>
      <c r="I370" s="832"/>
      <c r="J370" s="832"/>
      <c r="K370" s="832"/>
      <c r="L370" s="832"/>
      <c r="M370" s="832"/>
      <c r="N370" s="832">
        <v>1</v>
      </c>
      <c r="O370" s="832">
        <v>3895</v>
      </c>
      <c r="P370" s="828"/>
      <c r="Q370" s="833">
        <v>3895</v>
      </c>
    </row>
    <row r="371" spans="1:17" ht="14.45" customHeight="1" x14ac:dyDescent="0.2">
      <c r="A371" s="822" t="s">
        <v>575</v>
      </c>
      <c r="B371" s="823" t="s">
        <v>6152</v>
      </c>
      <c r="C371" s="823" t="s">
        <v>5728</v>
      </c>
      <c r="D371" s="823" t="s">
        <v>6203</v>
      </c>
      <c r="E371" s="823" t="s">
        <v>6204</v>
      </c>
      <c r="F371" s="832">
        <v>2</v>
      </c>
      <c r="G371" s="832">
        <v>646</v>
      </c>
      <c r="H371" s="832"/>
      <c r="I371" s="832">
        <v>323</v>
      </c>
      <c r="J371" s="832"/>
      <c r="K371" s="832"/>
      <c r="L371" s="832"/>
      <c r="M371" s="832"/>
      <c r="N371" s="832"/>
      <c r="O371" s="832"/>
      <c r="P371" s="828"/>
      <c r="Q371" s="833"/>
    </row>
    <row r="372" spans="1:17" ht="14.45" customHeight="1" x14ac:dyDescent="0.2">
      <c r="A372" s="822" t="s">
        <v>575</v>
      </c>
      <c r="B372" s="823" t="s">
        <v>6205</v>
      </c>
      <c r="C372" s="823" t="s">
        <v>5728</v>
      </c>
      <c r="D372" s="823" t="s">
        <v>6206</v>
      </c>
      <c r="E372" s="823" t="s">
        <v>6207</v>
      </c>
      <c r="F372" s="832"/>
      <c r="G372" s="832"/>
      <c r="H372" s="832"/>
      <c r="I372" s="832"/>
      <c r="J372" s="832"/>
      <c r="K372" s="832"/>
      <c r="L372" s="832"/>
      <c r="M372" s="832"/>
      <c r="N372" s="832">
        <v>0</v>
      </c>
      <c r="O372" s="832">
        <v>0</v>
      </c>
      <c r="P372" s="828"/>
      <c r="Q372" s="833"/>
    </row>
    <row r="373" spans="1:17" ht="14.45" customHeight="1" x14ac:dyDescent="0.2">
      <c r="A373" s="822" t="s">
        <v>575</v>
      </c>
      <c r="B373" s="823" t="s">
        <v>6205</v>
      </c>
      <c r="C373" s="823" t="s">
        <v>5728</v>
      </c>
      <c r="D373" s="823" t="s">
        <v>6208</v>
      </c>
      <c r="E373" s="823" t="s">
        <v>6209</v>
      </c>
      <c r="F373" s="832"/>
      <c r="G373" s="832"/>
      <c r="H373" s="832"/>
      <c r="I373" s="832"/>
      <c r="J373" s="832"/>
      <c r="K373" s="832"/>
      <c r="L373" s="832"/>
      <c r="M373" s="832"/>
      <c r="N373" s="832">
        <v>0</v>
      </c>
      <c r="O373" s="832">
        <v>0</v>
      </c>
      <c r="P373" s="828"/>
      <c r="Q373" s="833"/>
    </row>
    <row r="374" spans="1:17" ht="14.45" customHeight="1" x14ac:dyDescent="0.2">
      <c r="A374" s="822" t="s">
        <v>575</v>
      </c>
      <c r="B374" s="823" t="s">
        <v>6205</v>
      </c>
      <c r="C374" s="823" t="s">
        <v>5728</v>
      </c>
      <c r="D374" s="823" t="s">
        <v>5948</v>
      </c>
      <c r="E374" s="823" t="s">
        <v>5949</v>
      </c>
      <c r="F374" s="832"/>
      <c r="G374" s="832"/>
      <c r="H374" s="832"/>
      <c r="I374" s="832"/>
      <c r="J374" s="832"/>
      <c r="K374" s="832"/>
      <c r="L374" s="832"/>
      <c r="M374" s="832"/>
      <c r="N374" s="832">
        <v>0</v>
      </c>
      <c r="O374" s="832">
        <v>0</v>
      </c>
      <c r="P374" s="828"/>
      <c r="Q374" s="833"/>
    </row>
    <row r="375" spans="1:17" ht="14.45" customHeight="1" x14ac:dyDescent="0.2">
      <c r="A375" s="822" t="s">
        <v>575</v>
      </c>
      <c r="B375" s="823" t="s">
        <v>6205</v>
      </c>
      <c r="C375" s="823" t="s">
        <v>5728</v>
      </c>
      <c r="D375" s="823" t="s">
        <v>6210</v>
      </c>
      <c r="E375" s="823" t="s">
        <v>6211</v>
      </c>
      <c r="F375" s="832"/>
      <c r="G375" s="832"/>
      <c r="H375" s="832"/>
      <c r="I375" s="832"/>
      <c r="J375" s="832"/>
      <c r="K375" s="832"/>
      <c r="L375" s="832"/>
      <c r="M375" s="832"/>
      <c r="N375" s="832">
        <v>0</v>
      </c>
      <c r="O375" s="832">
        <v>0</v>
      </c>
      <c r="P375" s="828"/>
      <c r="Q375" s="833"/>
    </row>
    <row r="376" spans="1:17" ht="14.45" customHeight="1" x14ac:dyDescent="0.2">
      <c r="A376" s="822" t="s">
        <v>575</v>
      </c>
      <c r="B376" s="823" t="s">
        <v>5811</v>
      </c>
      <c r="C376" s="823" t="s">
        <v>5756</v>
      </c>
      <c r="D376" s="823" t="s">
        <v>5903</v>
      </c>
      <c r="E376" s="823" t="s">
        <v>5904</v>
      </c>
      <c r="F376" s="832">
        <v>1</v>
      </c>
      <c r="G376" s="832">
        <v>2310</v>
      </c>
      <c r="H376" s="832"/>
      <c r="I376" s="832">
        <v>2310</v>
      </c>
      <c r="J376" s="832"/>
      <c r="K376" s="832"/>
      <c r="L376" s="832"/>
      <c r="M376" s="832"/>
      <c r="N376" s="832">
        <v>3</v>
      </c>
      <c r="O376" s="832">
        <v>4501.2000000000007</v>
      </c>
      <c r="P376" s="828"/>
      <c r="Q376" s="833">
        <v>1500.4000000000003</v>
      </c>
    </row>
    <row r="377" spans="1:17" ht="14.45" customHeight="1" x14ac:dyDescent="0.2">
      <c r="A377" s="822" t="s">
        <v>575</v>
      </c>
      <c r="B377" s="823" t="s">
        <v>5811</v>
      </c>
      <c r="C377" s="823" t="s">
        <v>5756</v>
      </c>
      <c r="D377" s="823" t="s">
        <v>5905</v>
      </c>
      <c r="E377" s="823" t="s">
        <v>5906</v>
      </c>
      <c r="F377" s="832">
        <v>2</v>
      </c>
      <c r="G377" s="832">
        <v>4620</v>
      </c>
      <c r="H377" s="832"/>
      <c r="I377" s="832">
        <v>2310</v>
      </c>
      <c r="J377" s="832"/>
      <c r="K377" s="832"/>
      <c r="L377" s="832"/>
      <c r="M377" s="832"/>
      <c r="N377" s="832"/>
      <c r="O377" s="832"/>
      <c r="P377" s="828"/>
      <c r="Q377" s="833"/>
    </row>
    <row r="378" spans="1:17" ht="14.45" customHeight="1" x14ac:dyDescent="0.2">
      <c r="A378" s="822" t="s">
        <v>575</v>
      </c>
      <c r="B378" s="823" t="s">
        <v>5811</v>
      </c>
      <c r="C378" s="823" t="s">
        <v>5756</v>
      </c>
      <c r="D378" s="823" t="s">
        <v>5828</v>
      </c>
      <c r="E378" s="823" t="s">
        <v>5829</v>
      </c>
      <c r="F378" s="832">
        <v>18</v>
      </c>
      <c r="G378" s="832">
        <v>16285.5</v>
      </c>
      <c r="H378" s="832">
        <v>9</v>
      </c>
      <c r="I378" s="832">
        <v>904.75</v>
      </c>
      <c r="J378" s="832">
        <v>2</v>
      </c>
      <c r="K378" s="832">
        <v>1809.5</v>
      </c>
      <c r="L378" s="832">
        <v>1</v>
      </c>
      <c r="M378" s="832">
        <v>904.75</v>
      </c>
      <c r="N378" s="832">
        <v>5</v>
      </c>
      <c r="O378" s="832">
        <v>4523.75</v>
      </c>
      <c r="P378" s="828">
        <v>2.5</v>
      </c>
      <c r="Q378" s="833">
        <v>904.75</v>
      </c>
    </row>
    <row r="379" spans="1:17" ht="14.45" customHeight="1" x14ac:dyDescent="0.2">
      <c r="A379" s="822" t="s">
        <v>575</v>
      </c>
      <c r="B379" s="823" t="s">
        <v>5811</v>
      </c>
      <c r="C379" s="823" t="s">
        <v>5756</v>
      </c>
      <c r="D379" s="823" t="s">
        <v>5759</v>
      </c>
      <c r="E379" s="823" t="s">
        <v>5760</v>
      </c>
      <c r="F379" s="832">
        <v>1</v>
      </c>
      <c r="G379" s="832">
        <v>242.64</v>
      </c>
      <c r="H379" s="832"/>
      <c r="I379" s="832">
        <v>242.64</v>
      </c>
      <c r="J379" s="832"/>
      <c r="K379" s="832"/>
      <c r="L379" s="832"/>
      <c r="M379" s="832"/>
      <c r="N379" s="832"/>
      <c r="O379" s="832"/>
      <c r="P379" s="828"/>
      <c r="Q379" s="833"/>
    </row>
    <row r="380" spans="1:17" ht="14.45" customHeight="1" x14ac:dyDescent="0.2">
      <c r="A380" s="822" t="s">
        <v>575</v>
      </c>
      <c r="B380" s="823" t="s">
        <v>5811</v>
      </c>
      <c r="C380" s="823" t="s">
        <v>5756</v>
      </c>
      <c r="D380" s="823" t="s">
        <v>5761</v>
      </c>
      <c r="E380" s="823" t="s">
        <v>5762</v>
      </c>
      <c r="F380" s="832"/>
      <c r="G380" s="832"/>
      <c r="H380" s="832"/>
      <c r="I380" s="832"/>
      <c r="J380" s="832"/>
      <c r="K380" s="832"/>
      <c r="L380" s="832"/>
      <c r="M380" s="832"/>
      <c r="N380" s="832">
        <v>1</v>
      </c>
      <c r="O380" s="832">
        <v>180.44</v>
      </c>
      <c r="P380" s="828"/>
      <c r="Q380" s="833">
        <v>180.44</v>
      </c>
    </row>
    <row r="381" spans="1:17" ht="14.45" customHeight="1" x14ac:dyDescent="0.2">
      <c r="A381" s="822" t="s">
        <v>575</v>
      </c>
      <c r="B381" s="823" t="s">
        <v>5811</v>
      </c>
      <c r="C381" s="823" t="s">
        <v>5728</v>
      </c>
      <c r="D381" s="823" t="s">
        <v>5887</v>
      </c>
      <c r="E381" s="823" t="s">
        <v>5888</v>
      </c>
      <c r="F381" s="832">
        <v>9</v>
      </c>
      <c r="G381" s="832">
        <v>1764</v>
      </c>
      <c r="H381" s="832">
        <v>0.40292370945637279</v>
      </c>
      <c r="I381" s="832">
        <v>196</v>
      </c>
      <c r="J381" s="832">
        <v>22</v>
      </c>
      <c r="K381" s="832">
        <v>4378</v>
      </c>
      <c r="L381" s="832">
        <v>1</v>
      </c>
      <c r="M381" s="832">
        <v>199</v>
      </c>
      <c r="N381" s="832">
        <v>13</v>
      </c>
      <c r="O381" s="832">
        <v>2613</v>
      </c>
      <c r="P381" s="828">
        <v>0.5968478757423481</v>
      </c>
      <c r="Q381" s="833">
        <v>201</v>
      </c>
    </row>
    <row r="382" spans="1:17" ht="14.45" customHeight="1" x14ac:dyDescent="0.2">
      <c r="A382" s="822" t="s">
        <v>575</v>
      </c>
      <c r="B382" s="823" t="s">
        <v>5811</v>
      </c>
      <c r="C382" s="823" t="s">
        <v>5728</v>
      </c>
      <c r="D382" s="823" t="s">
        <v>5773</v>
      </c>
      <c r="E382" s="823" t="s">
        <v>5774</v>
      </c>
      <c r="F382" s="832"/>
      <c r="G382" s="832"/>
      <c r="H382" s="832"/>
      <c r="I382" s="832"/>
      <c r="J382" s="832">
        <v>1</v>
      </c>
      <c r="K382" s="832">
        <v>38</v>
      </c>
      <c r="L382" s="832">
        <v>1</v>
      </c>
      <c r="M382" s="832">
        <v>38</v>
      </c>
      <c r="N382" s="832"/>
      <c r="O382" s="832"/>
      <c r="P382" s="828"/>
      <c r="Q382" s="833"/>
    </row>
    <row r="383" spans="1:17" ht="14.45" customHeight="1" x14ac:dyDescent="0.2">
      <c r="A383" s="822" t="s">
        <v>575</v>
      </c>
      <c r="B383" s="823" t="s">
        <v>5811</v>
      </c>
      <c r="C383" s="823" t="s">
        <v>5728</v>
      </c>
      <c r="D383" s="823" t="s">
        <v>5909</v>
      </c>
      <c r="E383" s="823" t="s">
        <v>5910</v>
      </c>
      <c r="F383" s="832"/>
      <c r="G383" s="832"/>
      <c r="H383" s="832"/>
      <c r="I383" s="832"/>
      <c r="J383" s="832"/>
      <c r="K383" s="832"/>
      <c r="L383" s="832"/>
      <c r="M383" s="832"/>
      <c r="N383" s="832">
        <v>3</v>
      </c>
      <c r="O383" s="832">
        <v>2409</v>
      </c>
      <c r="P383" s="828"/>
      <c r="Q383" s="833">
        <v>803</v>
      </c>
    </row>
    <row r="384" spans="1:17" ht="14.45" customHeight="1" x14ac:dyDescent="0.2">
      <c r="A384" s="822" t="s">
        <v>575</v>
      </c>
      <c r="B384" s="823" t="s">
        <v>5811</v>
      </c>
      <c r="C384" s="823" t="s">
        <v>5728</v>
      </c>
      <c r="D384" s="823" t="s">
        <v>5819</v>
      </c>
      <c r="E384" s="823" t="s">
        <v>5820</v>
      </c>
      <c r="F384" s="832">
        <v>102</v>
      </c>
      <c r="G384" s="832">
        <v>25704</v>
      </c>
      <c r="H384" s="832">
        <v>1.0999657651489216</v>
      </c>
      <c r="I384" s="832">
        <v>252</v>
      </c>
      <c r="J384" s="832">
        <v>92</v>
      </c>
      <c r="K384" s="832">
        <v>23368</v>
      </c>
      <c r="L384" s="832">
        <v>1</v>
      </c>
      <c r="M384" s="832">
        <v>254</v>
      </c>
      <c r="N384" s="832">
        <v>98</v>
      </c>
      <c r="O384" s="832">
        <v>24990</v>
      </c>
      <c r="P384" s="828">
        <v>1.0694111605614516</v>
      </c>
      <c r="Q384" s="833">
        <v>255</v>
      </c>
    </row>
    <row r="385" spans="1:17" ht="14.45" customHeight="1" x14ac:dyDescent="0.2">
      <c r="A385" s="822" t="s">
        <v>575</v>
      </c>
      <c r="B385" s="823" t="s">
        <v>5811</v>
      </c>
      <c r="C385" s="823" t="s">
        <v>5728</v>
      </c>
      <c r="D385" s="823" t="s">
        <v>5821</v>
      </c>
      <c r="E385" s="823" t="s">
        <v>5822</v>
      </c>
      <c r="F385" s="832">
        <v>9</v>
      </c>
      <c r="G385" s="832">
        <v>1143</v>
      </c>
      <c r="H385" s="832">
        <v>0.64795918367346939</v>
      </c>
      <c r="I385" s="832">
        <v>127</v>
      </c>
      <c r="J385" s="832">
        <v>14</v>
      </c>
      <c r="K385" s="832">
        <v>1764</v>
      </c>
      <c r="L385" s="832">
        <v>1</v>
      </c>
      <c r="M385" s="832">
        <v>126</v>
      </c>
      <c r="N385" s="832">
        <v>5</v>
      </c>
      <c r="O385" s="832">
        <v>635</v>
      </c>
      <c r="P385" s="828">
        <v>0.35997732426303852</v>
      </c>
      <c r="Q385" s="833">
        <v>127</v>
      </c>
    </row>
    <row r="386" spans="1:17" ht="14.45" customHeight="1" x14ac:dyDescent="0.2">
      <c r="A386" s="822" t="s">
        <v>575</v>
      </c>
      <c r="B386" s="823" t="s">
        <v>5811</v>
      </c>
      <c r="C386" s="823" t="s">
        <v>5728</v>
      </c>
      <c r="D386" s="823" t="s">
        <v>5834</v>
      </c>
      <c r="E386" s="823" t="s">
        <v>5835</v>
      </c>
      <c r="F386" s="832">
        <v>6</v>
      </c>
      <c r="G386" s="832">
        <v>4134</v>
      </c>
      <c r="H386" s="832">
        <v>1.1965267727930535</v>
      </c>
      <c r="I386" s="832">
        <v>689</v>
      </c>
      <c r="J386" s="832">
        <v>5</v>
      </c>
      <c r="K386" s="832">
        <v>3455</v>
      </c>
      <c r="L386" s="832">
        <v>1</v>
      </c>
      <c r="M386" s="832">
        <v>691</v>
      </c>
      <c r="N386" s="832"/>
      <c r="O386" s="832"/>
      <c r="P386" s="828"/>
      <c r="Q386" s="833"/>
    </row>
    <row r="387" spans="1:17" ht="14.45" customHeight="1" x14ac:dyDescent="0.2">
      <c r="A387" s="822" t="s">
        <v>575</v>
      </c>
      <c r="B387" s="823" t="s">
        <v>5811</v>
      </c>
      <c r="C387" s="823" t="s">
        <v>5728</v>
      </c>
      <c r="D387" s="823" t="s">
        <v>5836</v>
      </c>
      <c r="E387" s="823" t="s">
        <v>5833</v>
      </c>
      <c r="F387" s="832">
        <v>2</v>
      </c>
      <c r="G387" s="832">
        <v>1138</v>
      </c>
      <c r="H387" s="832">
        <v>0.22067093271281754</v>
      </c>
      <c r="I387" s="832">
        <v>569</v>
      </c>
      <c r="J387" s="832">
        <v>9</v>
      </c>
      <c r="K387" s="832">
        <v>5157</v>
      </c>
      <c r="L387" s="832">
        <v>1</v>
      </c>
      <c r="M387" s="832">
        <v>573</v>
      </c>
      <c r="N387" s="832">
        <v>7</v>
      </c>
      <c r="O387" s="832">
        <v>4032</v>
      </c>
      <c r="P387" s="828">
        <v>0.78184991273996507</v>
      </c>
      <c r="Q387" s="833">
        <v>576</v>
      </c>
    </row>
    <row r="388" spans="1:17" ht="14.45" customHeight="1" x14ac:dyDescent="0.2">
      <c r="A388" s="822" t="s">
        <v>575</v>
      </c>
      <c r="B388" s="823" t="s">
        <v>5811</v>
      </c>
      <c r="C388" s="823" t="s">
        <v>5728</v>
      </c>
      <c r="D388" s="823" t="s">
        <v>5837</v>
      </c>
      <c r="E388" s="823" t="s">
        <v>5835</v>
      </c>
      <c r="F388" s="832"/>
      <c r="G388" s="832"/>
      <c r="H388" s="832"/>
      <c r="I388" s="832"/>
      <c r="J388" s="832"/>
      <c r="K388" s="832"/>
      <c r="L388" s="832"/>
      <c r="M388" s="832"/>
      <c r="N388" s="832">
        <v>13</v>
      </c>
      <c r="O388" s="832">
        <v>9997</v>
      </c>
      <c r="P388" s="828"/>
      <c r="Q388" s="833">
        <v>769</v>
      </c>
    </row>
    <row r="389" spans="1:17" ht="14.45" customHeight="1" x14ac:dyDescent="0.2">
      <c r="A389" s="822" t="s">
        <v>575</v>
      </c>
      <c r="B389" s="823" t="s">
        <v>5811</v>
      </c>
      <c r="C389" s="823" t="s">
        <v>5728</v>
      </c>
      <c r="D389" s="823" t="s">
        <v>5889</v>
      </c>
      <c r="E389" s="823" t="s">
        <v>5854</v>
      </c>
      <c r="F389" s="832">
        <v>274</v>
      </c>
      <c r="G389" s="832">
        <v>224406</v>
      </c>
      <c r="H389" s="832">
        <v>1.1906912085404873</v>
      </c>
      <c r="I389" s="832">
        <v>819</v>
      </c>
      <c r="J389" s="832">
        <v>229</v>
      </c>
      <c r="K389" s="832">
        <v>188467</v>
      </c>
      <c r="L389" s="832">
        <v>1</v>
      </c>
      <c r="M389" s="832">
        <v>823</v>
      </c>
      <c r="N389" s="832">
        <v>256</v>
      </c>
      <c r="O389" s="832">
        <v>211456</v>
      </c>
      <c r="P389" s="828">
        <v>1.121978914080449</v>
      </c>
      <c r="Q389" s="833">
        <v>826</v>
      </c>
    </row>
    <row r="390" spans="1:17" ht="14.45" customHeight="1" x14ac:dyDescent="0.2">
      <c r="A390" s="822" t="s">
        <v>575</v>
      </c>
      <c r="B390" s="823" t="s">
        <v>5811</v>
      </c>
      <c r="C390" s="823" t="s">
        <v>5728</v>
      </c>
      <c r="D390" s="823" t="s">
        <v>5823</v>
      </c>
      <c r="E390" s="823" t="s">
        <v>5796</v>
      </c>
      <c r="F390" s="832">
        <v>2</v>
      </c>
      <c r="G390" s="832">
        <v>928</v>
      </c>
      <c r="H390" s="832"/>
      <c r="I390" s="832">
        <v>464</v>
      </c>
      <c r="J390" s="832"/>
      <c r="K390" s="832"/>
      <c r="L390" s="832"/>
      <c r="M390" s="832"/>
      <c r="N390" s="832"/>
      <c r="O390" s="832"/>
      <c r="P390" s="828"/>
      <c r="Q390" s="833"/>
    </row>
    <row r="391" spans="1:17" ht="14.45" customHeight="1" x14ac:dyDescent="0.2">
      <c r="A391" s="822" t="s">
        <v>575</v>
      </c>
      <c r="B391" s="823" t="s">
        <v>5811</v>
      </c>
      <c r="C391" s="823" t="s">
        <v>5728</v>
      </c>
      <c r="D391" s="823" t="s">
        <v>5838</v>
      </c>
      <c r="E391" s="823" t="s">
        <v>5798</v>
      </c>
      <c r="F391" s="832">
        <v>1</v>
      </c>
      <c r="G391" s="832">
        <v>447</v>
      </c>
      <c r="H391" s="832"/>
      <c r="I391" s="832">
        <v>447</v>
      </c>
      <c r="J391" s="832"/>
      <c r="K391" s="832"/>
      <c r="L391" s="832"/>
      <c r="M391" s="832"/>
      <c r="N391" s="832"/>
      <c r="O391" s="832"/>
      <c r="P391" s="828"/>
      <c r="Q391" s="833"/>
    </row>
    <row r="392" spans="1:17" ht="14.45" customHeight="1" x14ac:dyDescent="0.2">
      <c r="A392" s="822" t="s">
        <v>575</v>
      </c>
      <c r="B392" s="823" t="s">
        <v>5811</v>
      </c>
      <c r="C392" s="823" t="s">
        <v>5728</v>
      </c>
      <c r="D392" s="823" t="s">
        <v>5839</v>
      </c>
      <c r="E392" s="823" t="s">
        <v>5794</v>
      </c>
      <c r="F392" s="832">
        <v>3</v>
      </c>
      <c r="G392" s="832">
        <v>2190</v>
      </c>
      <c r="H392" s="832">
        <v>1.489795918367347</v>
      </c>
      <c r="I392" s="832">
        <v>730</v>
      </c>
      <c r="J392" s="832">
        <v>2</v>
      </c>
      <c r="K392" s="832">
        <v>1470</v>
      </c>
      <c r="L392" s="832">
        <v>1</v>
      </c>
      <c r="M392" s="832">
        <v>735</v>
      </c>
      <c r="N392" s="832">
        <v>5</v>
      </c>
      <c r="O392" s="832">
        <v>3700</v>
      </c>
      <c r="P392" s="828">
        <v>2.5170068027210886</v>
      </c>
      <c r="Q392" s="833">
        <v>740</v>
      </c>
    </row>
    <row r="393" spans="1:17" ht="14.45" customHeight="1" x14ac:dyDescent="0.2">
      <c r="A393" s="822" t="s">
        <v>575</v>
      </c>
      <c r="B393" s="823" t="s">
        <v>5811</v>
      </c>
      <c r="C393" s="823" t="s">
        <v>5728</v>
      </c>
      <c r="D393" s="823" t="s">
        <v>5840</v>
      </c>
      <c r="E393" s="823" t="s">
        <v>5841</v>
      </c>
      <c r="F393" s="832">
        <v>1</v>
      </c>
      <c r="G393" s="832">
        <v>834</v>
      </c>
      <c r="H393" s="832"/>
      <c r="I393" s="832">
        <v>834</v>
      </c>
      <c r="J393" s="832"/>
      <c r="K393" s="832"/>
      <c r="L393" s="832"/>
      <c r="M393" s="832"/>
      <c r="N393" s="832">
        <v>4</v>
      </c>
      <c r="O393" s="832">
        <v>3364</v>
      </c>
      <c r="P393" s="828"/>
      <c r="Q393" s="833">
        <v>841</v>
      </c>
    </row>
    <row r="394" spans="1:17" ht="14.45" customHeight="1" x14ac:dyDescent="0.2">
      <c r="A394" s="822" t="s">
        <v>575</v>
      </c>
      <c r="B394" s="823" t="s">
        <v>5811</v>
      </c>
      <c r="C394" s="823" t="s">
        <v>5728</v>
      </c>
      <c r="D394" s="823" t="s">
        <v>5842</v>
      </c>
      <c r="E394" s="823" t="s">
        <v>5843</v>
      </c>
      <c r="F394" s="832">
        <v>39</v>
      </c>
      <c r="G394" s="832">
        <v>8385</v>
      </c>
      <c r="H394" s="832">
        <v>1.3324328619100587</v>
      </c>
      <c r="I394" s="832">
        <v>215</v>
      </c>
      <c r="J394" s="832">
        <v>29</v>
      </c>
      <c r="K394" s="832">
        <v>6293</v>
      </c>
      <c r="L394" s="832">
        <v>1</v>
      </c>
      <c r="M394" s="832">
        <v>217</v>
      </c>
      <c r="N394" s="832">
        <v>40</v>
      </c>
      <c r="O394" s="832">
        <v>8760</v>
      </c>
      <c r="P394" s="828">
        <v>1.3920228825679326</v>
      </c>
      <c r="Q394" s="833">
        <v>219</v>
      </c>
    </row>
    <row r="395" spans="1:17" ht="14.45" customHeight="1" x14ac:dyDescent="0.2">
      <c r="A395" s="822" t="s">
        <v>575</v>
      </c>
      <c r="B395" s="823" t="s">
        <v>5811</v>
      </c>
      <c r="C395" s="823" t="s">
        <v>5728</v>
      </c>
      <c r="D395" s="823" t="s">
        <v>5779</v>
      </c>
      <c r="E395" s="823" t="s">
        <v>5780</v>
      </c>
      <c r="F395" s="832">
        <v>1</v>
      </c>
      <c r="G395" s="832">
        <v>355</v>
      </c>
      <c r="H395" s="832"/>
      <c r="I395" s="832">
        <v>355</v>
      </c>
      <c r="J395" s="832"/>
      <c r="K395" s="832"/>
      <c r="L395" s="832"/>
      <c r="M395" s="832"/>
      <c r="N395" s="832"/>
      <c r="O395" s="832"/>
      <c r="P395" s="828"/>
      <c r="Q395" s="833"/>
    </row>
    <row r="396" spans="1:17" ht="14.45" customHeight="1" x14ac:dyDescent="0.2">
      <c r="A396" s="822" t="s">
        <v>575</v>
      </c>
      <c r="B396" s="823" t="s">
        <v>5811</v>
      </c>
      <c r="C396" s="823" t="s">
        <v>5728</v>
      </c>
      <c r="D396" s="823" t="s">
        <v>5844</v>
      </c>
      <c r="E396" s="823" t="s">
        <v>5845</v>
      </c>
      <c r="F396" s="832">
        <v>443</v>
      </c>
      <c r="G396" s="832">
        <v>38098</v>
      </c>
      <c r="H396" s="832">
        <v>1.2621918897429101</v>
      </c>
      <c r="I396" s="832">
        <v>86</v>
      </c>
      <c r="J396" s="832">
        <v>343</v>
      </c>
      <c r="K396" s="832">
        <v>30184</v>
      </c>
      <c r="L396" s="832">
        <v>1</v>
      </c>
      <c r="M396" s="832">
        <v>88</v>
      </c>
      <c r="N396" s="832">
        <v>510</v>
      </c>
      <c r="O396" s="832">
        <v>45390</v>
      </c>
      <c r="P396" s="828">
        <v>1.5037768354094885</v>
      </c>
      <c r="Q396" s="833">
        <v>89</v>
      </c>
    </row>
    <row r="397" spans="1:17" ht="14.45" customHeight="1" x14ac:dyDescent="0.2">
      <c r="A397" s="822" t="s">
        <v>575</v>
      </c>
      <c r="B397" s="823" t="s">
        <v>5811</v>
      </c>
      <c r="C397" s="823" t="s">
        <v>5728</v>
      </c>
      <c r="D397" s="823" t="s">
        <v>5824</v>
      </c>
      <c r="E397" s="823" t="s">
        <v>5825</v>
      </c>
      <c r="F397" s="832">
        <v>2</v>
      </c>
      <c r="G397" s="832">
        <v>1440</v>
      </c>
      <c r="H397" s="832">
        <v>1.991701244813278</v>
      </c>
      <c r="I397" s="832">
        <v>720</v>
      </c>
      <c r="J397" s="832">
        <v>1</v>
      </c>
      <c r="K397" s="832">
        <v>723</v>
      </c>
      <c r="L397" s="832">
        <v>1</v>
      </c>
      <c r="M397" s="832">
        <v>723</v>
      </c>
      <c r="N397" s="832">
        <v>2</v>
      </c>
      <c r="O397" s="832">
        <v>1450</v>
      </c>
      <c r="P397" s="828">
        <v>2.0055325034578146</v>
      </c>
      <c r="Q397" s="833">
        <v>725</v>
      </c>
    </row>
    <row r="398" spans="1:17" ht="14.45" customHeight="1" x14ac:dyDescent="0.2">
      <c r="A398" s="822" t="s">
        <v>575</v>
      </c>
      <c r="B398" s="823" t="s">
        <v>5811</v>
      </c>
      <c r="C398" s="823" t="s">
        <v>5728</v>
      </c>
      <c r="D398" s="823" t="s">
        <v>5890</v>
      </c>
      <c r="E398" s="823" t="s">
        <v>5854</v>
      </c>
      <c r="F398" s="832">
        <v>110</v>
      </c>
      <c r="G398" s="832">
        <v>104830</v>
      </c>
      <c r="H398" s="832">
        <v>1.2604001346607032</v>
      </c>
      <c r="I398" s="832">
        <v>953</v>
      </c>
      <c r="J398" s="832">
        <v>87</v>
      </c>
      <c r="K398" s="832">
        <v>83172</v>
      </c>
      <c r="L398" s="832">
        <v>1</v>
      </c>
      <c r="M398" s="832">
        <v>956</v>
      </c>
      <c r="N398" s="832">
        <v>178</v>
      </c>
      <c r="O398" s="832">
        <v>170702</v>
      </c>
      <c r="P398" s="828">
        <v>2.0523974414466406</v>
      </c>
      <c r="Q398" s="833">
        <v>959</v>
      </c>
    </row>
    <row r="399" spans="1:17" ht="14.45" customHeight="1" x14ac:dyDescent="0.2">
      <c r="A399" s="822" t="s">
        <v>575</v>
      </c>
      <c r="B399" s="823" t="s">
        <v>5811</v>
      </c>
      <c r="C399" s="823" t="s">
        <v>5728</v>
      </c>
      <c r="D399" s="823" t="s">
        <v>5783</v>
      </c>
      <c r="E399" s="823" t="s">
        <v>5784</v>
      </c>
      <c r="F399" s="832">
        <v>4</v>
      </c>
      <c r="G399" s="832">
        <v>484</v>
      </c>
      <c r="H399" s="832">
        <v>0.39672131147540984</v>
      </c>
      <c r="I399" s="832">
        <v>121</v>
      </c>
      <c r="J399" s="832">
        <v>10</v>
      </c>
      <c r="K399" s="832">
        <v>1220</v>
      </c>
      <c r="L399" s="832">
        <v>1</v>
      </c>
      <c r="M399" s="832">
        <v>122</v>
      </c>
      <c r="N399" s="832">
        <v>8</v>
      </c>
      <c r="O399" s="832">
        <v>984</v>
      </c>
      <c r="P399" s="828">
        <v>0.80655737704918029</v>
      </c>
      <c r="Q399" s="833">
        <v>123</v>
      </c>
    </row>
    <row r="400" spans="1:17" ht="14.45" customHeight="1" x14ac:dyDescent="0.2">
      <c r="A400" s="822" t="s">
        <v>575</v>
      </c>
      <c r="B400" s="823" t="s">
        <v>5811</v>
      </c>
      <c r="C400" s="823" t="s">
        <v>5728</v>
      </c>
      <c r="D400" s="823" t="s">
        <v>5853</v>
      </c>
      <c r="E400" s="823" t="s">
        <v>5854</v>
      </c>
      <c r="F400" s="832">
        <v>29</v>
      </c>
      <c r="G400" s="832">
        <v>21634</v>
      </c>
      <c r="H400" s="832">
        <v>1.807653743315508</v>
      </c>
      <c r="I400" s="832">
        <v>746</v>
      </c>
      <c r="J400" s="832">
        <v>16</v>
      </c>
      <c r="K400" s="832">
        <v>11968</v>
      </c>
      <c r="L400" s="832">
        <v>1</v>
      </c>
      <c r="M400" s="832">
        <v>748</v>
      </c>
      <c r="N400" s="832">
        <v>14</v>
      </c>
      <c r="O400" s="832">
        <v>10486</v>
      </c>
      <c r="P400" s="828">
        <v>0.87616978609625673</v>
      </c>
      <c r="Q400" s="833">
        <v>749</v>
      </c>
    </row>
    <row r="401" spans="1:17" ht="14.45" customHeight="1" x14ac:dyDescent="0.2">
      <c r="A401" s="822" t="s">
        <v>575</v>
      </c>
      <c r="B401" s="823" t="s">
        <v>5811</v>
      </c>
      <c r="C401" s="823" t="s">
        <v>5728</v>
      </c>
      <c r="D401" s="823" t="s">
        <v>5855</v>
      </c>
      <c r="E401" s="823" t="s">
        <v>5856</v>
      </c>
      <c r="F401" s="832">
        <v>200</v>
      </c>
      <c r="G401" s="832">
        <v>108800</v>
      </c>
      <c r="H401" s="832">
        <v>1.2532540834427628</v>
      </c>
      <c r="I401" s="832">
        <v>544</v>
      </c>
      <c r="J401" s="832">
        <v>159</v>
      </c>
      <c r="K401" s="832">
        <v>86814</v>
      </c>
      <c r="L401" s="832">
        <v>1</v>
      </c>
      <c r="M401" s="832">
        <v>546</v>
      </c>
      <c r="N401" s="832">
        <v>140</v>
      </c>
      <c r="O401" s="832">
        <v>76580</v>
      </c>
      <c r="P401" s="828">
        <v>0.88211578777616517</v>
      </c>
      <c r="Q401" s="833">
        <v>547</v>
      </c>
    </row>
    <row r="402" spans="1:17" ht="14.45" customHeight="1" x14ac:dyDescent="0.2">
      <c r="A402" s="822" t="s">
        <v>575</v>
      </c>
      <c r="B402" s="823" t="s">
        <v>5811</v>
      </c>
      <c r="C402" s="823" t="s">
        <v>5728</v>
      </c>
      <c r="D402" s="823" t="s">
        <v>5846</v>
      </c>
      <c r="E402" s="823" t="s">
        <v>5847</v>
      </c>
      <c r="F402" s="832"/>
      <c r="G402" s="832"/>
      <c r="H402" s="832"/>
      <c r="I402" s="832"/>
      <c r="J402" s="832"/>
      <c r="K402" s="832"/>
      <c r="L402" s="832"/>
      <c r="M402" s="832"/>
      <c r="N402" s="832">
        <v>1</v>
      </c>
      <c r="O402" s="832">
        <v>311</v>
      </c>
      <c r="P402" s="828"/>
      <c r="Q402" s="833">
        <v>311</v>
      </c>
    </row>
    <row r="403" spans="1:17" ht="14.45" customHeight="1" x14ac:dyDescent="0.2">
      <c r="A403" s="822" t="s">
        <v>575</v>
      </c>
      <c r="B403" s="823" t="s">
        <v>5811</v>
      </c>
      <c r="C403" s="823" t="s">
        <v>5728</v>
      </c>
      <c r="D403" s="823" t="s">
        <v>5848</v>
      </c>
      <c r="E403" s="823" t="s">
        <v>5843</v>
      </c>
      <c r="F403" s="832">
        <v>2</v>
      </c>
      <c r="G403" s="832">
        <v>358</v>
      </c>
      <c r="H403" s="832">
        <v>2</v>
      </c>
      <c r="I403" s="832">
        <v>179</v>
      </c>
      <c r="J403" s="832">
        <v>1</v>
      </c>
      <c r="K403" s="832">
        <v>179</v>
      </c>
      <c r="L403" s="832">
        <v>1</v>
      </c>
      <c r="M403" s="832">
        <v>179</v>
      </c>
      <c r="N403" s="832">
        <v>3</v>
      </c>
      <c r="O403" s="832">
        <v>540</v>
      </c>
      <c r="P403" s="828">
        <v>3.016759776536313</v>
      </c>
      <c r="Q403" s="833">
        <v>180</v>
      </c>
    </row>
    <row r="404" spans="1:17" ht="14.45" customHeight="1" x14ac:dyDescent="0.2">
      <c r="A404" s="822" t="s">
        <v>575</v>
      </c>
      <c r="B404" s="823" t="s">
        <v>5811</v>
      </c>
      <c r="C404" s="823" t="s">
        <v>5728</v>
      </c>
      <c r="D404" s="823" t="s">
        <v>5849</v>
      </c>
      <c r="E404" s="823" t="s">
        <v>5847</v>
      </c>
      <c r="F404" s="832">
        <v>4</v>
      </c>
      <c r="G404" s="832">
        <v>1524</v>
      </c>
      <c r="H404" s="832">
        <v>1.9792207792207792</v>
      </c>
      <c r="I404" s="832">
        <v>381</v>
      </c>
      <c r="J404" s="832">
        <v>2</v>
      </c>
      <c r="K404" s="832">
        <v>770</v>
      </c>
      <c r="L404" s="832">
        <v>1</v>
      </c>
      <c r="M404" s="832">
        <v>385</v>
      </c>
      <c r="N404" s="832">
        <v>16</v>
      </c>
      <c r="O404" s="832">
        <v>6208</v>
      </c>
      <c r="P404" s="828">
        <v>8.0623376623376615</v>
      </c>
      <c r="Q404" s="833">
        <v>388</v>
      </c>
    </row>
    <row r="405" spans="1:17" ht="14.45" customHeight="1" x14ac:dyDescent="0.2">
      <c r="A405" s="822" t="s">
        <v>575</v>
      </c>
      <c r="B405" s="823" t="s">
        <v>5811</v>
      </c>
      <c r="C405" s="823" t="s">
        <v>5728</v>
      </c>
      <c r="D405" s="823" t="s">
        <v>5793</v>
      </c>
      <c r="E405" s="823" t="s">
        <v>5794</v>
      </c>
      <c r="F405" s="832">
        <v>1</v>
      </c>
      <c r="G405" s="832">
        <v>620</v>
      </c>
      <c r="H405" s="832"/>
      <c r="I405" s="832">
        <v>620</v>
      </c>
      <c r="J405" s="832"/>
      <c r="K405" s="832"/>
      <c r="L405" s="832"/>
      <c r="M405" s="832"/>
      <c r="N405" s="832"/>
      <c r="O405" s="832"/>
      <c r="P405" s="828"/>
      <c r="Q405" s="833"/>
    </row>
    <row r="406" spans="1:17" ht="14.45" customHeight="1" x14ac:dyDescent="0.2">
      <c r="A406" s="822" t="s">
        <v>575</v>
      </c>
      <c r="B406" s="823" t="s">
        <v>5811</v>
      </c>
      <c r="C406" s="823" t="s">
        <v>5728</v>
      </c>
      <c r="D406" s="823" t="s">
        <v>5891</v>
      </c>
      <c r="E406" s="823" t="s">
        <v>5892</v>
      </c>
      <c r="F406" s="832">
        <v>5</v>
      </c>
      <c r="G406" s="832">
        <v>500</v>
      </c>
      <c r="H406" s="832">
        <v>0.83333333333333337</v>
      </c>
      <c r="I406" s="832">
        <v>100</v>
      </c>
      <c r="J406" s="832">
        <v>6</v>
      </c>
      <c r="K406" s="832">
        <v>600</v>
      </c>
      <c r="L406" s="832">
        <v>1</v>
      </c>
      <c r="M406" s="832">
        <v>100</v>
      </c>
      <c r="N406" s="832">
        <v>3</v>
      </c>
      <c r="O406" s="832">
        <v>300</v>
      </c>
      <c r="P406" s="828">
        <v>0.5</v>
      </c>
      <c r="Q406" s="833">
        <v>100</v>
      </c>
    </row>
    <row r="407" spans="1:17" ht="14.45" customHeight="1" x14ac:dyDescent="0.2">
      <c r="A407" s="822" t="s">
        <v>575</v>
      </c>
      <c r="B407" s="823" t="s">
        <v>5811</v>
      </c>
      <c r="C407" s="823" t="s">
        <v>5728</v>
      </c>
      <c r="D407" s="823" t="s">
        <v>5893</v>
      </c>
      <c r="E407" s="823" t="s">
        <v>5854</v>
      </c>
      <c r="F407" s="832">
        <v>40</v>
      </c>
      <c r="G407" s="832">
        <v>41440</v>
      </c>
      <c r="H407" s="832">
        <v>1.7324414715719063</v>
      </c>
      <c r="I407" s="832">
        <v>1036</v>
      </c>
      <c r="J407" s="832">
        <v>23</v>
      </c>
      <c r="K407" s="832">
        <v>23920</v>
      </c>
      <c r="L407" s="832">
        <v>1</v>
      </c>
      <c r="M407" s="832">
        <v>1040</v>
      </c>
      <c r="N407" s="832">
        <v>51</v>
      </c>
      <c r="O407" s="832">
        <v>53193</v>
      </c>
      <c r="P407" s="828">
        <v>2.2237876254180602</v>
      </c>
      <c r="Q407" s="833">
        <v>1043</v>
      </c>
    </row>
    <row r="408" spans="1:17" ht="14.45" customHeight="1" x14ac:dyDescent="0.2">
      <c r="A408" s="822" t="s">
        <v>575</v>
      </c>
      <c r="B408" s="823" t="s">
        <v>5811</v>
      </c>
      <c r="C408" s="823" t="s">
        <v>5728</v>
      </c>
      <c r="D408" s="823" t="s">
        <v>5914</v>
      </c>
      <c r="E408" s="823" t="s">
        <v>5896</v>
      </c>
      <c r="F408" s="832"/>
      <c r="G408" s="832"/>
      <c r="H408" s="832"/>
      <c r="I408" s="832"/>
      <c r="J408" s="832">
        <v>19</v>
      </c>
      <c r="K408" s="832">
        <v>11571</v>
      </c>
      <c r="L408" s="832">
        <v>1</v>
      </c>
      <c r="M408" s="832">
        <v>609</v>
      </c>
      <c r="N408" s="832"/>
      <c r="O408" s="832"/>
      <c r="P408" s="828"/>
      <c r="Q408" s="833"/>
    </row>
    <row r="409" spans="1:17" ht="14.45" customHeight="1" x14ac:dyDescent="0.2">
      <c r="A409" s="822" t="s">
        <v>575</v>
      </c>
      <c r="B409" s="823" t="s">
        <v>5811</v>
      </c>
      <c r="C409" s="823" t="s">
        <v>5728</v>
      </c>
      <c r="D409" s="823" t="s">
        <v>5852</v>
      </c>
      <c r="E409" s="823" t="s">
        <v>5831</v>
      </c>
      <c r="F409" s="832"/>
      <c r="G409" s="832"/>
      <c r="H409" s="832"/>
      <c r="I409" s="832"/>
      <c r="J409" s="832">
        <v>6</v>
      </c>
      <c r="K409" s="832">
        <v>2454</v>
      </c>
      <c r="L409" s="832">
        <v>1</v>
      </c>
      <c r="M409" s="832">
        <v>409</v>
      </c>
      <c r="N409" s="832"/>
      <c r="O409" s="832"/>
      <c r="P409" s="828"/>
      <c r="Q409" s="833"/>
    </row>
    <row r="410" spans="1:17" ht="14.45" customHeight="1" x14ac:dyDescent="0.2">
      <c r="A410" s="822" t="s">
        <v>575</v>
      </c>
      <c r="B410" s="823" t="s">
        <v>5811</v>
      </c>
      <c r="C410" s="823" t="s">
        <v>5728</v>
      </c>
      <c r="D410" s="823" t="s">
        <v>5897</v>
      </c>
      <c r="E410" s="823" t="s">
        <v>5898</v>
      </c>
      <c r="F410" s="832">
        <v>1</v>
      </c>
      <c r="G410" s="832">
        <v>625</v>
      </c>
      <c r="H410" s="832">
        <v>0.99681020733652315</v>
      </c>
      <c r="I410" s="832">
        <v>625</v>
      </c>
      <c r="J410" s="832">
        <v>1</v>
      </c>
      <c r="K410" s="832">
        <v>627</v>
      </c>
      <c r="L410" s="832">
        <v>1</v>
      </c>
      <c r="M410" s="832">
        <v>627</v>
      </c>
      <c r="N410" s="832">
        <v>4</v>
      </c>
      <c r="O410" s="832">
        <v>2520</v>
      </c>
      <c r="P410" s="828">
        <v>4.0191387559808609</v>
      </c>
      <c r="Q410" s="833">
        <v>630</v>
      </c>
    </row>
    <row r="411" spans="1:17" ht="14.45" customHeight="1" x14ac:dyDescent="0.2">
      <c r="A411" s="822" t="s">
        <v>575</v>
      </c>
      <c r="B411" s="823" t="s">
        <v>5811</v>
      </c>
      <c r="C411" s="823" t="s">
        <v>5728</v>
      </c>
      <c r="D411" s="823" t="s">
        <v>5899</v>
      </c>
      <c r="E411" s="823" t="s">
        <v>5898</v>
      </c>
      <c r="F411" s="832">
        <v>1</v>
      </c>
      <c r="G411" s="832">
        <v>539</v>
      </c>
      <c r="H411" s="832"/>
      <c r="I411" s="832">
        <v>539</v>
      </c>
      <c r="J411" s="832"/>
      <c r="K411" s="832"/>
      <c r="L411" s="832"/>
      <c r="M411" s="832"/>
      <c r="N411" s="832"/>
      <c r="O411" s="832"/>
      <c r="P411" s="828"/>
      <c r="Q411" s="833"/>
    </row>
    <row r="412" spans="1:17" ht="14.45" customHeight="1" x14ac:dyDescent="0.2">
      <c r="A412" s="822" t="s">
        <v>575</v>
      </c>
      <c r="B412" s="823" t="s">
        <v>5811</v>
      </c>
      <c r="C412" s="823" t="s">
        <v>5728</v>
      </c>
      <c r="D412" s="823" t="s">
        <v>5917</v>
      </c>
      <c r="E412" s="823" t="s">
        <v>5918</v>
      </c>
      <c r="F412" s="832">
        <v>1</v>
      </c>
      <c r="G412" s="832">
        <v>1381</v>
      </c>
      <c r="H412" s="832"/>
      <c r="I412" s="832">
        <v>1381</v>
      </c>
      <c r="J412" s="832"/>
      <c r="K412" s="832"/>
      <c r="L412" s="832"/>
      <c r="M412" s="832"/>
      <c r="N412" s="832"/>
      <c r="O412" s="832"/>
      <c r="P412" s="828"/>
      <c r="Q412" s="833"/>
    </row>
    <row r="413" spans="1:17" ht="14.45" customHeight="1" x14ac:dyDescent="0.2">
      <c r="A413" s="822" t="s">
        <v>575</v>
      </c>
      <c r="B413" s="823" t="s">
        <v>5811</v>
      </c>
      <c r="C413" s="823" t="s">
        <v>5728</v>
      </c>
      <c r="D413" s="823" t="s">
        <v>5924</v>
      </c>
      <c r="E413" s="823" t="s">
        <v>5896</v>
      </c>
      <c r="F413" s="832">
        <v>19</v>
      </c>
      <c r="G413" s="832">
        <v>16625</v>
      </c>
      <c r="H413" s="832"/>
      <c r="I413" s="832">
        <v>875</v>
      </c>
      <c r="J413" s="832"/>
      <c r="K413" s="832"/>
      <c r="L413" s="832"/>
      <c r="M413" s="832"/>
      <c r="N413" s="832"/>
      <c r="O413" s="832"/>
      <c r="P413" s="828"/>
      <c r="Q413" s="833"/>
    </row>
    <row r="414" spans="1:17" ht="14.45" customHeight="1" x14ac:dyDescent="0.2">
      <c r="A414" s="822" t="s">
        <v>575</v>
      </c>
      <c r="B414" s="823" t="s">
        <v>5811</v>
      </c>
      <c r="C414" s="823" t="s">
        <v>5728</v>
      </c>
      <c r="D414" s="823" t="s">
        <v>5919</v>
      </c>
      <c r="E414" s="823" t="s">
        <v>5920</v>
      </c>
      <c r="F414" s="832"/>
      <c r="G414" s="832"/>
      <c r="H414" s="832"/>
      <c r="I414" s="832"/>
      <c r="J414" s="832"/>
      <c r="K414" s="832"/>
      <c r="L414" s="832"/>
      <c r="M414" s="832"/>
      <c r="N414" s="832">
        <v>2</v>
      </c>
      <c r="O414" s="832">
        <v>728</v>
      </c>
      <c r="P414" s="828"/>
      <c r="Q414" s="833">
        <v>364</v>
      </c>
    </row>
    <row r="415" spans="1:17" ht="14.45" customHeight="1" x14ac:dyDescent="0.2">
      <c r="A415" s="822" t="s">
        <v>575</v>
      </c>
      <c r="B415" s="823" t="s">
        <v>6212</v>
      </c>
      <c r="C415" s="823" t="s">
        <v>5728</v>
      </c>
      <c r="D415" s="823" t="s">
        <v>6213</v>
      </c>
      <c r="E415" s="823" t="s">
        <v>6214</v>
      </c>
      <c r="F415" s="832"/>
      <c r="G415" s="832"/>
      <c r="H415" s="832"/>
      <c r="I415" s="832"/>
      <c r="J415" s="832"/>
      <c r="K415" s="832"/>
      <c r="L415" s="832"/>
      <c r="M415" s="832"/>
      <c r="N415" s="832">
        <v>1</v>
      </c>
      <c r="O415" s="832">
        <v>271</v>
      </c>
      <c r="P415" s="828"/>
      <c r="Q415" s="833">
        <v>271</v>
      </c>
    </row>
    <row r="416" spans="1:17" ht="14.45" customHeight="1" x14ac:dyDescent="0.2">
      <c r="A416" s="822" t="s">
        <v>575</v>
      </c>
      <c r="B416" s="823" t="s">
        <v>6212</v>
      </c>
      <c r="C416" s="823" t="s">
        <v>5728</v>
      </c>
      <c r="D416" s="823" t="s">
        <v>5948</v>
      </c>
      <c r="E416" s="823" t="s">
        <v>5949</v>
      </c>
      <c r="F416" s="832">
        <v>15</v>
      </c>
      <c r="G416" s="832">
        <v>12585</v>
      </c>
      <c r="H416" s="832">
        <v>1.4900544636514326</v>
      </c>
      <c r="I416" s="832">
        <v>839</v>
      </c>
      <c r="J416" s="832">
        <v>10</v>
      </c>
      <c r="K416" s="832">
        <v>8446</v>
      </c>
      <c r="L416" s="832">
        <v>1</v>
      </c>
      <c r="M416" s="832">
        <v>844.6</v>
      </c>
      <c r="N416" s="832">
        <v>7</v>
      </c>
      <c r="O416" s="832">
        <v>5958</v>
      </c>
      <c r="P416" s="828">
        <v>0.70542268529481411</v>
      </c>
      <c r="Q416" s="833">
        <v>851.14285714285711</v>
      </c>
    </row>
    <row r="417" spans="1:17" ht="14.45" customHeight="1" x14ac:dyDescent="0.2">
      <c r="A417" s="822" t="s">
        <v>575</v>
      </c>
      <c r="B417" s="823" t="s">
        <v>6212</v>
      </c>
      <c r="C417" s="823" t="s">
        <v>5728</v>
      </c>
      <c r="D417" s="823" t="s">
        <v>6210</v>
      </c>
      <c r="E417" s="823" t="s">
        <v>6211</v>
      </c>
      <c r="F417" s="832">
        <v>1</v>
      </c>
      <c r="G417" s="832">
        <v>2506</v>
      </c>
      <c r="H417" s="832"/>
      <c r="I417" s="832">
        <v>2506</v>
      </c>
      <c r="J417" s="832"/>
      <c r="K417" s="832"/>
      <c r="L417" s="832"/>
      <c r="M417" s="832"/>
      <c r="N417" s="832">
        <v>1</v>
      </c>
      <c r="O417" s="832">
        <v>2536</v>
      </c>
      <c r="P417" s="828"/>
      <c r="Q417" s="833">
        <v>2536</v>
      </c>
    </row>
    <row r="418" spans="1:17" ht="14.45" customHeight="1" x14ac:dyDescent="0.2">
      <c r="A418" s="822" t="s">
        <v>575</v>
      </c>
      <c r="B418" s="823" t="s">
        <v>6212</v>
      </c>
      <c r="C418" s="823" t="s">
        <v>5728</v>
      </c>
      <c r="D418" s="823" t="s">
        <v>6215</v>
      </c>
      <c r="E418" s="823" t="s">
        <v>6216</v>
      </c>
      <c r="F418" s="832"/>
      <c r="G418" s="832"/>
      <c r="H418" s="832"/>
      <c r="I418" s="832"/>
      <c r="J418" s="832"/>
      <c r="K418" s="832"/>
      <c r="L418" s="832"/>
      <c r="M418" s="832"/>
      <c r="N418" s="832">
        <v>1</v>
      </c>
      <c r="O418" s="832">
        <v>416</v>
      </c>
      <c r="P418" s="828"/>
      <c r="Q418" s="833">
        <v>416</v>
      </c>
    </row>
    <row r="419" spans="1:17" ht="14.45" customHeight="1" x14ac:dyDescent="0.2">
      <c r="A419" s="822" t="s">
        <v>575</v>
      </c>
      <c r="B419" s="823" t="s">
        <v>6212</v>
      </c>
      <c r="C419" s="823" t="s">
        <v>5728</v>
      </c>
      <c r="D419" s="823" t="s">
        <v>6217</v>
      </c>
      <c r="E419" s="823" t="s">
        <v>6218</v>
      </c>
      <c r="F419" s="832"/>
      <c r="G419" s="832"/>
      <c r="H419" s="832"/>
      <c r="I419" s="832"/>
      <c r="J419" s="832"/>
      <c r="K419" s="832"/>
      <c r="L419" s="832"/>
      <c r="M419" s="832"/>
      <c r="N419" s="832">
        <v>3</v>
      </c>
      <c r="O419" s="832">
        <v>264</v>
      </c>
      <c r="P419" s="828"/>
      <c r="Q419" s="833">
        <v>88</v>
      </c>
    </row>
    <row r="420" spans="1:17" ht="14.45" customHeight="1" x14ac:dyDescent="0.2">
      <c r="A420" s="822" t="s">
        <v>575</v>
      </c>
      <c r="B420" s="823" t="s">
        <v>6212</v>
      </c>
      <c r="C420" s="823" t="s">
        <v>5728</v>
      </c>
      <c r="D420" s="823" t="s">
        <v>6219</v>
      </c>
      <c r="E420" s="823" t="s">
        <v>6220</v>
      </c>
      <c r="F420" s="832"/>
      <c r="G420" s="832"/>
      <c r="H420" s="832"/>
      <c r="I420" s="832"/>
      <c r="J420" s="832"/>
      <c r="K420" s="832"/>
      <c r="L420" s="832"/>
      <c r="M420" s="832"/>
      <c r="N420" s="832">
        <v>1</v>
      </c>
      <c r="O420" s="832">
        <v>527</v>
      </c>
      <c r="P420" s="828"/>
      <c r="Q420" s="833">
        <v>527</v>
      </c>
    </row>
    <row r="421" spans="1:17" ht="14.45" customHeight="1" x14ac:dyDescent="0.2">
      <c r="A421" s="822" t="s">
        <v>575</v>
      </c>
      <c r="B421" s="823" t="s">
        <v>5727</v>
      </c>
      <c r="C421" s="823" t="s">
        <v>5732</v>
      </c>
      <c r="D421" s="823" t="s">
        <v>6221</v>
      </c>
      <c r="E421" s="823" t="s">
        <v>1377</v>
      </c>
      <c r="F421" s="832"/>
      <c r="G421" s="832"/>
      <c r="H421" s="832"/>
      <c r="I421" s="832"/>
      <c r="J421" s="832">
        <v>4.8000000000000007</v>
      </c>
      <c r="K421" s="832">
        <v>5401.49</v>
      </c>
      <c r="L421" s="832">
        <v>1</v>
      </c>
      <c r="M421" s="832">
        <v>1125.3104166666665</v>
      </c>
      <c r="N421" s="832"/>
      <c r="O421" s="832"/>
      <c r="P421" s="828"/>
      <c r="Q421" s="833"/>
    </row>
    <row r="422" spans="1:17" ht="14.45" customHeight="1" x14ac:dyDescent="0.2">
      <c r="A422" s="822" t="s">
        <v>575</v>
      </c>
      <c r="B422" s="823" t="s">
        <v>5727</v>
      </c>
      <c r="C422" s="823" t="s">
        <v>5732</v>
      </c>
      <c r="D422" s="823" t="s">
        <v>6222</v>
      </c>
      <c r="E422" s="823" t="s">
        <v>6223</v>
      </c>
      <c r="F422" s="832">
        <v>20</v>
      </c>
      <c r="G422" s="832">
        <v>14794.000000000002</v>
      </c>
      <c r="H422" s="832"/>
      <c r="I422" s="832">
        <v>739.7</v>
      </c>
      <c r="J422" s="832"/>
      <c r="K422" s="832"/>
      <c r="L422" s="832"/>
      <c r="M422" s="832"/>
      <c r="N422" s="832"/>
      <c r="O422" s="832"/>
      <c r="P422" s="828"/>
      <c r="Q422" s="833"/>
    </row>
    <row r="423" spans="1:17" ht="14.45" customHeight="1" x14ac:dyDescent="0.2">
      <c r="A423" s="822" t="s">
        <v>575</v>
      </c>
      <c r="B423" s="823" t="s">
        <v>5727</v>
      </c>
      <c r="C423" s="823" t="s">
        <v>5732</v>
      </c>
      <c r="D423" s="823" t="s">
        <v>6224</v>
      </c>
      <c r="E423" s="823" t="s">
        <v>1282</v>
      </c>
      <c r="F423" s="832">
        <v>27</v>
      </c>
      <c r="G423" s="832">
        <v>135180.23000000001</v>
      </c>
      <c r="H423" s="832">
        <v>0.84067035355358311</v>
      </c>
      <c r="I423" s="832">
        <v>5006.6751851851859</v>
      </c>
      <c r="J423" s="832">
        <v>36</v>
      </c>
      <c r="K423" s="832">
        <v>160800.51999999999</v>
      </c>
      <c r="L423" s="832">
        <v>1</v>
      </c>
      <c r="M423" s="832">
        <v>4466.681111111111</v>
      </c>
      <c r="N423" s="832"/>
      <c r="O423" s="832"/>
      <c r="P423" s="828"/>
      <c r="Q423" s="833"/>
    </row>
    <row r="424" spans="1:17" ht="14.45" customHeight="1" x14ac:dyDescent="0.2">
      <c r="A424" s="822" t="s">
        <v>575</v>
      </c>
      <c r="B424" s="823" t="s">
        <v>5727</v>
      </c>
      <c r="C424" s="823" t="s">
        <v>5732</v>
      </c>
      <c r="D424" s="823" t="s">
        <v>6225</v>
      </c>
      <c r="E424" s="823" t="s">
        <v>2509</v>
      </c>
      <c r="F424" s="832">
        <v>38</v>
      </c>
      <c r="G424" s="832">
        <v>3043.04</v>
      </c>
      <c r="H424" s="832"/>
      <c r="I424" s="832">
        <v>80.08</v>
      </c>
      <c r="J424" s="832"/>
      <c r="K424" s="832"/>
      <c r="L424" s="832"/>
      <c r="M424" s="832"/>
      <c r="N424" s="832"/>
      <c r="O424" s="832"/>
      <c r="P424" s="828"/>
      <c r="Q424" s="833"/>
    </row>
    <row r="425" spans="1:17" ht="14.45" customHeight="1" x14ac:dyDescent="0.2">
      <c r="A425" s="822" t="s">
        <v>575</v>
      </c>
      <c r="B425" s="823" t="s">
        <v>5727</v>
      </c>
      <c r="C425" s="823" t="s">
        <v>5732</v>
      </c>
      <c r="D425" s="823" t="s">
        <v>6226</v>
      </c>
      <c r="E425" s="823" t="s">
        <v>2509</v>
      </c>
      <c r="F425" s="832"/>
      <c r="G425" s="832"/>
      <c r="H425" s="832"/>
      <c r="I425" s="832"/>
      <c r="J425" s="832">
        <v>0.6</v>
      </c>
      <c r="K425" s="832">
        <v>45.67</v>
      </c>
      <c r="L425" s="832">
        <v>1</v>
      </c>
      <c r="M425" s="832">
        <v>76.116666666666674</v>
      </c>
      <c r="N425" s="832"/>
      <c r="O425" s="832"/>
      <c r="P425" s="828"/>
      <c r="Q425" s="833"/>
    </row>
    <row r="426" spans="1:17" ht="14.45" customHeight="1" x14ac:dyDescent="0.2">
      <c r="A426" s="822" t="s">
        <v>575</v>
      </c>
      <c r="B426" s="823" t="s">
        <v>5727</v>
      </c>
      <c r="C426" s="823" t="s">
        <v>5732</v>
      </c>
      <c r="D426" s="823" t="s">
        <v>6227</v>
      </c>
      <c r="E426" s="823" t="s">
        <v>6228</v>
      </c>
      <c r="F426" s="832"/>
      <c r="G426" s="832"/>
      <c r="H426" s="832"/>
      <c r="I426" s="832"/>
      <c r="J426" s="832">
        <v>53.199999999999996</v>
      </c>
      <c r="K426" s="832">
        <v>19807.860000000008</v>
      </c>
      <c r="L426" s="832">
        <v>1</v>
      </c>
      <c r="M426" s="832">
        <v>372.32819548872197</v>
      </c>
      <c r="N426" s="832">
        <v>13.300000000000002</v>
      </c>
      <c r="O426" s="832">
        <v>4309.2</v>
      </c>
      <c r="P426" s="828">
        <v>0.21755000287764545</v>
      </c>
      <c r="Q426" s="833">
        <v>323.99999999999994</v>
      </c>
    </row>
    <row r="427" spans="1:17" ht="14.45" customHeight="1" x14ac:dyDescent="0.2">
      <c r="A427" s="822" t="s">
        <v>575</v>
      </c>
      <c r="B427" s="823" t="s">
        <v>5727</v>
      </c>
      <c r="C427" s="823" t="s">
        <v>5732</v>
      </c>
      <c r="D427" s="823" t="s">
        <v>6229</v>
      </c>
      <c r="E427" s="823" t="s">
        <v>6230</v>
      </c>
      <c r="F427" s="832">
        <v>7.5</v>
      </c>
      <c r="G427" s="832">
        <v>5178.43</v>
      </c>
      <c r="H427" s="832">
        <v>0.60969473054625434</v>
      </c>
      <c r="I427" s="832">
        <v>690.45733333333339</v>
      </c>
      <c r="J427" s="832">
        <v>16</v>
      </c>
      <c r="K427" s="832">
        <v>8493.48</v>
      </c>
      <c r="L427" s="832">
        <v>1</v>
      </c>
      <c r="M427" s="832">
        <v>530.84249999999997</v>
      </c>
      <c r="N427" s="832">
        <v>3</v>
      </c>
      <c r="O427" s="832">
        <v>2071.38</v>
      </c>
      <c r="P427" s="828">
        <v>0.24387883411746425</v>
      </c>
      <c r="Q427" s="833">
        <v>690.46</v>
      </c>
    </row>
    <row r="428" spans="1:17" ht="14.45" customHeight="1" x14ac:dyDescent="0.2">
      <c r="A428" s="822" t="s">
        <v>575</v>
      </c>
      <c r="B428" s="823" t="s">
        <v>5727</v>
      </c>
      <c r="C428" s="823" t="s">
        <v>5732</v>
      </c>
      <c r="D428" s="823" t="s">
        <v>6231</v>
      </c>
      <c r="E428" s="823" t="s">
        <v>6232</v>
      </c>
      <c r="F428" s="832">
        <v>217</v>
      </c>
      <c r="G428" s="832">
        <v>12672.800000000001</v>
      </c>
      <c r="H428" s="832">
        <v>2.1706801960203284</v>
      </c>
      <c r="I428" s="832">
        <v>58.400000000000006</v>
      </c>
      <c r="J428" s="832">
        <v>149.19999999999999</v>
      </c>
      <c r="K428" s="832">
        <v>5838.17</v>
      </c>
      <c r="L428" s="832">
        <v>1</v>
      </c>
      <c r="M428" s="832">
        <v>39.129825737265421</v>
      </c>
      <c r="N428" s="832"/>
      <c r="O428" s="832"/>
      <c r="P428" s="828"/>
      <c r="Q428" s="833"/>
    </row>
    <row r="429" spans="1:17" ht="14.45" customHeight="1" x14ac:dyDescent="0.2">
      <c r="A429" s="822" t="s">
        <v>575</v>
      </c>
      <c r="B429" s="823" t="s">
        <v>5727</v>
      </c>
      <c r="C429" s="823" t="s">
        <v>5732</v>
      </c>
      <c r="D429" s="823" t="s">
        <v>6233</v>
      </c>
      <c r="E429" s="823" t="s">
        <v>6234</v>
      </c>
      <c r="F429" s="832"/>
      <c r="G429" s="832"/>
      <c r="H429" s="832"/>
      <c r="I429" s="832"/>
      <c r="J429" s="832">
        <v>0.1</v>
      </c>
      <c r="K429" s="832">
        <v>486.31</v>
      </c>
      <c r="L429" s="832">
        <v>1</v>
      </c>
      <c r="M429" s="832">
        <v>4863.0999999999995</v>
      </c>
      <c r="N429" s="832">
        <v>1.2</v>
      </c>
      <c r="O429" s="832">
        <v>5005.84</v>
      </c>
      <c r="P429" s="828">
        <v>10.293516481256813</v>
      </c>
      <c r="Q429" s="833">
        <v>4171.5333333333338</v>
      </c>
    </row>
    <row r="430" spans="1:17" ht="14.45" customHeight="1" x14ac:dyDescent="0.2">
      <c r="A430" s="822" t="s">
        <v>575</v>
      </c>
      <c r="B430" s="823" t="s">
        <v>5727</v>
      </c>
      <c r="C430" s="823" t="s">
        <v>5732</v>
      </c>
      <c r="D430" s="823" t="s">
        <v>6235</v>
      </c>
      <c r="E430" s="823" t="s">
        <v>6236</v>
      </c>
      <c r="F430" s="832">
        <v>17.600000000000001</v>
      </c>
      <c r="G430" s="832">
        <v>12183.64</v>
      </c>
      <c r="H430" s="832">
        <v>44.000144456482488</v>
      </c>
      <c r="I430" s="832">
        <v>692.25227272727261</v>
      </c>
      <c r="J430" s="832">
        <v>0.4</v>
      </c>
      <c r="K430" s="832">
        <v>276.89999999999998</v>
      </c>
      <c r="L430" s="832">
        <v>1</v>
      </c>
      <c r="M430" s="832">
        <v>692.24999999999989</v>
      </c>
      <c r="N430" s="832"/>
      <c r="O430" s="832"/>
      <c r="P430" s="828"/>
      <c r="Q430" s="833"/>
    </row>
    <row r="431" spans="1:17" ht="14.45" customHeight="1" x14ac:dyDescent="0.2">
      <c r="A431" s="822" t="s">
        <v>575</v>
      </c>
      <c r="B431" s="823" t="s">
        <v>5727</v>
      </c>
      <c r="C431" s="823" t="s">
        <v>5732</v>
      </c>
      <c r="D431" s="823" t="s">
        <v>6237</v>
      </c>
      <c r="E431" s="823" t="s">
        <v>1948</v>
      </c>
      <c r="F431" s="832">
        <v>35.800000000000004</v>
      </c>
      <c r="G431" s="832">
        <v>430079.82999999996</v>
      </c>
      <c r="H431" s="832">
        <v>2.6969721008008771</v>
      </c>
      <c r="I431" s="832">
        <v>12013.403072625695</v>
      </c>
      <c r="J431" s="832">
        <v>51.9</v>
      </c>
      <c r="K431" s="832">
        <v>159467.65999999997</v>
      </c>
      <c r="L431" s="832">
        <v>1</v>
      </c>
      <c r="M431" s="832">
        <v>3072.5946050096336</v>
      </c>
      <c r="N431" s="832">
        <v>22.399999999999991</v>
      </c>
      <c r="O431" s="832">
        <v>50989.019999999982</v>
      </c>
      <c r="P431" s="828">
        <v>0.3197452072727473</v>
      </c>
      <c r="Q431" s="833">
        <v>2276.295535714286</v>
      </c>
    </row>
    <row r="432" spans="1:17" ht="14.45" customHeight="1" x14ac:dyDescent="0.2">
      <c r="A432" s="822" t="s">
        <v>575</v>
      </c>
      <c r="B432" s="823" t="s">
        <v>5727</v>
      </c>
      <c r="C432" s="823" t="s">
        <v>5732</v>
      </c>
      <c r="D432" s="823" t="s">
        <v>6238</v>
      </c>
      <c r="E432" s="823" t="s">
        <v>6239</v>
      </c>
      <c r="F432" s="832">
        <v>67</v>
      </c>
      <c r="G432" s="832">
        <v>156357.90000000002</v>
      </c>
      <c r="H432" s="832"/>
      <c r="I432" s="832">
        <v>2333.7000000000003</v>
      </c>
      <c r="J432" s="832"/>
      <c r="K432" s="832"/>
      <c r="L432" s="832"/>
      <c r="M432" s="832"/>
      <c r="N432" s="832">
        <v>29.4</v>
      </c>
      <c r="O432" s="832">
        <v>9816.9500000000007</v>
      </c>
      <c r="P432" s="828"/>
      <c r="Q432" s="833">
        <v>333.90986394557825</v>
      </c>
    </row>
    <row r="433" spans="1:17" ht="14.45" customHeight="1" x14ac:dyDescent="0.2">
      <c r="A433" s="822" t="s">
        <v>575</v>
      </c>
      <c r="B433" s="823" t="s">
        <v>5727</v>
      </c>
      <c r="C433" s="823" t="s">
        <v>5732</v>
      </c>
      <c r="D433" s="823" t="s">
        <v>6240</v>
      </c>
      <c r="E433" s="823" t="s">
        <v>6241</v>
      </c>
      <c r="F433" s="832">
        <v>8</v>
      </c>
      <c r="G433" s="832">
        <v>91366.96</v>
      </c>
      <c r="H433" s="832"/>
      <c r="I433" s="832">
        <v>11420.87</v>
      </c>
      <c r="J433" s="832"/>
      <c r="K433" s="832"/>
      <c r="L433" s="832"/>
      <c r="M433" s="832"/>
      <c r="N433" s="832"/>
      <c r="O433" s="832"/>
      <c r="P433" s="828"/>
      <c r="Q433" s="833"/>
    </row>
    <row r="434" spans="1:17" ht="14.45" customHeight="1" x14ac:dyDescent="0.2">
      <c r="A434" s="822" t="s">
        <v>575</v>
      </c>
      <c r="B434" s="823" t="s">
        <v>5727</v>
      </c>
      <c r="C434" s="823" t="s">
        <v>5732</v>
      </c>
      <c r="D434" s="823" t="s">
        <v>6242</v>
      </c>
      <c r="E434" s="823"/>
      <c r="F434" s="832">
        <v>0.5</v>
      </c>
      <c r="G434" s="832">
        <v>193.3</v>
      </c>
      <c r="H434" s="832"/>
      <c r="I434" s="832">
        <v>386.6</v>
      </c>
      <c r="J434" s="832"/>
      <c r="K434" s="832"/>
      <c r="L434" s="832"/>
      <c r="M434" s="832"/>
      <c r="N434" s="832"/>
      <c r="O434" s="832"/>
      <c r="P434" s="828"/>
      <c r="Q434" s="833"/>
    </row>
    <row r="435" spans="1:17" ht="14.45" customHeight="1" x14ac:dyDescent="0.2">
      <c r="A435" s="822" t="s">
        <v>575</v>
      </c>
      <c r="B435" s="823" t="s">
        <v>5727</v>
      </c>
      <c r="C435" s="823" t="s">
        <v>5732</v>
      </c>
      <c r="D435" s="823" t="s">
        <v>6243</v>
      </c>
      <c r="E435" s="823" t="s">
        <v>6244</v>
      </c>
      <c r="F435" s="832">
        <v>22</v>
      </c>
      <c r="G435" s="832">
        <v>849.42</v>
      </c>
      <c r="H435" s="832"/>
      <c r="I435" s="832">
        <v>38.61</v>
      </c>
      <c r="J435" s="832"/>
      <c r="K435" s="832"/>
      <c r="L435" s="832"/>
      <c r="M435" s="832"/>
      <c r="N435" s="832"/>
      <c r="O435" s="832"/>
      <c r="P435" s="828"/>
      <c r="Q435" s="833"/>
    </row>
    <row r="436" spans="1:17" ht="14.45" customHeight="1" x14ac:dyDescent="0.2">
      <c r="A436" s="822" t="s">
        <v>575</v>
      </c>
      <c r="B436" s="823" t="s">
        <v>5727</v>
      </c>
      <c r="C436" s="823" t="s">
        <v>5732</v>
      </c>
      <c r="D436" s="823" t="s">
        <v>6245</v>
      </c>
      <c r="E436" s="823" t="s">
        <v>1274</v>
      </c>
      <c r="F436" s="832">
        <v>58</v>
      </c>
      <c r="G436" s="832">
        <v>531179.66</v>
      </c>
      <c r="H436" s="832">
        <v>0.87952612126198892</v>
      </c>
      <c r="I436" s="832">
        <v>9158.27</v>
      </c>
      <c r="J436" s="832">
        <v>66</v>
      </c>
      <c r="K436" s="832">
        <v>603938.47</v>
      </c>
      <c r="L436" s="832">
        <v>1</v>
      </c>
      <c r="M436" s="832">
        <v>9150.5828787878781</v>
      </c>
      <c r="N436" s="832">
        <v>60</v>
      </c>
      <c r="O436" s="832">
        <v>549496.20000000007</v>
      </c>
      <c r="P436" s="828">
        <v>0.90985460820205755</v>
      </c>
      <c r="Q436" s="833">
        <v>9158.27</v>
      </c>
    </row>
    <row r="437" spans="1:17" ht="14.45" customHeight="1" x14ac:dyDescent="0.2">
      <c r="A437" s="822" t="s">
        <v>575</v>
      </c>
      <c r="B437" s="823" t="s">
        <v>5727</v>
      </c>
      <c r="C437" s="823" t="s">
        <v>5732</v>
      </c>
      <c r="D437" s="823" t="s">
        <v>6246</v>
      </c>
      <c r="E437" s="823" t="s">
        <v>1274</v>
      </c>
      <c r="F437" s="832"/>
      <c r="G437" s="832"/>
      <c r="H437" s="832"/>
      <c r="I437" s="832"/>
      <c r="J437" s="832"/>
      <c r="K437" s="832"/>
      <c r="L437" s="832"/>
      <c r="M437" s="832"/>
      <c r="N437" s="832">
        <v>6</v>
      </c>
      <c r="O437" s="832">
        <v>104744.1</v>
      </c>
      <c r="P437" s="828"/>
      <c r="Q437" s="833">
        <v>17457.350000000002</v>
      </c>
    </row>
    <row r="438" spans="1:17" ht="14.45" customHeight="1" x14ac:dyDescent="0.2">
      <c r="A438" s="822" t="s">
        <v>575</v>
      </c>
      <c r="B438" s="823" t="s">
        <v>5727</v>
      </c>
      <c r="C438" s="823" t="s">
        <v>5732</v>
      </c>
      <c r="D438" s="823" t="s">
        <v>6247</v>
      </c>
      <c r="E438" s="823" t="s">
        <v>1961</v>
      </c>
      <c r="F438" s="832">
        <v>0.1</v>
      </c>
      <c r="G438" s="832">
        <v>67.05</v>
      </c>
      <c r="H438" s="832">
        <v>6.8806633349410437E-2</v>
      </c>
      <c r="I438" s="832">
        <v>670.49999999999989</v>
      </c>
      <c r="J438" s="832">
        <v>4.9000000000000004</v>
      </c>
      <c r="K438" s="832">
        <v>974.47</v>
      </c>
      <c r="L438" s="832">
        <v>1</v>
      </c>
      <c r="M438" s="832">
        <v>198.87142857142857</v>
      </c>
      <c r="N438" s="832">
        <v>2.8999999999999995</v>
      </c>
      <c r="O438" s="832">
        <v>569.24</v>
      </c>
      <c r="P438" s="828">
        <v>0.5841534372530709</v>
      </c>
      <c r="Q438" s="833">
        <v>196.28965517241383</v>
      </c>
    </row>
    <row r="439" spans="1:17" ht="14.45" customHeight="1" x14ac:dyDescent="0.2">
      <c r="A439" s="822" t="s">
        <v>575</v>
      </c>
      <c r="B439" s="823" t="s">
        <v>5727</v>
      </c>
      <c r="C439" s="823" t="s">
        <v>5732</v>
      </c>
      <c r="D439" s="823" t="s">
        <v>6248</v>
      </c>
      <c r="E439" s="823" t="s">
        <v>2628</v>
      </c>
      <c r="F439" s="832">
        <v>15</v>
      </c>
      <c r="G439" s="832">
        <v>643.20000000000005</v>
      </c>
      <c r="H439" s="832"/>
      <c r="I439" s="832">
        <v>42.88</v>
      </c>
      <c r="J439" s="832"/>
      <c r="K439" s="832"/>
      <c r="L439" s="832"/>
      <c r="M439" s="832"/>
      <c r="N439" s="832"/>
      <c r="O439" s="832"/>
      <c r="P439" s="828"/>
      <c r="Q439" s="833"/>
    </row>
    <row r="440" spans="1:17" ht="14.45" customHeight="1" x14ac:dyDescent="0.2">
      <c r="A440" s="822" t="s">
        <v>575</v>
      </c>
      <c r="B440" s="823" t="s">
        <v>5727</v>
      </c>
      <c r="C440" s="823" t="s">
        <v>5732</v>
      </c>
      <c r="D440" s="823" t="s">
        <v>6249</v>
      </c>
      <c r="E440" s="823" t="s">
        <v>6250</v>
      </c>
      <c r="F440" s="832">
        <v>25</v>
      </c>
      <c r="G440" s="832">
        <v>1072</v>
      </c>
      <c r="H440" s="832">
        <v>6.25</v>
      </c>
      <c r="I440" s="832">
        <v>42.88</v>
      </c>
      <c r="J440" s="832">
        <v>4</v>
      </c>
      <c r="K440" s="832">
        <v>171.52</v>
      </c>
      <c r="L440" s="832">
        <v>1</v>
      </c>
      <c r="M440" s="832">
        <v>42.88</v>
      </c>
      <c r="N440" s="832">
        <v>12</v>
      </c>
      <c r="O440" s="832">
        <v>514.56000000000006</v>
      </c>
      <c r="P440" s="828">
        <v>3</v>
      </c>
      <c r="Q440" s="833">
        <v>42.88</v>
      </c>
    </row>
    <row r="441" spans="1:17" ht="14.45" customHeight="1" x14ac:dyDescent="0.2">
      <c r="A441" s="822" t="s">
        <v>575</v>
      </c>
      <c r="B441" s="823" t="s">
        <v>5727</v>
      </c>
      <c r="C441" s="823" t="s">
        <v>5732</v>
      </c>
      <c r="D441" s="823" t="s">
        <v>6251</v>
      </c>
      <c r="E441" s="823" t="s">
        <v>6252</v>
      </c>
      <c r="F441" s="832">
        <v>162.30000000000001</v>
      </c>
      <c r="G441" s="832">
        <v>12532.78</v>
      </c>
      <c r="H441" s="832"/>
      <c r="I441" s="832">
        <v>77.219839802834258</v>
      </c>
      <c r="J441" s="832"/>
      <c r="K441" s="832"/>
      <c r="L441" s="832"/>
      <c r="M441" s="832"/>
      <c r="N441" s="832"/>
      <c r="O441" s="832"/>
      <c r="P441" s="828"/>
      <c r="Q441" s="833"/>
    </row>
    <row r="442" spans="1:17" ht="14.45" customHeight="1" x14ac:dyDescent="0.2">
      <c r="A442" s="822" t="s">
        <v>575</v>
      </c>
      <c r="B442" s="823" t="s">
        <v>5727</v>
      </c>
      <c r="C442" s="823" t="s">
        <v>5732</v>
      </c>
      <c r="D442" s="823" t="s">
        <v>6253</v>
      </c>
      <c r="E442" s="823" t="s">
        <v>6254</v>
      </c>
      <c r="F442" s="832">
        <v>82.9</v>
      </c>
      <c r="G442" s="832">
        <v>22525.279999999999</v>
      </c>
      <c r="H442" s="832">
        <v>1.4015187857180631</v>
      </c>
      <c r="I442" s="832">
        <v>271.71628468033771</v>
      </c>
      <c r="J442" s="832">
        <v>88.499999999999986</v>
      </c>
      <c r="K442" s="832">
        <v>16072.050000000003</v>
      </c>
      <c r="L442" s="832">
        <v>1</v>
      </c>
      <c r="M442" s="832">
        <v>181.60508474576278</v>
      </c>
      <c r="N442" s="832">
        <v>64.8</v>
      </c>
      <c r="O442" s="832">
        <v>13200.88999999999</v>
      </c>
      <c r="P442" s="828">
        <v>0.82135695197563396</v>
      </c>
      <c r="Q442" s="833">
        <v>203.71743827160481</v>
      </c>
    </row>
    <row r="443" spans="1:17" ht="14.45" customHeight="1" x14ac:dyDescent="0.2">
      <c r="A443" s="822" t="s">
        <v>575</v>
      </c>
      <c r="B443" s="823" t="s">
        <v>5727</v>
      </c>
      <c r="C443" s="823" t="s">
        <v>5732</v>
      </c>
      <c r="D443" s="823" t="s">
        <v>6255</v>
      </c>
      <c r="E443" s="823" t="s">
        <v>6256</v>
      </c>
      <c r="F443" s="832"/>
      <c r="G443" s="832"/>
      <c r="H443" s="832"/>
      <c r="I443" s="832"/>
      <c r="J443" s="832">
        <v>0.6</v>
      </c>
      <c r="K443" s="832">
        <v>81.52</v>
      </c>
      <c r="L443" s="832">
        <v>1</v>
      </c>
      <c r="M443" s="832">
        <v>135.86666666666667</v>
      </c>
      <c r="N443" s="832"/>
      <c r="O443" s="832"/>
      <c r="P443" s="828"/>
      <c r="Q443" s="833"/>
    </row>
    <row r="444" spans="1:17" ht="14.45" customHeight="1" x14ac:dyDescent="0.2">
      <c r="A444" s="822" t="s">
        <v>575</v>
      </c>
      <c r="B444" s="823" t="s">
        <v>5727</v>
      </c>
      <c r="C444" s="823" t="s">
        <v>5732</v>
      </c>
      <c r="D444" s="823" t="s">
        <v>6257</v>
      </c>
      <c r="E444" s="823" t="s">
        <v>6258</v>
      </c>
      <c r="F444" s="832"/>
      <c r="G444" s="832"/>
      <c r="H444" s="832"/>
      <c r="I444" s="832"/>
      <c r="J444" s="832"/>
      <c r="K444" s="832"/>
      <c r="L444" s="832"/>
      <c r="M444" s="832"/>
      <c r="N444" s="832">
        <v>16</v>
      </c>
      <c r="O444" s="832">
        <v>471.52</v>
      </c>
      <c r="P444" s="828"/>
      <c r="Q444" s="833">
        <v>29.47</v>
      </c>
    </row>
    <row r="445" spans="1:17" ht="14.45" customHeight="1" x14ac:dyDescent="0.2">
      <c r="A445" s="822" t="s">
        <v>575</v>
      </c>
      <c r="B445" s="823" t="s">
        <v>5727</v>
      </c>
      <c r="C445" s="823" t="s">
        <v>5732</v>
      </c>
      <c r="D445" s="823" t="s">
        <v>6259</v>
      </c>
      <c r="E445" s="823" t="s">
        <v>6258</v>
      </c>
      <c r="F445" s="832"/>
      <c r="G445" s="832"/>
      <c r="H445" s="832"/>
      <c r="I445" s="832"/>
      <c r="J445" s="832">
        <v>3</v>
      </c>
      <c r="K445" s="832">
        <v>373.79</v>
      </c>
      <c r="L445" s="832">
        <v>1</v>
      </c>
      <c r="M445" s="832">
        <v>124.59666666666668</v>
      </c>
      <c r="N445" s="832">
        <v>19.000000000000004</v>
      </c>
      <c r="O445" s="832">
        <v>1119.52</v>
      </c>
      <c r="P445" s="828">
        <v>2.9950506969153801</v>
      </c>
      <c r="Q445" s="833">
        <v>58.922105263157881</v>
      </c>
    </row>
    <row r="446" spans="1:17" ht="14.45" customHeight="1" x14ac:dyDescent="0.2">
      <c r="A446" s="822" t="s">
        <v>575</v>
      </c>
      <c r="B446" s="823" t="s">
        <v>5727</v>
      </c>
      <c r="C446" s="823" t="s">
        <v>5732</v>
      </c>
      <c r="D446" s="823" t="s">
        <v>6260</v>
      </c>
      <c r="E446" s="823" t="s">
        <v>6261</v>
      </c>
      <c r="F446" s="832">
        <v>0.60000000000000009</v>
      </c>
      <c r="G446" s="832">
        <v>1958.24</v>
      </c>
      <c r="H446" s="832"/>
      <c r="I446" s="832">
        <v>3263.7333333333327</v>
      </c>
      <c r="J446" s="832"/>
      <c r="K446" s="832"/>
      <c r="L446" s="832"/>
      <c r="M446" s="832"/>
      <c r="N446" s="832"/>
      <c r="O446" s="832"/>
      <c r="P446" s="828"/>
      <c r="Q446" s="833"/>
    </row>
    <row r="447" spans="1:17" ht="14.45" customHeight="1" x14ac:dyDescent="0.2">
      <c r="A447" s="822" t="s">
        <v>575</v>
      </c>
      <c r="B447" s="823" t="s">
        <v>5727</v>
      </c>
      <c r="C447" s="823" t="s">
        <v>5732</v>
      </c>
      <c r="D447" s="823" t="s">
        <v>6262</v>
      </c>
      <c r="E447" s="823" t="s">
        <v>1105</v>
      </c>
      <c r="F447" s="832"/>
      <c r="G447" s="832"/>
      <c r="H447" s="832"/>
      <c r="I447" s="832"/>
      <c r="J447" s="832"/>
      <c r="K447" s="832"/>
      <c r="L447" s="832"/>
      <c r="M447" s="832"/>
      <c r="N447" s="832">
        <v>0.6</v>
      </c>
      <c r="O447" s="832">
        <v>736.63</v>
      </c>
      <c r="P447" s="828"/>
      <c r="Q447" s="833">
        <v>1227.7166666666667</v>
      </c>
    </row>
    <row r="448" spans="1:17" ht="14.45" customHeight="1" x14ac:dyDescent="0.2">
      <c r="A448" s="822" t="s">
        <v>575</v>
      </c>
      <c r="B448" s="823" t="s">
        <v>5727</v>
      </c>
      <c r="C448" s="823" t="s">
        <v>5732</v>
      </c>
      <c r="D448" s="823" t="s">
        <v>6263</v>
      </c>
      <c r="E448" s="823" t="s">
        <v>6264</v>
      </c>
      <c r="F448" s="832">
        <v>4</v>
      </c>
      <c r="G448" s="832">
        <v>876.8</v>
      </c>
      <c r="H448" s="832">
        <v>1.1428571428571428</v>
      </c>
      <c r="I448" s="832">
        <v>219.2</v>
      </c>
      <c r="J448" s="832">
        <v>3.5</v>
      </c>
      <c r="K448" s="832">
        <v>767.2</v>
      </c>
      <c r="L448" s="832">
        <v>1</v>
      </c>
      <c r="M448" s="832">
        <v>219.20000000000002</v>
      </c>
      <c r="N448" s="832"/>
      <c r="O448" s="832"/>
      <c r="P448" s="828"/>
      <c r="Q448" s="833"/>
    </row>
    <row r="449" spans="1:17" ht="14.45" customHeight="1" x14ac:dyDescent="0.2">
      <c r="A449" s="822" t="s">
        <v>575</v>
      </c>
      <c r="B449" s="823" t="s">
        <v>5727</v>
      </c>
      <c r="C449" s="823" t="s">
        <v>5732</v>
      </c>
      <c r="D449" s="823" t="s">
        <v>6265</v>
      </c>
      <c r="E449" s="823" t="s">
        <v>6266</v>
      </c>
      <c r="F449" s="832">
        <v>3</v>
      </c>
      <c r="G449" s="832">
        <v>32558.760000000002</v>
      </c>
      <c r="H449" s="832">
        <v>1.5264017552413456</v>
      </c>
      <c r="I449" s="832">
        <v>10852.92</v>
      </c>
      <c r="J449" s="832">
        <v>2</v>
      </c>
      <c r="K449" s="832">
        <v>21330.400000000001</v>
      </c>
      <c r="L449" s="832">
        <v>1</v>
      </c>
      <c r="M449" s="832">
        <v>10665.2</v>
      </c>
      <c r="N449" s="832"/>
      <c r="O449" s="832"/>
      <c r="P449" s="828"/>
      <c r="Q449" s="833"/>
    </row>
    <row r="450" spans="1:17" ht="14.45" customHeight="1" x14ac:dyDescent="0.2">
      <c r="A450" s="822" t="s">
        <v>575</v>
      </c>
      <c r="B450" s="823" t="s">
        <v>5727</v>
      </c>
      <c r="C450" s="823" t="s">
        <v>5732</v>
      </c>
      <c r="D450" s="823" t="s">
        <v>6267</v>
      </c>
      <c r="E450" s="823" t="s">
        <v>6268</v>
      </c>
      <c r="F450" s="832">
        <v>1.5</v>
      </c>
      <c r="G450" s="832">
        <v>643.79999999999995</v>
      </c>
      <c r="H450" s="832">
        <v>0.54309406713175801</v>
      </c>
      <c r="I450" s="832">
        <v>429.2</v>
      </c>
      <c r="J450" s="832">
        <v>3.6999999999999997</v>
      </c>
      <c r="K450" s="832">
        <v>1185.43</v>
      </c>
      <c r="L450" s="832">
        <v>1</v>
      </c>
      <c r="M450" s="832">
        <v>320.38648648648655</v>
      </c>
      <c r="N450" s="832"/>
      <c r="O450" s="832"/>
      <c r="P450" s="828"/>
      <c r="Q450" s="833"/>
    </row>
    <row r="451" spans="1:17" ht="14.45" customHeight="1" x14ac:dyDescent="0.2">
      <c r="A451" s="822" t="s">
        <v>575</v>
      </c>
      <c r="B451" s="823" t="s">
        <v>5727</v>
      </c>
      <c r="C451" s="823" t="s">
        <v>5732</v>
      </c>
      <c r="D451" s="823" t="s">
        <v>6269</v>
      </c>
      <c r="E451" s="823"/>
      <c r="F451" s="832">
        <v>21</v>
      </c>
      <c r="G451" s="832">
        <v>1380.75</v>
      </c>
      <c r="H451" s="832"/>
      <c r="I451" s="832">
        <v>65.75</v>
      </c>
      <c r="J451" s="832"/>
      <c r="K451" s="832"/>
      <c r="L451" s="832"/>
      <c r="M451" s="832"/>
      <c r="N451" s="832"/>
      <c r="O451" s="832"/>
      <c r="P451" s="828"/>
      <c r="Q451" s="833"/>
    </row>
    <row r="452" spans="1:17" ht="14.45" customHeight="1" x14ac:dyDescent="0.2">
      <c r="A452" s="822" t="s">
        <v>575</v>
      </c>
      <c r="B452" s="823" t="s">
        <v>5727</v>
      </c>
      <c r="C452" s="823" t="s">
        <v>5732</v>
      </c>
      <c r="D452" s="823" t="s">
        <v>6270</v>
      </c>
      <c r="E452" s="823" t="s">
        <v>6271</v>
      </c>
      <c r="F452" s="832">
        <v>75.599999999999994</v>
      </c>
      <c r="G452" s="832">
        <v>5957.5999999999995</v>
      </c>
      <c r="H452" s="832">
        <v>4.3164758730618749</v>
      </c>
      <c r="I452" s="832">
        <v>78.804232804232797</v>
      </c>
      <c r="J452" s="832">
        <v>23.5</v>
      </c>
      <c r="K452" s="832">
        <v>1380.2</v>
      </c>
      <c r="L452" s="832">
        <v>1</v>
      </c>
      <c r="M452" s="832">
        <v>58.731914893617024</v>
      </c>
      <c r="N452" s="832">
        <v>9.7999999999999989</v>
      </c>
      <c r="O452" s="832">
        <v>575.38</v>
      </c>
      <c r="P452" s="828">
        <v>0.41688161136067237</v>
      </c>
      <c r="Q452" s="833">
        <v>58.712244897959188</v>
      </c>
    </row>
    <row r="453" spans="1:17" ht="14.45" customHeight="1" x14ac:dyDescent="0.2">
      <c r="A453" s="822" t="s">
        <v>575</v>
      </c>
      <c r="B453" s="823" t="s">
        <v>5727</v>
      </c>
      <c r="C453" s="823" t="s">
        <v>5732</v>
      </c>
      <c r="D453" s="823" t="s">
        <v>6272</v>
      </c>
      <c r="E453" s="823" t="s">
        <v>6273</v>
      </c>
      <c r="F453" s="832">
        <v>289</v>
      </c>
      <c r="G453" s="832">
        <v>12753.57</v>
      </c>
      <c r="H453" s="832">
        <v>96.333333333333343</v>
      </c>
      <c r="I453" s="832">
        <v>44.129999999999995</v>
      </c>
      <c r="J453" s="832">
        <v>3</v>
      </c>
      <c r="K453" s="832">
        <v>132.38999999999999</v>
      </c>
      <c r="L453" s="832">
        <v>1</v>
      </c>
      <c r="M453" s="832">
        <v>44.129999999999995</v>
      </c>
      <c r="N453" s="832"/>
      <c r="O453" s="832"/>
      <c r="P453" s="828"/>
      <c r="Q453" s="833"/>
    </row>
    <row r="454" spans="1:17" ht="14.45" customHeight="1" x14ac:dyDescent="0.2">
      <c r="A454" s="822" t="s">
        <v>575</v>
      </c>
      <c r="B454" s="823" t="s">
        <v>5727</v>
      </c>
      <c r="C454" s="823" t="s">
        <v>5732</v>
      </c>
      <c r="D454" s="823" t="s">
        <v>6274</v>
      </c>
      <c r="E454" s="823" t="s">
        <v>6275</v>
      </c>
      <c r="F454" s="832"/>
      <c r="G454" s="832"/>
      <c r="H454" s="832"/>
      <c r="I454" s="832"/>
      <c r="J454" s="832">
        <v>8.3899999999999988</v>
      </c>
      <c r="K454" s="832">
        <v>5658.09</v>
      </c>
      <c r="L454" s="832">
        <v>1</v>
      </c>
      <c r="M454" s="832">
        <v>674.38498212157344</v>
      </c>
      <c r="N454" s="832">
        <v>2.2999999999999998</v>
      </c>
      <c r="O454" s="832">
        <v>1621.07</v>
      </c>
      <c r="P454" s="828">
        <v>0.28650480992702482</v>
      </c>
      <c r="Q454" s="833">
        <v>704.81304347826085</v>
      </c>
    </row>
    <row r="455" spans="1:17" ht="14.45" customHeight="1" x14ac:dyDescent="0.2">
      <c r="A455" s="822" t="s">
        <v>575</v>
      </c>
      <c r="B455" s="823" t="s">
        <v>5727</v>
      </c>
      <c r="C455" s="823" t="s">
        <v>5732</v>
      </c>
      <c r="D455" s="823" t="s">
        <v>6276</v>
      </c>
      <c r="E455" s="823" t="s">
        <v>6277</v>
      </c>
      <c r="F455" s="832"/>
      <c r="G455" s="832"/>
      <c r="H455" s="832"/>
      <c r="I455" s="832"/>
      <c r="J455" s="832">
        <v>0.2</v>
      </c>
      <c r="K455" s="832">
        <v>326.37</v>
      </c>
      <c r="L455" s="832">
        <v>1</v>
      </c>
      <c r="M455" s="832">
        <v>1631.85</v>
      </c>
      <c r="N455" s="832"/>
      <c r="O455" s="832"/>
      <c r="P455" s="828"/>
      <c r="Q455" s="833"/>
    </row>
    <row r="456" spans="1:17" ht="14.45" customHeight="1" x14ac:dyDescent="0.2">
      <c r="A456" s="822" t="s">
        <v>575</v>
      </c>
      <c r="B456" s="823" t="s">
        <v>5727</v>
      </c>
      <c r="C456" s="823" t="s">
        <v>5732</v>
      </c>
      <c r="D456" s="823" t="s">
        <v>6278</v>
      </c>
      <c r="E456" s="823" t="s">
        <v>6279</v>
      </c>
      <c r="F456" s="832">
        <v>9.5</v>
      </c>
      <c r="G456" s="832">
        <v>5698.23</v>
      </c>
      <c r="H456" s="832"/>
      <c r="I456" s="832">
        <v>599.81368421052628</v>
      </c>
      <c r="J456" s="832"/>
      <c r="K456" s="832"/>
      <c r="L456" s="832"/>
      <c r="M456" s="832"/>
      <c r="N456" s="832"/>
      <c r="O456" s="832"/>
      <c r="P456" s="828"/>
      <c r="Q456" s="833"/>
    </row>
    <row r="457" spans="1:17" ht="14.45" customHeight="1" x14ac:dyDescent="0.2">
      <c r="A457" s="822" t="s">
        <v>575</v>
      </c>
      <c r="B457" s="823" t="s">
        <v>5727</v>
      </c>
      <c r="C457" s="823" t="s">
        <v>5732</v>
      </c>
      <c r="D457" s="823" t="s">
        <v>6280</v>
      </c>
      <c r="E457" s="823"/>
      <c r="F457" s="832">
        <v>542.20000000000005</v>
      </c>
      <c r="G457" s="832">
        <v>50148.07</v>
      </c>
      <c r="H457" s="832"/>
      <c r="I457" s="832">
        <v>92.489985245296936</v>
      </c>
      <c r="J457" s="832"/>
      <c r="K457" s="832"/>
      <c r="L457" s="832"/>
      <c r="M457" s="832"/>
      <c r="N457" s="832"/>
      <c r="O457" s="832"/>
      <c r="P457" s="828"/>
      <c r="Q457" s="833"/>
    </row>
    <row r="458" spans="1:17" ht="14.45" customHeight="1" x14ac:dyDescent="0.2">
      <c r="A458" s="822" t="s">
        <v>575</v>
      </c>
      <c r="B458" s="823" t="s">
        <v>5727</v>
      </c>
      <c r="C458" s="823" t="s">
        <v>5732</v>
      </c>
      <c r="D458" s="823" t="s">
        <v>6281</v>
      </c>
      <c r="E458" s="823" t="s">
        <v>6282</v>
      </c>
      <c r="F458" s="832">
        <v>62</v>
      </c>
      <c r="G458" s="832">
        <v>79816.320000000007</v>
      </c>
      <c r="H458" s="832">
        <v>0.72093023255813971</v>
      </c>
      <c r="I458" s="832">
        <v>1287.3600000000001</v>
      </c>
      <c r="J458" s="832">
        <v>86</v>
      </c>
      <c r="K458" s="832">
        <v>110712.95999999999</v>
      </c>
      <c r="L458" s="832">
        <v>1</v>
      </c>
      <c r="M458" s="832">
        <v>1287.3599999999999</v>
      </c>
      <c r="N458" s="832"/>
      <c r="O458" s="832"/>
      <c r="P458" s="828"/>
      <c r="Q458" s="833"/>
    </row>
    <row r="459" spans="1:17" ht="14.45" customHeight="1" x14ac:dyDescent="0.2">
      <c r="A459" s="822" t="s">
        <v>575</v>
      </c>
      <c r="B459" s="823" t="s">
        <v>5727</v>
      </c>
      <c r="C459" s="823" t="s">
        <v>5732</v>
      </c>
      <c r="D459" s="823" t="s">
        <v>6283</v>
      </c>
      <c r="E459" s="823" t="s">
        <v>6284</v>
      </c>
      <c r="F459" s="832">
        <v>2.2000000000000002</v>
      </c>
      <c r="G459" s="832">
        <v>3590.09</v>
      </c>
      <c r="H459" s="832">
        <v>0.34374730706110124</v>
      </c>
      <c r="I459" s="832">
        <v>1631.8590909090908</v>
      </c>
      <c r="J459" s="832">
        <v>6.4</v>
      </c>
      <c r="K459" s="832">
        <v>10443.98</v>
      </c>
      <c r="L459" s="832">
        <v>1</v>
      </c>
      <c r="M459" s="832">
        <v>1631.8718749999998</v>
      </c>
      <c r="N459" s="832"/>
      <c r="O459" s="832"/>
      <c r="P459" s="828"/>
      <c r="Q459" s="833"/>
    </row>
    <row r="460" spans="1:17" ht="14.45" customHeight="1" x14ac:dyDescent="0.2">
      <c r="A460" s="822" t="s">
        <v>575</v>
      </c>
      <c r="B460" s="823" t="s">
        <v>5727</v>
      </c>
      <c r="C460" s="823" t="s">
        <v>5732</v>
      </c>
      <c r="D460" s="823" t="s">
        <v>6285</v>
      </c>
      <c r="E460" s="823"/>
      <c r="F460" s="832">
        <v>1</v>
      </c>
      <c r="G460" s="832">
        <v>756.5</v>
      </c>
      <c r="H460" s="832"/>
      <c r="I460" s="832">
        <v>756.5</v>
      </c>
      <c r="J460" s="832"/>
      <c r="K460" s="832"/>
      <c r="L460" s="832"/>
      <c r="M460" s="832"/>
      <c r="N460" s="832"/>
      <c r="O460" s="832"/>
      <c r="P460" s="828"/>
      <c r="Q460" s="833"/>
    </row>
    <row r="461" spans="1:17" ht="14.45" customHeight="1" x14ac:dyDescent="0.2">
      <c r="A461" s="822" t="s">
        <v>575</v>
      </c>
      <c r="B461" s="823" t="s">
        <v>5727</v>
      </c>
      <c r="C461" s="823" t="s">
        <v>5732</v>
      </c>
      <c r="D461" s="823" t="s">
        <v>6286</v>
      </c>
      <c r="E461" s="823" t="s">
        <v>6287</v>
      </c>
      <c r="F461" s="832">
        <v>40.200000000000003</v>
      </c>
      <c r="G461" s="832">
        <v>4405.92</v>
      </c>
      <c r="H461" s="832">
        <v>20.100000000000001</v>
      </c>
      <c r="I461" s="832">
        <v>109.6</v>
      </c>
      <c r="J461" s="832">
        <v>2</v>
      </c>
      <c r="K461" s="832">
        <v>219.2</v>
      </c>
      <c r="L461" s="832">
        <v>1</v>
      </c>
      <c r="M461" s="832">
        <v>109.6</v>
      </c>
      <c r="N461" s="832"/>
      <c r="O461" s="832"/>
      <c r="P461" s="828"/>
      <c r="Q461" s="833"/>
    </row>
    <row r="462" spans="1:17" ht="14.45" customHeight="1" x14ac:dyDescent="0.2">
      <c r="A462" s="822" t="s">
        <v>575</v>
      </c>
      <c r="B462" s="823" t="s">
        <v>5727</v>
      </c>
      <c r="C462" s="823" t="s">
        <v>5732</v>
      </c>
      <c r="D462" s="823" t="s">
        <v>6288</v>
      </c>
      <c r="E462" s="823" t="s">
        <v>6287</v>
      </c>
      <c r="F462" s="832">
        <v>40</v>
      </c>
      <c r="G462" s="832">
        <v>8768</v>
      </c>
      <c r="H462" s="832">
        <v>13.333333333333336</v>
      </c>
      <c r="I462" s="832">
        <v>219.2</v>
      </c>
      <c r="J462" s="832">
        <v>3</v>
      </c>
      <c r="K462" s="832">
        <v>657.59999999999991</v>
      </c>
      <c r="L462" s="832">
        <v>1</v>
      </c>
      <c r="M462" s="832">
        <v>219.19999999999996</v>
      </c>
      <c r="N462" s="832"/>
      <c r="O462" s="832"/>
      <c r="P462" s="828"/>
      <c r="Q462" s="833"/>
    </row>
    <row r="463" spans="1:17" ht="14.45" customHeight="1" x14ac:dyDescent="0.2">
      <c r="A463" s="822" t="s">
        <v>575</v>
      </c>
      <c r="B463" s="823" t="s">
        <v>5727</v>
      </c>
      <c r="C463" s="823" t="s">
        <v>5732</v>
      </c>
      <c r="D463" s="823" t="s">
        <v>6289</v>
      </c>
      <c r="E463" s="823" t="s">
        <v>6290</v>
      </c>
      <c r="F463" s="832">
        <v>41.75</v>
      </c>
      <c r="G463" s="832">
        <v>32237.800000000003</v>
      </c>
      <c r="H463" s="832">
        <v>9.0304237361726223</v>
      </c>
      <c r="I463" s="832">
        <v>772.1628742514971</v>
      </c>
      <c r="J463" s="832">
        <v>11.999999999999998</v>
      </c>
      <c r="K463" s="832">
        <v>3569.9099999999994</v>
      </c>
      <c r="L463" s="832">
        <v>1</v>
      </c>
      <c r="M463" s="832">
        <v>297.49250000000001</v>
      </c>
      <c r="N463" s="832">
        <v>13.499999999999998</v>
      </c>
      <c r="O463" s="832">
        <v>9114.5500000000011</v>
      </c>
      <c r="P463" s="828">
        <v>2.5531596034633934</v>
      </c>
      <c r="Q463" s="833">
        <v>675.15185185185203</v>
      </c>
    </row>
    <row r="464" spans="1:17" ht="14.45" customHeight="1" x14ac:dyDescent="0.2">
      <c r="A464" s="822" t="s">
        <v>575</v>
      </c>
      <c r="B464" s="823" t="s">
        <v>5727</v>
      </c>
      <c r="C464" s="823" t="s">
        <v>5732</v>
      </c>
      <c r="D464" s="823" t="s">
        <v>6291</v>
      </c>
      <c r="E464" s="823" t="s">
        <v>6292</v>
      </c>
      <c r="F464" s="832"/>
      <c r="G464" s="832"/>
      <c r="H464" s="832"/>
      <c r="I464" s="832"/>
      <c r="J464" s="832">
        <v>4</v>
      </c>
      <c r="K464" s="832">
        <v>3275.12</v>
      </c>
      <c r="L464" s="832">
        <v>1</v>
      </c>
      <c r="M464" s="832">
        <v>818.78</v>
      </c>
      <c r="N464" s="832"/>
      <c r="O464" s="832"/>
      <c r="P464" s="828"/>
      <c r="Q464" s="833"/>
    </row>
    <row r="465" spans="1:17" ht="14.45" customHeight="1" x14ac:dyDescent="0.2">
      <c r="A465" s="822" t="s">
        <v>575</v>
      </c>
      <c r="B465" s="823" t="s">
        <v>5727</v>
      </c>
      <c r="C465" s="823" t="s">
        <v>5732</v>
      </c>
      <c r="D465" s="823" t="s">
        <v>6293</v>
      </c>
      <c r="E465" s="823" t="s">
        <v>2000</v>
      </c>
      <c r="F465" s="832">
        <v>81</v>
      </c>
      <c r="G465" s="832">
        <v>32333.789999999997</v>
      </c>
      <c r="H465" s="832">
        <v>2.8499471151303597</v>
      </c>
      <c r="I465" s="832">
        <v>399.18259259259258</v>
      </c>
      <c r="J465" s="832">
        <v>76.399999999999991</v>
      </c>
      <c r="K465" s="832">
        <v>11345.400000000005</v>
      </c>
      <c r="L465" s="832">
        <v>1</v>
      </c>
      <c r="M465" s="832">
        <v>148.50000000000009</v>
      </c>
      <c r="N465" s="832">
        <v>25.79999999999999</v>
      </c>
      <c r="O465" s="832">
        <v>8234.6400000000031</v>
      </c>
      <c r="P465" s="828">
        <v>0.72581310487069639</v>
      </c>
      <c r="Q465" s="833">
        <v>319.17209302325608</v>
      </c>
    </row>
    <row r="466" spans="1:17" ht="14.45" customHeight="1" x14ac:dyDescent="0.2">
      <c r="A466" s="822" t="s">
        <v>575</v>
      </c>
      <c r="B466" s="823" t="s">
        <v>5727</v>
      </c>
      <c r="C466" s="823" t="s">
        <v>5732</v>
      </c>
      <c r="D466" s="823" t="s">
        <v>6294</v>
      </c>
      <c r="E466" s="823" t="s">
        <v>1986</v>
      </c>
      <c r="F466" s="832">
        <v>72</v>
      </c>
      <c r="G466" s="832">
        <v>15782.400000000001</v>
      </c>
      <c r="H466" s="832">
        <v>2.4254905185119164</v>
      </c>
      <c r="I466" s="832">
        <v>219.20000000000002</v>
      </c>
      <c r="J466" s="832">
        <v>123.05000000000001</v>
      </c>
      <c r="K466" s="832">
        <v>6506.8899999999985</v>
      </c>
      <c r="L466" s="832">
        <v>1</v>
      </c>
      <c r="M466" s="832">
        <v>52.880048760666376</v>
      </c>
      <c r="N466" s="832">
        <v>13</v>
      </c>
      <c r="O466" s="832">
        <v>687.8</v>
      </c>
      <c r="P466" s="828">
        <v>0.10570333907596412</v>
      </c>
      <c r="Q466" s="833">
        <v>52.907692307692301</v>
      </c>
    </row>
    <row r="467" spans="1:17" ht="14.45" customHeight="1" x14ac:dyDescent="0.2">
      <c r="A467" s="822" t="s">
        <v>575</v>
      </c>
      <c r="B467" s="823" t="s">
        <v>5727</v>
      </c>
      <c r="C467" s="823" t="s">
        <v>5732</v>
      </c>
      <c r="D467" s="823" t="s">
        <v>6295</v>
      </c>
      <c r="E467" s="823" t="s">
        <v>6296</v>
      </c>
      <c r="F467" s="832"/>
      <c r="G467" s="832"/>
      <c r="H467" s="832"/>
      <c r="I467" s="832"/>
      <c r="J467" s="832"/>
      <c r="K467" s="832"/>
      <c r="L467" s="832"/>
      <c r="M467" s="832"/>
      <c r="N467" s="832">
        <v>0.2</v>
      </c>
      <c r="O467" s="832">
        <v>106.72</v>
      </c>
      <c r="P467" s="828"/>
      <c r="Q467" s="833">
        <v>533.59999999999991</v>
      </c>
    </row>
    <row r="468" spans="1:17" ht="14.45" customHeight="1" x14ac:dyDescent="0.2">
      <c r="A468" s="822" t="s">
        <v>575</v>
      </c>
      <c r="B468" s="823" t="s">
        <v>5727</v>
      </c>
      <c r="C468" s="823" t="s">
        <v>5732</v>
      </c>
      <c r="D468" s="823" t="s">
        <v>6297</v>
      </c>
      <c r="E468" s="823" t="s">
        <v>6298</v>
      </c>
      <c r="F468" s="832">
        <v>58</v>
      </c>
      <c r="G468" s="832">
        <v>473054.96</v>
      </c>
      <c r="H468" s="832">
        <v>3.332945544728851</v>
      </c>
      <c r="I468" s="832">
        <v>8156.1200000000008</v>
      </c>
      <c r="J468" s="832">
        <v>39.1</v>
      </c>
      <c r="K468" s="832">
        <v>141933</v>
      </c>
      <c r="L468" s="832">
        <v>1</v>
      </c>
      <c r="M468" s="832">
        <v>3630</v>
      </c>
      <c r="N468" s="832">
        <v>55</v>
      </c>
      <c r="O468" s="832">
        <v>199650</v>
      </c>
      <c r="P468" s="828">
        <v>1.4066496163682864</v>
      </c>
      <c r="Q468" s="833">
        <v>3630</v>
      </c>
    </row>
    <row r="469" spans="1:17" ht="14.45" customHeight="1" x14ac:dyDescent="0.2">
      <c r="A469" s="822" t="s">
        <v>575</v>
      </c>
      <c r="B469" s="823" t="s">
        <v>5727</v>
      </c>
      <c r="C469" s="823" t="s">
        <v>5732</v>
      </c>
      <c r="D469" s="823" t="s">
        <v>6299</v>
      </c>
      <c r="E469" s="823" t="s">
        <v>1271</v>
      </c>
      <c r="F469" s="832">
        <v>14</v>
      </c>
      <c r="G469" s="832">
        <v>44418.92</v>
      </c>
      <c r="H469" s="832">
        <v>0.77827764126730925</v>
      </c>
      <c r="I469" s="832">
        <v>3172.7799999999997</v>
      </c>
      <c r="J469" s="832">
        <v>22</v>
      </c>
      <c r="K469" s="832">
        <v>57073.36</v>
      </c>
      <c r="L469" s="832">
        <v>1</v>
      </c>
      <c r="M469" s="832">
        <v>2594.2436363636366</v>
      </c>
      <c r="N469" s="832">
        <v>2</v>
      </c>
      <c r="O469" s="832">
        <v>6345.56</v>
      </c>
      <c r="P469" s="828">
        <v>0.11118252018104419</v>
      </c>
      <c r="Q469" s="833">
        <v>3172.78</v>
      </c>
    </row>
    <row r="470" spans="1:17" ht="14.45" customHeight="1" x14ac:dyDescent="0.2">
      <c r="A470" s="822" t="s">
        <v>575</v>
      </c>
      <c r="B470" s="823" t="s">
        <v>5727</v>
      </c>
      <c r="C470" s="823" t="s">
        <v>5732</v>
      </c>
      <c r="D470" s="823" t="s">
        <v>6300</v>
      </c>
      <c r="E470" s="823" t="s">
        <v>2000</v>
      </c>
      <c r="F470" s="832"/>
      <c r="G470" s="832"/>
      <c r="H470" s="832"/>
      <c r="I470" s="832"/>
      <c r="J470" s="832">
        <v>6.8999999999999995</v>
      </c>
      <c r="K470" s="832">
        <v>2034.12</v>
      </c>
      <c r="L470" s="832">
        <v>1</v>
      </c>
      <c r="M470" s="832">
        <v>294.8</v>
      </c>
      <c r="N470" s="832">
        <v>9.8999999999999968</v>
      </c>
      <c r="O470" s="832">
        <v>6459.1099999999969</v>
      </c>
      <c r="P470" s="828">
        <v>3.1753829665899738</v>
      </c>
      <c r="Q470" s="833">
        <v>652.43535353535344</v>
      </c>
    </row>
    <row r="471" spans="1:17" ht="14.45" customHeight="1" x14ac:dyDescent="0.2">
      <c r="A471" s="822" t="s">
        <v>575</v>
      </c>
      <c r="B471" s="823" t="s">
        <v>5727</v>
      </c>
      <c r="C471" s="823" t="s">
        <v>5732</v>
      </c>
      <c r="D471" s="823" t="s">
        <v>6301</v>
      </c>
      <c r="E471" s="823" t="s">
        <v>6302</v>
      </c>
      <c r="F471" s="832">
        <v>0.2</v>
      </c>
      <c r="G471" s="832">
        <v>55094.27</v>
      </c>
      <c r="H471" s="832"/>
      <c r="I471" s="832">
        <v>275471.34999999998</v>
      </c>
      <c r="J471" s="832"/>
      <c r="K471" s="832"/>
      <c r="L471" s="832"/>
      <c r="M471" s="832"/>
      <c r="N471" s="832"/>
      <c r="O471" s="832"/>
      <c r="P471" s="828"/>
      <c r="Q471" s="833"/>
    </row>
    <row r="472" spans="1:17" ht="14.45" customHeight="1" x14ac:dyDescent="0.2">
      <c r="A472" s="822" t="s">
        <v>575</v>
      </c>
      <c r="B472" s="823" t="s">
        <v>5727</v>
      </c>
      <c r="C472" s="823" t="s">
        <v>5732</v>
      </c>
      <c r="D472" s="823" t="s">
        <v>6303</v>
      </c>
      <c r="E472" s="823" t="s">
        <v>1271</v>
      </c>
      <c r="F472" s="832">
        <v>6</v>
      </c>
      <c r="G472" s="832">
        <v>38073.42</v>
      </c>
      <c r="H472" s="832">
        <v>0.375</v>
      </c>
      <c r="I472" s="832">
        <v>6345.57</v>
      </c>
      <c r="J472" s="832">
        <v>16</v>
      </c>
      <c r="K472" s="832">
        <v>101529.12</v>
      </c>
      <c r="L472" s="832">
        <v>1</v>
      </c>
      <c r="M472" s="832">
        <v>6345.57</v>
      </c>
      <c r="N472" s="832"/>
      <c r="O472" s="832"/>
      <c r="P472" s="828"/>
      <c r="Q472" s="833"/>
    </row>
    <row r="473" spans="1:17" ht="14.45" customHeight="1" x14ac:dyDescent="0.2">
      <c r="A473" s="822" t="s">
        <v>575</v>
      </c>
      <c r="B473" s="823" t="s">
        <v>5727</v>
      </c>
      <c r="C473" s="823" t="s">
        <v>5732</v>
      </c>
      <c r="D473" s="823" t="s">
        <v>6304</v>
      </c>
      <c r="E473" s="823" t="s">
        <v>6305</v>
      </c>
      <c r="F473" s="832"/>
      <c r="G473" s="832"/>
      <c r="H473" s="832"/>
      <c r="I473" s="832"/>
      <c r="J473" s="832">
        <v>1.6</v>
      </c>
      <c r="K473" s="832">
        <v>934.32000000000016</v>
      </c>
      <c r="L473" s="832">
        <v>1</v>
      </c>
      <c r="M473" s="832">
        <v>583.95000000000005</v>
      </c>
      <c r="N473" s="832">
        <v>144.1</v>
      </c>
      <c r="O473" s="832">
        <v>63878.660000000011</v>
      </c>
      <c r="P473" s="828">
        <v>68.369145474783807</v>
      </c>
      <c r="Q473" s="833">
        <v>443.29396252602368</v>
      </c>
    </row>
    <row r="474" spans="1:17" ht="14.45" customHeight="1" x14ac:dyDescent="0.2">
      <c r="A474" s="822" t="s">
        <v>575</v>
      </c>
      <c r="B474" s="823" t="s">
        <v>5727</v>
      </c>
      <c r="C474" s="823" t="s">
        <v>5732</v>
      </c>
      <c r="D474" s="823" t="s">
        <v>6306</v>
      </c>
      <c r="E474" s="823" t="s">
        <v>1965</v>
      </c>
      <c r="F474" s="832">
        <v>222.60000000000002</v>
      </c>
      <c r="G474" s="832">
        <v>14635.95</v>
      </c>
      <c r="H474" s="832">
        <v>2.8168484139295513</v>
      </c>
      <c r="I474" s="832">
        <v>65.75</v>
      </c>
      <c r="J474" s="832">
        <v>195</v>
      </c>
      <c r="K474" s="832">
        <v>5195.8600000000006</v>
      </c>
      <c r="L474" s="832">
        <v>1</v>
      </c>
      <c r="M474" s="832">
        <v>26.645435897435899</v>
      </c>
      <c r="N474" s="832">
        <v>270</v>
      </c>
      <c r="O474" s="832">
        <v>7956.9000000000015</v>
      </c>
      <c r="P474" s="828">
        <v>1.5313923007933241</v>
      </c>
      <c r="Q474" s="833">
        <v>29.470000000000006</v>
      </c>
    </row>
    <row r="475" spans="1:17" ht="14.45" customHeight="1" x14ac:dyDescent="0.2">
      <c r="A475" s="822" t="s">
        <v>575</v>
      </c>
      <c r="B475" s="823" t="s">
        <v>5727</v>
      </c>
      <c r="C475" s="823" t="s">
        <v>5732</v>
      </c>
      <c r="D475" s="823" t="s">
        <v>6307</v>
      </c>
      <c r="E475" s="823" t="s">
        <v>6308</v>
      </c>
      <c r="F475" s="832"/>
      <c r="G475" s="832"/>
      <c r="H475" s="832"/>
      <c r="I475" s="832"/>
      <c r="J475" s="832">
        <v>0.8</v>
      </c>
      <c r="K475" s="832">
        <v>631.88</v>
      </c>
      <c r="L475" s="832">
        <v>1</v>
      </c>
      <c r="M475" s="832">
        <v>789.84999999999991</v>
      </c>
      <c r="N475" s="832"/>
      <c r="O475" s="832"/>
      <c r="P475" s="828"/>
      <c r="Q475" s="833"/>
    </row>
    <row r="476" spans="1:17" ht="14.45" customHeight="1" x14ac:dyDescent="0.2">
      <c r="A476" s="822" t="s">
        <v>575</v>
      </c>
      <c r="B476" s="823" t="s">
        <v>5727</v>
      </c>
      <c r="C476" s="823" t="s">
        <v>5732</v>
      </c>
      <c r="D476" s="823" t="s">
        <v>6309</v>
      </c>
      <c r="E476" s="823" t="s">
        <v>1952</v>
      </c>
      <c r="F476" s="832"/>
      <c r="G476" s="832"/>
      <c r="H476" s="832"/>
      <c r="I476" s="832"/>
      <c r="J476" s="832"/>
      <c r="K476" s="832"/>
      <c r="L476" s="832"/>
      <c r="M476" s="832"/>
      <c r="N476" s="832">
        <v>1.4</v>
      </c>
      <c r="O476" s="832">
        <v>583.52</v>
      </c>
      <c r="P476" s="828"/>
      <c r="Q476" s="833">
        <v>416.8</v>
      </c>
    </row>
    <row r="477" spans="1:17" ht="14.45" customHeight="1" x14ac:dyDescent="0.2">
      <c r="A477" s="822" t="s">
        <v>575</v>
      </c>
      <c r="B477" s="823" t="s">
        <v>5727</v>
      </c>
      <c r="C477" s="823" t="s">
        <v>5732</v>
      </c>
      <c r="D477" s="823" t="s">
        <v>6310</v>
      </c>
      <c r="E477" s="823" t="s">
        <v>1958</v>
      </c>
      <c r="F477" s="832">
        <v>99.800000000000011</v>
      </c>
      <c r="G477" s="832">
        <v>212134.88</v>
      </c>
      <c r="H477" s="832">
        <v>5.2552900376232756</v>
      </c>
      <c r="I477" s="832">
        <v>2125.6</v>
      </c>
      <c r="J477" s="832">
        <v>87.999999999999986</v>
      </c>
      <c r="K477" s="832">
        <v>40365.97</v>
      </c>
      <c r="L477" s="832">
        <v>1</v>
      </c>
      <c r="M477" s="832">
        <v>458.70420454545462</v>
      </c>
      <c r="N477" s="832">
        <v>48.79999999999999</v>
      </c>
      <c r="O477" s="832">
        <v>48484.459999999985</v>
      </c>
      <c r="P477" s="828">
        <v>1.2011221333217059</v>
      </c>
      <c r="Q477" s="833">
        <v>993.53401639344247</v>
      </c>
    </row>
    <row r="478" spans="1:17" ht="14.45" customHeight="1" x14ac:dyDescent="0.2">
      <c r="A478" s="822" t="s">
        <v>575</v>
      </c>
      <c r="B478" s="823" t="s">
        <v>5727</v>
      </c>
      <c r="C478" s="823" t="s">
        <v>5732</v>
      </c>
      <c r="D478" s="823" t="s">
        <v>6311</v>
      </c>
      <c r="E478" s="823" t="s">
        <v>6312</v>
      </c>
      <c r="F478" s="832">
        <v>27</v>
      </c>
      <c r="G478" s="832">
        <v>220215.24</v>
      </c>
      <c r="H478" s="832">
        <v>89.638637196238861</v>
      </c>
      <c r="I478" s="832">
        <v>8156.12</v>
      </c>
      <c r="J478" s="832">
        <v>2</v>
      </c>
      <c r="K478" s="832">
        <v>2456.6999999999998</v>
      </c>
      <c r="L478" s="832">
        <v>1</v>
      </c>
      <c r="M478" s="832">
        <v>1228.3499999999999</v>
      </c>
      <c r="N478" s="832">
        <v>12</v>
      </c>
      <c r="O478" s="832">
        <v>13214.52</v>
      </c>
      <c r="P478" s="828">
        <v>5.3789717914275252</v>
      </c>
      <c r="Q478" s="833">
        <v>1101.21</v>
      </c>
    </row>
    <row r="479" spans="1:17" ht="14.45" customHeight="1" x14ac:dyDescent="0.2">
      <c r="A479" s="822" t="s">
        <v>575</v>
      </c>
      <c r="B479" s="823" t="s">
        <v>5727</v>
      </c>
      <c r="C479" s="823" t="s">
        <v>5732</v>
      </c>
      <c r="D479" s="823" t="s">
        <v>6313</v>
      </c>
      <c r="E479" s="823" t="s">
        <v>6314</v>
      </c>
      <c r="F479" s="832">
        <v>2.4</v>
      </c>
      <c r="G479" s="832">
        <v>7832.99</v>
      </c>
      <c r="H479" s="832">
        <v>0.15284673256275694</v>
      </c>
      <c r="I479" s="832">
        <v>3263.7458333333334</v>
      </c>
      <c r="J479" s="832">
        <v>45.899999999999991</v>
      </c>
      <c r="K479" s="832">
        <v>51247.349999999991</v>
      </c>
      <c r="L479" s="832">
        <v>1</v>
      </c>
      <c r="M479" s="832">
        <v>1116.5</v>
      </c>
      <c r="N479" s="832"/>
      <c r="O479" s="832"/>
      <c r="P479" s="828"/>
      <c r="Q479" s="833"/>
    </row>
    <row r="480" spans="1:17" ht="14.45" customHeight="1" x14ac:dyDescent="0.2">
      <c r="A480" s="822" t="s">
        <v>575</v>
      </c>
      <c r="B480" s="823" t="s">
        <v>5727</v>
      </c>
      <c r="C480" s="823" t="s">
        <v>5732</v>
      </c>
      <c r="D480" s="823" t="s">
        <v>6315</v>
      </c>
      <c r="E480" s="823" t="s">
        <v>6316</v>
      </c>
      <c r="F480" s="832"/>
      <c r="G480" s="832"/>
      <c r="H480" s="832"/>
      <c r="I480" s="832"/>
      <c r="J480" s="832">
        <v>11</v>
      </c>
      <c r="K480" s="832">
        <v>124784.37999999999</v>
      </c>
      <c r="L480" s="832">
        <v>1</v>
      </c>
      <c r="M480" s="832">
        <v>11344.034545454544</v>
      </c>
      <c r="N480" s="832"/>
      <c r="O480" s="832"/>
      <c r="P480" s="828"/>
      <c r="Q480" s="833"/>
    </row>
    <row r="481" spans="1:17" ht="14.45" customHeight="1" x14ac:dyDescent="0.2">
      <c r="A481" s="822" t="s">
        <v>575</v>
      </c>
      <c r="B481" s="823" t="s">
        <v>5727</v>
      </c>
      <c r="C481" s="823" t="s">
        <v>5732</v>
      </c>
      <c r="D481" s="823" t="s">
        <v>6317</v>
      </c>
      <c r="E481" s="823" t="s">
        <v>6318</v>
      </c>
      <c r="F481" s="832">
        <v>0.8</v>
      </c>
      <c r="G481" s="832">
        <v>156.72</v>
      </c>
      <c r="H481" s="832"/>
      <c r="I481" s="832">
        <v>195.89999999999998</v>
      </c>
      <c r="J481" s="832"/>
      <c r="K481" s="832"/>
      <c r="L481" s="832"/>
      <c r="M481" s="832"/>
      <c r="N481" s="832"/>
      <c r="O481" s="832"/>
      <c r="P481" s="828"/>
      <c r="Q481" s="833"/>
    </row>
    <row r="482" spans="1:17" ht="14.45" customHeight="1" x14ac:dyDescent="0.2">
      <c r="A482" s="822" t="s">
        <v>575</v>
      </c>
      <c r="B482" s="823" t="s">
        <v>5727</v>
      </c>
      <c r="C482" s="823" t="s">
        <v>5732</v>
      </c>
      <c r="D482" s="823" t="s">
        <v>6319</v>
      </c>
      <c r="E482" s="823" t="s">
        <v>6320</v>
      </c>
      <c r="F482" s="832">
        <v>4</v>
      </c>
      <c r="G482" s="832">
        <v>12691.12</v>
      </c>
      <c r="H482" s="832"/>
      <c r="I482" s="832">
        <v>3172.78</v>
      </c>
      <c r="J482" s="832"/>
      <c r="K482" s="832"/>
      <c r="L482" s="832"/>
      <c r="M482" s="832"/>
      <c r="N482" s="832"/>
      <c r="O482" s="832"/>
      <c r="P482" s="828"/>
      <c r="Q482" s="833"/>
    </row>
    <row r="483" spans="1:17" ht="14.45" customHeight="1" x14ac:dyDescent="0.2">
      <c r="A483" s="822" t="s">
        <v>575</v>
      </c>
      <c r="B483" s="823" t="s">
        <v>5727</v>
      </c>
      <c r="C483" s="823" t="s">
        <v>5732</v>
      </c>
      <c r="D483" s="823" t="s">
        <v>6321</v>
      </c>
      <c r="E483" s="823" t="s">
        <v>1974</v>
      </c>
      <c r="F483" s="832"/>
      <c r="G483" s="832"/>
      <c r="H483" s="832"/>
      <c r="I483" s="832"/>
      <c r="J483" s="832">
        <v>9</v>
      </c>
      <c r="K483" s="832">
        <v>1386</v>
      </c>
      <c r="L483" s="832">
        <v>1</v>
      </c>
      <c r="M483" s="832">
        <v>154</v>
      </c>
      <c r="N483" s="832"/>
      <c r="O483" s="832"/>
      <c r="P483" s="828"/>
      <c r="Q483" s="833"/>
    </row>
    <row r="484" spans="1:17" ht="14.45" customHeight="1" x14ac:dyDescent="0.2">
      <c r="A484" s="822" t="s">
        <v>575</v>
      </c>
      <c r="B484" s="823" t="s">
        <v>5727</v>
      </c>
      <c r="C484" s="823" t="s">
        <v>5732</v>
      </c>
      <c r="D484" s="823" t="s">
        <v>6322</v>
      </c>
      <c r="E484" s="823" t="s">
        <v>1974</v>
      </c>
      <c r="F484" s="832">
        <v>1.4</v>
      </c>
      <c r="G484" s="832">
        <v>1121.1199999999999</v>
      </c>
      <c r="H484" s="832">
        <v>0.47647218822249415</v>
      </c>
      <c r="I484" s="832">
        <v>800.8</v>
      </c>
      <c r="J484" s="832">
        <v>8.9499999999999993</v>
      </c>
      <c r="K484" s="832">
        <v>2352.96</v>
      </c>
      <c r="L484" s="832">
        <v>1</v>
      </c>
      <c r="M484" s="832">
        <v>262.90055865921789</v>
      </c>
      <c r="N484" s="832">
        <v>5</v>
      </c>
      <c r="O484" s="832">
        <v>1320</v>
      </c>
      <c r="P484" s="828">
        <v>0.5609955120359037</v>
      </c>
      <c r="Q484" s="833">
        <v>264</v>
      </c>
    </row>
    <row r="485" spans="1:17" ht="14.45" customHeight="1" x14ac:dyDescent="0.2">
      <c r="A485" s="822" t="s">
        <v>575</v>
      </c>
      <c r="B485" s="823" t="s">
        <v>5727</v>
      </c>
      <c r="C485" s="823" t="s">
        <v>5732</v>
      </c>
      <c r="D485" s="823" t="s">
        <v>6323</v>
      </c>
      <c r="E485" s="823" t="s">
        <v>6324</v>
      </c>
      <c r="F485" s="832"/>
      <c r="G485" s="832"/>
      <c r="H485" s="832"/>
      <c r="I485" s="832"/>
      <c r="J485" s="832"/>
      <c r="K485" s="832"/>
      <c r="L485" s="832"/>
      <c r="M485" s="832"/>
      <c r="N485" s="832">
        <v>3</v>
      </c>
      <c r="O485" s="832">
        <v>420.09000000000003</v>
      </c>
      <c r="P485" s="828"/>
      <c r="Q485" s="833">
        <v>140.03</v>
      </c>
    </row>
    <row r="486" spans="1:17" ht="14.45" customHeight="1" x14ac:dyDescent="0.2">
      <c r="A486" s="822" t="s">
        <v>575</v>
      </c>
      <c r="B486" s="823" t="s">
        <v>5727</v>
      </c>
      <c r="C486" s="823" t="s">
        <v>5732</v>
      </c>
      <c r="D486" s="823" t="s">
        <v>6325</v>
      </c>
      <c r="E486" s="823" t="s">
        <v>1986</v>
      </c>
      <c r="F486" s="832">
        <v>2</v>
      </c>
      <c r="G486" s="832">
        <v>301.45999999999998</v>
      </c>
      <c r="H486" s="832">
        <v>0.41038416510114617</v>
      </c>
      <c r="I486" s="832">
        <v>150.72999999999999</v>
      </c>
      <c r="J486" s="832">
        <v>22</v>
      </c>
      <c r="K486" s="832">
        <v>734.58</v>
      </c>
      <c r="L486" s="832">
        <v>1</v>
      </c>
      <c r="M486" s="832">
        <v>33.39</v>
      </c>
      <c r="N486" s="832">
        <v>16</v>
      </c>
      <c r="O486" s="832">
        <v>534.24</v>
      </c>
      <c r="P486" s="828">
        <v>0.72727272727272729</v>
      </c>
      <c r="Q486" s="833">
        <v>33.39</v>
      </c>
    </row>
    <row r="487" spans="1:17" ht="14.45" customHeight="1" x14ac:dyDescent="0.2">
      <c r="A487" s="822" t="s">
        <v>575</v>
      </c>
      <c r="B487" s="823" t="s">
        <v>5727</v>
      </c>
      <c r="C487" s="823" t="s">
        <v>5732</v>
      </c>
      <c r="D487" s="823" t="s">
        <v>6326</v>
      </c>
      <c r="E487" s="823" t="s">
        <v>6327</v>
      </c>
      <c r="F487" s="832">
        <v>2</v>
      </c>
      <c r="G487" s="832">
        <v>662.82999999999993</v>
      </c>
      <c r="H487" s="832">
        <v>1.5059184368965122</v>
      </c>
      <c r="I487" s="832">
        <v>331.41499999999996</v>
      </c>
      <c r="J487" s="832">
        <v>3.3000000000000003</v>
      </c>
      <c r="K487" s="832">
        <v>440.15000000000003</v>
      </c>
      <c r="L487" s="832">
        <v>1</v>
      </c>
      <c r="M487" s="832">
        <v>133.37878787878788</v>
      </c>
      <c r="N487" s="832">
        <v>4.4000000000000004</v>
      </c>
      <c r="O487" s="832">
        <v>576.69000000000005</v>
      </c>
      <c r="P487" s="828">
        <v>1.3102124275815064</v>
      </c>
      <c r="Q487" s="833">
        <v>131.06590909090909</v>
      </c>
    </row>
    <row r="488" spans="1:17" ht="14.45" customHeight="1" x14ac:dyDescent="0.2">
      <c r="A488" s="822" t="s">
        <v>575</v>
      </c>
      <c r="B488" s="823" t="s">
        <v>5727</v>
      </c>
      <c r="C488" s="823" t="s">
        <v>5732</v>
      </c>
      <c r="D488" s="823" t="s">
        <v>6328</v>
      </c>
      <c r="E488" s="823" t="s">
        <v>1377</v>
      </c>
      <c r="F488" s="832">
        <v>1</v>
      </c>
      <c r="G488" s="832">
        <v>7132.1</v>
      </c>
      <c r="H488" s="832"/>
      <c r="I488" s="832">
        <v>7132.1</v>
      </c>
      <c r="J488" s="832"/>
      <c r="K488" s="832"/>
      <c r="L488" s="832"/>
      <c r="M488" s="832"/>
      <c r="N488" s="832"/>
      <c r="O488" s="832"/>
      <c r="P488" s="828"/>
      <c r="Q488" s="833"/>
    </row>
    <row r="489" spans="1:17" ht="14.45" customHeight="1" x14ac:dyDescent="0.2">
      <c r="A489" s="822" t="s">
        <v>575</v>
      </c>
      <c r="B489" s="823" t="s">
        <v>5727</v>
      </c>
      <c r="C489" s="823" t="s">
        <v>5732</v>
      </c>
      <c r="D489" s="823" t="s">
        <v>6329</v>
      </c>
      <c r="E489" s="823" t="s">
        <v>1978</v>
      </c>
      <c r="F489" s="832">
        <v>8.5</v>
      </c>
      <c r="G489" s="832">
        <v>6713.71</v>
      </c>
      <c r="H489" s="832">
        <v>0.85404096876904145</v>
      </c>
      <c r="I489" s="832">
        <v>789.84823529411767</v>
      </c>
      <c r="J489" s="832">
        <v>13.999999999999996</v>
      </c>
      <c r="K489" s="832">
        <v>7861.1100000000006</v>
      </c>
      <c r="L489" s="832">
        <v>1</v>
      </c>
      <c r="M489" s="832">
        <v>561.50785714285735</v>
      </c>
      <c r="N489" s="832">
        <v>4.5300000000000011</v>
      </c>
      <c r="O489" s="832">
        <v>2785.7099999999996</v>
      </c>
      <c r="P489" s="828">
        <v>0.35436598648282486</v>
      </c>
      <c r="Q489" s="833">
        <v>614.94701986754944</v>
      </c>
    </row>
    <row r="490" spans="1:17" ht="14.45" customHeight="1" x14ac:dyDescent="0.2">
      <c r="A490" s="822" t="s">
        <v>575</v>
      </c>
      <c r="B490" s="823" t="s">
        <v>5727</v>
      </c>
      <c r="C490" s="823" t="s">
        <v>5732</v>
      </c>
      <c r="D490" s="823" t="s">
        <v>6330</v>
      </c>
      <c r="E490" s="823" t="s">
        <v>6331</v>
      </c>
      <c r="F490" s="832">
        <v>165.8</v>
      </c>
      <c r="G490" s="832">
        <v>541129.25</v>
      </c>
      <c r="H490" s="832">
        <v>6.1381362172884835</v>
      </c>
      <c r="I490" s="832">
        <v>3263.7469843184558</v>
      </c>
      <c r="J490" s="832">
        <v>83.199999999999989</v>
      </c>
      <c r="K490" s="832">
        <v>88158.560000000027</v>
      </c>
      <c r="L490" s="832">
        <v>1</v>
      </c>
      <c r="M490" s="832">
        <v>1059.5980769230773</v>
      </c>
      <c r="N490" s="832">
        <v>18.100000000000009</v>
      </c>
      <c r="O490" s="832">
        <v>38573.110000000022</v>
      </c>
      <c r="P490" s="828">
        <v>0.43754242356045753</v>
      </c>
      <c r="Q490" s="833">
        <v>2131.1110497237573</v>
      </c>
    </row>
    <row r="491" spans="1:17" ht="14.45" customHeight="1" x14ac:dyDescent="0.2">
      <c r="A491" s="822" t="s">
        <v>575</v>
      </c>
      <c r="B491" s="823" t="s">
        <v>5727</v>
      </c>
      <c r="C491" s="823" t="s">
        <v>5732</v>
      </c>
      <c r="D491" s="823" t="s">
        <v>6332</v>
      </c>
      <c r="E491" s="823" t="s">
        <v>6333</v>
      </c>
      <c r="F491" s="832">
        <v>95</v>
      </c>
      <c r="G491" s="832">
        <v>221701.5</v>
      </c>
      <c r="H491" s="832"/>
      <c r="I491" s="832">
        <v>2333.6999999999998</v>
      </c>
      <c r="J491" s="832"/>
      <c r="K491" s="832"/>
      <c r="L491" s="832"/>
      <c r="M491" s="832"/>
      <c r="N491" s="832"/>
      <c r="O491" s="832"/>
      <c r="P491" s="828"/>
      <c r="Q491" s="833"/>
    </row>
    <row r="492" spans="1:17" ht="14.45" customHeight="1" x14ac:dyDescent="0.2">
      <c r="A492" s="822" t="s">
        <v>575</v>
      </c>
      <c r="B492" s="823" t="s">
        <v>5727</v>
      </c>
      <c r="C492" s="823" t="s">
        <v>5732</v>
      </c>
      <c r="D492" s="823" t="s">
        <v>6334</v>
      </c>
      <c r="E492" s="823" t="s">
        <v>6335</v>
      </c>
      <c r="F492" s="832">
        <v>22</v>
      </c>
      <c r="G492" s="832">
        <v>50878.8</v>
      </c>
      <c r="H492" s="832">
        <v>13.723172695420915</v>
      </c>
      <c r="I492" s="832">
        <v>2312.6727272727276</v>
      </c>
      <c r="J492" s="832">
        <v>31</v>
      </c>
      <c r="K492" s="832">
        <v>3707.51</v>
      </c>
      <c r="L492" s="832">
        <v>1</v>
      </c>
      <c r="M492" s="832">
        <v>119.59709677419356</v>
      </c>
      <c r="N492" s="832"/>
      <c r="O492" s="832"/>
      <c r="P492" s="828"/>
      <c r="Q492" s="833"/>
    </row>
    <row r="493" spans="1:17" ht="14.45" customHeight="1" x14ac:dyDescent="0.2">
      <c r="A493" s="822" t="s">
        <v>575</v>
      </c>
      <c r="B493" s="823" t="s">
        <v>5727</v>
      </c>
      <c r="C493" s="823" t="s">
        <v>5732</v>
      </c>
      <c r="D493" s="823" t="s">
        <v>6336</v>
      </c>
      <c r="E493" s="823" t="s">
        <v>1343</v>
      </c>
      <c r="F493" s="832"/>
      <c r="G493" s="832"/>
      <c r="H493" s="832"/>
      <c r="I493" s="832"/>
      <c r="J493" s="832">
        <v>45</v>
      </c>
      <c r="K493" s="832">
        <v>4162.05</v>
      </c>
      <c r="L493" s="832">
        <v>1</v>
      </c>
      <c r="M493" s="832">
        <v>92.490000000000009</v>
      </c>
      <c r="N493" s="832">
        <v>115.4</v>
      </c>
      <c r="O493" s="832">
        <v>10673.289999999997</v>
      </c>
      <c r="P493" s="828">
        <v>2.5644309895364055</v>
      </c>
      <c r="Q493" s="833">
        <v>92.489514731369127</v>
      </c>
    </row>
    <row r="494" spans="1:17" ht="14.45" customHeight="1" x14ac:dyDescent="0.2">
      <c r="A494" s="822" t="s">
        <v>575</v>
      </c>
      <c r="B494" s="823" t="s">
        <v>5727</v>
      </c>
      <c r="C494" s="823" t="s">
        <v>5732</v>
      </c>
      <c r="D494" s="823" t="s">
        <v>6337</v>
      </c>
      <c r="E494" s="823" t="s">
        <v>1282</v>
      </c>
      <c r="F494" s="832">
        <v>10</v>
      </c>
      <c r="G494" s="832">
        <v>99240</v>
      </c>
      <c r="H494" s="832">
        <v>0.39472384206782474</v>
      </c>
      <c r="I494" s="832">
        <v>9924</v>
      </c>
      <c r="J494" s="832">
        <v>26</v>
      </c>
      <c r="K494" s="832">
        <v>251416.28</v>
      </c>
      <c r="L494" s="832">
        <v>1</v>
      </c>
      <c r="M494" s="832">
        <v>9669.8569230769226</v>
      </c>
      <c r="N494" s="832"/>
      <c r="O494" s="832"/>
      <c r="P494" s="828"/>
      <c r="Q494" s="833"/>
    </row>
    <row r="495" spans="1:17" ht="14.45" customHeight="1" x14ac:dyDescent="0.2">
      <c r="A495" s="822" t="s">
        <v>575</v>
      </c>
      <c r="B495" s="823" t="s">
        <v>5727</v>
      </c>
      <c r="C495" s="823" t="s">
        <v>5732</v>
      </c>
      <c r="D495" s="823" t="s">
        <v>6338</v>
      </c>
      <c r="E495" s="823" t="s">
        <v>1375</v>
      </c>
      <c r="F495" s="832"/>
      <c r="G495" s="832"/>
      <c r="H495" s="832"/>
      <c r="I495" s="832"/>
      <c r="J495" s="832">
        <v>1</v>
      </c>
      <c r="K495" s="832">
        <v>22125.68</v>
      </c>
      <c r="L495" s="832">
        <v>1</v>
      </c>
      <c r="M495" s="832">
        <v>22125.68</v>
      </c>
      <c r="N495" s="832">
        <v>9</v>
      </c>
      <c r="O495" s="832">
        <v>194492.7</v>
      </c>
      <c r="P495" s="828">
        <v>8.7903603414674709</v>
      </c>
      <c r="Q495" s="833">
        <v>21610.300000000003</v>
      </c>
    </row>
    <row r="496" spans="1:17" ht="14.45" customHeight="1" x14ac:dyDescent="0.2">
      <c r="A496" s="822" t="s">
        <v>575</v>
      </c>
      <c r="B496" s="823" t="s">
        <v>5727</v>
      </c>
      <c r="C496" s="823" t="s">
        <v>5732</v>
      </c>
      <c r="D496" s="823" t="s">
        <v>6339</v>
      </c>
      <c r="E496" s="823" t="s">
        <v>6340</v>
      </c>
      <c r="F496" s="832"/>
      <c r="G496" s="832"/>
      <c r="H496" s="832"/>
      <c r="I496" s="832"/>
      <c r="J496" s="832">
        <v>81.8</v>
      </c>
      <c r="K496" s="832">
        <v>36806.729999999996</v>
      </c>
      <c r="L496" s="832">
        <v>1</v>
      </c>
      <c r="M496" s="832">
        <v>449.96002444987772</v>
      </c>
      <c r="N496" s="832"/>
      <c r="O496" s="832"/>
      <c r="P496" s="828"/>
      <c r="Q496" s="833"/>
    </row>
    <row r="497" spans="1:17" ht="14.45" customHeight="1" x14ac:dyDescent="0.2">
      <c r="A497" s="822" t="s">
        <v>575</v>
      </c>
      <c r="B497" s="823" t="s">
        <v>5727</v>
      </c>
      <c r="C497" s="823" t="s">
        <v>5732</v>
      </c>
      <c r="D497" s="823" t="s">
        <v>6341</v>
      </c>
      <c r="E497" s="823" t="s">
        <v>6342</v>
      </c>
      <c r="F497" s="832"/>
      <c r="G497" s="832"/>
      <c r="H497" s="832"/>
      <c r="I497" s="832"/>
      <c r="J497" s="832"/>
      <c r="K497" s="832"/>
      <c r="L497" s="832"/>
      <c r="M497" s="832"/>
      <c r="N497" s="832">
        <v>8</v>
      </c>
      <c r="O497" s="832">
        <v>1145.5999999999999</v>
      </c>
      <c r="P497" s="828"/>
      <c r="Q497" s="833">
        <v>143.19999999999999</v>
      </c>
    </row>
    <row r="498" spans="1:17" ht="14.45" customHeight="1" x14ac:dyDescent="0.2">
      <c r="A498" s="822" t="s">
        <v>575</v>
      </c>
      <c r="B498" s="823" t="s">
        <v>5727</v>
      </c>
      <c r="C498" s="823" t="s">
        <v>5732</v>
      </c>
      <c r="D498" s="823" t="s">
        <v>6343</v>
      </c>
      <c r="E498" s="823" t="s">
        <v>1285</v>
      </c>
      <c r="F498" s="832">
        <v>6</v>
      </c>
      <c r="G498" s="832">
        <v>13410</v>
      </c>
      <c r="H498" s="832">
        <v>3</v>
      </c>
      <c r="I498" s="832">
        <v>2235</v>
      </c>
      <c r="J498" s="832">
        <v>2</v>
      </c>
      <c r="K498" s="832">
        <v>4470</v>
      </c>
      <c r="L498" s="832">
        <v>1</v>
      </c>
      <c r="M498" s="832">
        <v>2235</v>
      </c>
      <c r="N498" s="832">
        <v>4</v>
      </c>
      <c r="O498" s="832">
        <v>8940</v>
      </c>
      <c r="P498" s="828">
        <v>2</v>
      </c>
      <c r="Q498" s="833">
        <v>2235</v>
      </c>
    </row>
    <row r="499" spans="1:17" ht="14.45" customHeight="1" x14ac:dyDescent="0.2">
      <c r="A499" s="822" t="s">
        <v>575</v>
      </c>
      <c r="B499" s="823" t="s">
        <v>5727</v>
      </c>
      <c r="C499" s="823" t="s">
        <v>5732</v>
      </c>
      <c r="D499" s="823" t="s">
        <v>6344</v>
      </c>
      <c r="E499" s="823"/>
      <c r="F499" s="832"/>
      <c r="G499" s="832"/>
      <c r="H499" s="832"/>
      <c r="I499" s="832"/>
      <c r="J499" s="832">
        <v>2.4</v>
      </c>
      <c r="K499" s="832">
        <v>69517.2</v>
      </c>
      <c r="L499" s="832">
        <v>1</v>
      </c>
      <c r="M499" s="832">
        <v>28965.5</v>
      </c>
      <c r="N499" s="832"/>
      <c r="O499" s="832"/>
      <c r="P499" s="828"/>
      <c r="Q499" s="833"/>
    </row>
    <row r="500" spans="1:17" ht="14.45" customHeight="1" x14ac:dyDescent="0.2">
      <c r="A500" s="822" t="s">
        <v>575</v>
      </c>
      <c r="B500" s="823" t="s">
        <v>5727</v>
      </c>
      <c r="C500" s="823" t="s">
        <v>5732</v>
      </c>
      <c r="D500" s="823" t="s">
        <v>6345</v>
      </c>
      <c r="E500" s="823" t="s">
        <v>6316</v>
      </c>
      <c r="F500" s="832"/>
      <c r="G500" s="832"/>
      <c r="H500" s="832"/>
      <c r="I500" s="832"/>
      <c r="J500" s="832">
        <v>4</v>
      </c>
      <c r="K500" s="832">
        <v>99559.4</v>
      </c>
      <c r="L500" s="832">
        <v>1</v>
      </c>
      <c r="M500" s="832">
        <v>24889.85</v>
      </c>
      <c r="N500" s="832"/>
      <c r="O500" s="832"/>
      <c r="P500" s="828"/>
      <c r="Q500" s="833"/>
    </row>
    <row r="501" spans="1:17" ht="14.45" customHeight="1" x14ac:dyDescent="0.2">
      <c r="A501" s="822" t="s">
        <v>575</v>
      </c>
      <c r="B501" s="823" t="s">
        <v>5727</v>
      </c>
      <c r="C501" s="823" t="s">
        <v>5732</v>
      </c>
      <c r="D501" s="823" t="s">
        <v>6346</v>
      </c>
      <c r="E501" s="823" t="s">
        <v>6292</v>
      </c>
      <c r="F501" s="832"/>
      <c r="G501" s="832"/>
      <c r="H501" s="832"/>
      <c r="I501" s="832"/>
      <c r="J501" s="832">
        <v>8</v>
      </c>
      <c r="K501" s="832">
        <v>2114.88</v>
      </c>
      <c r="L501" s="832">
        <v>1</v>
      </c>
      <c r="M501" s="832">
        <v>264.36</v>
      </c>
      <c r="N501" s="832">
        <v>10</v>
      </c>
      <c r="O501" s="832">
        <v>2841.9</v>
      </c>
      <c r="P501" s="828">
        <v>1.3437641852019973</v>
      </c>
      <c r="Q501" s="833">
        <v>284.19</v>
      </c>
    </row>
    <row r="502" spans="1:17" ht="14.45" customHeight="1" x14ac:dyDescent="0.2">
      <c r="A502" s="822" t="s">
        <v>575</v>
      </c>
      <c r="B502" s="823" t="s">
        <v>5727</v>
      </c>
      <c r="C502" s="823" t="s">
        <v>5732</v>
      </c>
      <c r="D502" s="823" t="s">
        <v>6347</v>
      </c>
      <c r="E502" s="823" t="s">
        <v>6348</v>
      </c>
      <c r="F502" s="832"/>
      <c r="G502" s="832"/>
      <c r="H502" s="832"/>
      <c r="I502" s="832"/>
      <c r="J502" s="832"/>
      <c r="K502" s="832"/>
      <c r="L502" s="832"/>
      <c r="M502" s="832"/>
      <c r="N502" s="832">
        <v>3.4000000000000004</v>
      </c>
      <c r="O502" s="832">
        <v>23015.449999999997</v>
      </c>
      <c r="P502" s="828"/>
      <c r="Q502" s="833">
        <v>6769.2499999999982</v>
      </c>
    </row>
    <row r="503" spans="1:17" ht="14.45" customHeight="1" x14ac:dyDescent="0.2">
      <c r="A503" s="822" t="s">
        <v>575</v>
      </c>
      <c r="B503" s="823" t="s">
        <v>5727</v>
      </c>
      <c r="C503" s="823" t="s">
        <v>5732</v>
      </c>
      <c r="D503" s="823" t="s">
        <v>6349</v>
      </c>
      <c r="E503" s="823" t="s">
        <v>1271</v>
      </c>
      <c r="F503" s="832"/>
      <c r="G503" s="832"/>
      <c r="H503" s="832"/>
      <c r="I503" s="832"/>
      <c r="J503" s="832">
        <v>3</v>
      </c>
      <c r="K503" s="832">
        <v>19036.71</v>
      </c>
      <c r="L503" s="832">
        <v>1</v>
      </c>
      <c r="M503" s="832">
        <v>6345.57</v>
      </c>
      <c r="N503" s="832">
        <v>13</v>
      </c>
      <c r="O503" s="832">
        <v>82492.41</v>
      </c>
      <c r="P503" s="828">
        <v>4.3333333333333339</v>
      </c>
      <c r="Q503" s="833">
        <v>6345.5700000000006</v>
      </c>
    </row>
    <row r="504" spans="1:17" ht="14.45" customHeight="1" x14ac:dyDescent="0.2">
      <c r="A504" s="822" t="s">
        <v>575</v>
      </c>
      <c r="B504" s="823" t="s">
        <v>5727</v>
      </c>
      <c r="C504" s="823" t="s">
        <v>5732</v>
      </c>
      <c r="D504" s="823" t="s">
        <v>6350</v>
      </c>
      <c r="E504" s="823" t="s">
        <v>1288</v>
      </c>
      <c r="F504" s="832"/>
      <c r="G504" s="832"/>
      <c r="H504" s="832"/>
      <c r="I504" s="832"/>
      <c r="J504" s="832">
        <v>82</v>
      </c>
      <c r="K504" s="832">
        <v>105563.52000000002</v>
      </c>
      <c r="L504" s="832">
        <v>1</v>
      </c>
      <c r="M504" s="832">
        <v>1287.3600000000001</v>
      </c>
      <c r="N504" s="832">
        <v>186</v>
      </c>
      <c r="O504" s="832">
        <v>239448.95999999996</v>
      </c>
      <c r="P504" s="828">
        <v>2.2682926829268286</v>
      </c>
      <c r="Q504" s="833">
        <v>1287.3599999999999</v>
      </c>
    </row>
    <row r="505" spans="1:17" ht="14.45" customHeight="1" x14ac:dyDescent="0.2">
      <c r="A505" s="822" t="s">
        <v>575</v>
      </c>
      <c r="B505" s="823" t="s">
        <v>5727</v>
      </c>
      <c r="C505" s="823" t="s">
        <v>5732</v>
      </c>
      <c r="D505" s="823" t="s">
        <v>6351</v>
      </c>
      <c r="E505" s="823" t="s">
        <v>1277</v>
      </c>
      <c r="F505" s="832"/>
      <c r="G505" s="832"/>
      <c r="H505" s="832"/>
      <c r="I505" s="832"/>
      <c r="J505" s="832"/>
      <c r="K505" s="832"/>
      <c r="L505" s="832"/>
      <c r="M505" s="832"/>
      <c r="N505" s="832">
        <v>28</v>
      </c>
      <c r="O505" s="832">
        <v>36046.080000000002</v>
      </c>
      <c r="P505" s="828"/>
      <c r="Q505" s="833">
        <v>1287.3600000000001</v>
      </c>
    </row>
    <row r="506" spans="1:17" ht="14.45" customHeight="1" x14ac:dyDescent="0.2">
      <c r="A506" s="822" t="s">
        <v>575</v>
      </c>
      <c r="B506" s="823" t="s">
        <v>5727</v>
      </c>
      <c r="C506" s="823" t="s">
        <v>5732</v>
      </c>
      <c r="D506" s="823" t="s">
        <v>6352</v>
      </c>
      <c r="E506" s="823" t="s">
        <v>701</v>
      </c>
      <c r="F506" s="832"/>
      <c r="G506" s="832"/>
      <c r="H506" s="832"/>
      <c r="I506" s="832"/>
      <c r="J506" s="832"/>
      <c r="K506" s="832"/>
      <c r="L506" s="832"/>
      <c r="M506" s="832"/>
      <c r="N506" s="832">
        <v>160.9</v>
      </c>
      <c r="O506" s="832">
        <v>42910.329999999994</v>
      </c>
      <c r="P506" s="828"/>
      <c r="Q506" s="833">
        <v>266.68943443132378</v>
      </c>
    </row>
    <row r="507" spans="1:17" ht="14.45" customHeight="1" x14ac:dyDescent="0.2">
      <c r="A507" s="822" t="s">
        <v>575</v>
      </c>
      <c r="B507" s="823" t="s">
        <v>5727</v>
      </c>
      <c r="C507" s="823" t="s">
        <v>5732</v>
      </c>
      <c r="D507" s="823" t="s">
        <v>6353</v>
      </c>
      <c r="E507" s="823" t="s">
        <v>1282</v>
      </c>
      <c r="F507" s="832"/>
      <c r="G507" s="832"/>
      <c r="H507" s="832"/>
      <c r="I507" s="832"/>
      <c r="J507" s="832"/>
      <c r="K507" s="832"/>
      <c r="L507" s="832"/>
      <c r="M507" s="832"/>
      <c r="N507" s="832">
        <v>17</v>
      </c>
      <c r="O507" s="832">
        <v>162231.6</v>
      </c>
      <c r="P507" s="828"/>
      <c r="Q507" s="833">
        <v>9543.0352941176479</v>
      </c>
    </row>
    <row r="508" spans="1:17" ht="14.45" customHeight="1" x14ac:dyDescent="0.2">
      <c r="A508" s="822" t="s">
        <v>575</v>
      </c>
      <c r="B508" s="823" t="s">
        <v>5727</v>
      </c>
      <c r="C508" s="823" t="s">
        <v>5732</v>
      </c>
      <c r="D508" s="823" t="s">
        <v>6354</v>
      </c>
      <c r="E508" s="823" t="s">
        <v>6355</v>
      </c>
      <c r="F508" s="832"/>
      <c r="G508" s="832"/>
      <c r="H508" s="832"/>
      <c r="I508" s="832"/>
      <c r="J508" s="832"/>
      <c r="K508" s="832"/>
      <c r="L508" s="832"/>
      <c r="M508" s="832"/>
      <c r="N508" s="832">
        <v>7.9999999999999991</v>
      </c>
      <c r="O508" s="832">
        <v>5474.42</v>
      </c>
      <c r="P508" s="828"/>
      <c r="Q508" s="833">
        <v>684.30250000000012</v>
      </c>
    </row>
    <row r="509" spans="1:17" ht="14.45" customHeight="1" x14ac:dyDescent="0.2">
      <c r="A509" s="822" t="s">
        <v>575</v>
      </c>
      <c r="B509" s="823" t="s">
        <v>5727</v>
      </c>
      <c r="C509" s="823" t="s">
        <v>5732</v>
      </c>
      <c r="D509" s="823" t="s">
        <v>6356</v>
      </c>
      <c r="E509" s="823" t="s">
        <v>1282</v>
      </c>
      <c r="F509" s="832"/>
      <c r="G509" s="832"/>
      <c r="H509" s="832"/>
      <c r="I509" s="832"/>
      <c r="J509" s="832"/>
      <c r="K509" s="832"/>
      <c r="L509" s="832"/>
      <c r="M509" s="832"/>
      <c r="N509" s="832">
        <v>59</v>
      </c>
      <c r="O509" s="832">
        <v>278201.45</v>
      </c>
      <c r="P509" s="828"/>
      <c r="Q509" s="833">
        <v>4715.2788135593219</v>
      </c>
    </row>
    <row r="510" spans="1:17" ht="14.45" customHeight="1" x14ac:dyDescent="0.2">
      <c r="A510" s="822" t="s">
        <v>575</v>
      </c>
      <c r="B510" s="823" t="s">
        <v>5727</v>
      </c>
      <c r="C510" s="823" t="s">
        <v>5732</v>
      </c>
      <c r="D510" s="823" t="s">
        <v>6357</v>
      </c>
      <c r="E510" s="823" t="s">
        <v>1343</v>
      </c>
      <c r="F510" s="832"/>
      <c r="G510" s="832"/>
      <c r="H510" s="832"/>
      <c r="I510" s="832"/>
      <c r="J510" s="832"/>
      <c r="K510" s="832"/>
      <c r="L510" s="832"/>
      <c r="M510" s="832"/>
      <c r="N510" s="832">
        <v>2</v>
      </c>
      <c r="O510" s="832">
        <v>184.98</v>
      </c>
      <c r="P510" s="828"/>
      <c r="Q510" s="833">
        <v>92.49</v>
      </c>
    </row>
    <row r="511" spans="1:17" ht="14.45" customHeight="1" x14ac:dyDescent="0.2">
      <c r="A511" s="822" t="s">
        <v>575</v>
      </c>
      <c r="B511" s="823" t="s">
        <v>5727</v>
      </c>
      <c r="C511" s="823" t="s">
        <v>5732</v>
      </c>
      <c r="D511" s="823" t="s">
        <v>6358</v>
      </c>
      <c r="E511" s="823" t="s">
        <v>1351</v>
      </c>
      <c r="F511" s="832"/>
      <c r="G511" s="832"/>
      <c r="H511" s="832"/>
      <c r="I511" s="832"/>
      <c r="J511" s="832"/>
      <c r="K511" s="832"/>
      <c r="L511" s="832"/>
      <c r="M511" s="832"/>
      <c r="N511" s="832">
        <v>16.250000000000004</v>
      </c>
      <c r="O511" s="832">
        <v>6124.9999999999982</v>
      </c>
      <c r="P511" s="828"/>
      <c r="Q511" s="833">
        <v>376.92307692307674</v>
      </c>
    </row>
    <row r="512" spans="1:17" ht="14.45" customHeight="1" x14ac:dyDescent="0.2">
      <c r="A512" s="822" t="s">
        <v>575</v>
      </c>
      <c r="B512" s="823" t="s">
        <v>5727</v>
      </c>
      <c r="C512" s="823" t="s">
        <v>5732</v>
      </c>
      <c r="D512" s="823" t="s">
        <v>6359</v>
      </c>
      <c r="E512" s="823" t="s">
        <v>1349</v>
      </c>
      <c r="F512" s="832"/>
      <c r="G512" s="832"/>
      <c r="H512" s="832"/>
      <c r="I512" s="832"/>
      <c r="J512" s="832"/>
      <c r="K512" s="832"/>
      <c r="L512" s="832"/>
      <c r="M512" s="832"/>
      <c r="N512" s="832">
        <v>67.8</v>
      </c>
      <c r="O512" s="832">
        <v>55945.81</v>
      </c>
      <c r="P512" s="828"/>
      <c r="Q512" s="833">
        <v>825.15943952802365</v>
      </c>
    </row>
    <row r="513" spans="1:17" ht="14.45" customHeight="1" x14ac:dyDescent="0.2">
      <c r="A513" s="822" t="s">
        <v>575</v>
      </c>
      <c r="B513" s="823" t="s">
        <v>5727</v>
      </c>
      <c r="C513" s="823" t="s">
        <v>5732</v>
      </c>
      <c r="D513" s="823" t="s">
        <v>6360</v>
      </c>
      <c r="E513" s="823" t="s">
        <v>1271</v>
      </c>
      <c r="F513" s="832"/>
      <c r="G513" s="832"/>
      <c r="H513" s="832"/>
      <c r="I513" s="832"/>
      <c r="J513" s="832"/>
      <c r="K513" s="832"/>
      <c r="L513" s="832"/>
      <c r="M513" s="832"/>
      <c r="N513" s="832">
        <v>30</v>
      </c>
      <c r="O513" s="832">
        <v>95183.4</v>
      </c>
      <c r="P513" s="828"/>
      <c r="Q513" s="833">
        <v>3172.7799999999997</v>
      </c>
    </row>
    <row r="514" spans="1:17" ht="14.45" customHeight="1" x14ac:dyDescent="0.2">
      <c r="A514" s="822" t="s">
        <v>575</v>
      </c>
      <c r="B514" s="823" t="s">
        <v>5727</v>
      </c>
      <c r="C514" s="823" t="s">
        <v>5732</v>
      </c>
      <c r="D514" s="823" t="s">
        <v>6361</v>
      </c>
      <c r="E514" s="823" t="s">
        <v>1351</v>
      </c>
      <c r="F514" s="832"/>
      <c r="G514" s="832"/>
      <c r="H514" s="832"/>
      <c r="I514" s="832"/>
      <c r="J514" s="832"/>
      <c r="K514" s="832"/>
      <c r="L514" s="832"/>
      <c r="M514" s="832"/>
      <c r="N514" s="832">
        <v>1.3</v>
      </c>
      <c r="O514" s="832">
        <v>245.01</v>
      </c>
      <c r="P514" s="828"/>
      <c r="Q514" s="833">
        <v>188.46923076923076</v>
      </c>
    </row>
    <row r="515" spans="1:17" ht="14.45" customHeight="1" x14ac:dyDescent="0.2">
      <c r="A515" s="822" t="s">
        <v>575</v>
      </c>
      <c r="B515" s="823" t="s">
        <v>5727</v>
      </c>
      <c r="C515" s="823" t="s">
        <v>5732</v>
      </c>
      <c r="D515" s="823" t="s">
        <v>6362</v>
      </c>
      <c r="E515" s="823" t="s">
        <v>6342</v>
      </c>
      <c r="F515" s="832">
        <v>31</v>
      </c>
      <c r="G515" s="832">
        <v>13055.96</v>
      </c>
      <c r="H515" s="832"/>
      <c r="I515" s="832">
        <v>421.15999999999997</v>
      </c>
      <c r="J515" s="832"/>
      <c r="K515" s="832"/>
      <c r="L515" s="832"/>
      <c r="M515" s="832"/>
      <c r="N515" s="832"/>
      <c r="O515" s="832"/>
      <c r="P515" s="828"/>
      <c r="Q515" s="833"/>
    </row>
    <row r="516" spans="1:17" ht="14.45" customHeight="1" x14ac:dyDescent="0.2">
      <c r="A516" s="822" t="s">
        <v>575</v>
      </c>
      <c r="B516" s="823" t="s">
        <v>5727</v>
      </c>
      <c r="C516" s="823" t="s">
        <v>6363</v>
      </c>
      <c r="D516" s="823" t="s">
        <v>6364</v>
      </c>
      <c r="E516" s="823" t="s">
        <v>6365</v>
      </c>
      <c r="F516" s="832">
        <v>1</v>
      </c>
      <c r="G516" s="832">
        <v>1406.61</v>
      </c>
      <c r="H516" s="832"/>
      <c r="I516" s="832">
        <v>1406.61</v>
      </c>
      <c r="J516" s="832"/>
      <c r="K516" s="832"/>
      <c r="L516" s="832"/>
      <c r="M516" s="832"/>
      <c r="N516" s="832"/>
      <c r="O516" s="832"/>
      <c r="P516" s="828"/>
      <c r="Q516" s="833"/>
    </row>
    <row r="517" spans="1:17" ht="14.45" customHeight="1" x14ac:dyDescent="0.2">
      <c r="A517" s="822" t="s">
        <v>575</v>
      </c>
      <c r="B517" s="823" t="s">
        <v>5727</v>
      </c>
      <c r="C517" s="823" t="s">
        <v>6363</v>
      </c>
      <c r="D517" s="823" t="s">
        <v>6366</v>
      </c>
      <c r="E517" s="823" t="s">
        <v>6367</v>
      </c>
      <c r="F517" s="832">
        <v>150</v>
      </c>
      <c r="G517" s="832">
        <v>323935.5</v>
      </c>
      <c r="H517" s="832">
        <v>1.444120146188324</v>
      </c>
      <c r="I517" s="832">
        <v>2159.5700000000002</v>
      </c>
      <c r="J517" s="832">
        <v>103</v>
      </c>
      <c r="K517" s="832">
        <v>224313.40000000002</v>
      </c>
      <c r="L517" s="832">
        <v>1</v>
      </c>
      <c r="M517" s="832">
        <v>2177.8000000000002</v>
      </c>
      <c r="N517" s="832">
        <v>96</v>
      </c>
      <c r="O517" s="832">
        <v>212237.08000000002</v>
      </c>
      <c r="P517" s="828">
        <v>0.94616318062139848</v>
      </c>
      <c r="Q517" s="833">
        <v>2210.802916666667</v>
      </c>
    </row>
    <row r="518" spans="1:17" ht="14.45" customHeight="1" x14ac:dyDescent="0.2">
      <c r="A518" s="822" t="s">
        <v>575</v>
      </c>
      <c r="B518" s="823" t="s">
        <v>5727</v>
      </c>
      <c r="C518" s="823" t="s">
        <v>6363</v>
      </c>
      <c r="D518" s="823" t="s">
        <v>6368</v>
      </c>
      <c r="E518" s="823" t="s">
        <v>6369</v>
      </c>
      <c r="F518" s="832">
        <v>174</v>
      </c>
      <c r="G518" s="832">
        <v>459560.1</v>
      </c>
      <c r="H518" s="832">
        <v>0.61872467027432232</v>
      </c>
      <c r="I518" s="832">
        <v>2641.15</v>
      </c>
      <c r="J518" s="832">
        <v>279</v>
      </c>
      <c r="K518" s="832">
        <v>742753.8</v>
      </c>
      <c r="L518" s="832">
        <v>1</v>
      </c>
      <c r="M518" s="832">
        <v>2662.2000000000003</v>
      </c>
      <c r="N518" s="832">
        <v>215</v>
      </c>
      <c r="O518" s="832">
        <v>580271.4600000002</v>
      </c>
      <c r="P518" s="828">
        <v>0.78124334066012202</v>
      </c>
      <c r="Q518" s="833">
        <v>2698.9370232558149</v>
      </c>
    </row>
    <row r="519" spans="1:17" ht="14.45" customHeight="1" x14ac:dyDescent="0.2">
      <c r="A519" s="822" t="s">
        <v>575</v>
      </c>
      <c r="B519" s="823" t="s">
        <v>5727</v>
      </c>
      <c r="C519" s="823" t="s">
        <v>6363</v>
      </c>
      <c r="D519" s="823" t="s">
        <v>6370</v>
      </c>
      <c r="E519" s="823" t="s">
        <v>6369</v>
      </c>
      <c r="F519" s="832"/>
      <c r="G519" s="832"/>
      <c r="H519" s="832"/>
      <c r="I519" s="832"/>
      <c r="J519" s="832"/>
      <c r="K519" s="832"/>
      <c r="L519" s="832"/>
      <c r="M519" s="832"/>
      <c r="N519" s="832">
        <v>1</v>
      </c>
      <c r="O519" s="832">
        <v>1700.09</v>
      </c>
      <c r="P519" s="828"/>
      <c r="Q519" s="833">
        <v>1700.09</v>
      </c>
    </row>
    <row r="520" spans="1:17" ht="14.45" customHeight="1" x14ac:dyDescent="0.2">
      <c r="A520" s="822" t="s">
        <v>575</v>
      </c>
      <c r="B520" s="823" t="s">
        <v>5727</v>
      </c>
      <c r="C520" s="823" t="s">
        <v>6363</v>
      </c>
      <c r="D520" s="823" t="s">
        <v>6371</v>
      </c>
      <c r="E520" s="823" t="s">
        <v>6372</v>
      </c>
      <c r="F520" s="832"/>
      <c r="G520" s="832"/>
      <c r="H520" s="832"/>
      <c r="I520" s="832"/>
      <c r="J520" s="832">
        <v>1</v>
      </c>
      <c r="K520" s="832">
        <v>2177.8000000000002</v>
      </c>
      <c r="L520" s="832">
        <v>1</v>
      </c>
      <c r="M520" s="832">
        <v>2177.8000000000002</v>
      </c>
      <c r="N520" s="832">
        <v>8</v>
      </c>
      <c r="O520" s="832">
        <v>17675.34</v>
      </c>
      <c r="P520" s="828">
        <v>8.1161447332170074</v>
      </c>
      <c r="Q520" s="833">
        <v>2209.4175</v>
      </c>
    </row>
    <row r="521" spans="1:17" ht="14.45" customHeight="1" x14ac:dyDescent="0.2">
      <c r="A521" s="822" t="s">
        <v>575</v>
      </c>
      <c r="B521" s="823" t="s">
        <v>5727</v>
      </c>
      <c r="C521" s="823" t="s">
        <v>6363</v>
      </c>
      <c r="D521" s="823" t="s">
        <v>6373</v>
      </c>
      <c r="E521" s="823" t="s">
        <v>6374</v>
      </c>
      <c r="F521" s="832">
        <v>24</v>
      </c>
      <c r="G521" s="832">
        <v>213656.63999999998</v>
      </c>
      <c r="H521" s="832">
        <v>0.62734793781740794</v>
      </c>
      <c r="I521" s="832">
        <v>8902.3599999999988</v>
      </c>
      <c r="J521" s="832">
        <v>38</v>
      </c>
      <c r="K521" s="832">
        <v>340571.19999999995</v>
      </c>
      <c r="L521" s="832">
        <v>1</v>
      </c>
      <c r="M521" s="832">
        <v>8962.4</v>
      </c>
      <c r="N521" s="832">
        <v>9</v>
      </c>
      <c r="O521" s="832">
        <v>81527.549999999988</v>
      </c>
      <c r="P521" s="828">
        <v>0.23938474539244656</v>
      </c>
      <c r="Q521" s="833">
        <v>9058.616666666665</v>
      </c>
    </row>
    <row r="522" spans="1:17" ht="14.45" customHeight="1" x14ac:dyDescent="0.2">
      <c r="A522" s="822" t="s">
        <v>575</v>
      </c>
      <c r="B522" s="823" t="s">
        <v>5727</v>
      </c>
      <c r="C522" s="823" t="s">
        <v>6363</v>
      </c>
      <c r="D522" s="823" t="s">
        <v>6375</v>
      </c>
      <c r="E522" s="823" t="s">
        <v>6376</v>
      </c>
      <c r="F522" s="832">
        <v>44</v>
      </c>
      <c r="G522" s="832">
        <v>453602.6</v>
      </c>
      <c r="H522" s="832">
        <v>1.153921159857104</v>
      </c>
      <c r="I522" s="832">
        <v>10309.15</v>
      </c>
      <c r="J522" s="832">
        <v>38</v>
      </c>
      <c r="K522" s="832">
        <v>393096.69999999995</v>
      </c>
      <c r="L522" s="832">
        <v>1</v>
      </c>
      <c r="M522" s="832">
        <v>10344.65</v>
      </c>
      <c r="N522" s="832">
        <v>15</v>
      </c>
      <c r="O522" s="832">
        <v>155916.35999999999</v>
      </c>
      <c r="P522" s="828">
        <v>0.39663614576260753</v>
      </c>
      <c r="Q522" s="833">
        <v>10394.423999999999</v>
      </c>
    </row>
    <row r="523" spans="1:17" ht="14.45" customHeight="1" x14ac:dyDescent="0.2">
      <c r="A523" s="822" t="s">
        <v>575</v>
      </c>
      <c r="B523" s="823" t="s">
        <v>5727</v>
      </c>
      <c r="C523" s="823" t="s">
        <v>6363</v>
      </c>
      <c r="D523" s="823" t="s">
        <v>6377</v>
      </c>
      <c r="E523" s="823" t="s">
        <v>6378</v>
      </c>
      <c r="F523" s="832">
        <v>142</v>
      </c>
      <c r="G523" s="832">
        <v>172048.62</v>
      </c>
      <c r="H523" s="832">
        <v>0.77210118668035121</v>
      </c>
      <c r="I523" s="832">
        <v>1211.6099999999999</v>
      </c>
      <c r="J523" s="832">
        <v>182</v>
      </c>
      <c r="K523" s="832">
        <v>222831.69999999998</v>
      </c>
      <c r="L523" s="832">
        <v>1</v>
      </c>
      <c r="M523" s="832">
        <v>1224.3499999999999</v>
      </c>
      <c r="N523" s="832">
        <v>161</v>
      </c>
      <c r="O523" s="832">
        <v>200379.77000000005</v>
      </c>
      <c r="P523" s="828">
        <v>0.89924265712643248</v>
      </c>
      <c r="Q523" s="833">
        <v>1244.5948447204971</v>
      </c>
    </row>
    <row r="524" spans="1:17" ht="14.45" customHeight="1" x14ac:dyDescent="0.2">
      <c r="A524" s="822" t="s">
        <v>575</v>
      </c>
      <c r="B524" s="823" t="s">
        <v>5727</v>
      </c>
      <c r="C524" s="823" t="s">
        <v>6363</v>
      </c>
      <c r="D524" s="823" t="s">
        <v>6379</v>
      </c>
      <c r="E524" s="823" t="s">
        <v>6380</v>
      </c>
      <c r="F524" s="832">
        <v>65</v>
      </c>
      <c r="G524" s="832">
        <v>15964.65</v>
      </c>
      <c r="H524" s="832">
        <v>1.7261842975957233</v>
      </c>
      <c r="I524" s="832">
        <v>245.60999999999999</v>
      </c>
      <c r="J524" s="832">
        <v>37</v>
      </c>
      <c r="K524" s="832">
        <v>9248.52</v>
      </c>
      <c r="L524" s="832">
        <v>1</v>
      </c>
      <c r="M524" s="832">
        <v>249.96</v>
      </c>
      <c r="N524" s="832">
        <v>18</v>
      </c>
      <c r="O524" s="832">
        <v>4518.6000000000004</v>
      </c>
      <c r="P524" s="828">
        <v>0.48857546937239688</v>
      </c>
      <c r="Q524" s="833">
        <v>251.03333333333336</v>
      </c>
    </row>
    <row r="525" spans="1:17" ht="14.45" customHeight="1" x14ac:dyDescent="0.2">
      <c r="A525" s="822" t="s">
        <v>575</v>
      </c>
      <c r="B525" s="823" t="s">
        <v>5727</v>
      </c>
      <c r="C525" s="823" t="s">
        <v>6363</v>
      </c>
      <c r="D525" s="823" t="s">
        <v>6381</v>
      </c>
      <c r="E525" s="823" t="s">
        <v>6382</v>
      </c>
      <c r="F525" s="832">
        <v>1</v>
      </c>
      <c r="G525" s="832">
        <v>2641.15</v>
      </c>
      <c r="H525" s="832"/>
      <c r="I525" s="832">
        <v>2641.15</v>
      </c>
      <c r="J525" s="832"/>
      <c r="K525" s="832"/>
      <c r="L525" s="832"/>
      <c r="M525" s="832"/>
      <c r="N525" s="832"/>
      <c r="O525" s="832"/>
      <c r="P525" s="828"/>
      <c r="Q525" s="833"/>
    </row>
    <row r="526" spans="1:17" ht="14.45" customHeight="1" x14ac:dyDescent="0.2">
      <c r="A526" s="822" t="s">
        <v>575</v>
      </c>
      <c r="B526" s="823" t="s">
        <v>5727</v>
      </c>
      <c r="C526" s="823" t="s">
        <v>5756</v>
      </c>
      <c r="D526" s="823" t="s">
        <v>6383</v>
      </c>
      <c r="E526" s="823" t="s">
        <v>6384</v>
      </c>
      <c r="F526" s="832">
        <v>16</v>
      </c>
      <c r="G526" s="832">
        <v>5279.68</v>
      </c>
      <c r="H526" s="832"/>
      <c r="I526" s="832">
        <v>329.98</v>
      </c>
      <c r="J526" s="832"/>
      <c r="K526" s="832"/>
      <c r="L526" s="832"/>
      <c r="M526" s="832"/>
      <c r="N526" s="832">
        <v>24</v>
      </c>
      <c r="O526" s="832">
        <v>6760.56</v>
      </c>
      <c r="P526" s="828"/>
      <c r="Q526" s="833">
        <v>281.69</v>
      </c>
    </row>
    <row r="527" spans="1:17" ht="14.45" customHeight="1" x14ac:dyDescent="0.2">
      <c r="A527" s="822" t="s">
        <v>575</v>
      </c>
      <c r="B527" s="823" t="s">
        <v>5727</v>
      </c>
      <c r="C527" s="823" t="s">
        <v>5756</v>
      </c>
      <c r="D527" s="823" t="s">
        <v>6385</v>
      </c>
      <c r="E527" s="823" t="s">
        <v>6384</v>
      </c>
      <c r="F527" s="832"/>
      <c r="G527" s="832"/>
      <c r="H527" s="832"/>
      <c r="I527" s="832"/>
      <c r="J527" s="832"/>
      <c r="K527" s="832"/>
      <c r="L527" s="832"/>
      <c r="M527" s="832"/>
      <c r="N527" s="832">
        <v>3</v>
      </c>
      <c r="O527" s="832">
        <v>1111.17</v>
      </c>
      <c r="P527" s="828"/>
      <c r="Q527" s="833">
        <v>370.39000000000004</v>
      </c>
    </row>
    <row r="528" spans="1:17" ht="14.45" customHeight="1" x14ac:dyDescent="0.2">
      <c r="A528" s="822" t="s">
        <v>575</v>
      </c>
      <c r="B528" s="823" t="s">
        <v>5727</v>
      </c>
      <c r="C528" s="823" t="s">
        <v>5756</v>
      </c>
      <c r="D528" s="823" t="s">
        <v>6386</v>
      </c>
      <c r="E528" s="823" t="s">
        <v>6387</v>
      </c>
      <c r="F528" s="832">
        <v>2</v>
      </c>
      <c r="G528" s="832">
        <v>2870.72</v>
      </c>
      <c r="H528" s="832"/>
      <c r="I528" s="832">
        <v>1435.36</v>
      </c>
      <c r="J528" s="832"/>
      <c r="K528" s="832"/>
      <c r="L528" s="832"/>
      <c r="M528" s="832"/>
      <c r="N528" s="832"/>
      <c r="O528" s="832"/>
      <c r="P528" s="828"/>
      <c r="Q528" s="833"/>
    </row>
    <row r="529" spans="1:17" ht="14.45" customHeight="1" x14ac:dyDescent="0.2">
      <c r="A529" s="822" t="s">
        <v>575</v>
      </c>
      <c r="B529" s="823" t="s">
        <v>5727</v>
      </c>
      <c r="C529" s="823" t="s">
        <v>5756</v>
      </c>
      <c r="D529" s="823" t="s">
        <v>6388</v>
      </c>
      <c r="E529" s="823" t="s">
        <v>6389</v>
      </c>
      <c r="F529" s="832"/>
      <c r="G529" s="832"/>
      <c r="H529" s="832"/>
      <c r="I529" s="832"/>
      <c r="J529" s="832"/>
      <c r="K529" s="832"/>
      <c r="L529" s="832"/>
      <c r="M529" s="832"/>
      <c r="N529" s="832">
        <v>0.1</v>
      </c>
      <c r="O529" s="832">
        <v>107.18</v>
      </c>
      <c r="P529" s="828"/>
      <c r="Q529" s="833">
        <v>1071.8</v>
      </c>
    </row>
    <row r="530" spans="1:17" ht="14.45" customHeight="1" x14ac:dyDescent="0.2">
      <c r="A530" s="822" t="s">
        <v>575</v>
      </c>
      <c r="B530" s="823" t="s">
        <v>5727</v>
      </c>
      <c r="C530" s="823" t="s">
        <v>5756</v>
      </c>
      <c r="D530" s="823" t="s">
        <v>6390</v>
      </c>
      <c r="E530" s="823" t="s">
        <v>6391</v>
      </c>
      <c r="F530" s="832"/>
      <c r="G530" s="832"/>
      <c r="H530" s="832"/>
      <c r="I530" s="832"/>
      <c r="J530" s="832"/>
      <c r="K530" s="832"/>
      <c r="L530" s="832"/>
      <c r="M530" s="832"/>
      <c r="N530" s="832">
        <v>5</v>
      </c>
      <c r="O530" s="832">
        <v>371.85</v>
      </c>
      <c r="P530" s="828"/>
      <c r="Q530" s="833">
        <v>74.37</v>
      </c>
    </row>
    <row r="531" spans="1:17" ht="14.45" customHeight="1" x14ac:dyDescent="0.2">
      <c r="A531" s="822" t="s">
        <v>575</v>
      </c>
      <c r="B531" s="823" t="s">
        <v>5727</v>
      </c>
      <c r="C531" s="823" t="s">
        <v>5756</v>
      </c>
      <c r="D531" s="823" t="s">
        <v>6392</v>
      </c>
      <c r="E531" s="823" t="s">
        <v>6393</v>
      </c>
      <c r="F531" s="832">
        <v>3.7</v>
      </c>
      <c r="G531" s="832">
        <v>2329.4700000000003</v>
      </c>
      <c r="H531" s="832"/>
      <c r="I531" s="832">
        <v>629.58648648648648</v>
      </c>
      <c r="J531" s="832"/>
      <c r="K531" s="832"/>
      <c r="L531" s="832"/>
      <c r="M531" s="832"/>
      <c r="N531" s="832">
        <v>0.4</v>
      </c>
      <c r="O531" s="832">
        <v>251.83</v>
      </c>
      <c r="P531" s="828"/>
      <c r="Q531" s="833">
        <v>629.57500000000005</v>
      </c>
    </row>
    <row r="532" spans="1:17" ht="14.45" customHeight="1" x14ac:dyDescent="0.2">
      <c r="A532" s="822" t="s">
        <v>575</v>
      </c>
      <c r="B532" s="823" t="s">
        <v>5727</v>
      </c>
      <c r="C532" s="823" t="s">
        <v>5756</v>
      </c>
      <c r="D532" s="823" t="s">
        <v>6394</v>
      </c>
      <c r="E532" s="823" t="s">
        <v>6395</v>
      </c>
      <c r="F532" s="832"/>
      <c r="G532" s="832"/>
      <c r="H532" s="832"/>
      <c r="I532" s="832"/>
      <c r="J532" s="832">
        <v>2</v>
      </c>
      <c r="K532" s="832">
        <v>1374</v>
      </c>
      <c r="L532" s="832">
        <v>1</v>
      </c>
      <c r="M532" s="832">
        <v>687</v>
      </c>
      <c r="N532" s="832">
        <v>2</v>
      </c>
      <c r="O532" s="832">
        <v>1374</v>
      </c>
      <c r="P532" s="828">
        <v>1</v>
      </c>
      <c r="Q532" s="833">
        <v>687</v>
      </c>
    </row>
    <row r="533" spans="1:17" ht="14.45" customHeight="1" x14ac:dyDescent="0.2">
      <c r="A533" s="822" t="s">
        <v>575</v>
      </c>
      <c r="B533" s="823" t="s">
        <v>5727</v>
      </c>
      <c r="C533" s="823" t="s">
        <v>5756</v>
      </c>
      <c r="D533" s="823" t="s">
        <v>6396</v>
      </c>
      <c r="E533" s="823" t="s">
        <v>6391</v>
      </c>
      <c r="F533" s="832">
        <v>1</v>
      </c>
      <c r="G533" s="832">
        <v>69.02</v>
      </c>
      <c r="H533" s="832"/>
      <c r="I533" s="832">
        <v>69.02</v>
      </c>
      <c r="J533" s="832"/>
      <c r="K533" s="832"/>
      <c r="L533" s="832"/>
      <c r="M533" s="832"/>
      <c r="N533" s="832">
        <v>5</v>
      </c>
      <c r="O533" s="832">
        <v>294.85000000000002</v>
      </c>
      <c r="P533" s="828"/>
      <c r="Q533" s="833">
        <v>58.970000000000006</v>
      </c>
    </row>
    <row r="534" spans="1:17" ht="14.45" customHeight="1" x14ac:dyDescent="0.2">
      <c r="A534" s="822" t="s">
        <v>575</v>
      </c>
      <c r="B534" s="823" t="s">
        <v>5727</v>
      </c>
      <c r="C534" s="823" t="s">
        <v>5756</v>
      </c>
      <c r="D534" s="823" t="s">
        <v>6397</v>
      </c>
      <c r="E534" s="823" t="s">
        <v>6391</v>
      </c>
      <c r="F534" s="832"/>
      <c r="G534" s="832"/>
      <c r="H534" s="832"/>
      <c r="I534" s="832"/>
      <c r="J534" s="832"/>
      <c r="K534" s="832"/>
      <c r="L534" s="832"/>
      <c r="M534" s="832"/>
      <c r="N534" s="832">
        <v>2</v>
      </c>
      <c r="O534" s="832">
        <v>145.22</v>
      </c>
      <c r="P534" s="828"/>
      <c r="Q534" s="833">
        <v>72.61</v>
      </c>
    </row>
    <row r="535" spans="1:17" ht="14.45" customHeight="1" x14ac:dyDescent="0.2">
      <c r="A535" s="822" t="s">
        <v>575</v>
      </c>
      <c r="B535" s="823" t="s">
        <v>5727</v>
      </c>
      <c r="C535" s="823" t="s">
        <v>5756</v>
      </c>
      <c r="D535" s="823" t="s">
        <v>6398</v>
      </c>
      <c r="E535" s="823" t="s">
        <v>6399</v>
      </c>
      <c r="F535" s="832"/>
      <c r="G535" s="832"/>
      <c r="H535" s="832"/>
      <c r="I535" s="832"/>
      <c r="J535" s="832"/>
      <c r="K535" s="832"/>
      <c r="L535" s="832"/>
      <c r="M535" s="832"/>
      <c r="N535" s="832">
        <v>6</v>
      </c>
      <c r="O535" s="832">
        <v>1440</v>
      </c>
      <c r="P535" s="828"/>
      <c r="Q535" s="833">
        <v>240</v>
      </c>
    </row>
    <row r="536" spans="1:17" ht="14.45" customHeight="1" x14ac:dyDescent="0.2">
      <c r="A536" s="822" t="s">
        <v>575</v>
      </c>
      <c r="B536" s="823" t="s">
        <v>5727</v>
      </c>
      <c r="C536" s="823" t="s">
        <v>5756</v>
      </c>
      <c r="D536" s="823" t="s">
        <v>6400</v>
      </c>
      <c r="E536" s="823" t="s">
        <v>6401</v>
      </c>
      <c r="F536" s="832"/>
      <c r="G536" s="832"/>
      <c r="H536" s="832"/>
      <c r="I536" s="832"/>
      <c r="J536" s="832"/>
      <c r="K536" s="832"/>
      <c r="L536" s="832"/>
      <c r="M536" s="832"/>
      <c r="N536" s="832">
        <v>1</v>
      </c>
      <c r="O536" s="832">
        <v>2943.96</v>
      </c>
      <c r="P536" s="828"/>
      <c r="Q536" s="833">
        <v>2943.96</v>
      </c>
    </row>
    <row r="537" spans="1:17" ht="14.45" customHeight="1" x14ac:dyDescent="0.2">
      <c r="A537" s="822" t="s">
        <v>575</v>
      </c>
      <c r="B537" s="823" t="s">
        <v>5727</v>
      </c>
      <c r="C537" s="823" t="s">
        <v>5756</v>
      </c>
      <c r="D537" s="823" t="s">
        <v>6402</v>
      </c>
      <c r="E537" s="823" t="s">
        <v>6403</v>
      </c>
      <c r="F537" s="832"/>
      <c r="G537" s="832"/>
      <c r="H537" s="832"/>
      <c r="I537" s="832"/>
      <c r="J537" s="832">
        <v>1</v>
      </c>
      <c r="K537" s="832">
        <v>6307.7</v>
      </c>
      <c r="L537" s="832">
        <v>1</v>
      </c>
      <c r="M537" s="832">
        <v>6307.7</v>
      </c>
      <c r="N537" s="832">
        <v>1</v>
      </c>
      <c r="O537" s="832">
        <v>4730.8999999999996</v>
      </c>
      <c r="P537" s="828">
        <v>0.75001981704900356</v>
      </c>
      <c r="Q537" s="833">
        <v>4730.8999999999996</v>
      </c>
    </row>
    <row r="538" spans="1:17" ht="14.45" customHeight="1" x14ac:dyDescent="0.2">
      <c r="A538" s="822" t="s">
        <v>575</v>
      </c>
      <c r="B538" s="823" t="s">
        <v>5727</v>
      </c>
      <c r="C538" s="823" t="s">
        <v>5756</v>
      </c>
      <c r="D538" s="823" t="s">
        <v>6404</v>
      </c>
      <c r="E538" s="823" t="s">
        <v>6405</v>
      </c>
      <c r="F538" s="832"/>
      <c r="G538" s="832"/>
      <c r="H538" s="832"/>
      <c r="I538" s="832"/>
      <c r="J538" s="832"/>
      <c r="K538" s="832"/>
      <c r="L538" s="832"/>
      <c r="M538" s="832"/>
      <c r="N538" s="832">
        <v>1</v>
      </c>
      <c r="O538" s="832">
        <v>226.12</v>
      </c>
      <c r="P538" s="828"/>
      <c r="Q538" s="833">
        <v>226.12</v>
      </c>
    </row>
    <row r="539" spans="1:17" ht="14.45" customHeight="1" x14ac:dyDescent="0.2">
      <c r="A539" s="822" t="s">
        <v>575</v>
      </c>
      <c r="B539" s="823" t="s">
        <v>5727</v>
      </c>
      <c r="C539" s="823" t="s">
        <v>5756</v>
      </c>
      <c r="D539" s="823" t="s">
        <v>6406</v>
      </c>
      <c r="E539" s="823" t="s">
        <v>6391</v>
      </c>
      <c r="F539" s="832"/>
      <c r="G539" s="832"/>
      <c r="H539" s="832"/>
      <c r="I539" s="832"/>
      <c r="J539" s="832">
        <v>10</v>
      </c>
      <c r="K539" s="832">
        <v>963.8</v>
      </c>
      <c r="L539" s="832">
        <v>1</v>
      </c>
      <c r="M539" s="832">
        <v>96.38</v>
      </c>
      <c r="N539" s="832"/>
      <c r="O539" s="832"/>
      <c r="P539" s="828"/>
      <c r="Q539" s="833"/>
    </row>
    <row r="540" spans="1:17" ht="14.45" customHeight="1" x14ac:dyDescent="0.2">
      <c r="A540" s="822" t="s">
        <v>575</v>
      </c>
      <c r="B540" s="823" t="s">
        <v>5727</v>
      </c>
      <c r="C540" s="823" t="s">
        <v>5756</v>
      </c>
      <c r="D540" s="823" t="s">
        <v>6407</v>
      </c>
      <c r="E540" s="823" t="s">
        <v>6391</v>
      </c>
      <c r="F540" s="832">
        <v>1</v>
      </c>
      <c r="G540" s="832">
        <v>114</v>
      </c>
      <c r="H540" s="832"/>
      <c r="I540" s="832">
        <v>114</v>
      </c>
      <c r="J540" s="832"/>
      <c r="K540" s="832"/>
      <c r="L540" s="832"/>
      <c r="M540" s="832"/>
      <c r="N540" s="832"/>
      <c r="O540" s="832"/>
      <c r="P540" s="828"/>
      <c r="Q540" s="833"/>
    </row>
    <row r="541" spans="1:17" ht="14.45" customHeight="1" x14ac:dyDescent="0.2">
      <c r="A541" s="822" t="s">
        <v>575</v>
      </c>
      <c r="B541" s="823" t="s">
        <v>5727</v>
      </c>
      <c r="C541" s="823" t="s">
        <v>5756</v>
      </c>
      <c r="D541" s="823" t="s">
        <v>6408</v>
      </c>
      <c r="E541" s="823" t="s">
        <v>6391</v>
      </c>
      <c r="F541" s="832">
        <v>1</v>
      </c>
      <c r="G541" s="832">
        <v>90.16</v>
      </c>
      <c r="H541" s="832"/>
      <c r="I541" s="832">
        <v>90.16</v>
      </c>
      <c r="J541" s="832"/>
      <c r="K541" s="832"/>
      <c r="L541" s="832"/>
      <c r="M541" s="832"/>
      <c r="N541" s="832"/>
      <c r="O541" s="832"/>
      <c r="P541" s="828"/>
      <c r="Q541" s="833"/>
    </row>
    <row r="542" spans="1:17" ht="14.45" customHeight="1" x14ac:dyDescent="0.2">
      <c r="A542" s="822" t="s">
        <v>575</v>
      </c>
      <c r="B542" s="823" t="s">
        <v>5727</v>
      </c>
      <c r="C542" s="823" t="s">
        <v>5756</v>
      </c>
      <c r="D542" s="823" t="s">
        <v>6409</v>
      </c>
      <c r="E542" s="823" t="s">
        <v>6410</v>
      </c>
      <c r="F542" s="832"/>
      <c r="G542" s="832"/>
      <c r="H542" s="832"/>
      <c r="I542" s="832"/>
      <c r="J542" s="832"/>
      <c r="K542" s="832"/>
      <c r="L542" s="832"/>
      <c r="M542" s="832"/>
      <c r="N542" s="832">
        <v>1</v>
      </c>
      <c r="O542" s="832">
        <v>4990</v>
      </c>
      <c r="P542" s="828"/>
      <c r="Q542" s="833">
        <v>4990</v>
      </c>
    </row>
    <row r="543" spans="1:17" ht="14.45" customHeight="1" x14ac:dyDescent="0.2">
      <c r="A543" s="822" t="s">
        <v>575</v>
      </c>
      <c r="B543" s="823" t="s">
        <v>5727</v>
      </c>
      <c r="C543" s="823" t="s">
        <v>5756</v>
      </c>
      <c r="D543" s="823" t="s">
        <v>6411</v>
      </c>
      <c r="E543" s="823" t="s">
        <v>6412</v>
      </c>
      <c r="F543" s="832"/>
      <c r="G543" s="832"/>
      <c r="H543" s="832"/>
      <c r="I543" s="832"/>
      <c r="J543" s="832"/>
      <c r="K543" s="832"/>
      <c r="L543" s="832"/>
      <c r="M543" s="832"/>
      <c r="N543" s="832">
        <v>3</v>
      </c>
      <c r="O543" s="832">
        <v>3810.12</v>
      </c>
      <c r="P543" s="828"/>
      <c r="Q543" s="833">
        <v>1270.04</v>
      </c>
    </row>
    <row r="544" spans="1:17" ht="14.45" customHeight="1" x14ac:dyDescent="0.2">
      <c r="A544" s="822" t="s">
        <v>575</v>
      </c>
      <c r="B544" s="823" t="s">
        <v>5727</v>
      </c>
      <c r="C544" s="823" t="s">
        <v>5756</v>
      </c>
      <c r="D544" s="823" t="s">
        <v>6413</v>
      </c>
      <c r="E544" s="823" t="s">
        <v>6414</v>
      </c>
      <c r="F544" s="832">
        <v>2</v>
      </c>
      <c r="G544" s="832">
        <v>2495.56</v>
      </c>
      <c r="H544" s="832"/>
      <c r="I544" s="832">
        <v>1247.78</v>
      </c>
      <c r="J544" s="832"/>
      <c r="K544" s="832"/>
      <c r="L544" s="832"/>
      <c r="M544" s="832"/>
      <c r="N544" s="832">
        <v>2</v>
      </c>
      <c r="O544" s="832">
        <v>2132.66</v>
      </c>
      <c r="P544" s="828"/>
      <c r="Q544" s="833">
        <v>1066.33</v>
      </c>
    </row>
    <row r="545" spans="1:17" ht="14.45" customHeight="1" x14ac:dyDescent="0.2">
      <c r="A545" s="822" t="s">
        <v>575</v>
      </c>
      <c r="B545" s="823" t="s">
        <v>5727</v>
      </c>
      <c r="C545" s="823" t="s">
        <v>5756</v>
      </c>
      <c r="D545" s="823" t="s">
        <v>6415</v>
      </c>
      <c r="E545" s="823" t="s">
        <v>6414</v>
      </c>
      <c r="F545" s="832">
        <v>7</v>
      </c>
      <c r="G545" s="832">
        <v>9953.23</v>
      </c>
      <c r="H545" s="832"/>
      <c r="I545" s="832">
        <v>1421.8899999999999</v>
      </c>
      <c r="J545" s="832"/>
      <c r="K545" s="832"/>
      <c r="L545" s="832"/>
      <c r="M545" s="832"/>
      <c r="N545" s="832">
        <v>7</v>
      </c>
      <c r="O545" s="832">
        <v>8508.2200000000012</v>
      </c>
      <c r="P545" s="828"/>
      <c r="Q545" s="833">
        <v>1215.4600000000003</v>
      </c>
    </row>
    <row r="546" spans="1:17" ht="14.45" customHeight="1" x14ac:dyDescent="0.2">
      <c r="A546" s="822" t="s">
        <v>575</v>
      </c>
      <c r="B546" s="823" t="s">
        <v>5727</v>
      </c>
      <c r="C546" s="823" t="s">
        <v>5756</v>
      </c>
      <c r="D546" s="823" t="s">
        <v>6416</v>
      </c>
      <c r="E546" s="823" t="s">
        <v>6414</v>
      </c>
      <c r="F546" s="832">
        <v>4</v>
      </c>
      <c r="G546" s="832">
        <v>6624.44</v>
      </c>
      <c r="H546" s="832"/>
      <c r="I546" s="832">
        <v>1656.11</v>
      </c>
      <c r="J546" s="832"/>
      <c r="K546" s="832"/>
      <c r="L546" s="832"/>
      <c r="M546" s="832"/>
      <c r="N546" s="832">
        <v>9</v>
      </c>
      <c r="O546" s="832">
        <v>12737.34</v>
      </c>
      <c r="P546" s="828"/>
      <c r="Q546" s="833">
        <v>1415.26</v>
      </c>
    </row>
    <row r="547" spans="1:17" ht="14.45" customHeight="1" x14ac:dyDescent="0.2">
      <c r="A547" s="822" t="s">
        <v>575</v>
      </c>
      <c r="B547" s="823" t="s">
        <v>5727</v>
      </c>
      <c r="C547" s="823" t="s">
        <v>5756</v>
      </c>
      <c r="D547" s="823" t="s">
        <v>6417</v>
      </c>
      <c r="E547" s="823" t="s">
        <v>6414</v>
      </c>
      <c r="F547" s="832"/>
      <c r="G547" s="832"/>
      <c r="H547" s="832"/>
      <c r="I547" s="832"/>
      <c r="J547" s="832"/>
      <c r="K547" s="832"/>
      <c r="L547" s="832"/>
      <c r="M547" s="832"/>
      <c r="N547" s="832">
        <v>4</v>
      </c>
      <c r="O547" s="832">
        <v>6082.12</v>
      </c>
      <c r="P547" s="828"/>
      <c r="Q547" s="833">
        <v>1520.53</v>
      </c>
    </row>
    <row r="548" spans="1:17" ht="14.45" customHeight="1" x14ac:dyDescent="0.2">
      <c r="A548" s="822" t="s">
        <v>575</v>
      </c>
      <c r="B548" s="823" t="s">
        <v>5727</v>
      </c>
      <c r="C548" s="823" t="s">
        <v>5756</v>
      </c>
      <c r="D548" s="823" t="s">
        <v>6418</v>
      </c>
      <c r="E548" s="823" t="s">
        <v>6419</v>
      </c>
      <c r="F548" s="832">
        <v>2</v>
      </c>
      <c r="G548" s="832">
        <v>2839.64</v>
      </c>
      <c r="H548" s="832">
        <v>2</v>
      </c>
      <c r="I548" s="832">
        <v>1419.82</v>
      </c>
      <c r="J548" s="832">
        <v>1</v>
      </c>
      <c r="K548" s="832">
        <v>1419.82</v>
      </c>
      <c r="L548" s="832">
        <v>1</v>
      </c>
      <c r="M548" s="832">
        <v>1419.82</v>
      </c>
      <c r="N548" s="832"/>
      <c r="O548" s="832"/>
      <c r="P548" s="828"/>
      <c r="Q548" s="833"/>
    </row>
    <row r="549" spans="1:17" ht="14.45" customHeight="1" x14ac:dyDescent="0.2">
      <c r="A549" s="822" t="s">
        <v>575</v>
      </c>
      <c r="B549" s="823" t="s">
        <v>5727</v>
      </c>
      <c r="C549" s="823" t="s">
        <v>5756</v>
      </c>
      <c r="D549" s="823" t="s">
        <v>6420</v>
      </c>
      <c r="E549" s="823" t="s">
        <v>6419</v>
      </c>
      <c r="F549" s="832">
        <v>3</v>
      </c>
      <c r="G549" s="832">
        <v>4641.87</v>
      </c>
      <c r="H549" s="832">
        <v>1</v>
      </c>
      <c r="I549" s="832">
        <v>1547.29</v>
      </c>
      <c r="J549" s="832">
        <v>3</v>
      </c>
      <c r="K549" s="832">
        <v>4641.87</v>
      </c>
      <c r="L549" s="832">
        <v>1</v>
      </c>
      <c r="M549" s="832">
        <v>1547.29</v>
      </c>
      <c r="N549" s="832"/>
      <c r="O549" s="832"/>
      <c r="P549" s="828"/>
      <c r="Q549" s="833"/>
    </row>
    <row r="550" spans="1:17" ht="14.45" customHeight="1" x14ac:dyDescent="0.2">
      <c r="A550" s="822" t="s">
        <v>575</v>
      </c>
      <c r="B550" s="823" t="s">
        <v>5727</v>
      </c>
      <c r="C550" s="823" t="s">
        <v>5756</v>
      </c>
      <c r="D550" s="823" t="s">
        <v>6421</v>
      </c>
      <c r="E550" s="823" t="s">
        <v>6419</v>
      </c>
      <c r="F550" s="832">
        <v>1</v>
      </c>
      <c r="G550" s="832">
        <v>1644.71</v>
      </c>
      <c r="H550" s="832"/>
      <c r="I550" s="832">
        <v>1644.71</v>
      </c>
      <c r="J550" s="832"/>
      <c r="K550" s="832"/>
      <c r="L550" s="832"/>
      <c r="M550" s="832"/>
      <c r="N550" s="832"/>
      <c r="O550" s="832"/>
      <c r="P550" s="828"/>
      <c r="Q550" s="833"/>
    </row>
    <row r="551" spans="1:17" ht="14.45" customHeight="1" x14ac:dyDescent="0.2">
      <c r="A551" s="822" t="s">
        <v>575</v>
      </c>
      <c r="B551" s="823" t="s">
        <v>5727</v>
      </c>
      <c r="C551" s="823" t="s">
        <v>5756</v>
      </c>
      <c r="D551" s="823" t="s">
        <v>6422</v>
      </c>
      <c r="E551" s="823" t="s">
        <v>6423</v>
      </c>
      <c r="F551" s="832">
        <v>6</v>
      </c>
      <c r="G551" s="832">
        <v>4735.74</v>
      </c>
      <c r="H551" s="832">
        <v>2</v>
      </c>
      <c r="I551" s="832">
        <v>789.29</v>
      </c>
      <c r="J551" s="832">
        <v>3</v>
      </c>
      <c r="K551" s="832">
        <v>2367.87</v>
      </c>
      <c r="L551" s="832">
        <v>1</v>
      </c>
      <c r="M551" s="832">
        <v>789.29</v>
      </c>
      <c r="N551" s="832">
        <v>5</v>
      </c>
      <c r="O551" s="832">
        <v>3946.45</v>
      </c>
      <c r="P551" s="828">
        <v>1.6666666666666667</v>
      </c>
      <c r="Q551" s="833">
        <v>789.29</v>
      </c>
    </row>
    <row r="552" spans="1:17" ht="14.45" customHeight="1" x14ac:dyDescent="0.2">
      <c r="A552" s="822" t="s">
        <v>575</v>
      </c>
      <c r="B552" s="823" t="s">
        <v>5727</v>
      </c>
      <c r="C552" s="823" t="s">
        <v>5756</v>
      </c>
      <c r="D552" s="823" t="s">
        <v>6424</v>
      </c>
      <c r="E552" s="823" t="s">
        <v>6419</v>
      </c>
      <c r="F552" s="832"/>
      <c r="G552" s="832"/>
      <c r="H552" s="832"/>
      <c r="I552" s="832"/>
      <c r="J552" s="832">
        <v>3</v>
      </c>
      <c r="K552" s="832">
        <v>3824.19</v>
      </c>
      <c r="L552" s="832">
        <v>1</v>
      </c>
      <c r="M552" s="832">
        <v>1274.73</v>
      </c>
      <c r="N552" s="832"/>
      <c r="O552" s="832"/>
      <c r="P552" s="828"/>
      <c r="Q552" s="833"/>
    </row>
    <row r="553" spans="1:17" ht="14.45" customHeight="1" x14ac:dyDescent="0.2">
      <c r="A553" s="822" t="s">
        <v>575</v>
      </c>
      <c r="B553" s="823" t="s">
        <v>5727</v>
      </c>
      <c r="C553" s="823" t="s">
        <v>5756</v>
      </c>
      <c r="D553" s="823" t="s">
        <v>6425</v>
      </c>
      <c r="E553" s="823" t="s">
        <v>6426</v>
      </c>
      <c r="F553" s="832"/>
      <c r="G553" s="832"/>
      <c r="H553" s="832"/>
      <c r="I553" s="832"/>
      <c r="J553" s="832">
        <v>1</v>
      </c>
      <c r="K553" s="832">
        <v>12640.53</v>
      </c>
      <c r="L553" s="832">
        <v>1</v>
      </c>
      <c r="M553" s="832">
        <v>12640.53</v>
      </c>
      <c r="N553" s="832"/>
      <c r="O553" s="832"/>
      <c r="P553" s="828"/>
      <c r="Q553" s="833"/>
    </row>
    <row r="554" spans="1:17" ht="14.45" customHeight="1" x14ac:dyDescent="0.2">
      <c r="A554" s="822" t="s">
        <v>575</v>
      </c>
      <c r="B554" s="823" t="s">
        <v>5727</v>
      </c>
      <c r="C554" s="823" t="s">
        <v>5756</v>
      </c>
      <c r="D554" s="823" t="s">
        <v>6427</v>
      </c>
      <c r="E554" s="823" t="s">
        <v>6428</v>
      </c>
      <c r="F554" s="832"/>
      <c r="G554" s="832"/>
      <c r="H554" s="832"/>
      <c r="I554" s="832"/>
      <c r="J554" s="832"/>
      <c r="K554" s="832"/>
      <c r="L554" s="832"/>
      <c r="M554" s="832"/>
      <c r="N554" s="832">
        <v>2</v>
      </c>
      <c r="O554" s="832">
        <v>21291.4</v>
      </c>
      <c r="P554" s="828"/>
      <c r="Q554" s="833">
        <v>10645.7</v>
      </c>
    </row>
    <row r="555" spans="1:17" ht="14.45" customHeight="1" x14ac:dyDescent="0.2">
      <c r="A555" s="822" t="s">
        <v>575</v>
      </c>
      <c r="B555" s="823" t="s">
        <v>5727</v>
      </c>
      <c r="C555" s="823" t="s">
        <v>5756</v>
      </c>
      <c r="D555" s="823" t="s">
        <v>6429</v>
      </c>
      <c r="E555" s="823" t="s">
        <v>6430</v>
      </c>
      <c r="F555" s="832">
        <v>3</v>
      </c>
      <c r="G555" s="832">
        <v>2708.01</v>
      </c>
      <c r="H555" s="832"/>
      <c r="I555" s="832">
        <v>902.67000000000007</v>
      </c>
      <c r="J555" s="832"/>
      <c r="K555" s="832"/>
      <c r="L555" s="832"/>
      <c r="M555" s="832"/>
      <c r="N555" s="832"/>
      <c r="O555" s="832"/>
      <c r="P555" s="828"/>
      <c r="Q555" s="833"/>
    </row>
    <row r="556" spans="1:17" ht="14.45" customHeight="1" x14ac:dyDescent="0.2">
      <c r="A556" s="822" t="s">
        <v>575</v>
      </c>
      <c r="B556" s="823" t="s">
        <v>5727</v>
      </c>
      <c r="C556" s="823" t="s">
        <v>5756</v>
      </c>
      <c r="D556" s="823" t="s">
        <v>6431</v>
      </c>
      <c r="E556" s="823" t="s">
        <v>6430</v>
      </c>
      <c r="F556" s="832">
        <v>5</v>
      </c>
      <c r="G556" s="832">
        <v>5147.1000000000004</v>
      </c>
      <c r="H556" s="832"/>
      <c r="I556" s="832">
        <v>1029.42</v>
      </c>
      <c r="J556" s="832"/>
      <c r="K556" s="832"/>
      <c r="L556" s="832"/>
      <c r="M556" s="832"/>
      <c r="N556" s="832"/>
      <c r="O556" s="832"/>
      <c r="P556" s="828"/>
      <c r="Q556" s="833"/>
    </row>
    <row r="557" spans="1:17" ht="14.45" customHeight="1" x14ac:dyDescent="0.2">
      <c r="A557" s="822" t="s">
        <v>575</v>
      </c>
      <c r="B557" s="823" t="s">
        <v>5727</v>
      </c>
      <c r="C557" s="823" t="s">
        <v>5756</v>
      </c>
      <c r="D557" s="823" t="s">
        <v>6432</v>
      </c>
      <c r="E557" s="823" t="s">
        <v>6433</v>
      </c>
      <c r="F557" s="832">
        <v>1</v>
      </c>
      <c r="G557" s="832">
        <v>9504.49</v>
      </c>
      <c r="H557" s="832"/>
      <c r="I557" s="832">
        <v>9504.49</v>
      </c>
      <c r="J557" s="832"/>
      <c r="K557" s="832"/>
      <c r="L557" s="832"/>
      <c r="M557" s="832"/>
      <c r="N557" s="832"/>
      <c r="O557" s="832"/>
      <c r="P557" s="828"/>
      <c r="Q557" s="833"/>
    </row>
    <row r="558" spans="1:17" ht="14.45" customHeight="1" x14ac:dyDescent="0.2">
      <c r="A558" s="822" t="s">
        <v>575</v>
      </c>
      <c r="B558" s="823" t="s">
        <v>5727</v>
      </c>
      <c r="C558" s="823" t="s">
        <v>5756</v>
      </c>
      <c r="D558" s="823" t="s">
        <v>6434</v>
      </c>
      <c r="E558" s="823" t="s">
        <v>6435</v>
      </c>
      <c r="F558" s="832"/>
      <c r="G558" s="832"/>
      <c r="H558" s="832"/>
      <c r="I558" s="832"/>
      <c r="J558" s="832"/>
      <c r="K558" s="832"/>
      <c r="L558" s="832"/>
      <c r="M558" s="832"/>
      <c r="N558" s="832">
        <v>1</v>
      </c>
      <c r="O558" s="832">
        <v>28950</v>
      </c>
      <c r="P558" s="828"/>
      <c r="Q558" s="833">
        <v>28950</v>
      </c>
    </row>
    <row r="559" spans="1:17" ht="14.45" customHeight="1" x14ac:dyDescent="0.2">
      <c r="A559" s="822" t="s">
        <v>575</v>
      </c>
      <c r="B559" s="823" t="s">
        <v>5727</v>
      </c>
      <c r="C559" s="823" t="s">
        <v>5756</v>
      </c>
      <c r="D559" s="823" t="s">
        <v>6436</v>
      </c>
      <c r="E559" s="823" t="s">
        <v>6437</v>
      </c>
      <c r="F559" s="832"/>
      <c r="G559" s="832"/>
      <c r="H559" s="832"/>
      <c r="I559" s="832"/>
      <c r="J559" s="832"/>
      <c r="K559" s="832"/>
      <c r="L559" s="832"/>
      <c r="M559" s="832"/>
      <c r="N559" s="832">
        <v>1</v>
      </c>
      <c r="O559" s="832">
        <v>60099</v>
      </c>
      <c r="P559" s="828"/>
      <c r="Q559" s="833">
        <v>60099</v>
      </c>
    </row>
    <row r="560" spans="1:17" ht="14.45" customHeight="1" x14ac:dyDescent="0.2">
      <c r="A560" s="822" t="s">
        <v>575</v>
      </c>
      <c r="B560" s="823" t="s">
        <v>5727</v>
      </c>
      <c r="C560" s="823" t="s">
        <v>5756</v>
      </c>
      <c r="D560" s="823" t="s">
        <v>6438</v>
      </c>
      <c r="E560" s="823" t="s">
        <v>6439</v>
      </c>
      <c r="F560" s="832"/>
      <c r="G560" s="832"/>
      <c r="H560" s="832"/>
      <c r="I560" s="832"/>
      <c r="J560" s="832"/>
      <c r="K560" s="832"/>
      <c r="L560" s="832"/>
      <c r="M560" s="832"/>
      <c r="N560" s="832">
        <v>1</v>
      </c>
      <c r="O560" s="832">
        <v>907.5</v>
      </c>
      <c r="P560" s="828"/>
      <c r="Q560" s="833">
        <v>907.5</v>
      </c>
    </row>
    <row r="561" spans="1:17" ht="14.45" customHeight="1" x14ac:dyDescent="0.2">
      <c r="A561" s="822" t="s">
        <v>575</v>
      </c>
      <c r="B561" s="823" t="s">
        <v>5727</v>
      </c>
      <c r="C561" s="823" t="s">
        <v>5756</v>
      </c>
      <c r="D561" s="823" t="s">
        <v>6440</v>
      </c>
      <c r="E561" s="823" t="s">
        <v>6441</v>
      </c>
      <c r="F561" s="832"/>
      <c r="G561" s="832"/>
      <c r="H561" s="832"/>
      <c r="I561" s="832"/>
      <c r="J561" s="832"/>
      <c r="K561" s="832"/>
      <c r="L561" s="832"/>
      <c r="M561" s="832"/>
      <c r="N561" s="832">
        <v>2</v>
      </c>
      <c r="O561" s="832">
        <v>1190</v>
      </c>
      <c r="P561" s="828"/>
      <c r="Q561" s="833">
        <v>595</v>
      </c>
    </row>
    <row r="562" spans="1:17" ht="14.45" customHeight="1" x14ac:dyDescent="0.2">
      <c r="A562" s="822" t="s">
        <v>575</v>
      </c>
      <c r="B562" s="823" t="s">
        <v>5727</v>
      </c>
      <c r="C562" s="823" t="s">
        <v>5756</v>
      </c>
      <c r="D562" s="823" t="s">
        <v>6442</v>
      </c>
      <c r="E562" s="823" t="s">
        <v>6443</v>
      </c>
      <c r="F562" s="832">
        <v>1</v>
      </c>
      <c r="G562" s="832">
        <v>11201.4</v>
      </c>
      <c r="H562" s="832">
        <v>1</v>
      </c>
      <c r="I562" s="832">
        <v>11201.4</v>
      </c>
      <c r="J562" s="832">
        <v>1</v>
      </c>
      <c r="K562" s="832">
        <v>11201.4</v>
      </c>
      <c r="L562" s="832">
        <v>1</v>
      </c>
      <c r="M562" s="832">
        <v>11201.4</v>
      </c>
      <c r="N562" s="832"/>
      <c r="O562" s="832"/>
      <c r="P562" s="828"/>
      <c r="Q562" s="833"/>
    </row>
    <row r="563" spans="1:17" ht="14.45" customHeight="1" x14ac:dyDescent="0.2">
      <c r="A563" s="822" t="s">
        <v>575</v>
      </c>
      <c r="B563" s="823" t="s">
        <v>5727</v>
      </c>
      <c r="C563" s="823" t="s">
        <v>5756</v>
      </c>
      <c r="D563" s="823" t="s">
        <v>6444</v>
      </c>
      <c r="E563" s="823" t="s">
        <v>6445</v>
      </c>
      <c r="F563" s="832"/>
      <c r="G563" s="832"/>
      <c r="H563" s="832"/>
      <c r="I563" s="832"/>
      <c r="J563" s="832">
        <v>1</v>
      </c>
      <c r="K563" s="832">
        <v>935.84</v>
      </c>
      <c r="L563" s="832">
        <v>1</v>
      </c>
      <c r="M563" s="832">
        <v>935.84</v>
      </c>
      <c r="N563" s="832"/>
      <c r="O563" s="832"/>
      <c r="P563" s="828"/>
      <c r="Q563" s="833"/>
    </row>
    <row r="564" spans="1:17" ht="14.45" customHeight="1" x14ac:dyDescent="0.2">
      <c r="A564" s="822" t="s">
        <v>575</v>
      </c>
      <c r="B564" s="823" t="s">
        <v>5727</v>
      </c>
      <c r="C564" s="823" t="s">
        <v>5756</v>
      </c>
      <c r="D564" s="823" t="s">
        <v>6446</v>
      </c>
      <c r="E564" s="823" t="s">
        <v>6447</v>
      </c>
      <c r="F564" s="832">
        <v>1</v>
      </c>
      <c r="G564" s="832">
        <v>223.85</v>
      </c>
      <c r="H564" s="832">
        <v>0.5</v>
      </c>
      <c r="I564" s="832">
        <v>223.85</v>
      </c>
      <c r="J564" s="832">
        <v>2</v>
      </c>
      <c r="K564" s="832">
        <v>447.7</v>
      </c>
      <c r="L564" s="832">
        <v>1</v>
      </c>
      <c r="M564" s="832">
        <v>223.85</v>
      </c>
      <c r="N564" s="832">
        <v>4</v>
      </c>
      <c r="O564" s="832">
        <v>895.4</v>
      </c>
      <c r="P564" s="828">
        <v>2</v>
      </c>
      <c r="Q564" s="833">
        <v>223.85</v>
      </c>
    </row>
    <row r="565" spans="1:17" ht="14.45" customHeight="1" x14ac:dyDescent="0.2">
      <c r="A565" s="822" t="s">
        <v>575</v>
      </c>
      <c r="B565" s="823" t="s">
        <v>5727</v>
      </c>
      <c r="C565" s="823" t="s">
        <v>5756</v>
      </c>
      <c r="D565" s="823" t="s">
        <v>6448</v>
      </c>
      <c r="E565" s="823" t="s">
        <v>6449</v>
      </c>
      <c r="F565" s="832">
        <v>1</v>
      </c>
      <c r="G565" s="832">
        <v>408.74</v>
      </c>
      <c r="H565" s="832"/>
      <c r="I565" s="832">
        <v>408.74</v>
      </c>
      <c r="J565" s="832"/>
      <c r="K565" s="832"/>
      <c r="L565" s="832"/>
      <c r="M565" s="832"/>
      <c r="N565" s="832"/>
      <c r="O565" s="832"/>
      <c r="P565" s="828"/>
      <c r="Q565" s="833"/>
    </row>
    <row r="566" spans="1:17" ht="14.45" customHeight="1" x14ac:dyDescent="0.2">
      <c r="A566" s="822" t="s">
        <v>575</v>
      </c>
      <c r="B566" s="823" t="s">
        <v>5727</v>
      </c>
      <c r="C566" s="823" t="s">
        <v>5756</v>
      </c>
      <c r="D566" s="823" t="s">
        <v>6450</v>
      </c>
      <c r="E566" s="823" t="s">
        <v>6451</v>
      </c>
      <c r="F566" s="832">
        <v>1</v>
      </c>
      <c r="G566" s="832">
        <v>2170.0300000000002</v>
      </c>
      <c r="H566" s="832"/>
      <c r="I566" s="832">
        <v>2170.0300000000002</v>
      </c>
      <c r="J566" s="832"/>
      <c r="K566" s="832"/>
      <c r="L566" s="832"/>
      <c r="M566" s="832"/>
      <c r="N566" s="832"/>
      <c r="O566" s="832"/>
      <c r="P566" s="828"/>
      <c r="Q566" s="833"/>
    </row>
    <row r="567" spans="1:17" ht="14.45" customHeight="1" x14ac:dyDescent="0.2">
      <c r="A567" s="822" t="s">
        <v>575</v>
      </c>
      <c r="B567" s="823" t="s">
        <v>5727</v>
      </c>
      <c r="C567" s="823" t="s">
        <v>5756</v>
      </c>
      <c r="D567" s="823" t="s">
        <v>6452</v>
      </c>
      <c r="E567" s="823" t="s">
        <v>6453</v>
      </c>
      <c r="F567" s="832">
        <v>2</v>
      </c>
      <c r="G567" s="832">
        <v>19438.599999999999</v>
      </c>
      <c r="H567" s="832">
        <v>1.3333763190675572</v>
      </c>
      <c r="I567" s="832">
        <v>9719.2999999999993</v>
      </c>
      <c r="J567" s="832">
        <v>2</v>
      </c>
      <c r="K567" s="832">
        <v>14578.48</v>
      </c>
      <c r="L567" s="832">
        <v>1</v>
      </c>
      <c r="M567" s="832">
        <v>7289.24</v>
      </c>
      <c r="N567" s="832"/>
      <c r="O567" s="832"/>
      <c r="P567" s="828"/>
      <c r="Q567" s="833"/>
    </row>
    <row r="568" spans="1:17" ht="14.45" customHeight="1" x14ac:dyDescent="0.2">
      <c r="A568" s="822" t="s">
        <v>575</v>
      </c>
      <c r="B568" s="823" t="s">
        <v>5727</v>
      </c>
      <c r="C568" s="823" t="s">
        <v>5756</v>
      </c>
      <c r="D568" s="823" t="s">
        <v>6454</v>
      </c>
      <c r="E568" s="823" t="s">
        <v>6455</v>
      </c>
      <c r="F568" s="832">
        <v>1</v>
      </c>
      <c r="G568" s="832">
        <v>6397.2</v>
      </c>
      <c r="H568" s="832"/>
      <c r="I568" s="832">
        <v>6397.2</v>
      </c>
      <c r="J568" s="832"/>
      <c r="K568" s="832"/>
      <c r="L568" s="832"/>
      <c r="M568" s="832"/>
      <c r="N568" s="832"/>
      <c r="O568" s="832"/>
      <c r="P568" s="828"/>
      <c r="Q568" s="833"/>
    </row>
    <row r="569" spans="1:17" ht="14.45" customHeight="1" x14ac:dyDescent="0.2">
      <c r="A569" s="822" t="s">
        <v>575</v>
      </c>
      <c r="B569" s="823" t="s">
        <v>5727</v>
      </c>
      <c r="C569" s="823" t="s">
        <v>5756</v>
      </c>
      <c r="D569" s="823" t="s">
        <v>6456</v>
      </c>
      <c r="E569" s="823" t="s">
        <v>6457</v>
      </c>
      <c r="F569" s="832">
        <v>6</v>
      </c>
      <c r="G569" s="832">
        <v>415373.94000000006</v>
      </c>
      <c r="H569" s="832">
        <v>3.1090910315734015</v>
      </c>
      <c r="I569" s="832">
        <v>69228.990000000005</v>
      </c>
      <c r="J569" s="832">
        <v>2</v>
      </c>
      <c r="K569" s="832">
        <v>133599.79999999999</v>
      </c>
      <c r="L569" s="832">
        <v>1</v>
      </c>
      <c r="M569" s="832">
        <v>66799.899999999994</v>
      </c>
      <c r="N569" s="832">
        <v>3</v>
      </c>
      <c r="O569" s="832">
        <v>207686.97000000003</v>
      </c>
      <c r="P569" s="828">
        <v>1.5545455157867007</v>
      </c>
      <c r="Q569" s="833">
        <v>69228.990000000005</v>
      </c>
    </row>
    <row r="570" spans="1:17" ht="14.45" customHeight="1" x14ac:dyDescent="0.2">
      <c r="A570" s="822" t="s">
        <v>575</v>
      </c>
      <c r="B570" s="823" t="s">
        <v>5727</v>
      </c>
      <c r="C570" s="823" t="s">
        <v>5756</v>
      </c>
      <c r="D570" s="823" t="s">
        <v>6458</v>
      </c>
      <c r="E570" s="823" t="s">
        <v>6459</v>
      </c>
      <c r="F570" s="832">
        <v>1</v>
      </c>
      <c r="G570" s="832">
        <v>2156.67</v>
      </c>
      <c r="H570" s="832"/>
      <c r="I570" s="832">
        <v>2156.67</v>
      </c>
      <c r="J570" s="832"/>
      <c r="K570" s="832"/>
      <c r="L570" s="832"/>
      <c r="M570" s="832"/>
      <c r="N570" s="832"/>
      <c r="O570" s="832"/>
      <c r="P570" s="828"/>
      <c r="Q570" s="833"/>
    </row>
    <row r="571" spans="1:17" ht="14.45" customHeight="1" x14ac:dyDescent="0.2">
      <c r="A571" s="822" t="s">
        <v>575</v>
      </c>
      <c r="B571" s="823" t="s">
        <v>5727</v>
      </c>
      <c r="C571" s="823" t="s">
        <v>5756</v>
      </c>
      <c r="D571" s="823" t="s">
        <v>6460</v>
      </c>
      <c r="E571" s="823" t="s">
        <v>6459</v>
      </c>
      <c r="F571" s="832"/>
      <c r="G571" s="832"/>
      <c r="H571" s="832"/>
      <c r="I571" s="832"/>
      <c r="J571" s="832"/>
      <c r="K571" s="832"/>
      <c r="L571" s="832"/>
      <c r="M571" s="832"/>
      <c r="N571" s="832">
        <v>1</v>
      </c>
      <c r="O571" s="832">
        <v>5708.29</v>
      </c>
      <c r="P571" s="828"/>
      <c r="Q571" s="833">
        <v>5708.29</v>
      </c>
    </row>
    <row r="572" spans="1:17" ht="14.45" customHeight="1" x14ac:dyDescent="0.2">
      <c r="A572" s="822" t="s">
        <v>575</v>
      </c>
      <c r="B572" s="823" t="s">
        <v>5727</v>
      </c>
      <c r="C572" s="823" t="s">
        <v>5756</v>
      </c>
      <c r="D572" s="823" t="s">
        <v>6461</v>
      </c>
      <c r="E572" s="823" t="s">
        <v>6462</v>
      </c>
      <c r="F572" s="832">
        <v>1</v>
      </c>
      <c r="G572" s="832">
        <v>3938.18</v>
      </c>
      <c r="H572" s="832"/>
      <c r="I572" s="832">
        <v>3938.18</v>
      </c>
      <c r="J572" s="832"/>
      <c r="K572" s="832"/>
      <c r="L572" s="832"/>
      <c r="M572" s="832"/>
      <c r="N572" s="832"/>
      <c r="O572" s="832"/>
      <c r="P572" s="828"/>
      <c r="Q572" s="833"/>
    </row>
    <row r="573" spans="1:17" ht="14.45" customHeight="1" x14ac:dyDescent="0.2">
      <c r="A573" s="822" t="s">
        <v>575</v>
      </c>
      <c r="B573" s="823" t="s">
        <v>5727</v>
      </c>
      <c r="C573" s="823" t="s">
        <v>5756</v>
      </c>
      <c r="D573" s="823" t="s">
        <v>6463</v>
      </c>
      <c r="E573" s="823" t="s">
        <v>6464</v>
      </c>
      <c r="F573" s="832"/>
      <c r="G573" s="832"/>
      <c r="H573" s="832"/>
      <c r="I573" s="832"/>
      <c r="J573" s="832"/>
      <c r="K573" s="832"/>
      <c r="L573" s="832"/>
      <c r="M573" s="832"/>
      <c r="N573" s="832">
        <v>1</v>
      </c>
      <c r="O573" s="832">
        <v>960.74</v>
      </c>
      <c r="P573" s="828"/>
      <c r="Q573" s="833">
        <v>960.74</v>
      </c>
    </row>
    <row r="574" spans="1:17" ht="14.45" customHeight="1" x14ac:dyDescent="0.2">
      <c r="A574" s="822" t="s">
        <v>575</v>
      </c>
      <c r="B574" s="823" t="s">
        <v>5727</v>
      </c>
      <c r="C574" s="823" t="s">
        <v>5756</v>
      </c>
      <c r="D574" s="823" t="s">
        <v>6465</v>
      </c>
      <c r="E574" s="823" t="s">
        <v>6466</v>
      </c>
      <c r="F574" s="832"/>
      <c r="G574" s="832"/>
      <c r="H574" s="832"/>
      <c r="I574" s="832"/>
      <c r="J574" s="832">
        <v>1</v>
      </c>
      <c r="K574" s="832">
        <v>1796</v>
      </c>
      <c r="L574" s="832">
        <v>1</v>
      </c>
      <c r="M574" s="832">
        <v>1796</v>
      </c>
      <c r="N574" s="832"/>
      <c r="O574" s="832"/>
      <c r="P574" s="828"/>
      <c r="Q574" s="833"/>
    </row>
    <row r="575" spans="1:17" ht="14.45" customHeight="1" x14ac:dyDescent="0.2">
      <c r="A575" s="822" t="s">
        <v>575</v>
      </c>
      <c r="B575" s="823" t="s">
        <v>5727</v>
      </c>
      <c r="C575" s="823" t="s">
        <v>5756</v>
      </c>
      <c r="D575" s="823" t="s">
        <v>6467</v>
      </c>
      <c r="E575" s="823" t="s">
        <v>6468</v>
      </c>
      <c r="F575" s="832"/>
      <c r="G575" s="832"/>
      <c r="H575" s="832"/>
      <c r="I575" s="832"/>
      <c r="J575" s="832"/>
      <c r="K575" s="832"/>
      <c r="L575" s="832"/>
      <c r="M575" s="832"/>
      <c r="N575" s="832">
        <v>3</v>
      </c>
      <c r="O575" s="832">
        <v>2882.2200000000003</v>
      </c>
      <c r="P575" s="828"/>
      <c r="Q575" s="833">
        <v>960.74000000000012</v>
      </c>
    </row>
    <row r="576" spans="1:17" ht="14.45" customHeight="1" x14ac:dyDescent="0.2">
      <c r="A576" s="822" t="s">
        <v>575</v>
      </c>
      <c r="B576" s="823" t="s">
        <v>5727</v>
      </c>
      <c r="C576" s="823" t="s">
        <v>5756</v>
      </c>
      <c r="D576" s="823" t="s">
        <v>6469</v>
      </c>
      <c r="E576" s="823" t="s">
        <v>6470</v>
      </c>
      <c r="F576" s="832">
        <v>1</v>
      </c>
      <c r="G576" s="832">
        <v>1796</v>
      </c>
      <c r="H576" s="832"/>
      <c r="I576" s="832">
        <v>1796</v>
      </c>
      <c r="J576" s="832"/>
      <c r="K576" s="832"/>
      <c r="L576" s="832"/>
      <c r="M576" s="832"/>
      <c r="N576" s="832"/>
      <c r="O576" s="832"/>
      <c r="P576" s="828"/>
      <c r="Q576" s="833"/>
    </row>
    <row r="577" spans="1:17" ht="14.45" customHeight="1" x14ac:dyDescent="0.2">
      <c r="A577" s="822" t="s">
        <v>575</v>
      </c>
      <c r="B577" s="823" t="s">
        <v>5727</v>
      </c>
      <c r="C577" s="823" t="s">
        <v>5756</v>
      </c>
      <c r="D577" s="823" t="s">
        <v>6471</v>
      </c>
      <c r="E577" s="823" t="s">
        <v>6472</v>
      </c>
      <c r="F577" s="832"/>
      <c r="G577" s="832"/>
      <c r="H577" s="832"/>
      <c r="I577" s="832"/>
      <c r="J577" s="832">
        <v>1</v>
      </c>
      <c r="K577" s="832">
        <v>3360</v>
      </c>
      <c r="L577" s="832">
        <v>1</v>
      </c>
      <c r="M577" s="832">
        <v>3360</v>
      </c>
      <c r="N577" s="832"/>
      <c r="O577" s="832"/>
      <c r="P577" s="828"/>
      <c r="Q577" s="833"/>
    </row>
    <row r="578" spans="1:17" ht="14.45" customHeight="1" x14ac:dyDescent="0.2">
      <c r="A578" s="822" t="s">
        <v>575</v>
      </c>
      <c r="B578" s="823" t="s">
        <v>5727</v>
      </c>
      <c r="C578" s="823" t="s">
        <v>5756</v>
      </c>
      <c r="D578" s="823" t="s">
        <v>6473</v>
      </c>
      <c r="E578" s="823" t="s">
        <v>6472</v>
      </c>
      <c r="F578" s="832"/>
      <c r="G578" s="832"/>
      <c r="H578" s="832"/>
      <c r="I578" s="832"/>
      <c r="J578" s="832"/>
      <c r="K578" s="832"/>
      <c r="L578" s="832"/>
      <c r="M578" s="832"/>
      <c r="N578" s="832">
        <v>1</v>
      </c>
      <c r="O578" s="832">
        <v>3360</v>
      </c>
      <c r="P578" s="828"/>
      <c r="Q578" s="833">
        <v>3360</v>
      </c>
    </row>
    <row r="579" spans="1:17" ht="14.45" customHeight="1" x14ac:dyDescent="0.2">
      <c r="A579" s="822" t="s">
        <v>575</v>
      </c>
      <c r="B579" s="823" t="s">
        <v>5727</v>
      </c>
      <c r="C579" s="823" t="s">
        <v>5756</v>
      </c>
      <c r="D579" s="823" t="s">
        <v>6474</v>
      </c>
      <c r="E579" s="823" t="s">
        <v>6472</v>
      </c>
      <c r="F579" s="832"/>
      <c r="G579" s="832"/>
      <c r="H579" s="832"/>
      <c r="I579" s="832"/>
      <c r="J579" s="832"/>
      <c r="K579" s="832"/>
      <c r="L579" s="832"/>
      <c r="M579" s="832"/>
      <c r="N579" s="832">
        <v>2</v>
      </c>
      <c r="O579" s="832">
        <v>4365.68</v>
      </c>
      <c r="P579" s="828"/>
      <c r="Q579" s="833">
        <v>2182.84</v>
      </c>
    </row>
    <row r="580" spans="1:17" ht="14.45" customHeight="1" x14ac:dyDescent="0.2">
      <c r="A580" s="822" t="s">
        <v>575</v>
      </c>
      <c r="B580" s="823" t="s">
        <v>5727</v>
      </c>
      <c r="C580" s="823" t="s">
        <v>5756</v>
      </c>
      <c r="D580" s="823" t="s">
        <v>6475</v>
      </c>
      <c r="E580" s="823" t="s">
        <v>6476</v>
      </c>
      <c r="F580" s="832"/>
      <c r="G580" s="832"/>
      <c r="H580" s="832"/>
      <c r="I580" s="832"/>
      <c r="J580" s="832">
        <v>1</v>
      </c>
      <c r="K580" s="832">
        <v>7482.85</v>
      </c>
      <c r="L580" s="832">
        <v>1</v>
      </c>
      <c r="M580" s="832">
        <v>7482.85</v>
      </c>
      <c r="N580" s="832"/>
      <c r="O580" s="832"/>
      <c r="P580" s="828"/>
      <c r="Q580" s="833"/>
    </row>
    <row r="581" spans="1:17" ht="14.45" customHeight="1" x14ac:dyDescent="0.2">
      <c r="A581" s="822" t="s">
        <v>575</v>
      </c>
      <c r="B581" s="823" t="s">
        <v>5727</v>
      </c>
      <c r="C581" s="823" t="s">
        <v>5756</v>
      </c>
      <c r="D581" s="823" t="s">
        <v>6477</v>
      </c>
      <c r="E581" s="823" t="s">
        <v>6478</v>
      </c>
      <c r="F581" s="832"/>
      <c r="G581" s="832"/>
      <c r="H581" s="832"/>
      <c r="I581" s="832"/>
      <c r="J581" s="832">
        <v>1</v>
      </c>
      <c r="K581" s="832">
        <v>5672</v>
      </c>
      <c r="L581" s="832">
        <v>1</v>
      </c>
      <c r="M581" s="832">
        <v>5672</v>
      </c>
      <c r="N581" s="832"/>
      <c r="O581" s="832"/>
      <c r="P581" s="828"/>
      <c r="Q581" s="833"/>
    </row>
    <row r="582" spans="1:17" ht="14.45" customHeight="1" x14ac:dyDescent="0.2">
      <c r="A582" s="822" t="s">
        <v>575</v>
      </c>
      <c r="B582" s="823" t="s">
        <v>5727</v>
      </c>
      <c r="C582" s="823" t="s">
        <v>5756</v>
      </c>
      <c r="D582" s="823" t="s">
        <v>6479</v>
      </c>
      <c r="E582" s="823" t="s">
        <v>6480</v>
      </c>
      <c r="F582" s="832"/>
      <c r="G582" s="832"/>
      <c r="H582" s="832"/>
      <c r="I582" s="832"/>
      <c r="J582" s="832">
        <v>3</v>
      </c>
      <c r="K582" s="832">
        <v>1455.06</v>
      </c>
      <c r="L582" s="832">
        <v>1</v>
      </c>
      <c r="M582" s="832">
        <v>485.02</v>
      </c>
      <c r="N582" s="832"/>
      <c r="O582" s="832"/>
      <c r="P582" s="828"/>
      <c r="Q582" s="833"/>
    </row>
    <row r="583" spans="1:17" ht="14.45" customHeight="1" x14ac:dyDescent="0.2">
      <c r="A583" s="822" t="s">
        <v>575</v>
      </c>
      <c r="B583" s="823" t="s">
        <v>5727</v>
      </c>
      <c r="C583" s="823" t="s">
        <v>5756</v>
      </c>
      <c r="D583" s="823" t="s">
        <v>6481</v>
      </c>
      <c r="E583" s="823" t="s">
        <v>6480</v>
      </c>
      <c r="F583" s="832">
        <v>2</v>
      </c>
      <c r="G583" s="832">
        <v>723.38</v>
      </c>
      <c r="H583" s="832">
        <v>0.39999999999999997</v>
      </c>
      <c r="I583" s="832">
        <v>361.69</v>
      </c>
      <c r="J583" s="832">
        <v>5</v>
      </c>
      <c r="K583" s="832">
        <v>1808.45</v>
      </c>
      <c r="L583" s="832">
        <v>1</v>
      </c>
      <c r="M583" s="832">
        <v>361.69</v>
      </c>
      <c r="N583" s="832"/>
      <c r="O583" s="832"/>
      <c r="P583" s="828"/>
      <c r="Q583" s="833"/>
    </row>
    <row r="584" spans="1:17" ht="14.45" customHeight="1" x14ac:dyDescent="0.2">
      <c r="A584" s="822" t="s">
        <v>575</v>
      </c>
      <c r="B584" s="823" t="s">
        <v>5727</v>
      </c>
      <c r="C584" s="823" t="s">
        <v>5756</v>
      </c>
      <c r="D584" s="823" t="s">
        <v>6482</v>
      </c>
      <c r="E584" s="823" t="s">
        <v>6483</v>
      </c>
      <c r="F584" s="832"/>
      <c r="G584" s="832"/>
      <c r="H584" s="832"/>
      <c r="I584" s="832"/>
      <c r="J584" s="832">
        <v>1</v>
      </c>
      <c r="K584" s="832">
        <v>4676</v>
      </c>
      <c r="L584" s="832">
        <v>1</v>
      </c>
      <c r="M584" s="832">
        <v>4676</v>
      </c>
      <c r="N584" s="832"/>
      <c r="O584" s="832"/>
      <c r="P584" s="828"/>
      <c r="Q584" s="833"/>
    </row>
    <row r="585" spans="1:17" ht="14.45" customHeight="1" x14ac:dyDescent="0.2">
      <c r="A585" s="822" t="s">
        <v>575</v>
      </c>
      <c r="B585" s="823" t="s">
        <v>5727</v>
      </c>
      <c r="C585" s="823" t="s">
        <v>5756</v>
      </c>
      <c r="D585" s="823" t="s">
        <v>6484</v>
      </c>
      <c r="E585" s="823" t="s">
        <v>6483</v>
      </c>
      <c r="F585" s="832"/>
      <c r="G585" s="832"/>
      <c r="H585" s="832"/>
      <c r="I585" s="832"/>
      <c r="J585" s="832"/>
      <c r="K585" s="832"/>
      <c r="L585" s="832"/>
      <c r="M585" s="832"/>
      <c r="N585" s="832">
        <v>1</v>
      </c>
      <c r="O585" s="832">
        <v>5648.19</v>
      </c>
      <c r="P585" s="828"/>
      <c r="Q585" s="833">
        <v>5648.19</v>
      </c>
    </row>
    <row r="586" spans="1:17" ht="14.45" customHeight="1" x14ac:dyDescent="0.2">
      <c r="A586" s="822" t="s">
        <v>575</v>
      </c>
      <c r="B586" s="823" t="s">
        <v>5727</v>
      </c>
      <c r="C586" s="823" t="s">
        <v>5756</v>
      </c>
      <c r="D586" s="823" t="s">
        <v>6485</v>
      </c>
      <c r="E586" s="823" t="s">
        <v>6483</v>
      </c>
      <c r="F586" s="832"/>
      <c r="G586" s="832"/>
      <c r="H586" s="832"/>
      <c r="I586" s="832"/>
      <c r="J586" s="832">
        <v>4</v>
      </c>
      <c r="K586" s="832">
        <v>2368</v>
      </c>
      <c r="L586" s="832">
        <v>1</v>
      </c>
      <c r="M586" s="832">
        <v>592</v>
      </c>
      <c r="N586" s="832">
        <v>4</v>
      </c>
      <c r="O586" s="832">
        <v>1960</v>
      </c>
      <c r="P586" s="828">
        <v>0.82770270270270274</v>
      </c>
      <c r="Q586" s="833">
        <v>490</v>
      </c>
    </row>
    <row r="587" spans="1:17" ht="14.45" customHeight="1" x14ac:dyDescent="0.2">
      <c r="A587" s="822" t="s">
        <v>575</v>
      </c>
      <c r="B587" s="823" t="s">
        <v>5727</v>
      </c>
      <c r="C587" s="823" t="s">
        <v>5756</v>
      </c>
      <c r="D587" s="823" t="s">
        <v>6486</v>
      </c>
      <c r="E587" s="823" t="s">
        <v>6487</v>
      </c>
      <c r="F587" s="832"/>
      <c r="G587" s="832"/>
      <c r="H587" s="832"/>
      <c r="I587" s="832"/>
      <c r="J587" s="832"/>
      <c r="K587" s="832"/>
      <c r="L587" s="832"/>
      <c r="M587" s="832"/>
      <c r="N587" s="832">
        <v>1</v>
      </c>
      <c r="O587" s="832">
        <v>6593.35</v>
      </c>
      <c r="P587" s="828"/>
      <c r="Q587" s="833">
        <v>6593.35</v>
      </c>
    </row>
    <row r="588" spans="1:17" ht="14.45" customHeight="1" x14ac:dyDescent="0.2">
      <c r="A588" s="822" t="s">
        <v>575</v>
      </c>
      <c r="B588" s="823" t="s">
        <v>5727</v>
      </c>
      <c r="C588" s="823" t="s">
        <v>5756</v>
      </c>
      <c r="D588" s="823" t="s">
        <v>6488</v>
      </c>
      <c r="E588" s="823" t="s">
        <v>6489</v>
      </c>
      <c r="F588" s="832"/>
      <c r="G588" s="832"/>
      <c r="H588" s="832"/>
      <c r="I588" s="832"/>
      <c r="J588" s="832"/>
      <c r="K588" s="832"/>
      <c r="L588" s="832"/>
      <c r="M588" s="832"/>
      <c r="N588" s="832">
        <v>2</v>
      </c>
      <c r="O588" s="832">
        <v>2143.1999999999998</v>
      </c>
      <c r="P588" s="828"/>
      <c r="Q588" s="833">
        <v>1071.5999999999999</v>
      </c>
    </row>
    <row r="589" spans="1:17" ht="14.45" customHeight="1" x14ac:dyDescent="0.2">
      <c r="A589" s="822" t="s">
        <v>575</v>
      </c>
      <c r="B589" s="823" t="s">
        <v>5727</v>
      </c>
      <c r="C589" s="823" t="s">
        <v>5756</v>
      </c>
      <c r="D589" s="823" t="s">
        <v>6490</v>
      </c>
      <c r="E589" s="823" t="s">
        <v>6491</v>
      </c>
      <c r="F589" s="832"/>
      <c r="G589" s="832"/>
      <c r="H589" s="832"/>
      <c r="I589" s="832"/>
      <c r="J589" s="832">
        <v>1</v>
      </c>
      <c r="K589" s="832">
        <v>556.5</v>
      </c>
      <c r="L589" s="832">
        <v>1</v>
      </c>
      <c r="M589" s="832">
        <v>556.5</v>
      </c>
      <c r="N589" s="832">
        <v>5</v>
      </c>
      <c r="O589" s="832">
        <v>2420.2000000000003</v>
      </c>
      <c r="P589" s="828">
        <v>4.3489667565139269</v>
      </c>
      <c r="Q589" s="833">
        <v>484.04000000000008</v>
      </c>
    </row>
    <row r="590" spans="1:17" ht="14.45" customHeight="1" x14ac:dyDescent="0.2">
      <c r="A590" s="822" t="s">
        <v>575</v>
      </c>
      <c r="B590" s="823" t="s">
        <v>5727</v>
      </c>
      <c r="C590" s="823" t="s">
        <v>5756</v>
      </c>
      <c r="D590" s="823" t="s">
        <v>6492</v>
      </c>
      <c r="E590" s="823" t="s">
        <v>6493</v>
      </c>
      <c r="F590" s="832">
        <v>2.8000000000000003</v>
      </c>
      <c r="G590" s="832">
        <v>705.67000000000007</v>
      </c>
      <c r="H590" s="832"/>
      <c r="I590" s="832">
        <v>252.02500000000001</v>
      </c>
      <c r="J590" s="832"/>
      <c r="K590" s="832"/>
      <c r="L590" s="832"/>
      <c r="M590" s="832"/>
      <c r="N590" s="832">
        <v>0.3</v>
      </c>
      <c r="O590" s="832">
        <v>75.599999999999994</v>
      </c>
      <c r="P590" s="828"/>
      <c r="Q590" s="833">
        <v>252</v>
      </c>
    </row>
    <row r="591" spans="1:17" ht="14.45" customHeight="1" x14ac:dyDescent="0.2">
      <c r="A591" s="822" t="s">
        <v>575</v>
      </c>
      <c r="B591" s="823" t="s">
        <v>5727</v>
      </c>
      <c r="C591" s="823" t="s">
        <v>5756</v>
      </c>
      <c r="D591" s="823" t="s">
        <v>6253</v>
      </c>
      <c r="E591" s="823" t="s">
        <v>6494</v>
      </c>
      <c r="F591" s="832">
        <v>0.2</v>
      </c>
      <c r="G591" s="832">
        <v>958.12</v>
      </c>
      <c r="H591" s="832"/>
      <c r="I591" s="832">
        <v>4790.5999999999995</v>
      </c>
      <c r="J591" s="832"/>
      <c r="K591" s="832"/>
      <c r="L591" s="832"/>
      <c r="M591" s="832"/>
      <c r="N591" s="832"/>
      <c r="O591" s="832"/>
      <c r="P591" s="828"/>
      <c r="Q591" s="833"/>
    </row>
    <row r="592" spans="1:17" ht="14.45" customHeight="1" x14ac:dyDescent="0.2">
      <c r="A592" s="822" t="s">
        <v>575</v>
      </c>
      <c r="B592" s="823" t="s">
        <v>5727</v>
      </c>
      <c r="C592" s="823" t="s">
        <v>5756</v>
      </c>
      <c r="D592" s="823" t="s">
        <v>6495</v>
      </c>
      <c r="E592" s="823" t="s">
        <v>6496</v>
      </c>
      <c r="F592" s="832"/>
      <c r="G592" s="832"/>
      <c r="H592" s="832"/>
      <c r="I592" s="832"/>
      <c r="J592" s="832">
        <v>2</v>
      </c>
      <c r="K592" s="832">
        <v>1123.42</v>
      </c>
      <c r="L592" s="832">
        <v>1</v>
      </c>
      <c r="M592" s="832">
        <v>561.71</v>
      </c>
      <c r="N592" s="832"/>
      <c r="O592" s="832"/>
      <c r="P592" s="828"/>
      <c r="Q592" s="833"/>
    </row>
    <row r="593" spans="1:17" ht="14.45" customHeight="1" x14ac:dyDescent="0.2">
      <c r="A593" s="822" t="s">
        <v>575</v>
      </c>
      <c r="B593" s="823" t="s">
        <v>5727</v>
      </c>
      <c r="C593" s="823" t="s">
        <v>5756</v>
      </c>
      <c r="D593" s="823" t="s">
        <v>6497</v>
      </c>
      <c r="E593" s="823" t="s">
        <v>6493</v>
      </c>
      <c r="F593" s="832"/>
      <c r="G593" s="832"/>
      <c r="H593" s="832"/>
      <c r="I593" s="832"/>
      <c r="J593" s="832"/>
      <c r="K593" s="832"/>
      <c r="L593" s="832"/>
      <c r="M593" s="832"/>
      <c r="N593" s="832">
        <v>4</v>
      </c>
      <c r="O593" s="832">
        <v>1871.44</v>
      </c>
      <c r="P593" s="828"/>
      <c r="Q593" s="833">
        <v>467.86</v>
      </c>
    </row>
    <row r="594" spans="1:17" ht="14.45" customHeight="1" x14ac:dyDescent="0.2">
      <c r="A594" s="822" t="s">
        <v>575</v>
      </c>
      <c r="B594" s="823" t="s">
        <v>5727</v>
      </c>
      <c r="C594" s="823" t="s">
        <v>5756</v>
      </c>
      <c r="D594" s="823" t="s">
        <v>6498</v>
      </c>
      <c r="E594" s="823" t="s">
        <v>6493</v>
      </c>
      <c r="F594" s="832">
        <v>30</v>
      </c>
      <c r="G594" s="832">
        <v>55466.100000000006</v>
      </c>
      <c r="H594" s="832"/>
      <c r="I594" s="832">
        <v>1848.8700000000001</v>
      </c>
      <c r="J594" s="832"/>
      <c r="K594" s="832"/>
      <c r="L594" s="832"/>
      <c r="M594" s="832"/>
      <c r="N594" s="832"/>
      <c r="O594" s="832"/>
      <c r="P594" s="828"/>
      <c r="Q594" s="833"/>
    </row>
    <row r="595" spans="1:17" ht="14.45" customHeight="1" x14ac:dyDescent="0.2">
      <c r="A595" s="822" t="s">
        <v>575</v>
      </c>
      <c r="B595" s="823" t="s">
        <v>5727</v>
      </c>
      <c r="C595" s="823" t="s">
        <v>5756</v>
      </c>
      <c r="D595" s="823" t="s">
        <v>6499</v>
      </c>
      <c r="E595" s="823" t="s">
        <v>6500</v>
      </c>
      <c r="F595" s="832"/>
      <c r="G595" s="832"/>
      <c r="H595" s="832"/>
      <c r="I595" s="832"/>
      <c r="J595" s="832"/>
      <c r="K595" s="832"/>
      <c r="L595" s="832"/>
      <c r="M595" s="832"/>
      <c r="N595" s="832">
        <v>1</v>
      </c>
      <c r="O595" s="832">
        <v>506</v>
      </c>
      <c r="P595" s="828"/>
      <c r="Q595" s="833">
        <v>506</v>
      </c>
    </row>
    <row r="596" spans="1:17" ht="14.45" customHeight="1" x14ac:dyDescent="0.2">
      <c r="A596" s="822" t="s">
        <v>575</v>
      </c>
      <c r="B596" s="823" t="s">
        <v>5727</v>
      </c>
      <c r="C596" s="823" t="s">
        <v>5756</v>
      </c>
      <c r="D596" s="823" t="s">
        <v>6501</v>
      </c>
      <c r="E596" s="823" t="s">
        <v>6502</v>
      </c>
      <c r="F596" s="832"/>
      <c r="G596" s="832"/>
      <c r="H596" s="832"/>
      <c r="I596" s="832"/>
      <c r="J596" s="832"/>
      <c r="K596" s="832"/>
      <c r="L596" s="832"/>
      <c r="M596" s="832"/>
      <c r="N596" s="832">
        <v>2</v>
      </c>
      <c r="O596" s="832">
        <v>1012</v>
      </c>
      <c r="P596" s="828"/>
      <c r="Q596" s="833">
        <v>506</v>
      </c>
    </row>
    <row r="597" spans="1:17" ht="14.45" customHeight="1" x14ac:dyDescent="0.2">
      <c r="A597" s="822" t="s">
        <v>575</v>
      </c>
      <c r="B597" s="823" t="s">
        <v>5727</v>
      </c>
      <c r="C597" s="823" t="s">
        <v>5756</v>
      </c>
      <c r="D597" s="823" t="s">
        <v>6503</v>
      </c>
      <c r="E597" s="823" t="s">
        <v>6504</v>
      </c>
      <c r="F597" s="832"/>
      <c r="G597" s="832"/>
      <c r="H597" s="832"/>
      <c r="I597" s="832"/>
      <c r="J597" s="832"/>
      <c r="K597" s="832"/>
      <c r="L597" s="832"/>
      <c r="M597" s="832"/>
      <c r="N597" s="832">
        <v>2</v>
      </c>
      <c r="O597" s="832">
        <v>8905.6</v>
      </c>
      <c r="P597" s="828"/>
      <c r="Q597" s="833">
        <v>4452.8</v>
      </c>
    </row>
    <row r="598" spans="1:17" ht="14.45" customHeight="1" x14ac:dyDescent="0.2">
      <c r="A598" s="822" t="s">
        <v>575</v>
      </c>
      <c r="B598" s="823" t="s">
        <v>5727</v>
      </c>
      <c r="C598" s="823" t="s">
        <v>5756</v>
      </c>
      <c r="D598" s="823" t="s">
        <v>6505</v>
      </c>
      <c r="E598" s="823" t="s">
        <v>6506</v>
      </c>
      <c r="F598" s="832"/>
      <c r="G598" s="832"/>
      <c r="H598" s="832"/>
      <c r="I598" s="832"/>
      <c r="J598" s="832"/>
      <c r="K598" s="832"/>
      <c r="L598" s="832"/>
      <c r="M598" s="832"/>
      <c r="N598" s="832">
        <v>4</v>
      </c>
      <c r="O598" s="832">
        <v>4624.32</v>
      </c>
      <c r="P598" s="828"/>
      <c r="Q598" s="833">
        <v>1156.08</v>
      </c>
    </row>
    <row r="599" spans="1:17" ht="14.45" customHeight="1" x14ac:dyDescent="0.2">
      <c r="A599" s="822" t="s">
        <v>575</v>
      </c>
      <c r="B599" s="823" t="s">
        <v>5727</v>
      </c>
      <c r="C599" s="823" t="s">
        <v>5756</v>
      </c>
      <c r="D599" s="823" t="s">
        <v>6507</v>
      </c>
      <c r="E599" s="823" t="s">
        <v>6508</v>
      </c>
      <c r="F599" s="832">
        <v>0.1</v>
      </c>
      <c r="G599" s="832">
        <v>2089.3000000000002</v>
      </c>
      <c r="H599" s="832"/>
      <c r="I599" s="832">
        <v>20893</v>
      </c>
      <c r="J599" s="832"/>
      <c r="K599" s="832"/>
      <c r="L599" s="832"/>
      <c r="M599" s="832"/>
      <c r="N599" s="832"/>
      <c r="O599" s="832"/>
      <c r="P599" s="828"/>
      <c r="Q599" s="833"/>
    </row>
    <row r="600" spans="1:17" ht="14.45" customHeight="1" x14ac:dyDescent="0.2">
      <c r="A600" s="822" t="s">
        <v>575</v>
      </c>
      <c r="B600" s="823" t="s">
        <v>5727</v>
      </c>
      <c r="C600" s="823" t="s">
        <v>5756</v>
      </c>
      <c r="D600" s="823" t="s">
        <v>6509</v>
      </c>
      <c r="E600" s="823" t="s">
        <v>6510</v>
      </c>
      <c r="F600" s="832">
        <v>1</v>
      </c>
      <c r="G600" s="832">
        <v>1614</v>
      </c>
      <c r="H600" s="832">
        <v>0.5</v>
      </c>
      <c r="I600" s="832">
        <v>1614</v>
      </c>
      <c r="J600" s="832">
        <v>2</v>
      </c>
      <c r="K600" s="832">
        <v>3228</v>
      </c>
      <c r="L600" s="832">
        <v>1</v>
      </c>
      <c r="M600" s="832">
        <v>1614</v>
      </c>
      <c r="N600" s="832"/>
      <c r="O600" s="832"/>
      <c r="P600" s="828"/>
      <c r="Q600" s="833"/>
    </row>
    <row r="601" spans="1:17" ht="14.45" customHeight="1" x14ac:dyDescent="0.2">
      <c r="A601" s="822" t="s">
        <v>575</v>
      </c>
      <c r="B601" s="823" t="s">
        <v>5727</v>
      </c>
      <c r="C601" s="823" t="s">
        <v>5756</v>
      </c>
      <c r="D601" s="823" t="s">
        <v>6511</v>
      </c>
      <c r="E601" s="823" t="s">
        <v>6512</v>
      </c>
      <c r="F601" s="832">
        <v>2</v>
      </c>
      <c r="G601" s="832">
        <v>193.2</v>
      </c>
      <c r="H601" s="832">
        <v>0.66666666666666663</v>
      </c>
      <c r="I601" s="832">
        <v>96.6</v>
      </c>
      <c r="J601" s="832">
        <v>3</v>
      </c>
      <c r="K601" s="832">
        <v>289.8</v>
      </c>
      <c r="L601" s="832">
        <v>1</v>
      </c>
      <c r="M601" s="832">
        <v>96.600000000000009</v>
      </c>
      <c r="N601" s="832">
        <v>1</v>
      </c>
      <c r="O601" s="832">
        <v>96.6</v>
      </c>
      <c r="P601" s="828">
        <v>0.33333333333333331</v>
      </c>
      <c r="Q601" s="833">
        <v>96.6</v>
      </c>
    </row>
    <row r="602" spans="1:17" ht="14.45" customHeight="1" x14ac:dyDescent="0.2">
      <c r="A602" s="822" t="s">
        <v>575</v>
      </c>
      <c r="B602" s="823" t="s">
        <v>5727</v>
      </c>
      <c r="C602" s="823" t="s">
        <v>5756</v>
      </c>
      <c r="D602" s="823" t="s">
        <v>6513</v>
      </c>
      <c r="E602" s="823" t="s">
        <v>6514</v>
      </c>
      <c r="F602" s="832">
        <v>2</v>
      </c>
      <c r="G602" s="832">
        <v>11617.64</v>
      </c>
      <c r="H602" s="832"/>
      <c r="I602" s="832">
        <v>5808.82</v>
      </c>
      <c r="J602" s="832"/>
      <c r="K602" s="832"/>
      <c r="L602" s="832"/>
      <c r="M602" s="832"/>
      <c r="N602" s="832"/>
      <c r="O602" s="832"/>
      <c r="P602" s="828"/>
      <c r="Q602" s="833"/>
    </row>
    <row r="603" spans="1:17" ht="14.45" customHeight="1" x14ac:dyDescent="0.2">
      <c r="A603" s="822" t="s">
        <v>575</v>
      </c>
      <c r="B603" s="823" t="s">
        <v>5727</v>
      </c>
      <c r="C603" s="823" t="s">
        <v>5756</v>
      </c>
      <c r="D603" s="823" t="s">
        <v>6515</v>
      </c>
      <c r="E603" s="823" t="s">
        <v>6516</v>
      </c>
      <c r="F603" s="832">
        <v>1</v>
      </c>
      <c r="G603" s="832">
        <v>3278.02</v>
      </c>
      <c r="H603" s="832"/>
      <c r="I603" s="832">
        <v>3278.02</v>
      </c>
      <c r="J603" s="832"/>
      <c r="K603" s="832"/>
      <c r="L603" s="832"/>
      <c r="M603" s="832"/>
      <c r="N603" s="832">
        <v>2</v>
      </c>
      <c r="O603" s="832">
        <v>5604.52</v>
      </c>
      <c r="P603" s="828"/>
      <c r="Q603" s="833">
        <v>2802.26</v>
      </c>
    </row>
    <row r="604" spans="1:17" ht="14.45" customHeight="1" x14ac:dyDescent="0.2">
      <c r="A604" s="822" t="s">
        <v>575</v>
      </c>
      <c r="B604" s="823" t="s">
        <v>5727</v>
      </c>
      <c r="C604" s="823" t="s">
        <v>5756</v>
      </c>
      <c r="D604" s="823" t="s">
        <v>6517</v>
      </c>
      <c r="E604" s="823" t="s">
        <v>6518</v>
      </c>
      <c r="F604" s="832">
        <v>1</v>
      </c>
      <c r="G604" s="832">
        <v>10257.93</v>
      </c>
      <c r="H604" s="832"/>
      <c r="I604" s="832">
        <v>10257.93</v>
      </c>
      <c r="J604" s="832"/>
      <c r="K604" s="832"/>
      <c r="L604" s="832"/>
      <c r="M604" s="832"/>
      <c r="N604" s="832"/>
      <c r="O604" s="832"/>
      <c r="P604" s="828"/>
      <c r="Q604" s="833"/>
    </row>
    <row r="605" spans="1:17" ht="14.45" customHeight="1" x14ac:dyDescent="0.2">
      <c r="A605" s="822" t="s">
        <v>575</v>
      </c>
      <c r="B605" s="823" t="s">
        <v>5727</v>
      </c>
      <c r="C605" s="823" t="s">
        <v>5756</v>
      </c>
      <c r="D605" s="823" t="s">
        <v>6519</v>
      </c>
      <c r="E605" s="823" t="s">
        <v>6520</v>
      </c>
      <c r="F605" s="832"/>
      <c r="G605" s="832"/>
      <c r="H605" s="832"/>
      <c r="I605" s="832"/>
      <c r="J605" s="832"/>
      <c r="K605" s="832"/>
      <c r="L605" s="832"/>
      <c r="M605" s="832"/>
      <c r="N605" s="832">
        <v>1</v>
      </c>
      <c r="O605" s="832">
        <v>4142.4799999999996</v>
      </c>
      <c r="P605" s="828"/>
      <c r="Q605" s="833">
        <v>4142.4799999999996</v>
      </c>
    </row>
    <row r="606" spans="1:17" ht="14.45" customHeight="1" x14ac:dyDescent="0.2">
      <c r="A606" s="822" t="s">
        <v>575</v>
      </c>
      <c r="B606" s="823" t="s">
        <v>5727</v>
      </c>
      <c r="C606" s="823" t="s">
        <v>5756</v>
      </c>
      <c r="D606" s="823" t="s">
        <v>6521</v>
      </c>
      <c r="E606" s="823" t="s">
        <v>6522</v>
      </c>
      <c r="F606" s="832"/>
      <c r="G606" s="832"/>
      <c r="H606" s="832"/>
      <c r="I606" s="832"/>
      <c r="J606" s="832"/>
      <c r="K606" s="832"/>
      <c r="L606" s="832"/>
      <c r="M606" s="832"/>
      <c r="N606" s="832">
        <v>1</v>
      </c>
      <c r="O606" s="832">
        <v>15980.73</v>
      </c>
      <c r="P606" s="828"/>
      <c r="Q606" s="833">
        <v>15980.73</v>
      </c>
    </row>
    <row r="607" spans="1:17" ht="14.45" customHeight="1" x14ac:dyDescent="0.2">
      <c r="A607" s="822" t="s">
        <v>575</v>
      </c>
      <c r="B607" s="823" t="s">
        <v>5727</v>
      </c>
      <c r="C607" s="823" t="s">
        <v>5756</v>
      </c>
      <c r="D607" s="823" t="s">
        <v>6523</v>
      </c>
      <c r="E607" s="823" t="s">
        <v>6522</v>
      </c>
      <c r="F607" s="832"/>
      <c r="G607" s="832"/>
      <c r="H607" s="832"/>
      <c r="I607" s="832"/>
      <c r="J607" s="832"/>
      <c r="K607" s="832"/>
      <c r="L607" s="832"/>
      <c r="M607" s="832"/>
      <c r="N607" s="832">
        <v>4</v>
      </c>
      <c r="O607" s="832">
        <v>3283.2</v>
      </c>
      <c r="P607" s="828"/>
      <c r="Q607" s="833">
        <v>820.8</v>
      </c>
    </row>
    <row r="608" spans="1:17" ht="14.45" customHeight="1" x14ac:dyDescent="0.2">
      <c r="A608" s="822" t="s">
        <v>575</v>
      </c>
      <c r="B608" s="823" t="s">
        <v>5727</v>
      </c>
      <c r="C608" s="823" t="s">
        <v>5756</v>
      </c>
      <c r="D608" s="823" t="s">
        <v>6524</v>
      </c>
      <c r="E608" s="823" t="s">
        <v>6522</v>
      </c>
      <c r="F608" s="832"/>
      <c r="G608" s="832"/>
      <c r="H608" s="832"/>
      <c r="I608" s="832"/>
      <c r="J608" s="832"/>
      <c r="K608" s="832"/>
      <c r="L608" s="832"/>
      <c r="M608" s="832"/>
      <c r="N608" s="832">
        <v>2</v>
      </c>
      <c r="O608" s="832">
        <v>13630.26</v>
      </c>
      <c r="P608" s="828"/>
      <c r="Q608" s="833">
        <v>6815.13</v>
      </c>
    </row>
    <row r="609" spans="1:17" ht="14.45" customHeight="1" x14ac:dyDescent="0.2">
      <c r="A609" s="822" t="s">
        <v>575</v>
      </c>
      <c r="B609" s="823" t="s">
        <v>5727</v>
      </c>
      <c r="C609" s="823" t="s">
        <v>5756</v>
      </c>
      <c r="D609" s="823" t="s">
        <v>6525</v>
      </c>
      <c r="E609" s="823" t="s">
        <v>6526</v>
      </c>
      <c r="F609" s="832">
        <v>1</v>
      </c>
      <c r="G609" s="832">
        <v>4142.3500000000004</v>
      </c>
      <c r="H609" s="832"/>
      <c r="I609" s="832">
        <v>4142.3500000000004</v>
      </c>
      <c r="J609" s="832"/>
      <c r="K609" s="832"/>
      <c r="L609" s="832"/>
      <c r="M609" s="832"/>
      <c r="N609" s="832"/>
      <c r="O609" s="832"/>
      <c r="P609" s="828"/>
      <c r="Q609" s="833"/>
    </row>
    <row r="610" spans="1:17" ht="14.45" customHeight="1" x14ac:dyDescent="0.2">
      <c r="A610" s="822" t="s">
        <v>575</v>
      </c>
      <c r="B610" s="823" t="s">
        <v>5727</v>
      </c>
      <c r="C610" s="823" t="s">
        <v>5756</v>
      </c>
      <c r="D610" s="823" t="s">
        <v>6527</v>
      </c>
      <c r="E610" s="823" t="s">
        <v>6528</v>
      </c>
      <c r="F610" s="832"/>
      <c r="G610" s="832"/>
      <c r="H610" s="832"/>
      <c r="I610" s="832"/>
      <c r="J610" s="832">
        <v>1</v>
      </c>
      <c r="K610" s="832">
        <v>11571</v>
      </c>
      <c r="L610" s="832">
        <v>1</v>
      </c>
      <c r="M610" s="832">
        <v>11571</v>
      </c>
      <c r="N610" s="832"/>
      <c r="O610" s="832"/>
      <c r="P610" s="828"/>
      <c r="Q610" s="833"/>
    </row>
    <row r="611" spans="1:17" ht="14.45" customHeight="1" x14ac:dyDescent="0.2">
      <c r="A611" s="822" t="s">
        <v>575</v>
      </c>
      <c r="B611" s="823" t="s">
        <v>5727</v>
      </c>
      <c r="C611" s="823" t="s">
        <v>5756</v>
      </c>
      <c r="D611" s="823" t="s">
        <v>6529</v>
      </c>
      <c r="E611" s="823" t="s">
        <v>6419</v>
      </c>
      <c r="F611" s="832"/>
      <c r="G611" s="832"/>
      <c r="H611" s="832"/>
      <c r="I611" s="832"/>
      <c r="J611" s="832">
        <v>4</v>
      </c>
      <c r="K611" s="832">
        <v>5438.84</v>
      </c>
      <c r="L611" s="832">
        <v>1</v>
      </c>
      <c r="M611" s="832">
        <v>1359.71</v>
      </c>
      <c r="N611" s="832"/>
      <c r="O611" s="832"/>
      <c r="P611" s="828"/>
      <c r="Q611" s="833"/>
    </row>
    <row r="612" spans="1:17" ht="14.45" customHeight="1" x14ac:dyDescent="0.2">
      <c r="A612" s="822" t="s">
        <v>575</v>
      </c>
      <c r="B612" s="823" t="s">
        <v>5727</v>
      </c>
      <c r="C612" s="823" t="s">
        <v>5756</v>
      </c>
      <c r="D612" s="823" t="s">
        <v>6530</v>
      </c>
      <c r="E612" s="823" t="s">
        <v>6531</v>
      </c>
      <c r="F612" s="832">
        <v>4</v>
      </c>
      <c r="G612" s="832">
        <v>874.68</v>
      </c>
      <c r="H612" s="832"/>
      <c r="I612" s="832">
        <v>218.67</v>
      </c>
      <c r="J612" s="832"/>
      <c r="K612" s="832"/>
      <c r="L612" s="832"/>
      <c r="M612" s="832"/>
      <c r="N612" s="832">
        <v>1</v>
      </c>
      <c r="O612" s="832">
        <v>186.18</v>
      </c>
      <c r="P612" s="828"/>
      <c r="Q612" s="833">
        <v>186.18</v>
      </c>
    </row>
    <row r="613" spans="1:17" ht="14.45" customHeight="1" x14ac:dyDescent="0.2">
      <c r="A613" s="822" t="s">
        <v>575</v>
      </c>
      <c r="B613" s="823" t="s">
        <v>5727</v>
      </c>
      <c r="C613" s="823" t="s">
        <v>5756</v>
      </c>
      <c r="D613" s="823" t="s">
        <v>6532</v>
      </c>
      <c r="E613" s="823" t="s">
        <v>6533</v>
      </c>
      <c r="F613" s="832">
        <v>1</v>
      </c>
      <c r="G613" s="832">
        <v>1386.65</v>
      </c>
      <c r="H613" s="832"/>
      <c r="I613" s="832">
        <v>1386.65</v>
      </c>
      <c r="J613" s="832"/>
      <c r="K613" s="832"/>
      <c r="L613" s="832"/>
      <c r="M613" s="832"/>
      <c r="N613" s="832"/>
      <c r="O613" s="832"/>
      <c r="P613" s="828"/>
      <c r="Q613" s="833"/>
    </row>
    <row r="614" spans="1:17" ht="14.45" customHeight="1" x14ac:dyDescent="0.2">
      <c r="A614" s="822" t="s">
        <v>575</v>
      </c>
      <c r="B614" s="823" t="s">
        <v>5727</v>
      </c>
      <c r="C614" s="823" t="s">
        <v>5756</v>
      </c>
      <c r="D614" s="823" t="s">
        <v>6534</v>
      </c>
      <c r="E614" s="823" t="s">
        <v>6535</v>
      </c>
      <c r="F614" s="832">
        <v>1</v>
      </c>
      <c r="G614" s="832">
        <v>9139.69</v>
      </c>
      <c r="H614" s="832"/>
      <c r="I614" s="832">
        <v>9139.69</v>
      </c>
      <c r="J614" s="832"/>
      <c r="K614" s="832"/>
      <c r="L614" s="832"/>
      <c r="M614" s="832"/>
      <c r="N614" s="832"/>
      <c r="O614" s="832"/>
      <c r="P614" s="828"/>
      <c r="Q614" s="833"/>
    </row>
    <row r="615" spans="1:17" ht="14.45" customHeight="1" x14ac:dyDescent="0.2">
      <c r="A615" s="822" t="s">
        <v>575</v>
      </c>
      <c r="B615" s="823" t="s">
        <v>5727</v>
      </c>
      <c r="C615" s="823" t="s">
        <v>5756</v>
      </c>
      <c r="D615" s="823" t="s">
        <v>6536</v>
      </c>
      <c r="E615" s="823" t="s">
        <v>6537</v>
      </c>
      <c r="F615" s="832">
        <v>4</v>
      </c>
      <c r="G615" s="832">
        <v>8518.92</v>
      </c>
      <c r="H615" s="832"/>
      <c r="I615" s="832">
        <v>2129.73</v>
      </c>
      <c r="J615" s="832"/>
      <c r="K615" s="832"/>
      <c r="L615" s="832"/>
      <c r="M615" s="832"/>
      <c r="N615" s="832">
        <v>1</v>
      </c>
      <c r="O615" s="832">
        <v>1820.74</v>
      </c>
      <c r="P615" s="828"/>
      <c r="Q615" s="833">
        <v>1820.74</v>
      </c>
    </row>
    <row r="616" spans="1:17" ht="14.45" customHeight="1" x14ac:dyDescent="0.2">
      <c r="A616" s="822" t="s">
        <v>575</v>
      </c>
      <c r="B616" s="823" t="s">
        <v>5727</v>
      </c>
      <c r="C616" s="823" t="s">
        <v>5756</v>
      </c>
      <c r="D616" s="823" t="s">
        <v>6538</v>
      </c>
      <c r="E616" s="823" t="s">
        <v>6539</v>
      </c>
      <c r="F616" s="832">
        <v>18</v>
      </c>
      <c r="G616" s="832">
        <v>9905.4</v>
      </c>
      <c r="H616" s="832"/>
      <c r="I616" s="832">
        <v>550.29999999999995</v>
      </c>
      <c r="J616" s="832"/>
      <c r="K616" s="832"/>
      <c r="L616" s="832"/>
      <c r="M616" s="832"/>
      <c r="N616" s="832"/>
      <c r="O616" s="832"/>
      <c r="P616" s="828"/>
      <c r="Q616" s="833"/>
    </row>
    <row r="617" spans="1:17" ht="14.45" customHeight="1" x14ac:dyDescent="0.2">
      <c r="A617" s="822" t="s">
        <v>575</v>
      </c>
      <c r="B617" s="823" t="s">
        <v>5727</v>
      </c>
      <c r="C617" s="823" t="s">
        <v>5756</v>
      </c>
      <c r="D617" s="823" t="s">
        <v>6540</v>
      </c>
      <c r="E617" s="823" t="s">
        <v>6541</v>
      </c>
      <c r="F617" s="832">
        <v>3</v>
      </c>
      <c r="G617" s="832">
        <v>1689</v>
      </c>
      <c r="H617" s="832">
        <v>0.3</v>
      </c>
      <c r="I617" s="832">
        <v>563</v>
      </c>
      <c r="J617" s="832">
        <v>10</v>
      </c>
      <c r="K617" s="832">
        <v>5630</v>
      </c>
      <c r="L617" s="832">
        <v>1</v>
      </c>
      <c r="M617" s="832">
        <v>563</v>
      </c>
      <c r="N617" s="832">
        <v>6</v>
      </c>
      <c r="O617" s="832">
        <v>3378</v>
      </c>
      <c r="P617" s="828">
        <v>0.6</v>
      </c>
      <c r="Q617" s="833">
        <v>563</v>
      </c>
    </row>
    <row r="618" spans="1:17" ht="14.45" customHeight="1" x14ac:dyDescent="0.2">
      <c r="A618" s="822" t="s">
        <v>575</v>
      </c>
      <c r="B618" s="823" t="s">
        <v>5727</v>
      </c>
      <c r="C618" s="823" t="s">
        <v>5756</v>
      </c>
      <c r="D618" s="823" t="s">
        <v>6542</v>
      </c>
      <c r="E618" s="823" t="s">
        <v>6543</v>
      </c>
      <c r="F618" s="832"/>
      <c r="G618" s="832"/>
      <c r="H618" s="832"/>
      <c r="I618" s="832"/>
      <c r="J618" s="832">
        <v>3</v>
      </c>
      <c r="K618" s="832">
        <v>1057.08</v>
      </c>
      <c r="L618" s="832">
        <v>1</v>
      </c>
      <c r="M618" s="832">
        <v>352.35999999999996</v>
      </c>
      <c r="N618" s="832">
        <v>4</v>
      </c>
      <c r="O618" s="832">
        <v>1409.12</v>
      </c>
      <c r="P618" s="828">
        <v>1.3330306126310212</v>
      </c>
      <c r="Q618" s="833">
        <v>352.28</v>
      </c>
    </row>
    <row r="619" spans="1:17" ht="14.45" customHeight="1" x14ac:dyDescent="0.2">
      <c r="A619" s="822" t="s">
        <v>575</v>
      </c>
      <c r="B619" s="823" t="s">
        <v>5727</v>
      </c>
      <c r="C619" s="823" t="s">
        <v>5756</v>
      </c>
      <c r="D619" s="823" t="s">
        <v>6544</v>
      </c>
      <c r="E619" s="823" t="s">
        <v>6545</v>
      </c>
      <c r="F619" s="832">
        <v>1</v>
      </c>
      <c r="G619" s="832">
        <v>1698.82</v>
      </c>
      <c r="H619" s="832"/>
      <c r="I619" s="832">
        <v>1698.82</v>
      </c>
      <c r="J619" s="832"/>
      <c r="K619" s="832"/>
      <c r="L619" s="832"/>
      <c r="M619" s="832"/>
      <c r="N619" s="832"/>
      <c r="O619" s="832"/>
      <c r="P619" s="828"/>
      <c r="Q619" s="833"/>
    </row>
    <row r="620" spans="1:17" ht="14.45" customHeight="1" x14ac:dyDescent="0.2">
      <c r="A620" s="822" t="s">
        <v>575</v>
      </c>
      <c r="B620" s="823" t="s">
        <v>5727</v>
      </c>
      <c r="C620" s="823" t="s">
        <v>5756</v>
      </c>
      <c r="D620" s="823" t="s">
        <v>6546</v>
      </c>
      <c r="E620" s="823" t="s">
        <v>6547</v>
      </c>
      <c r="F620" s="832">
        <v>4</v>
      </c>
      <c r="G620" s="832">
        <v>3751.64</v>
      </c>
      <c r="H620" s="832"/>
      <c r="I620" s="832">
        <v>937.91</v>
      </c>
      <c r="J620" s="832"/>
      <c r="K620" s="832"/>
      <c r="L620" s="832"/>
      <c r="M620" s="832"/>
      <c r="N620" s="832">
        <v>3</v>
      </c>
      <c r="O620" s="832">
        <v>2403.63</v>
      </c>
      <c r="P620" s="828"/>
      <c r="Q620" s="833">
        <v>801.21</v>
      </c>
    </row>
    <row r="621" spans="1:17" ht="14.45" customHeight="1" x14ac:dyDescent="0.2">
      <c r="A621" s="822" t="s">
        <v>575</v>
      </c>
      <c r="B621" s="823" t="s">
        <v>5727</v>
      </c>
      <c r="C621" s="823" t="s">
        <v>5756</v>
      </c>
      <c r="D621" s="823" t="s">
        <v>6548</v>
      </c>
      <c r="E621" s="823" t="s">
        <v>6549</v>
      </c>
      <c r="F621" s="832"/>
      <c r="G621" s="832"/>
      <c r="H621" s="832"/>
      <c r="I621" s="832"/>
      <c r="J621" s="832"/>
      <c r="K621" s="832"/>
      <c r="L621" s="832"/>
      <c r="M621" s="832"/>
      <c r="N621" s="832">
        <v>2</v>
      </c>
      <c r="O621" s="832">
        <v>932.94</v>
      </c>
      <c r="P621" s="828"/>
      <c r="Q621" s="833">
        <v>466.47</v>
      </c>
    </row>
    <row r="622" spans="1:17" ht="14.45" customHeight="1" x14ac:dyDescent="0.2">
      <c r="A622" s="822" t="s">
        <v>575</v>
      </c>
      <c r="B622" s="823" t="s">
        <v>5727</v>
      </c>
      <c r="C622" s="823" t="s">
        <v>5756</v>
      </c>
      <c r="D622" s="823" t="s">
        <v>6550</v>
      </c>
      <c r="E622" s="823" t="s">
        <v>6551</v>
      </c>
      <c r="F622" s="832">
        <v>6</v>
      </c>
      <c r="G622" s="832">
        <v>8581.08</v>
      </c>
      <c r="H622" s="832">
        <v>0.75</v>
      </c>
      <c r="I622" s="832">
        <v>1430.18</v>
      </c>
      <c r="J622" s="832">
        <v>8</v>
      </c>
      <c r="K622" s="832">
        <v>11441.44</v>
      </c>
      <c r="L622" s="832">
        <v>1</v>
      </c>
      <c r="M622" s="832">
        <v>1430.18</v>
      </c>
      <c r="N622" s="832"/>
      <c r="O622" s="832"/>
      <c r="P622" s="828"/>
      <c r="Q622" s="833"/>
    </row>
    <row r="623" spans="1:17" ht="14.45" customHeight="1" x14ac:dyDescent="0.2">
      <c r="A623" s="822" t="s">
        <v>575</v>
      </c>
      <c r="B623" s="823" t="s">
        <v>5727</v>
      </c>
      <c r="C623" s="823" t="s">
        <v>5756</v>
      </c>
      <c r="D623" s="823" t="s">
        <v>6552</v>
      </c>
      <c r="E623" s="823" t="s">
        <v>6553</v>
      </c>
      <c r="F623" s="832">
        <v>3</v>
      </c>
      <c r="G623" s="832">
        <v>4079.13</v>
      </c>
      <c r="H623" s="832"/>
      <c r="I623" s="832">
        <v>1359.71</v>
      </c>
      <c r="J623" s="832"/>
      <c r="K623" s="832"/>
      <c r="L623" s="832"/>
      <c r="M623" s="832"/>
      <c r="N623" s="832">
        <v>1</v>
      </c>
      <c r="O623" s="832">
        <v>1088.81</v>
      </c>
      <c r="P623" s="828"/>
      <c r="Q623" s="833">
        <v>1088.81</v>
      </c>
    </row>
    <row r="624" spans="1:17" ht="14.45" customHeight="1" x14ac:dyDescent="0.2">
      <c r="A624" s="822" t="s">
        <v>575</v>
      </c>
      <c r="B624" s="823" t="s">
        <v>5727</v>
      </c>
      <c r="C624" s="823" t="s">
        <v>5756</v>
      </c>
      <c r="D624" s="823" t="s">
        <v>6554</v>
      </c>
      <c r="E624" s="823" t="s">
        <v>6555</v>
      </c>
      <c r="F624" s="832">
        <v>12</v>
      </c>
      <c r="G624" s="832">
        <v>85083.36</v>
      </c>
      <c r="H624" s="832">
        <v>3</v>
      </c>
      <c r="I624" s="832">
        <v>7090.28</v>
      </c>
      <c r="J624" s="832">
        <v>4</v>
      </c>
      <c r="K624" s="832">
        <v>28361.119999999999</v>
      </c>
      <c r="L624" s="832">
        <v>1</v>
      </c>
      <c r="M624" s="832">
        <v>7090.28</v>
      </c>
      <c r="N624" s="832">
        <v>6</v>
      </c>
      <c r="O624" s="832">
        <v>42541.68</v>
      </c>
      <c r="P624" s="828">
        <v>1.5</v>
      </c>
      <c r="Q624" s="833">
        <v>7090.28</v>
      </c>
    </row>
    <row r="625" spans="1:17" ht="14.45" customHeight="1" x14ac:dyDescent="0.2">
      <c r="A625" s="822" t="s">
        <v>575</v>
      </c>
      <c r="B625" s="823" t="s">
        <v>5727</v>
      </c>
      <c r="C625" s="823" t="s">
        <v>5756</v>
      </c>
      <c r="D625" s="823" t="s">
        <v>6556</v>
      </c>
      <c r="E625" s="823" t="s">
        <v>6557</v>
      </c>
      <c r="F625" s="832">
        <v>2</v>
      </c>
      <c r="G625" s="832">
        <v>2151.5</v>
      </c>
      <c r="H625" s="832"/>
      <c r="I625" s="832">
        <v>1075.75</v>
      </c>
      <c r="J625" s="832"/>
      <c r="K625" s="832"/>
      <c r="L625" s="832"/>
      <c r="M625" s="832"/>
      <c r="N625" s="832"/>
      <c r="O625" s="832"/>
      <c r="P625" s="828"/>
      <c r="Q625" s="833"/>
    </row>
    <row r="626" spans="1:17" ht="14.45" customHeight="1" x14ac:dyDescent="0.2">
      <c r="A626" s="822" t="s">
        <v>575</v>
      </c>
      <c r="B626" s="823" t="s">
        <v>5727</v>
      </c>
      <c r="C626" s="823" t="s">
        <v>5756</v>
      </c>
      <c r="D626" s="823" t="s">
        <v>6558</v>
      </c>
      <c r="E626" s="823" t="s">
        <v>6559</v>
      </c>
      <c r="F626" s="832"/>
      <c r="G626" s="832"/>
      <c r="H626" s="832"/>
      <c r="I626" s="832"/>
      <c r="J626" s="832"/>
      <c r="K626" s="832"/>
      <c r="L626" s="832"/>
      <c r="M626" s="832"/>
      <c r="N626" s="832">
        <v>3</v>
      </c>
      <c r="O626" s="832">
        <v>1805.1799999999998</v>
      </c>
      <c r="P626" s="828"/>
      <c r="Q626" s="833">
        <v>601.72666666666657</v>
      </c>
    </row>
    <row r="627" spans="1:17" ht="14.45" customHeight="1" x14ac:dyDescent="0.2">
      <c r="A627" s="822" t="s">
        <v>575</v>
      </c>
      <c r="B627" s="823" t="s">
        <v>5727</v>
      </c>
      <c r="C627" s="823" t="s">
        <v>5756</v>
      </c>
      <c r="D627" s="823" t="s">
        <v>6560</v>
      </c>
      <c r="E627" s="823" t="s">
        <v>6561</v>
      </c>
      <c r="F627" s="832">
        <v>6</v>
      </c>
      <c r="G627" s="832">
        <v>9700.380000000001</v>
      </c>
      <c r="H627" s="832">
        <v>1.0000000000000002</v>
      </c>
      <c r="I627" s="832">
        <v>1616.7300000000002</v>
      </c>
      <c r="J627" s="832">
        <v>6</v>
      </c>
      <c r="K627" s="832">
        <v>9700.3799999999992</v>
      </c>
      <c r="L627" s="832">
        <v>1</v>
      </c>
      <c r="M627" s="832">
        <v>1616.7299999999998</v>
      </c>
      <c r="N627" s="832">
        <v>2</v>
      </c>
      <c r="O627" s="832">
        <v>2622.98</v>
      </c>
      <c r="P627" s="828">
        <v>0.27039971629977383</v>
      </c>
      <c r="Q627" s="833">
        <v>1311.49</v>
      </c>
    </row>
    <row r="628" spans="1:17" ht="14.45" customHeight="1" x14ac:dyDescent="0.2">
      <c r="A628" s="822" t="s">
        <v>575</v>
      </c>
      <c r="B628" s="823" t="s">
        <v>5727</v>
      </c>
      <c r="C628" s="823" t="s">
        <v>5756</v>
      </c>
      <c r="D628" s="823" t="s">
        <v>6562</v>
      </c>
      <c r="E628" s="823"/>
      <c r="F628" s="832">
        <v>9</v>
      </c>
      <c r="G628" s="832">
        <v>800.09999999999991</v>
      </c>
      <c r="H628" s="832">
        <v>8.9999999999999982</v>
      </c>
      <c r="I628" s="832">
        <v>88.899999999999991</v>
      </c>
      <c r="J628" s="832">
        <v>1</v>
      </c>
      <c r="K628" s="832">
        <v>88.9</v>
      </c>
      <c r="L628" s="832">
        <v>1</v>
      </c>
      <c r="M628" s="832">
        <v>88.9</v>
      </c>
      <c r="N628" s="832"/>
      <c r="O628" s="832"/>
      <c r="P628" s="828"/>
      <c r="Q628" s="833"/>
    </row>
    <row r="629" spans="1:17" ht="14.45" customHeight="1" x14ac:dyDescent="0.2">
      <c r="A629" s="822" t="s">
        <v>575</v>
      </c>
      <c r="B629" s="823" t="s">
        <v>5727</v>
      </c>
      <c r="C629" s="823" t="s">
        <v>5756</v>
      </c>
      <c r="D629" s="823" t="s">
        <v>6563</v>
      </c>
      <c r="E629" s="823" t="s">
        <v>6564</v>
      </c>
      <c r="F629" s="832"/>
      <c r="G629" s="832"/>
      <c r="H629" s="832"/>
      <c r="I629" s="832"/>
      <c r="J629" s="832">
        <v>3</v>
      </c>
      <c r="K629" s="832">
        <v>37305.4</v>
      </c>
      <c r="L629" s="832">
        <v>1</v>
      </c>
      <c r="M629" s="832">
        <v>12435.133333333333</v>
      </c>
      <c r="N629" s="832"/>
      <c r="O629" s="832"/>
      <c r="P629" s="828"/>
      <c r="Q629" s="833"/>
    </row>
    <row r="630" spans="1:17" ht="14.45" customHeight="1" x14ac:dyDescent="0.2">
      <c r="A630" s="822" t="s">
        <v>575</v>
      </c>
      <c r="B630" s="823" t="s">
        <v>5727</v>
      </c>
      <c r="C630" s="823" t="s">
        <v>5756</v>
      </c>
      <c r="D630" s="823" t="s">
        <v>6565</v>
      </c>
      <c r="E630" s="823" t="s">
        <v>6441</v>
      </c>
      <c r="F630" s="832"/>
      <c r="G630" s="832"/>
      <c r="H630" s="832"/>
      <c r="I630" s="832"/>
      <c r="J630" s="832"/>
      <c r="K630" s="832"/>
      <c r="L630" s="832"/>
      <c r="M630" s="832"/>
      <c r="N630" s="832">
        <v>2</v>
      </c>
      <c r="O630" s="832">
        <v>32066</v>
      </c>
      <c r="P630" s="828"/>
      <c r="Q630" s="833">
        <v>16033</v>
      </c>
    </row>
    <row r="631" spans="1:17" ht="14.45" customHeight="1" x14ac:dyDescent="0.2">
      <c r="A631" s="822" t="s">
        <v>575</v>
      </c>
      <c r="B631" s="823" t="s">
        <v>5727</v>
      </c>
      <c r="C631" s="823" t="s">
        <v>5756</v>
      </c>
      <c r="D631" s="823" t="s">
        <v>6566</v>
      </c>
      <c r="E631" s="823" t="s">
        <v>6567</v>
      </c>
      <c r="F631" s="832">
        <v>2.2000000000000002</v>
      </c>
      <c r="G631" s="832">
        <v>147.4</v>
      </c>
      <c r="H631" s="832"/>
      <c r="I631" s="832">
        <v>67</v>
      </c>
      <c r="J631" s="832"/>
      <c r="K631" s="832"/>
      <c r="L631" s="832"/>
      <c r="M631" s="832"/>
      <c r="N631" s="832">
        <v>0.2</v>
      </c>
      <c r="O631" s="832">
        <v>13.4</v>
      </c>
      <c r="P631" s="828"/>
      <c r="Q631" s="833">
        <v>67</v>
      </c>
    </row>
    <row r="632" spans="1:17" ht="14.45" customHeight="1" x14ac:dyDescent="0.2">
      <c r="A632" s="822" t="s">
        <v>575</v>
      </c>
      <c r="B632" s="823" t="s">
        <v>5727</v>
      </c>
      <c r="C632" s="823" t="s">
        <v>5756</v>
      </c>
      <c r="D632" s="823" t="s">
        <v>6568</v>
      </c>
      <c r="E632" s="823" t="s">
        <v>6569</v>
      </c>
      <c r="F632" s="832">
        <v>1</v>
      </c>
      <c r="G632" s="832">
        <v>19716.669999999998</v>
      </c>
      <c r="H632" s="832"/>
      <c r="I632" s="832">
        <v>19716.669999999998</v>
      </c>
      <c r="J632" s="832"/>
      <c r="K632" s="832"/>
      <c r="L632" s="832"/>
      <c r="M632" s="832"/>
      <c r="N632" s="832"/>
      <c r="O632" s="832"/>
      <c r="P632" s="828"/>
      <c r="Q632" s="833"/>
    </row>
    <row r="633" spans="1:17" ht="14.45" customHeight="1" x14ac:dyDescent="0.2">
      <c r="A633" s="822" t="s">
        <v>575</v>
      </c>
      <c r="B633" s="823" t="s">
        <v>5727</v>
      </c>
      <c r="C633" s="823" t="s">
        <v>5756</v>
      </c>
      <c r="D633" s="823" t="s">
        <v>6570</v>
      </c>
      <c r="E633" s="823" t="s">
        <v>6571</v>
      </c>
      <c r="F633" s="832"/>
      <c r="G633" s="832"/>
      <c r="H633" s="832"/>
      <c r="I633" s="832"/>
      <c r="J633" s="832"/>
      <c r="K633" s="832"/>
      <c r="L633" s="832"/>
      <c r="M633" s="832"/>
      <c r="N633" s="832">
        <v>1</v>
      </c>
      <c r="O633" s="832">
        <v>5298.34</v>
      </c>
      <c r="P633" s="828"/>
      <c r="Q633" s="833">
        <v>5298.34</v>
      </c>
    </row>
    <row r="634" spans="1:17" ht="14.45" customHeight="1" x14ac:dyDescent="0.2">
      <c r="A634" s="822" t="s">
        <v>575</v>
      </c>
      <c r="B634" s="823" t="s">
        <v>5727</v>
      </c>
      <c r="C634" s="823" t="s">
        <v>5756</v>
      </c>
      <c r="D634" s="823" t="s">
        <v>6572</v>
      </c>
      <c r="E634" s="823" t="s">
        <v>6573</v>
      </c>
      <c r="F634" s="832">
        <v>1</v>
      </c>
      <c r="G634" s="832">
        <v>5899.74</v>
      </c>
      <c r="H634" s="832"/>
      <c r="I634" s="832">
        <v>5899.74</v>
      </c>
      <c r="J634" s="832"/>
      <c r="K634" s="832"/>
      <c r="L634" s="832"/>
      <c r="M634" s="832"/>
      <c r="N634" s="832">
        <v>2</v>
      </c>
      <c r="O634" s="832">
        <v>8980</v>
      </c>
      <c r="P634" s="828"/>
      <c r="Q634" s="833">
        <v>4490</v>
      </c>
    </row>
    <row r="635" spans="1:17" ht="14.45" customHeight="1" x14ac:dyDescent="0.2">
      <c r="A635" s="822" t="s">
        <v>575</v>
      </c>
      <c r="B635" s="823" t="s">
        <v>5727</v>
      </c>
      <c r="C635" s="823" t="s">
        <v>5756</v>
      </c>
      <c r="D635" s="823" t="s">
        <v>6574</v>
      </c>
      <c r="E635" s="823" t="s">
        <v>6575</v>
      </c>
      <c r="F635" s="832"/>
      <c r="G635" s="832"/>
      <c r="H635" s="832"/>
      <c r="I635" s="832"/>
      <c r="J635" s="832"/>
      <c r="K635" s="832"/>
      <c r="L635" s="832"/>
      <c r="M635" s="832"/>
      <c r="N635" s="832">
        <v>1</v>
      </c>
      <c r="O635" s="832">
        <v>8403.4500000000007</v>
      </c>
      <c r="P635" s="828"/>
      <c r="Q635" s="833">
        <v>8403.4500000000007</v>
      </c>
    </row>
    <row r="636" spans="1:17" ht="14.45" customHeight="1" x14ac:dyDescent="0.2">
      <c r="A636" s="822" t="s">
        <v>575</v>
      </c>
      <c r="B636" s="823" t="s">
        <v>5727</v>
      </c>
      <c r="C636" s="823" t="s">
        <v>5756</v>
      </c>
      <c r="D636" s="823" t="s">
        <v>6576</v>
      </c>
      <c r="E636" s="823" t="s">
        <v>6577</v>
      </c>
      <c r="F636" s="832"/>
      <c r="G636" s="832"/>
      <c r="H636" s="832"/>
      <c r="I636" s="832"/>
      <c r="J636" s="832"/>
      <c r="K636" s="832"/>
      <c r="L636" s="832"/>
      <c r="M636" s="832"/>
      <c r="N636" s="832">
        <v>1</v>
      </c>
      <c r="O636" s="832">
        <v>50600</v>
      </c>
      <c r="P636" s="828"/>
      <c r="Q636" s="833">
        <v>50600</v>
      </c>
    </row>
    <row r="637" spans="1:17" ht="14.45" customHeight="1" x14ac:dyDescent="0.2">
      <c r="A637" s="822" t="s">
        <v>575</v>
      </c>
      <c r="B637" s="823" t="s">
        <v>5727</v>
      </c>
      <c r="C637" s="823" t="s">
        <v>5756</v>
      </c>
      <c r="D637" s="823" t="s">
        <v>6578</v>
      </c>
      <c r="E637" s="823" t="s">
        <v>6579</v>
      </c>
      <c r="F637" s="832"/>
      <c r="G637" s="832"/>
      <c r="H637" s="832"/>
      <c r="I637" s="832"/>
      <c r="J637" s="832">
        <v>2</v>
      </c>
      <c r="K637" s="832">
        <v>34904</v>
      </c>
      <c r="L637" s="832">
        <v>1</v>
      </c>
      <c r="M637" s="832">
        <v>17452</v>
      </c>
      <c r="N637" s="832"/>
      <c r="O637" s="832"/>
      <c r="P637" s="828"/>
      <c r="Q637" s="833"/>
    </row>
    <row r="638" spans="1:17" ht="14.45" customHeight="1" x14ac:dyDescent="0.2">
      <c r="A638" s="822" t="s">
        <v>575</v>
      </c>
      <c r="B638" s="823" t="s">
        <v>5727</v>
      </c>
      <c r="C638" s="823" t="s">
        <v>5756</v>
      </c>
      <c r="D638" s="823" t="s">
        <v>6580</v>
      </c>
      <c r="E638" s="823" t="s">
        <v>6428</v>
      </c>
      <c r="F638" s="832">
        <v>1</v>
      </c>
      <c r="G638" s="832">
        <v>14193</v>
      </c>
      <c r="H638" s="832"/>
      <c r="I638" s="832">
        <v>14193</v>
      </c>
      <c r="J638" s="832"/>
      <c r="K638" s="832"/>
      <c r="L638" s="832"/>
      <c r="M638" s="832"/>
      <c r="N638" s="832"/>
      <c r="O638" s="832"/>
      <c r="P638" s="828"/>
      <c r="Q638" s="833"/>
    </row>
    <row r="639" spans="1:17" ht="14.45" customHeight="1" x14ac:dyDescent="0.2">
      <c r="A639" s="822" t="s">
        <v>575</v>
      </c>
      <c r="B639" s="823" t="s">
        <v>5727</v>
      </c>
      <c r="C639" s="823" t="s">
        <v>5756</v>
      </c>
      <c r="D639" s="823" t="s">
        <v>6581</v>
      </c>
      <c r="E639" s="823" t="s">
        <v>6582</v>
      </c>
      <c r="F639" s="832">
        <v>1</v>
      </c>
      <c r="G639" s="832">
        <v>1342.95</v>
      </c>
      <c r="H639" s="832"/>
      <c r="I639" s="832">
        <v>1342.95</v>
      </c>
      <c r="J639" s="832"/>
      <c r="K639" s="832"/>
      <c r="L639" s="832"/>
      <c r="M639" s="832"/>
      <c r="N639" s="832"/>
      <c r="O639" s="832"/>
      <c r="P639" s="828"/>
      <c r="Q639" s="833"/>
    </row>
    <row r="640" spans="1:17" ht="14.45" customHeight="1" x14ac:dyDescent="0.2">
      <c r="A640" s="822" t="s">
        <v>575</v>
      </c>
      <c r="B640" s="823" t="s">
        <v>5727</v>
      </c>
      <c r="C640" s="823" t="s">
        <v>5756</v>
      </c>
      <c r="D640" s="823" t="s">
        <v>6583</v>
      </c>
      <c r="E640" s="823" t="s">
        <v>6584</v>
      </c>
      <c r="F640" s="832">
        <v>2</v>
      </c>
      <c r="G640" s="832">
        <v>7797</v>
      </c>
      <c r="H640" s="832"/>
      <c r="I640" s="832">
        <v>3898.5</v>
      </c>
      <c r="J640" s="832"/>
      <c r="K640" s="832"/>
      <c r="L640" s="832"/>
      <c r="M640" s="832"/>
      <c r="N640" s="832">
        <v>2</v>
      </c>
      <c r="O640" s="832">
        <v>1104</v>
      </c>
      <c r="P640" s="828"/>
      <c r="Q640" s="833">
        <v>552</v>
      </c>
    </row>
    <row r="641" spans="1:17" ht="14.45" customHeight="1" x14ac:dyDescent="0.2">
      <c r="A641" s="822" t="s">
        <v>575</v>
      </c>
      <c r="B641" s="823" t="s">
        <v>5727</v>
      </c>
      <c r="C641" s="823" t="s">
        <v>5756</v>
      </c>
      <c r="D641" s="823" t="s">
        <v>6585</v>
      </c>
      <c r="E641" s="823" t="s">
        <v>6586</v>
      </c>
      <c r="F641" s="832">
        <v>8</v>
      </c>
      <c r="G641" s="832">
        <v>18632</v>
      </c>
      <c r="H641" s="832"/>
      <c r="I641" s="832">
        <v>2329</v>
      </c>
      <c r="J641" s="832"/>
      <c r="K641" s="832"/>
      <c r="L641" s="832"/>
      <c r="M641" s="832"/>
      <c r="N641" s="832">
        <v>4</v>
      </c>
      <c r="O641" s="832">
        <v>3220</v>
      </c>
      <c r="P641" s="828"/>
      <c r="Q641" s="833">
        <v>805</v>
      </c>
    </row>
    <row r="642" spans="1:17" ht="14.45" customHeight="1" x14ac:dyDescent="0.2">
      <c r="A642" s="822" t="s">
        <v>575</v>
      </c>
      <c r="B642" s="823" t="s">
        <v>5727</v>
      </c>
      <c r="C642" s="823" t="s">
        <v>5756</v>
      </c>
      <c r="D642" s="823" t="s">
        <v>6587</v>
      </c>
      <c r="E642" s="823" t="s">
        <v>6586</v>
      </c>
      <c r="F642" s="832">
        <v>9</v>
      </c>
      <c r="G642" s="832">
        <v>84159</v>
      </c>
      <c r="H642" s="832"/>
      <c r="I642" s="832">
        <v>9351</v>
      </c>
      <c r="J642" s="832"/>
      <c r="K642" s="832"/>
      <c r="L642" s="832"/>
      <c r="M642" s="832"/>
      <c r="N642" s="832">
        <v>4</v>
      </c>
      <c r="O642" s="832">
        <v>20746</v>
      </c>
      <c r="P642" s="828"/>
      <c r="Q642" s="833">
        <v>5186.5</v>
      </c>
    </row>
    <row r="643" spans="1:17" ht="14.45" customHeight="1" x14ac:dyDescent="0.2">
      <c r="A643" s="822" t="s">
        <v>575</v>
      </c>
      <c r="B643" s="823" t="s">
        <v>5727</v>
      </c>
      <c r="C643" s="823" t="s">
        <v>5756</v>
      </c>
      <c r="D643" s="823" t="s">
        <v>6588</v>
      </c>
      <c r="E643" s="823" t="s">
        <v>6589</v>
      </c>
      <c r="F643" s="832">
        <v>37</v>
      </c>
      <c r="G643" s="832">
        <v>10550.55</v>
      </c>
      <c r="H643" s="832">
        <v>3.083333333333333</v>
      </c>
      <c r="I643" s="832">
        <v>285.14999999999998</v>
      </c>
      <c r="J643" s="832">
        <v>12</v>
      </c>
      <c r="K643" s="832">
        <v>3421.8</v>
      </c>
      <c r="L643" s="832">
        <v>1</v>
      </c>
      <c r="M643" s="832">
        <v>285.15000000000003</v>
      </c>
      <c r="N643" s="832">
        <v>17</v>
      </c>
      <c r="O643" s="832">
        <v>4518.26</v>
      </c>
      <c r="P643" s="828">
        <v>1.3204336898708282</v>
      </c>
      <c r="Q643" s="833">
        <v>265.78000000000003</v>
      </c>
    </row>
    <row r="644" spans="1:17" ht="14.45" customHeight="1" x14ac:dyDescent="0.2">
      <c r="A644" s="822" t="s">
        <v>575</v>
      </c>
      <c r="B644" s="823" t="s">
        <v>5727</v>
      </c>
      <c r="C644" s="823" t="s">
        <v>5756</v>
      </c>
      <c r="D644" s="823" t="s">
        <v>6590</v>
      </c>
      <c r="E644" s="823" t="s">
        <v>6586</v>
      </c>
      <c r="F644" s="832">
        <v>2</v>
      </c>
      <c r="G644" s="832">
        <v>11040</v>
      </c>
      <c r="H644" s="832"/>
      <c r="I644" s="832">
        <v>5520</v>
      </c>
      <c r="J644" s="832"/>
      <c r="K644" s="832"/>
      <c r="L644" s="832"/>
      <c r="M644" s="832"/>
      <c r="N644" s="832"/>
      <c r="O644" s="832"/>
      <c r="P644" s="828"/>
      <c r="Q644" s="833"/>
    </row>
    <row r="645" spans="1:17" ht="14.45" customHeight="1" x14ac:dyDescent="0.2">
      <c r="A645" s="822" t="s">
        <v>575</v>
      </c>
      <c r="B645" s="823" t="s">
        <v>5727</v>
      </c>
      <c r="C645" s="823" t="s">
        <v>5756</v>
      </c>
      <c r="D645" s="823" t="s">
        <v>6591</v>
      </c>
      <c r="E645" s="823" t="s">
        <v>6586</v>
      </c>
      <c r="F645" s="832">
        <v>1</v>
      </c>
      <c r="G645" s="832">
        <v>1920.5</v>
      </c>
      <c r="H645" s="832"/>
      <c r="I645" s="832">
        <v>1920.5</v>
      </c>
      <c r="J645" s="832"/>
      <c r="K645" s="832"/>
      <c r="L645" s="832"/>
      <c r="M645" s="832"/>
      <c r="N645" s="832"/>
      <c r="O645" s="832"/>
      <c r="P645" s="828"/>
      <c r="Q645" s="833"/>
    </row>
    <row r="646" spans="1:17" ht="14.45" customHeight="1" x14ac:dyDescent="0.2">
      <c r="A646" s="822" t="s">
        <v>575</v>
      </c>
      <c r="B646" s="823" t="s">
        <v>5727</v>
      </c>
      <c r="C646" s="823" t="s">
        <v>5756</v>
      </c>
      <c r="D646" s="823" t="s">
        <v>6592</v>
      </c>
      <c r="E646" s="823" t="s">
        <v>6589</v>
      </c>
      <c r="F646" s="832"/>
      <c r="G646" s="832"/>
      <c r="H646" s="832"/>
      <c r="I646" s="832"/>
      <c r="J646" s="832">
        <v>2</v>
      </c>
      <c r="K646" s="832">
        <v>1382.08</v>
      </c>
      <c r="L646" s="832">
        <v>1</v>
      </c>
      <c r="M646" s="832">
        <v>691.04</v>
      </c>
      <c r="N646" s="832"/>
      <c r="O646" s="832"/>
      <c r="P646" s="828"/>
      <c r="Q646" s="833"/>
    </row>
    <row r="647" spans="1:17" ht="14.45" customHeight="1" x14ac:dyDescent="0.2">
      <c r="A647" s="822" t="s">
        <v>575</v>
      </c>
      <c r="B647" s="823" t="s">
        <v>5727</v>
      </c>
      <c r="C647" s="823" t="s">
        <v>5756</v>
      </c>
      <c r="D647" s="823" t="s">
        <v>6593</v>
      </c>
      <c r="E647" s="823" t="s">
        <v>6589</v>
      </c>
      <c r="F647" s="832">
        <v>1</v>
      </c>
      <c r="G647" s="832">
        <v>325.49</v>
      </c>
      <c r="H647" s="832"/>
      <c r="I647" s="832">
        <v>325.49</v>
      </c>
      <c r="J647" s="832"/>
      <c r="K647" s="832"/>
      <c r="L647" s="832"/>
      <c r="M647" s="832"/>
      <c r="N647" s="832"/>
      <c r="O647" s="832"/>
      <c r="P647" s="828"/>
      <c r="Q647" s="833"/>
    </row>
    <row r="648" spans="1:17" ht="14.45" customHeight="1" x14ac:dyDescent="0.2">
      <c r="A648" s="822" t="s">
        <v>575</v>
      </c>
      <c r="B648" s="823" t="s">
        <v>5727</v>
      </c>
      <c r="C648" s="823" t="s">
        <v>5756</v>
      </c>
      <c r="D648" s="823" t="s">
        <v>6594</v>
      </c>
      <c r="E648" s="823" t="s">
        <v>6595</v>
      </c>
      <c r="F648" s="832"/>
      <c r="G648" s="832"/>
      <c r="H648" s="832"/>
      <c r="I648" s="832"/>
      <c r="J648" s="832">
        <v>3</v>
      </c>
      <c r="K648" s="832">
        <v>20080.169999999998</v>
      </c>
      <c r="L648" s="832">
        <v>1</v>
      </c>
      <c r="M648" s="832">
        <v>6693.3899999999994</v>
      </c>
      <c r="N648" s="832"/>
      <c r="O648" s="832"/>
      <c r="P648" s="828"/>
      <c r="Q648" s="833"/>
    </row>
    <row r="649" spans="1:17" ht="14.45" customHeight="1" x14ac:dyDescent="0.2">
      <c r="A649" s="822" t="s">
        <v>575</v>
      </c>
      <c r="B649" s="823" t="s">
        <v>5727</v>
      </c>
      <c r="C649" s="823" t="s">
        <v>5756</v>
      </c>
      <c r="D649" s="823" t="s">
        <v>6596</v>
      </c>
      <c r="E649" s="823" t="s">
        <v>6597</v>
      </c>
      <c r="F649" s="832"/>
      <c r="G649" s="832"/>
      <c r="H649" s="832"/>
      <c r="I649" s="832"/>
      <c r="J649" s="832">
        <v>13</v>
      </c>
      <c r="K649" s="832">
        <v>12430.6</v>
      </c>
      <c r="L649" s="832">
        <v>1</v>
      </c>
      <c r="M649" s="832">
        <v>956.2</v>
      </c>
      <c r="N649" s="832"/>
      <c r="O649" s="832"/>
      <c r="P649" s="828"/>
      <c r="Q649" s="833"/>
    </row>
    <row r="650" spans="1:17" ht="14.45" customHeight="1" x14ac:dyDescent="0.2">
      <c r="A650" s="822" t="s">
        <v>575</v>
      </c>
      <c r="B650" s="823" t="s">
        <v>5727</v>
      </c>
      <c r="C650" s="823" t="s">
        <v>5756</v>
      </c>
      <c r="D650" s="823" t="s">
        <v>6598</v>
      </c>
      <c r="E650" s="823" t="s">
        <v>6599</v>
      </c>
      <c r="F650" s="832"/>
      <c r="G650" s="832"/>
      <c r="H650" s="832"/>
      <c r="I650" s="832"/>
      <c r="J650" s="832">
        <v>2</v>
      </c>
      <c r="K650" s="832">
        <v>1349.92</v>
      </c>
      <c r="L650" s="832">
        <v>1</v>
      </c>
      <c r="M650" s="832">
        <v>674.96</v>
      </c>
      <c r="N650" s="832"/>
      <c r="O650" s="832"/>
      <c r="P650" s="828"/>
      <c r="Q650" s="833"/>
    </row>
    <row r="651" spans="1:17" ht="14.45" customHeight="1" x14ac:dyDescent="0.2">
      <c r="A651" s="822" t="s">
        <v>575</v>
      </c>
      <c r="B651" s="823" t="s">
        <v>5727</v>
      </c>
      <c r="C651" s="823" t="s">
        <v>5756</v>
      </c>
      <c r="D651" s="823" t="s">
        <v>6600</v>
      </c>
      <c r="E651" s="823" t="s">
        <v>6601</v>
      </c>
      <c r="F651" s="832"/>
      <c r="G651" s="832"/>
      <c r="H651" s="832"/>
      <c r="I651" s="832"/>
      <c r="J651" s="832">
        <v>5</v>
      </c>
      <c r="K651" s="832">
        <v>5162.7</v>
      </c>
      <c r="L651" s="832">
        <v>1</v>
      </c>
      <c r="M651" s="832">
        <v>1032.54</v>
      </c>
      <c r="N651" s="832"/>
      <c r="O651" s="832"/>
      <c r="P651" s="828"/>
      <c r="Q651" s="833"/>
    </row>
    <row r="652" spans="1:17" ht="14.45" customHeight="1" x14ac:dyDescent="0.2">
      <c r="A652" s="822" t="s">
        <v>575</v>
      </c>
      <c r="B652" s="823" t="s">
        <v>5727</v>
      </c>
      <c r="C652" s="823" t="s">
        <v>5756</v>
      </c>
      <c r="D652" s="823" t="s">
        <v>6602</v>
      </c>
      <c r="E652" s="823" t="s">
        <v>6603</v>
      </c>
      <c r="F652" s="832"/>
      <c r="G652" s="832"/>
      <c r="H652" s="832"/>
      <c r="I652" s="832"/>
      <c r="J652" s="832">
        <v>2</v>
      </c>
      <c r="K652" s="832">
        <v>452.2</v>
      </c>
      <c r="L652" s="832">
        <v>1</v>
      </c>
      <c r="M652" s="832">
        <v>226.1</v>
      </c>
      <c r="N652" s="832"/>
      <c r="O652" s="832"/>
      <c r="P652" s="828"/>
      <c r="Q652" s="833"/>
    </row>
    <row r="653" spans="1:17" ht="14.45" customHeight="1" x14ac:dyDescent="0.2">
      <c r="A653" s="822" t="s">
        <v>575</v>
      </c>
      <c r="B653" s="823" t="s">
        <v>5727</v>
      </c>
      <c r="C653" s="823" t="s">
        <v>5756</v>
      </c>
      <c r="D653" s="823" t="s">
        <v>6604</v>
      </c>
      <c r="E653" s="823" t="s">
        <v>6589</v>
      </c>
      <c r="F653" s="832"/>
      <c r="G653" s="832"/>
      <c r="H653" s="832"/>
      <c r="I653" s="832"/>
      <c r="J653" s="832"/>
      <c r="K653" s="832"/>
      <c r="L653" s="832"/>
      <c r="M653" s="832"/>
      <c r="N653" s="832">
        <v>1</v>
      </c>
      <c r="O653" s="832">
        <v>991.73</v>
      </c>
      <c r="P653" s="828"/>
      <c r="Q653" s="833">
        <v>991.73</v>
      </c>
    </row>
    <row r="654" spans="1:17" ht="14.45" customHeight="1" x14ac:dyDescent="0.2">
      <c r="A654" s="822" t="s">
        <v>575</v>
      </c>
      <c r="B654" s="823" t="s">
        <v>5727</v>
      </c>
      <c r="C654" s="823" t="s">
        <v>5756</v>
      </c>
      <c r="D654" s="823" t="s">
        <v>6605</v>
      </c>
      <c r="E654" s="823" t="s">
        <v>6589</v>
      </c>
      <c r="F654" s="832">
        <v>1</v>
      </c>
      <c r="G654" s="832">
        <v>712.86</v>
      </c>
      <c r="H654" s="832"/>
      <c r="I654" s="832">
        <v>712.86</v>
      </c>
      <c r="J654" s="832"/>
      <c r="K654" s="832"/>
      <c r="L654" s="832"/>
      <c r="M654" s="832"/>
      <c r="N654" s="832"/>
      <c r="O654" s="832"/>
      <c r="P654" s="828"/>
      <c r="Q654" s="833"/>
    </row>
    <row r="655" spans="1:17" ht="14.45" customHeight="1" x14ac:dyDescent="0.2">
      <c r="A655" s="822" t="s">
        <v>575</v>
      </c>
      <c r="B655" s="823" t="s">
        <v>5727</v>
      </c>
      <c r="C655" s="823" t="s">
        <v>5756</v>
      </c>
      <c r="D655" s="823" t="s">
        <v>6606</v>
      </c>
      <c r="E655" s="823" t="s">
        <v>6589</v>
      </c>
      <c r="F655" s="832">
        <v>2</v>
      </c>
      <c r="G655" s="832">
        <v>950.48</v>
      </c>
      <c r="H655" s="832"/>
      <c r="I655" s="832">
        <v>475.24</v>
      </c>
      <c r="J655" s="832"/>
      <c r="K655" s="832"/>
      <c r="L655" s="832"/>
      <c r="M655" s="832"/>
      <c r="N655" s="832"/>
      <c r="O655" s="832"/>
      <c r="P655" s="828"/>
      <c r="Q655" s="833"/>
    </row>
    <row r="656" spans="1:17" ht="14.45" customHeight="1" x14ac:dyDescent="0.2">
      <c r="A656" s="822" t="s">
        <v>575</v>
      </c>
      <c r="B656" s="823" t="s">
        <v>5727</v>
      </c>
      <c r="C656" s="823" t="s">
        <v>5756</v>
      </c>
      <c r="D656" s="823" t="s">
        <v>6607</v>
      </c>
      <c r="E656" s="823" t="s">
        <v>6589</v>
      </c>
      <c r="F656" s="832">
        <v>3</v>
      </c>
      <c r="G656" s="832">
        <v>1425.72</v>
      </c>
      <c r="H656" s="832"/>
      <c r="I656" s="832">
        <v>475.24</v>
      </c>
      <c r="J656" s="832"/>
      <c r="K656" s="832"/>
      <c r="L656" s="832"/>
      <c r="M656" s="832"/>
      <c r="N656" s="832"/>
      <c r="O656" s="832"/>
      <c r="P656" s="828"/>
      <c r="Q656" s="833"/>
    </row>
    <row r="657" spans="1:17" ht="14.45" customHeight="1" x14ac:dyDescent="0.2">
      <c r="A657" s="822" t="s">
        <v>575</v>
      </c>
      <c r="B657" s="823" t="s">
        <v>5727</v>
      </c>
      <c r="C657" s="823" t="s">
        <v>5756</v>
      </c>
      <c r="D657" s="823" t="s">
        <v>6608</v>
      </c>
      <c r="E657" s="823" t="s">
        <v>6589</v>
      </c>
      <c r="F657" s="832">
        <v>1</v>
      </c>
      <c r="G657" s="832">
        <v>674.9</v>
      </c>
      <c r="H657" s="832"/>
      <c r="I657" s="832">
        <v>674.9</v>
      </c>
      <c r="J657" s="832"/>
      <c r="K657" s="832"/>
      <c r="L657" s="832"/>
      <c r="M657" s="832"/>
      <c r="N657" s="832"/>
      <c r="O657" s="832"/>
      <c r="P657" s="828"/>
      <c r="Q657" s="833"/>
    </row>
    <row r="658" spans="1:17" ht="14.45" customHeight="1" x14ac:dyDescent="0.2">
      <c r="A658" s="822" t="s">
        <v>575</v>
      </c>
      <c r="B658" s="823" t="s">
        <v>5727</v>
      </c>
      <c r="C658" s="823" t="s">
        <v>5756</v>
      </c>
      <c r="D658" s="823" t="s">
        <v>6609</v>
      </c>
      <c r="E658" s="823" t="s">
        <v>6610</v>
      </c>
      <c r="F658" s="832">
        <v>8</v>
      </c>
      <c r="G658" s="832">
        <v>4692</v>
      </c>
      <c r="H658" s="832"/>
      <c r="I658" s="832">
        <v>586.5</v>
      </c>
      <c r="J658" s="832"/>
      <c r="K658" s="832"/>
      <c r="L658" s="832"/>
      <c r="M658" s="832"/>
      <c r="N658" s="832"/>
      <c r="O658" s="832"/>
      <c r="P658" s="828"/>
      <c r="Q658" s="833"/>
    </row>
    <row r="659" spans="1:17" ht="14.45" customHeight="1" x14ac:dyDescent="0.2">
      <c r="A659" s="822" t="s">
        <v>575</v>
      </c>
      <c r="B659" s="823" t="s">
        <v>5727</v>
      </c>
      <c r="C659" s="823" t="s">
        <v>5756</v>
      </c>
      <c r="D659" s="823" t="s">
        <v>6611</v>
      </c>
      <c r="E659" s="823" t="s">
        <v>6612</v>
      </c>
      <c r="F659" s="832">
        <v>9</v>
      </c>
      <c r="G659" s="832">
        <v>84870</v>
      </c>
      <c r="H659" s="832"/>
      <c r="I659" s="832">
        <v>9430</v>
      </c>
      <c r="J659" s="832"/>
      <c r="K659" s="832"/>
      <c r="L659" s="832"/>
      <c r="M659" s="832"/>
      <c r="N659" s="832"/>
      <c r="O659" s="832"/>
      <c r="P659" s="828"/>
      <c r="Q659" s="833"/>
    </row>
    <row r="660" spans="1:17" ht="14.45" customHeight="1" x14ac:dyDescent="0.2">
      <c r="A660" s="822" t="s">
        <v>575</v>
      </c>
      <c r="B660" s="823" t="s">
        <v>5727</v>
      </c>
      <c r="C660" s="823" t="s">
        <v>5756</v>
      </c>
      <c r="D660" s="823" t="s">
        <v>6613</v>
      </c>
      <c r="E660" s="823" t="s">
        <v>6614</v>
      </c>
      <c r="F660" s="832"/>
      <c r="G660" s="832"/>
      <c r="H660" s="832"/>
      <c r="I660" s="832"/>
      <c r="J660" s="832"/>
      <c r="K660" s="832"/>
      <c r="L660" s="832"/>
      <c r="M660" s="832"/>
      <c r="N660" s="832">
        <v>7</v>
      </c>
      <c r="O660" s="832">
        <v>16426.13</v>
      </c>
      <c r="P660" s="828"/>
      <c r="Q660" s="833">
        <v>2346.59</v>
      </c>
    </row>
    <row r="661" spans="1:17" ht="14.45" customHeight="1" x14ac:dyDescent="0.2">
      <c r="A661" s="822" t="s">
        <v>575</v>
      </c>
      <c r="B661" s="823" t="s">
        <v>5727</v>
      </c>
      <c r="C661" s="823" t="s">
        <v>5756</v>
      </c>
      <c r="D661" s="823" t="s">
        <v>6615</v>
      </c>
      <c r="E661" s="823" t="s">
        <v>6614</v>
      </c>
      <c r="F661" s="832"/>
      <c r="G661" s="832"/>
      <c r="H661" s="832"/>
      <c r="I661" s="832"/>
      <c r="J661" s="832"/>
      <c r="K661" s="832"/>
      <c r="L661" s="832"/>
      <c r="M661" s="832"/>
      <c r="N661" s="832">
        <v>6</v>
      </c>
      <c r="O661" s="832">
        <v>6392.28</v>
      </c>
      <c r="P661" s="828"/>
      <c r="Q661" s="833">
        <v>1065.3799999999999</v>
      </c>
    </row>
    <row r="662" spans="1:17" ht="14.45" customHeight="1" x14ac:dyDescent="0.2">
      <c r="A662" s="822" t="s">
        <v>575</v>
      </c>
      <c r="B662" s="823" t="s">
        <v>5727</v>
      </c>
      <c r="C662" s="823" t="s">
        <v>5756</v>
      </c>
      <c r="D662" s="823" t="s">
        <v>6616</v>
      </c>
      <c r="E662" s="823" t="s">
        <v>6472</v>
      </c>
      <c r="F662" s="832"/>
      <c r="G662" s="832"/>
      <c r="H662" s="832"/>
      <c r="I662" s="832"/>
      <c r="J662" s="832"/>
      <c r="K662" s="832"/>
      <c r="L662" s="832"/>
      <c r="M662" s="832"/>
      <c r="N662" s="832">
        <v>1</v>
      </c>
      <c r="O662" s="832">
        <v>3360</v>
      </c>
      <c r="P662" s="828"/>
      <c r="Q662" s="833">
        <v>3360</v>
      </c>
    </row>
    <row r="663" spans="1:17" ht="14.45" customHeight="1" x14ac:dyDescent="0.2">
      <c r="A663" s="822" t="s">
        <v>575</v>
      </c>
      <c r="B663" s="823" t="s">
        <v>5727</v>
      </c>
      <c r="C663" s="823" t="s">
        <v>5756</v>
      </c>
      <c r="D663" s="823" t="s">
        <v>6617</v>
      </c>
      <c r="E663" s="823" t="s">
        <v>6618</v>
      </c>
      <c r="F663" s="832"/>
      <c r="G663" s="832"/>
      <c r="H663" s="832"/>
      <c r="I663" s="832"/>
      <c r="J663" s="832"/>
      <c r="K663" s="832"/>
      <c r="L663" s="832"/>
      <c r="M663" s="832"/>
      <c r="N663" s="832">
        <v>1</v>
      </c>
      <c r="O663" s="832">
        <v>9885.4</v>
      </c>
      <c r="P663" s="828"/>
      <c r="Q663" s="833">
        <v>9885.4</v>
      </c>
    </row>
    <row r="664" spans="1:17" ht="14.45" customHeight="1" x14ac:dyDescent="0.2">
      <c r="A664" s="822" t="s">
        <v>575</v>
      </c>
      <c r="B664" s="823" t="s">
        <v>5727</v>
      </c>
      <c r="C664" s="823" t="s">
        <v>5756</v>
      </c>
      <c r="D664" s="823" t="s">
        <v>6619</v>
      </c>
      <c r="E664" s="823" t="s">
        <v>6620</v>
      </c>
      <c r="F664" s="832"/>
      <c r="G664" s="832"/>
      <c r="H664" s="832"/>
      <c r="I664" s="832"/>
      <c r="J664" s="832">
        <v>4</v>
      </c>
      <c r="K664" s="832">
        <v>8837.56</v>
      </c>
      <c r="L664" s="832">
        <v>1</v>
      </c>
      <c r="M664" s="832">
        <v>2209.39</v>
      </c>
      <c r="N664" s="832"/>
      <c r="O664" s="832"/>
      <c r="P664" s="828"/>
      <c r="Q664" s="833"/>
    </row>
    <row r="665" spans="1:17" ht="14.45" customHeight="1" x14ac:dyDescent="0.2">
      <c r="A665" s="822" t="s">
        <v>575</v>
      </c>
      <c r="B665" s="823" t="s">
        <v>5727</v>
      </c>
      <c r="C665" s="823" t="s">
        <v>5756</v>
      </c>
      <c r="D665" s="823" t="s">
        <v>6621</v>
      </c>
      <c r="E665" s="823" t="s">
        <v>6620</v>
      </c>
      <c r="F665" s="832"/>
      <c r="G665" s="832"/>
      <c r="H665" s="832"/>
      <c r="I665" s="832"/>
      <c r="J665" s="832">
        <v>1</v>
      </c>
      <c r="K665" s="832">
        <v>16000</v>
      </c>
      <c r="L665" s="832">
        <v>1</v>
      </c>
      <c r="M665" s="832">
        <v>16000</v>
      </c>
      <c r="N665" s="832"/>
      <c r="O665" s="832"/>
      <c r="P665" s="828"/>
      <c r="Q665" s="833"/>
    </row>
    <row r="666" spans="1:17" ht="14.45" customHeight="1" x14ac:dyDescent="0.2">
      <c r="A666" s="822" t="s">
        <v>575</v>
      </c>
      <c r="B666" s="823" t="s">
        <v>5727</v>
      </c>
      <c r="C666" s="823" t="s">
        <v>5756</v>
      </c>
      <c r="D666" s="823" t="s">
        <v>6622</v>
      </c>
      <c r="E666" s="823" t="s">
        <v>6623</v>
      </c>
      <c r="F666" s="832"/>
      <c r="G666" s="832"/>
      <c r="H666" s="832"/>
      <c r="I666" s="832"/>
      <c r="J666" s="832">
        <v>1</v>
      </c>
      <c r="K666" s="832">
        <v>2316.27</v>
      </c>
      <c r="L666" s="832">
        <v>1</v>
      </c>
      <c r="M666" s="832">
        <v>2316.27</v>
      </c>
      <c r="N666" s="832"/>
      <c r="O666" s="832"/>
      <c r="P666" s="828"/>
      <c r="Q666" s="833"/>
    </row>
    <row r="667" spans="1:17" ht="14.45" customHeight="1" x14ac:dyDescent="0.2">
      <c r="A667" s="822" t="s">
        <v>575</v>
      </c>
      <c r="B667" s="823" t="s">
        <v>5727</v>
      </c>
      <c r="C667" s="823" t="s">
        <v>5756</v>
      </c>
      <c r="D667" s="823" t="s">
        <v>6624</v>
      </c>
      <c r="E667" s="823" t="s">
        <v>6625</v>
      </c>
      <c r="F667" s="832"/>
      <c r="G667" s="832"/>
      <c r="H667" s="832"/>
      <c r="I667" s="832"/>
      <c r="J667" s="832"/>
      <c r="K667" s="832"/>
      <c r="L667" s="832"/>
      <c r="M667" s="832"/>
      <c r="N667" s="832">
        <v>0.56000000000000005</v>
      </c>
      <c r="O667" s="832">
        <v>1444.8</v>
      </c>
      <c r="P667" s="828"/>
      <c r="Q667" s="833">
        <v>2579.9999999999995</v>
      </c>
    </row>
    <row r="668" spans="1:17" ht="14.45" customHeight="1" x14ac:dyDescent="0.2">
      <c r="A668" s="822" t="s">
        <v>575</v>
      </c>
      <c r="B668" s="823" t="s">
        <v>5727</v>
      </c>
      <c r="C668" s="823" t="s">
        <v>5756</v>
      </c>
      <c r="D668" s="823" t="s">
        <v>6626</v>
      </c>
      <c r="E668" s="823" t="s">
        <v>6625</v>
      </c>
      <c r="F668" s="832"/>
      <c r="G668" s="832"/>
      <c r="H668" s="832"/>
      <c r="I668" s="832"/>
      <c r="J668" s="832"/>
      <c r="K668" s="832"/>
      <c r="L668" s="832"/>
      <c r="M668" s="832"/>
      <c r="N668" s="832">
        <v>4</v>
      </c>
      <c r="O668" s="832">
        <v>2600</v>
      </c>
      <c r="P668" s="828"/>
      <c r="Q668" s="833">
        <v>650</v>
      </c>
    </row>
    <row r="669" spans="1:17" ht="14.45" customHeight="1" x14ac:dyDescent="0.2">
      <c r="A669" s="822" t="s">
        <v>575</v>
      </c>
      <c r="B669" s="823" t="s">
        <v>5727</v>
      </c>
      <c r="C669" s="823" t="s">
        <v>5756</v>
      </c>
      <c r="D669" s="823" t="s">
        <v>6627</v>
      </c>
      <c r="E669" s="823" t="s">
        <v>6628</v>
      </c>
      <c r="F669" s="832"/>
      <c r="G669" s="832"/>
      <c r="H669" s="832"/>
      <c r="I669" s="832"/>
      <c r="J669" s="832"/>
      <c r="K669" s="832"/>
      <c r="L669" s="832"/>
      <c r="M669" s="832"/>
      <c r="N669" s="832">
        <v>5</v>
      </c>
      <c r="O669" s="832">
        <v>534.04999999999995</v>
      </c>
      <c r="P669" s="828"/>
      <c r="Q669" s="833">
        <v>106.80999999999999</v>
      </c>
    </row>
    <row r="670" spans="1:17" ht="14.45" customHeight="1" x14ac:dyDescent="0.2">
      <c r="A670" s="822" t="s">
        <v>575</v>
      </c>
      <c r="B670" s="823" t="s">
        <v>5727</v>
      </c>
      <c r="C670" s="823" t="s">
        <v>5756</v>
      </c>
      <c r="D670" s="823" t="s">
        <v>6629</v>
      </c>
      <c r="E670" s="823" t="s">
        <v>6589</v>
      </c>
      <c r="F670" s="832"/>
      <c r="G670" s="832"/>
      <c r="H670" s="832"/>
      <c r="I670" s="832"/>
      <c r="J670" s="832"/>
      <c r="K670" s="832"/>
      <c r="L670" s="832"/>
      <c r="M670" s="832"/>
      <c r="N670" s="832">
        <v>0.56000000000000005</v>
      </c>
      <c r="O670" s="832">
        <v>755.81</v>
      </c>
      <c r="P670" s="828"/>
      <c r="Q670" s="833">
        <v>1349.660714285714</v>
      </c>
    </row>
    <row r="671" spans="1:17" ht="14.45" customHeight="1" x14ac:dyDescent="0.2">
      <c r="A671" s="822" t="s">
        <v>575</v>
      </c>
      <c r="B671" s="823" t="s">
        <v>5727</v>
      </c>
      <c r="C671" s="823" t="s">
        <v>5756</v>
      </c>
      <c r="D671" s="823" t="s">
        <v>6630</v>
      </c>
      <c r="E671" s="823" t="s">
        <v>6631</v>
      </c>
      <c r="F671" s="832"/>
      <c r="G671" s="832"/>
      <c r="H671" s="832"/>
      <c r="I671" s="832"/>
      <c r="J671" s="832"/>
      <c r="K671" s="832"/>
      <c r="L671" s="832"/>
      <c r="M671" s="832"/>
      <c r="N671" s="832">
        <v>1</v>
      </c>
      <c r="O671" s="832">
        <v>43150</v>
      </c>
      <c r="P671" s="828"/>
      <c r="Q671" s="833">
        <v>43150</v>
      </c>
    </row>
    <row r="672" spans="1:17" ht="14.45" customHeight="1" x14ac:dyDescent="0.2">
      <c r="A672" s="822" t="s">
        <v>575</v>
      </c>
      <c r="B672" s="823" t="s">
        <v>5727</v>
      </c>
      <c r="C672" s="823" t="s">
        <v>5756</v>
      </c>
      <c r="D672" s="823" t="s">
        <v>6632</v>
      </c>
      <c r="E672" s="823" t="s">
        <v>6633</v>
      </c>
      <c r="F672" s="832"/>
      <c r="G672" s="832"/>
      <c r="H672" s="832"/>
      <c r="I672" s="832"/>
      <c r="J672" s="832"/>
      <c r="K672" s="832"/>
      <c r="L672" s="832"/>
      <c r="M672" s="832"/>
      <c r="N672" s="832">
        <v>1</v>
      </c>
      <c r="O672" s="832">
        <v>450.82</v>
      </c>
      <c r="P672" s="828"/>
      <c r="Q672" s="833">
        <v>450.82</v>
      </c>
    </row>
    <row r="673" spans="1:17" ht="14.45" customHeight="1" x14ac:dyDescent="0.2">
      <c r="A673" s="822" t="s">
        <v>575</v>
      </c>
      <c r="B673" s="823" t="s">
        <v>5727</v>
      </c>
      <c r="C673" s="823" t="s">
        <v>5756</v>
      </c>
      <c r="D673" s="823" t="s">
        <v>6634</v>
      </c>
      <c r="E673" s="823" t="s">
        <v>6635</v>
      </c>
      <c r="F673" s="832">
        <v>1</v>
      </c>
      <c r="G673" s="832">
        <v>595.39</v>
      </c>
      <c r="H673" s="832"/>
      <c r="I673" s="832">
        <v>595.39</v>
      </c>
      <c r="J673" s="832"/>
      <c r="K673" s="832"/>
      <c r="L673" s="832"/>
      <c r="M673" s="832"/>
      <c r="N673" s="832"/>
      <c r="O673" s="832"/>
      <c r="P673" s="828"/>
      <c r="Q673" s="833"/>
    </row>
    <row r="674" spans="1:17" ht="14.45" customHeight="1" x14ac:dyDescent="0.2">
      <c r="A674" s="822" t="s">
        <v>575</v>
      </c>
      <c r="B674" s="823" t="s">
        <v>5727</v>
      </c>
      <c r="C674" s="823" t="s">
        <v>5756</v>
      </c>
      <c r="D674" s="823" t="s">
        <v>6636</v>
      </c>
      <c r="E674" s="823" t="s">
        <v>6637</v>
      </c>
      <c r="F674" s="832"/>
      <c r="G674" s="832"/>
      <c r="H674" s="832"/>
      <c r="I674" s="832"/>
      <c r="J674" s="832"/>
      <c r="K674" s="832"/>
      <c r="L674" s="832"/>
      <c r="M674" s="832"/>
      <c r="N674" s="832">
        <v>1</v>
      </c>
      <c r="O674" s="832">
        <v>12468</v>
      </c>
      <c r="P674" s="828"/>
      <c r="Q674" s="833">
        <v>12468</v>
      </c>
    </row>
    <row r="675" spans="1:17" ht="14.45" customHeight="1" x14ac:dyDescent="0.2">
      <c r="A675" s="822" t="s">
        <v>575</v>
      </c>
      <c r="B675" s="823" t="s">
        <v>5727</v>
      </c>
      <c r="C675" s="823" t="s">
        <v>5728</v>
      </c>
      <c r="D675" s="823" t="s">
        <v>6638</v>
      </c>
      <c r="E675" s="823" t="s">
        <v>6639</v>
      </c>
      <c r="F675" s="832">
        <v>182</v>
      </c>
      <c r="G675" s="832">
        <v>5817812</v>
      </c>
      <c r="H675" s="832">
        <v>1.1741594236301467</v>
      </c>
      <c r="I675" s="832">
        <v>31966</v>
      </c>
      <c r="J675" s="832">
        <v>155</v>
      </c>
      <c r="K675" s="832">
        <v>4954874</v>
      </c>
      <c r="L675" s="832">
        <v>1</v>
      </c>
      <c r="M675" s="832">
        <v>31966.929032258064</v>
      </c>
      <c r="N675" s="832">
        <v>155</v>
      </c>
      <c r="O675" s="832">
        <v>4956232</v>
      </c>
      <c r="P675" s="828">
        <v>1.000274073568773</v>
      </c>
      <c r="Q675" s="833">
        <v>31975.690322580645</v>
      </c>
    </row>
    <row r="676" spans="1:17" ht="14.45" customHeight="1" x14ac:dyDescent="0.2">
      <c r="A676" s="822" t="s">
        <v>575</v>
      </c>
      <c r="B676" s="823" t="s">
        <v>5727</v>
      </c>
      <c r="C676" s="823" t="s">
        <v>5728</v>
      </c>
      <c r="D676" s="823" t="s">
        <v>6640</v>
      </c>
      <c r="E676" s="823" t="s">
        <v>6641</v>
      </c>
      <c r="F676" s="832">
        <v>66</v>
      </c>
      <c r="G676" s="832">
        <v>785202</v>
      </c>
      <c r="H676" s="832">
        <v>0.24710264080046954</v>
      </c>
      <c r="I676" s="832">
        <v>11897</v>
      </c>
      <c r="J676" s="832">
        <v>267</v>
      </c>
      <c r="K676" s="832">
        <v>3177635</v>
      </c>
      <c r="L676" s="832">
        <v>1</v>
      </c>
      <c r="M676" s="832">
        <v>11901.254681647941</v>
      </c>
      <c r="N676" s="832">
        <v>146</v>
      </c>
      <c r="O676" s="832">
        <v>1738360</v>
      </c>
      <c r="P676" s="828">
        <v>0.54706094312279419</v>
      </c>
      <c r="Q676" s="833">
        <v>11906.575342465754</v>
      </c>
    </row>
    <row r="677" spans="1:17" ht="14.45" customHeight="1" x14ac:dyDescent="0.2">
      <c r="A677" s="822" t="s">
        <v>575</v>
      </c>
      <c r="B677" s="823" t="s">
        <v>5727</v>
      </c>
      <c r="C677" s="823" t="s">
        <v>5728</v>
      </c>
      <c r="D677" s="823" t="s">
        <v>6206</v>
      </c>
      <c r="E677" s="823" t="s">
        <v>6207</v>
      </c>
      <c r="F677" s="832"/>
      <c r="G677" s="832"/>
      <c r="H677" s="832"/>
      <c r="I677" s="832"/>
      <c r="J677" s="832"/>
      <c r="K677" s="832"/>
      <c r="L677" s="832"/>
      <c r="M677" s="832"/>
      <c r="N677" s="832">
        <v>1</v>
      </c>
      <c r="O677" s="832">
        <v>764</v>
      </c>
      <c r="P677" s="828"/>
      <c r="Q677" s="833">
        <v>764</v>
      </c>
    </row>
    <row r="678" spans="1:17" ht="14.45" customHeight="1" x14ac:dyDescent="0.2">
      <c r="A678" s="822" t="s">
        <v>575</v>
      </c>
      <c r="B678" s="823" t="s">
        <v>5727</v>
      </c>
      <c r="C678" s="823" t="s">
        <v>5728</v>
      </c>
      <c r="D678" s="823" t="s">
        <v>6642</v>
      </c>
      <c r="E678" s="823" t="s">
        <v>6643</v>
      </c>
      <c r="F678" s="832"/>
      <c r="G678" s="832"/>
      <c r="H678" s="832"/>
      <c r="I678" s="832"/>
      <c r="J678" s="832">
        <v>1</v>
      </c>
      <c r="K678" s="832">
        <v>367</v>
      </c>
      <c r="L678" s="832">
        <v>1</v>
      </c>
      <c r="M678" s="832">
        <v>367</v>
      </c>
      <c r="N678" s="832"/>
      <c r="O678" s="832"/>
      <c r="P678" s="828"/>
      <c r="Q678" s="833"/>
    </row>
    <row r="679" spans="1:17" ht="14.45" customHeight="1" x14ac:dyDescent="0.2">
      <c r="A679" s="822" t="s">
        <v>575</v>
      </c>
      <c r="B679" s="823" t="s">
        <v>5727</v>
      </c>
      <c r="C679" s="823" t="s">
        <v>5728</v>
      </c>
      <c r="D679" s="823" t="s">
        <v>6644</v>
      </c>
      <c r="E679" s="823" t="s">
        <v>6645</v>
      </c>
      <c r="F679" s="832"/>
      <c r="G679" s="832"/>
      <c r="H679" s="832"/>
      <c r="I679" s="832"/>
      <c r="J679" s="832">
        <v>1</v>
      </c>
      <c r="K679" s="832">
        <v>375</v>
      </c>
      <c r="L679" s="832">
        <v>1</v>
      </c>
      <c r="M679" s="832">
        <v>375</v>
      </c>
      <c r="N679" s="832"/>
      <c r="O679" s="832"/>
      <c r="P679" s="828"/>
      <c r="Q679" s="833"/>
    </row>
    <row r="680" spans="1:17" ht="14.45" customHeight="1" x14ac:dyDescent="0.2">
      <c r="A680" s="822" t="s">
        <v>575</v>
      </c>
      <c r="B680" s="823" t="s">
        <v>5727</v>
      </c>
      <c r="C680" s="823" t="s">
        <v>5728</v>
      </c>
      <c r="D680" s="823" t="s">
        <v>6646</v>
      </c>
      <c r="E680" s="823" t="s">
        <v>6647</v>
      </c>
      <c r="F680" s="832">
        <v>1</v>
      </c>
      <c r="G680" s="832">
        <v>982</v>
      </c>
      <c r="H680" s="832"/>
      <c r="I680" s="832">
        <v>982</v>
      </c>
      <c r="J680" s="832"/>
      <c r="K680" s="832"/>
      <c r="L680" s="832"/>
      <c r="M680" s="832"/>
      <c r="N680" s="832"/>
      <c r="O680" s="832"/>
      <c r="P680" s="828"/>
      <c r="Q680" s="833"/>
    </row>
    <row r="681" spans="1:17" ht="14.45" customHeight="1" x14ac:dyDescent="0.2">
      <c r="A681" s="822" t="s">
        <v>575</v>
      </c>
      <c r="B681" s="823" t="s">
        <v>5727</v>
      </c>
      <c r="C681" s="823" t="s">
        <v>5728</v>
      </c>
      <c r="D681" s="823" t="s">
        <v>6648</v>
      </c>
      <c r="E681" s="823" t="s">
        <v>6649</v>
      </c>
      <c r="F681" s="832">
        <v>1</v>
      </c>
      <c r="G681" s="832">
        <v>381</v>
      </c>
      <c r="H681" s="832"/>
      <c r="I681" s="832">
        <v>381</v>
      </c>
      <c r="J681" s="832"/>
      <c r="K681" s="832"/>
      <c r="L681" s="832"/>
      <c r="M681" s="832"/>
      <c r="N681" s="832"/>
      <c r="O681" s="832"/>
      <c r="P681" s="828"/>
      <c r="Q681" s="833"/>
    </row>
    <row r="682" spans="1:17" ht="14.45" customHeight="1" x14ac:dyDescent="0.2">
      <c r="A682" s="822" t="s">
        <v>575</v>
      </c>
      <c r="B682" s="823" t="s">
        <v>5727</v>
      </c>
      <c r="C682" s="823" t="s">
        <v>5728</v>
      </c>
      <c r="D682" s="823" t="s">
        <v>5909</v>
      </c>
      <c r="E682" s="823" t="s">
        <v>5910</v>
      </c>
      <c r="F682" s="832">
        <v>2</v>
      </c>
      <c r="G682" s="832">
        <v>1594</v>
      </c>
      <c r="H682" s="832"/>
      <c r="I682" s="832">
        <v>797</v>
      </c>
      <c r="J682" s="832"/>
      <c r="K682" s="832"/>
      <c r="L682" s="832"/>
      <c r="M682" s="832"/>
      <c r="N682" s="832"/>
      <c r="O682" s="832"/>
      <c r="P682" s="828"/>
      <c r="Q682" s="833"/>
    </row>
    <row r="683" spans="1:17" ht="14.45" customHeight="1" x14ac:dyDescent="0.2">
      <c r="A683" s="822" t="s">
        <v>575</v>
      </c>
      <c r="B683" s="823" t="s">
        <v>5727</v>
      </c>
      <c r="C683" s="823" t="s">
        <v>5728</v>
      </c>
      <c r="D683" s="823" t="s">
        <v>6650</v>
      </c>
      <c r="E683" s="823" t="s">
        <v>6651</v>
      </c>
      <c r="F683" s="832"/>
      <c r="G683" s="832"/>
      <c r="H683" s="832"/>
      <c r="I683" s="832"/>
      <c r="J683" s="832"/>
      <c r="K683" s="832"/>
      <c r="L683" s="832"/>
      <c r="M683" s="832"/>
      <c r="N683" s="832">
        <v>1</v>
      </c>
      <c r="O683" s="832">
        <v>547</v>
      </c>
      <c r="P683" s="828"/>
      <c r="Q683" s="833">
        <v>547</v>
      </c>
    </row>
    <row r="684" spans="1:17" ht="14.45" customHeight="1" x14ac:dyDescent="0.2">
      <c r="A684" s="822" t="s">
        <v>575</v>
      </c>
      <c r="B684" s="823" t="s">
        <v>5727</v>
      </c>
      <c r="C684" s="823" t="s">
        <v>5728</v>
      </c>
      <c r="D684" s="823" t="s">
        <v>6652</v>
      </c>
      <c r="E684" s="823" t="s">
        <v>6653</v>
      </c>
      <c r="F684" s="832"/>
      <c r="G684" s="832"/>
      <c r="H684" s="832"/>
      <c r="I684" s="832"/>
      <c r="J684" s="832"/>
      <c r="K684" s="832"/>
      <c r="L684" s="832"/>
      <c r="M684" s="832"/>
      <c r="N684" s="832">
        <v>1</v>
      </c>
      <c r="O684" s="832">
        <v>4515</v>
      </c>
      <c r="P684" s="828"/>
      <c r="Q684" s="833">
        <v>4515</v>
      </c>
    </row>
    <row r="685" spans="1:17" ht="14.45" customHeight="1" x14ac:dyDescent="0.2">
      <c r="A685" s="822" t="s">
        <v>575</v>
      </c>
      <c r="B685" s="823" t="s">
        <v>5727</v>
      </c>
      <c r="C685" s="823" t="s">
        <v>5728</v>
      </c>
      <c r="D685" s="823" t="s">
        <v>6654</v>
      </c>
      <c r="E685" s="823" t="s">
        <v>6655</v>
      </c>
      <c r="F685" s="832">
        <v>1</v>
      </c>
      <c r="G685" s="832">
        <v>680</v>
      </c>
      <c r="H685" s="832"/>
      <c r="I685" s="832">
        <v>680</v>
      </c>
      <c r="J685" s="832"/>
      <c r="K685" s="832"/>
      <c r="L685" s="832"/>
      <c r="M685" s="832"/>
      <c r="N685" s="832"/>
      <c r="O685" s="832"/>
      <c r="P685" s="828"/>
      <c r="Q685" s="833"/>
    </row>
    <row r="686" spans="1:17" ht="14.45" customHeight="1" x14ac:dyDescent="0.2">
      <c r="A686" s="822" t="s">
        <v>575</v>
      </c>
      <c r="B686" s="823" t="s">
        <v>5727</v>
      </c>
      <c r="C686" s="823" t="s">
        <v>5728</v>
      </c>
      <c r="D686" s="823" t="s">
        <v>6656</v>
      </c>
      <c r="E686" s="823" t="s">
        <v>6657</v>
      </c>
      <c r="F686" s="832"/>
      <c r="G686" s="832"/>
      <c r="H686" s="832"/>
      <c r="I686" s="832"/>
      <c r="J686" s="832"/>
      <c r="K686" s="832"/>
      <c r="L686" s="832"/>
      <c r="M686" s="832"/>
      <c r="N686" s="832">
        <v>1</v>
      </c>
      <c r="O686" s="832">
        <v>1693</v>
      </c>
      <c r="P686" s="828"/>
      <c r="Q686" s="833">
        <v>1693</v>
      </c>
    </row>
    <row r="687" spans="1:17" ht="14.45" customHeight="1" x14ac:dyDescent="0.2">
      <c r="A687" s="822" t="s">
        <v>575</v>
      </c>
      <c r="B687" s="823" t="s">
        <v>5727</v>
      </c>
      <c r="C687" s="823" t="s">
        <v>5728</v>
      </c>
      <c r="D687" s="823" t="s">
        <v>6208</v>
      </c>
      <c r="E687" s="823" t="s">
        <v>6209</v>
      </c>
      <c r="F687" s="832"/>
      <c r="G687" s="832"/>
      <c r="H687" s="832"/>
      <c r="I687" s="832"/>
      <c r="J687" s="832"/>
      <c r="K687" s="832"/>
      <c r="L687" s="832"/>
      <c r="M687" s="832"/>
      <c r="N687" s="832">
        <v>1</v>
      </c>
      <c r="O687" s="832">
        <v>729</v>
      </c>
      <c r="P687" s="828"/>
      <c r="Q687" s="833">
        <v>729</v>
      </c>
    </row>
    <row r="688" spans="1:17" ht="14.45" customHeight="1" x14ac:dyDescent="0.2">
      <c r="A688" s="822" t="s">
        <v>575</v>
      </c>
      <c r="B688" s="823" t="s">
        <v>5727</v>
      </c>
      <c r="C688" s="823" t="s">
        <v>5728</v>
      </c>
      <c r="D688" s="823" t="s">
        <v>5948</v>
      </c>
      <c r="E688" s="823" t="s">
        <v>5949</v>
      </c>
      <c r="F688" s="832">
        <v>17</v>
      </c>
      <c r="G688" s="832">
        <v>14261</v>
      </c>
      <c r="H688" s="832">
        <v>0.99158670560422746</v>
      </c>
      <c r="I688" s="832">
        <v>838.88235294117646</v>
      </c>
      <c r="J688" s="832">
        <v>17</v>
      </c>
      <c r="K688" s="832">
        <v>14382</v>
      </c>
      <c r="L688" s="832">
        <v>1</v>
      </c>
      <c r="M688" s="832">
        <v>846</v>
      </c>
      <c r="N688" s="832">
        <v>12</v>
      </c>
      <c r="O688" s="832">
        <v>10224</v>
      </c>
      <c r="P688" s="828">
        <v>0.71088861076345433</v>
      </c>
      <c r="Q688" s="833">
        <v>852</v>
      </c>
    </row>
    <row r="689" spans="1:17" ht="14.45" customHeight="1" x14ac:dyDescent="0.2">
      <c r="A689" s="822" t="s">
        <v>575</v>
      </c>
      <c r="B689" s="823" t="s">
        <v>5727</v>
      </c>
      <c r="C689" s="823" t="s">
        <v>5728</v>
      </c>
      <c r="D689" s="823" t="s">
        <v>6210</v>
      </c>
      <c r="E689" s="823" t="s">
        <v>6211</v>
      </c>
      <c r="F689" s="832"/>
      <c r="G689" s="832"/>
      <c r="H689" s="832"/>
      <c r="I689" s="832"/>
      <c r="J689" s="832"/>
      <c r="K689" s="832"/>
      <c r="L689" s="832"/>
      <c r="M689" s="832"/>
      <c r="N689" s="832">
        <v>1</v>
      </c>
      <c r="O689" s="832">
        <v>2536</v>
      </c>
      <c r="P689" s="828"/>
      <c r="Q689" s="833">
        <v>2536</v>
      </c>
    </row>
    <row r="690" spans="1:17" ht="14.45" customHeight="1" x14ac:dyDescent="0.2">
      <c r="A690" s="822" t="s">
        <v>575</v>
      </c>
      <c r="B690" s="823" t="s">
        <v>5727</v>
      </c>
      <c r="C690" s="823" t="s">
        <v>5728</v>
      </c>
      <c r="D690" s="823" t="s">
        <v>6658</v>
      </c>
      <c r="E690" s="823" t="s">
        <v>6659</v>
      </c>
      <c r="F690" s="832"/>
      <c r="G690" s="832"/>
      <c r="H690" s="832"/>
      <c r="I690" s="832"/>
      <c r="J690" s="832"/>
      <c r="K690" s="832"/>
      <c r="L690" s="832"/>
      <c r="M690" s="832"/>
      <c r="N690" s="832">
        <v>1</v>
      </c>
      <c r="O690" s="832">
        <v>227</v>
      </c>
      <c r="P690" s="828"/>
      <c r="Q690" s="833">
        <v>227</v>
      </c>
    </row>
    <row r="691" spans="1:17" ht="14.45" customHeight="1" x14ac:dyDescent="0.2">
      <c r="A691" s="822" t="s">
        <v>575</v>
      </c>
      <c r="B691" s="823" t="s">
        <v>5727</v>
      </c>
      <c r="C691" s="823" t="s">
        <v>5728</v>
      </c>
      <c r="D691" s="823" t="s">
        <v>6660</v>
      </c>
      <c r="E691" s="823" t="s">
        <v>6661</v>
      </c>
      <c r="F691" s="832"/>
      <c r="G691" s="832"/>
      <c r="H691" s="832"/>
      <c r="I691" s="832"/>
      <c r="J691" s="832"/>
      <c r="K691" s="832"/>
      <c r="L691" s="832"/>
      <c r="M691" s="832"/>
      <c r="N691" s="832">
        <v>1</v>
      </c>
      <c r="O691" s="832">
        <v>4075</v>
      </c>
      <c r="P691" s="828"/>
      <c r="Q691" s="833">
        <v>4075</v>
      </c>
    </row>
    <row r="692" spans="1:17" ht="14.45" customHeight="1" x14ac:dyDescent="0.2">
      <c r="A692" s="822" t="s">
        <v>575</v>
      </c>
      <c r="B692" s="823" t="s">
        <v>5727</v>
      </c>
      <c r="C692" s="823" t="s">
        <v>5728</v>
      </c>
      <c r="D692" s="823" t="s">
        <v>5819</v>
      </c>
      <c r="E692" s="823" t="s">
        <v>5820</v>
      </c>
      <c r="F692" s="832">
        <v>177</v>
      </c>
      <c r="G692" s="832">
        <v>44604</v>
      </c>
      <c r="H692" s="832">
        <v>0.9596385542168675</v>
      </c>
      <c r="I692" s="832">
        <v>252</v>
      </c>
      <c r="J692" s="832">
        <v>183</v>
      </c>
      <c r="K692" s="832">
        <v>46480</v>
      </c>
      <c r="L692" s="832">
        <v>1</v>
      </c>
      <c r="M692" s="832">
        <v>253.98907103825135</v>
      </c>
      <c r="N692" s="832">
        <v>188</v>
      </c>
      <c r="O692" s="832">
        <v>47939</v>
      </c>
      <c r="P692" s="828">
        <v>1.0313898450946644</v>
      </c>
      <c r="Q692" s="833">
        <v>254.99468085106383</v>
      </c>
    </row>
    <row r="693" spans="1:17" ht="14.45" customHeight="1" x14ac:dyDescent="0.2">
      <c r="A693" s="822" t="s">
        <v>575</v>
      </c>
      <c r="B693" s="823" t="s">
        <v>5727</v>
      </c>
      <c r="C693" s="823" t="s">
        <v>5728</v>
      </c>
      <c r="D693" s="823" t="s">
        <v>5821</v>
      </c>
      <c r="E693" s="823" t="s">
        <v>5822</v>
      </c>
      <c r="F693" s="832">
        <v>1</v>
      </c>
      <c r="G693" s="832">
        <v>127</v>
      </c>
      <c r="H693" s="832"/>
      <c r="I693" s="832">
        <v>127</v>
      </c>
      <c r="J693" s="832"/>
      <c r="K693" s="832"/>
      <c r="L693" s="832"/>
      <c r="M693" s="832"/>
      <c r="N693" s="832"/>
      <c r="O693" s="832"/>
      <c r="P693" s="828"/>
      <c r="Q693" s="833"/>
    </row>
    <row r="694" spans="1:17" ht="14.45" customHeight="1" x14ac:dyDescent="0.2">
      <c r="A694" s="822" t="s">
        <v>575</v>
      </c>
      <c r="B694" s="823" t="s">
        <v>5727</v>
      </c>
      <c r="C694" s="823" t="s">
        <v>5728</v>
      </c>
      <c r="D694" s="823" t="s">
        <v>6662</v>
      </c>
      <c r="E694" s="823" t="s">
        <v>6663</v>
      </c>
      <c r="F694" s="832">
        <v>169</v>
      </c>
      <c r="G694" s="832">
        <v>1575080</v>
      </c>
      <c r="H694" s="832">
        <v>1.9651162790697674</v>
      </c>
      <c r="I694" s="832">
        <v>9320</v>
      </c>
      <c r="J694" s="832">
        <v>86</v>
      </c>
      <c r="K694" s="832">
        <v>801520</v>
      </c>
      <c r="L694" s="832">
        <v>1</v>
      </c>
      <c r="M694" s="832">
        <v>9320</v>
      </c>
      <c r="N694" s="832">
        <v>65</v>
      </c>
      <c r="O694" s="832">
        <v>605800</v>
      </c>
      <c r="P694" s="828">
        <v>0.7558139534883721</v>
      </c>
      <c r="Q694" s="833">
        <v>9320</v>
      </c>
    </row>
    <row r="695" spans="1:17" ht="14.45" customHeight="1" x14ac:dyDescent="0.2">
      <c r="A695" s="822" t="s">
        <v>575</v>
      </c>
      <c r="B695" s="823" t="s">
        <v>5727</v>
      </c>
      <c r="C695" s="823" t="s">
        <v>5728</v>
      </c>
      <c r="D695" s="823" t="s">
        <v>6664</v>
      </c>
      <c r="E695" s="823" t="s">
        <v>6665</v>
      </c>
      <c r="F695" s="832">
        <v>0</v>
      </c>
      <c r="G695" s="832">
        <v>0</v>
      </c>
      <c r="H695" s="832"/>
      <c r="I695" s="832"/>
      <c r="J695" s="832">
        <v>0</v>
      </c>
      <c r="K695" s="832">
        <v>0</v>
      </c>
      <c r="L695" s="832"/>
      <c r="M695" s="832"/>
      <c r="N695" s="832">
        <v>0</v>
      </c>
      <c r="O695" s="832">
        <v>0</v>
      </c>
      <c r="P695" s="828"/>
      <c r="Q695" s="833"/>
    </row>
    <row r="696" spans="1:17" ht="14.45" customHeight="1" x14ac:dyDescent="0.2">
      <c r="A696" s="822" t="s">
        <v>575</v>
      </c>
      <c r="B696" s="823" t="s">
        <v>5727</v>
      </c>
      <c r="C696" s="823" t="s">
        <v>5728</v>
      </c>
      <c r="D696" s="823" t="s">
        <v>6666</v>
      </c>
      <c r="E696" s="823" t="s">
        <v>6667</v>
      </c>
      <c r="F696" s="832">
        <v>122</v>
      </c>
      <c r="G696" s="832">
        <v>0</v>
      </c>
      <c r="H696" s="832"/>
      <c r="I696" s="832">
        <v>0</v>
      </c>
      <c r="J696" s="832">
        <v>105</v>
      </c>
      <c r="K696" s="832">
        <v>0</v>
      </c>
      <c r="L696" s="832"/>
      <c r="M696" s="832">
        <v>0</v>
      </c>
      <c r="N696" s="832">
        <v>50</v>
      </c>
      <c r="O696" s="832">
        <v>0</v>
      </c>
      <c r="P696" s="828"/>
      <c r="Q696" s="833">
        <v>0</v>
      </c>
    </row>
    <row r="697" spans="1:17" ht="14.45" customHeight="1" x14ac:dyDescent="0.2">
      <c r="A697" s="822" t="s">
        <v>575</v>
      </c>
      <c r="B697" s="823" t="s">
        <v>5727</v>
      </c>
      <c r="C697" s="823" t="s">
        <v>5728</v>
      </c>
      <c r="D697" s="823" t="s">
        <v>6668</v>
      </c>
      <c r="E697" s="823" t="s">
        <v>6669</v>
      </c>
      <c r="F697" s="832">
        <v>30</v>
      </c>
      <c r="G697" s="832">
        <v>0</v>
      </c>
      <c r="H697" s="832"/>
      <c r="I697" s="832">
        <v>0</v>
      </c>
      <c r="J697" s="832">
        <v>33</v>
      </c>
      <c r="K697" s="832">
        <v>0</v>
      </c>
      <c r="L697" s="832"/>
      <c r="M697" s="832">
        <v>0</v>
      </c>
      <c r="N697" s="832">
        <v>52</v>
      </c>
      <c r="O697" s="832">
        <v>0</v>
      </c>
      <c r="P697" s="828"/>
      <c r="Q697" s="833">
        <v>0</v>
      </c>
    </row>
    <row r="698" spans="1:17" ht="14.45" customHeight="1" x14ac:dyDescent="0.2">
      <c r="A698" s="822" t="s">
        <v>575</v>
      </c>
      <c r="B698" s="823" t="s">
        <v>5727</v>
      </c>
      <c r="C698" s="823" t="s">
        <v>5728</v>
      </c>
      <c r="D698" s="823" t="s">
        <v>6670</v>
      </c>
      <c r="E698" s="823" t="s">
        <v>6671</v>
      </c>
      <c r="F698" s="832">
        <v>51</v>
      </c>
      <c r="G698" s="832">
        <v>0</v>
      </c>
      <c r="H698" s="832"/>
      <c r="I698" s="832">
        <v>0</v>
      </c>
      <c r="J698" s="832">
        <v>59</v>
      </c>
      <c r="K698" s="832">
        <v>0</v>
      </c>
      <c r="L698" s="832"/>
      <c r="M698" s="832">
        <v>0</v>
      </c>
      <c r="N698" s="832">
        <v>55</v>
      </c>
      <c r="O698" s="832">
        <v>0</v>
      </c>
      <c r="P698" s="828"/>
      <c r="Q698" s="833">
        <v>0</v>
      </c>
    </row>
    <row r="699" spans="1:17" ht="14.45" customHeight="1" x14ac:dyDescent="0.2">
      <c r="A699" s="822" t="s">
        <v>575</v>
      </c>
      <c r="B699" s="823" t="s">
        <v>5727</v>
      </c>
      <c r="C699" s="823" t="s">
        <v>5728</v>
      </c>
      <c r="D699" s="823" t="s">
        <v>6672</v>
      </c>
      <c r="E699" s="823" t="s">
        <v>6673</v>
      </c>
      <c r="F699" s="832"/>
      <c r="G699" s="832"/>
      <c r="H699" s="832"/>
      <c r="I699" s="832"/>
      <c r="J699" s="832">
        <v>5</v>
      </c>
      <c r="K699" s="832">
        <v>0</v>
      </c>
      <c r="L699" s="832"/>
      <c r="M699" s="832">
        <v>0</v>
      </c>
      <c r="N699" s="832">
        <v>4</v>
      </c>
      <c r="O699" s="832">
        <v>0</v>
      </c>
      <c r="P699" s="828"/>
      <c r="Q699" s="833">
        <v>0</v>
      </c>
    </row>
    <row r="700" spans="1:17" ht="14.45" customHeight="1" x14ac:dyDescent="0.2">
      <c r="A700" s="822" t="s">
        <v>575</v>
      </c>
      <c r="B700" s="823" t="s">
        <v>5727</v>
      </c>
      <c r="C700" s="823" t="s">
        <v>5728</v>
      </c>
      <c r="D700" s="823" t="s">
        <v>5956</v>
      </c>
      <c r="E700" s="823" t="s">
        <v>5957</v>
      </c>
      <c r="F700" s="832"/>
      <c r="G700" s="832"/>
      <c r="H700" s="832"/>
      <c r="I700" s="832"/>
      <c r="J700" s="832"/>
      <c r="K700" s="832"/>
      <c r="L700" s="832"/>
      <c r="M700" s="832"/>
      <c r="N700" s="832">
        <v>1</v>
      </c>
      <c r="O700" s="832">
        <v>0</v>
      </c>
      <c r="P700" s="828"/>
      <c r="Q700" s="833">
        <v>0</v>
      </c>
    </row>
    <row r="701" spans="1:17" ht="14.45" customHeight="1" x14ac:dyDescent="0.2">
      <c r="A701" s="822" t="s">
        <v>575</v>
      </c>
      <c r="B701" s="823" t="s">
        <v>5727</v>
      </c>
      <c r="C701" s="823" t="s">
        <v>5728</v>
      </c>
      <c r="D701" s="823" t="s">
        <v>5844</v>
      </c>
      <c r="E701" s="823" t="s">
        <v>5845</v>
      </c>
      <c r="F701" s="832">
        <v>9</v>
      </c>
      <c r="G701" s="832">
        <v>774</v>
      </c>
      <c r="H701" s="832"/>
      <c r="I701" s="832">
        <v>86</v>
      </c>
      <c r="J701" s="832"/>
      <c r="K701" s="832"/>
      <c r="L701" s="832"/>
      <c r="M701" s="832"/>
      <c r="N701" s="832"/>
      <c r="O701" s="832"/>
      <c r="P701" s="828"/>
      <c r="Q701" s="833"/>
    </row>
    <row r="702" spans="1:17" ht="14.45" customHeight="1" x14ac:dyDescent="0.2">
      <c r="A702" s="822" t="s">
        <v>575</v>
      </c>
      <c r="B702" s="823" t="s">
        <v>5727</v>
      </c>
      <c r="C702" s="823" t="s">
        <v>5728</v>
      </c>
      <c r="D702" s="823" t="s">
        <v>5968</v>
      </c>
      <c r="E702" s="823" t="s">
        <v>5969</v>
      </c>
      <c r="F702" s="832"/>
      <c r="G702" s="832"/>
      <c r="H702" s="832"/>
      <c r="I702" s="832"/>
      <c r="J702" s="832"/>
      <c r="K702" s="832"/>
      <c r="L702" s="832"/>
      <c r="M702" s="832"/>
      <c r="N702" s="832">
        <v>1</v>
      </c>
      <c r="O702" s="832">
        <v>0</v>
      </c>
      <c r="P702" s="828"/>
      <c r="Q702" s="833">
        <v>0</v>
      </c>
    </row>
    <row r="703" spans="1:17" ht="14.45" customHeight="1" x14ac:dyDescent="0.2">
      <c r="A703" s="822" t="s">
        <v>575</v>
      </c>
      <c r="B703" s="823" t="s">
        <v>5727</v>
      </c>
      <c r="C703" s="823" t="s">
        <v>5728</v>
      </c>
      <c r="D703" s="823" t="s">
        <v>6674</v>
      </c>
      <c r="E703" s="823" t="s">
        <v>6675</v>
      </c>
      <c r="F703" s="832">
        <v>1</v>
      </c>
      <c r="G703" s="832">
        <v>261</v>
      </c>
      <c r="H703" s="832"/>
      <c r="I703" s="832">
        <v>261</v>
      </c>
      <c r="J703" s="832"/>
      <c r="K703" s="832"/>
      <c r="L703" s="832"/>
      <c r="M703" s="832"/>
      <c r="N703" s="832"/>
      <c r="O703" s="832"/>
      <c r="P703" s="828"/>
      <c r="Q703" s="833"/>
    </row>
    <row r="704" spans="1:17" ht="14.45" customHeight="1" x14ac:dyDescent="0.2">
      <c r="A704" s="822" t="s">
        <v>575</v>
      </c>
      <c r="B704" s="823" t="s">
        <v>5727</v>
      </c>
      <c r="C704" s="823" t="s">
        <v>5728</v>
      </c>
      <c r="D704" s="823" t="s">
        <v>5855</v>
      </c>
      <c r="E704" s="823" t="s">
        <v>5856</v>
      </c>
      <c r="F704" s="832">
        <v>12</v>
      </c>
      <c r="G704" s="832">
        <v>6528</v>
      </c>
      <c r="H704" s="832"/>
      <c r="I704" s="832">
        <v>544</v>
      </c>
      <c r="J704" s="832"/>
      <c r="K704" s="832"/>
      <c r="L704" s="832"/>
      <c r="M704" s="832"/>
      <c r="N704" s="832"/>
      <c r="O704" s="832"/>
      <c r="P704" s="828"/>
      <c r="Q704" s="833"/>
    </row>
    <row r="705" spans="1:17" ht="14.45" customHeight="1" x14ac:dyDescent="0.2">
      <c r="A705" s="822" t="s">
        <v>575</v>
      </c>
      <c r="B705" s="823" t="s">
        <v>5727</v>
      </c>
      <c r="C705" s="823" t="s">
        <v>5728</v>
      </c>
      <c r="D705" s="823" t="s">
        <v>5848</v>
      </c>
      <c r="E705" s="823" t="s">
        <v>5843</v>
      </c>
      <c r="F705" s="832">
        <v>1</v>
      </c>
      <c r="G705" s="832">
        <v>179</v>
      </c>
      <c r="H705" s="832"/>
      <c r="I705" s="832">
        <v>179</v>
      </c>
      <c r="J705" s="832"/>
      <c r="K705" s="832"/>
      <c r="L705" s="832"/>
      <c r="M705" s="832"/>
      <c r="N705" s="832"/>
      <c r="O705" s="832"/>
      <c r="P705" s="828"/>
      <c r="Q705" s="833"/>
    </row>
    <row r="706" spans="1:17" ht="14.45" customHeight="1" x14ac:dyDescent="0.2">
      <c r="A706" s="822" t="s">
        <v>575</v>
      </c>
      <c r="B706" s="823" t="s">
        <v>5727</v>
      </c>
      <c r="C706" s="823" t="s">
        <v>5728</v>
      </c>
      <c r="D706" s="823" t="s">
        <v>6676</v>
      </c>
      <c r="E706" s="823" t="s">
        <v>6671</v>
      </c>
      <c r="F706" s="832">
        <v>62</v>
      </c>
      <c r="G706" s="832">
        <v>0</v>
      </c>
      <c r="H706" s="832"/>
      <c r="I706" s="832">
        <v>0</v>
      </c>
      <c r="J706" s="832">
        <v>58</v>
      </c>
      <c r="K706" s="832">
        <v>0</v>
      </c>
      <c r="L706" s="832"/>
      <c r="M706" s="832">
        <v>0</v>
      </c>
      <c r="N706" s="832">
        <v>33</v>
      </c>
      <c r="O706" s="832">
        <v>0</v>
      </c>
      <c r="P706" s="828"/>
      <c r="Q706" s="833">
        <v>0</v>
      </c>
    </row>
    <row r="707" spans="1:17" ht="14.45" customHeight="1" x14ac:dyDescent="0.2">
      <c r="A707" s="822" t="s">
        <v>575</v>
      </c>
      <c r="B707" s="823" t="s">
        <v>5727</v>
      </c>
      <c r="C707" s="823" t="s">
        <v>5728</v>
      </c>
      <c r="D707" s="823" t="s">
        <v>6677</v>
      </c>
      <c r="E707" s="823" t="s">
        <v>6678</v>
      </c>
      <c r="F707" s="832"/>
      <c r="G707" s="832"/>
      <c r="H707" s="832"/>
      <c r="I707" s="832"/>
      <c r="J707" s="832">
        <v>7</v>
      </c>
      <c r="K707" s="832">
        <v>38372</v>
      </c>
      <c r="L707" s="832">
        <v>1</v>
      </c>
      <c r="M707" s="832">
        <v>5481.7142857142853</v>
      </c>
      <c r="N707" s="832">
        <v>3</v>
      </c>
      <c r="O707" s="832">
        <v>16458</v>
      </c>
      <c r="P707" s="828">
        <v>0.42890649431877409</v>
      </c>
      <c r="Q707" s="833">
        <v>5486</v>
      </c>
    </row>
    <row r="708" spans="1:17" ht="14.45" customHeight="1" x14ac:dyDescent="0.2">
      <c r="A708" s="822" t="s">
        <v>575</v>
      </c>
      <c r="B708" s="823" t="s">
        <v>5727</v>
      </c>
      <c r="C708" s="823" t="s">
        <v>5728</v>
      </c>
      <c r="D708" s="823" t="s">
        <v>6679</v>
      </c>
      <c r="E708" s="823" t="s">
        <v>6680</v>
      </c>
      <c r="F708" s="832">
        <v>426</v>
      </c>
      <c r="G708" s="832">
        <v>10209516</v>
      </c>
      <c r="H708" s="832">
        <v>1.4946825720534105</v>
      </c>
      <c r="I708" s="832">
        <v>23966</v>
      </c>
      <c r="J708" s="832">
        <v>285</v>
      </c>
      <c r="K708" s="832">
        <v>6830558</v>
      </c>
      <c r="L708" s="832">
        <v>1</v>
      </c>
      <c r="M708" s="832">
        <v>23966.870175438595</v>
      </c>
      <c r="N708" s="832">
        <v>214</v>
      </c>
      <c r="O708" s="832">
        <v>5130758</v>
      </c>
      <c r="P708" s="828">
        <v>0.75114771004067316</v>
      </c>
      <c r="Q708" s="833">
        <v>23975.504672897197</v>
      </c>
    </row>
    <row r="709" spans="1:17" ht="14.45" customHeight="1" x14ac:dyDescent="0.2">
      <c r="A709" s="822" t="s">
        <v>575</v>
      </c>
      <c r="B709" s="823" t="s">
        <v>5727</v>
      </c>
      <c r="C709" s="823" t="s">
        <v>5728</v>
      </c>
      <c r="D709" s="823" t="s">
        <v>6681</v>
      </c>
      <c r="E709" s="823" t="s">
        <v>6682</v>
      </c>
      <c r="F709" s="832">
        <v>4</v>
      </c>
      <c r="G709" s="832">
        <v>26704</v>
      </c>
      <c r="H709" s="832"/>
      <c r="I709" s="832">
        <v>6676</v>
      </c>
      <c r="J709" s="832"/>
      <c r="K709" s="832"/>
      <c r="L709" s="832"/>
      <c r="M709" s="832"/>
      <c r="N709" s="832">
        <v>14</v>
      </c>
      <c r="O709" s="832">
        <v>93600</v>
      </c>
      <c r="P709" s="828"/>
      <c r="Q709" s="833">
        <v>6685.7142857142853</v>
      </c>
    </row>
    <row r="710" spans="1:17" ht="14.45" customHeight="1" x14ac:dyDescent="0.2">
      <c r="A710" s="822" t="s">
        <v>575</v>
      </c>
      <c r="B710" s="823" t="s">
        <v>5727</v>
      </c>
      <c r="C710" s="823" t="s">
        <v>5728</v>
      </c>
      <c r="D710" s="823" t="s">
        <v>6683</v>
      </c>
      <c r="E710" s="823" t="s">
        <v>6684</v>
      </c>
      <c r="F710" s="832">
        <v>1</v>
      </c>
      <c r="G710" s="832">
        <v>593</v>
      </c>
      <c r="H710" s="832"/>
      <c r="I710" s="832">
        <v>593</v>
      </c>
      <c r="J710" s="832"/>
      <c r="K710" s="832"/>
      <c r="L710" s="832"/>
      <c r="M710" s="832"/>
      <c r="N710" s="832"/>
      <c r="O710" s="832"/>
      <c r="P710" s="828"/>
      <c r="Q710" s="833"/>
    </row>
    <row r="711" spans="1:17" ht="14.45" customHeight="1" x14ac:dyDescent="0.2">
      <c r="A711" s="822" t="s">
        <v>575</v>
      </c>
      <c r="B711" s="823" t="s">
        <v>5727</v>
      </c>
      <c r="C711" s="823" t="s">
        <v>5728</v>
      </c>
      <c r="D711" s="823" t="s">
        <v>6685</v>
      </c>
      <c r="E711" s="823" t="s">
        <v>6671</v>
      </c>
      <c r="F711" s="832">
        <v>19</v>
      </c>
      <c r="G711" s="832">
        <v>0</v>
      </c>
      <c r="H711" s="832"/>
      <c r="I711" s="832">
        <v>0</v>
      </c>
      <c r="J711" s="832">
        <v>23</v>
      </c>
      <c r="K711" s="832">
        <v>0</v>
      </c>
      <c r="L711" s="832"/>
      <c r="M711" s="832">
        <v>0</v>
      </c>
      <c r="N711" s="832">
        <v>21</v>
      </c>
      <c r="O711" s="832">
        <v>0</v>
      </c>
      <c r="P711" s="828"/>
      <c r="Q711" s="833">
        <v>0</v>
      </c>
    </row>
    <row r="712" spans="1:17" ht="14.45" customHeight="1" x14ac:dyDescent="0.2">
      <c r="A712" s="822" t="s">
        <v>575</v>
      </c>
      <c r="B712" s="823" t="s">
        <v>5727</v>
      </c>
      <c r="C712" s="823" t="s">
        <v>5728</v>
      </c>
      <c r="D712" s="823" t="s">
        <v>6686</v>
      </c>
      <c r="E712" s="823" t="s">
        <v>6687</v>
      </c>
      <c r="F712" s="832">
        <v>1</v>
      </c>
      <c r="G712" s="832">
        <v>768</v>
      </c>
      <c r="H712" s="832"/>
      <c r="I712" s="832">
        <v>768</v>
      </c>
      <c r="J712" s="832"/>
      <c r="K712" s="832"/>
      <c r="L712" s="832"/>
      <c r="M712" s="832"/>
      <c r="N712" s="832"/>
      <c r="O712" s="832"/>
      <c r="P712" s="828"/>
      <c r="Q712" s="833"/>
    </row>
    <row r="713" spans="1:17" ht="14.45" customHeight="1" x14ac:dyDescent="0.2">
      <c r="A713" s="822" t="s">
        <v>575</v>
      </c>
      <c r="B713" s="823" t="s">
        <v>5727</v>
      </c>
      <c r="C713" s="823" t="s">
        <v>5728</v>
      </c>
      <c r="D713" s="823" t="s">
        <v>6688</v>
      </c>
      <c r="E713" s="823" t="s">
        <v>6689</v>
      </c>
      <c r="F713" s="832">
        <v>455</v>
      </c>
      <c r="G713" s="832">
        <v>12724530</v>
      </c>
      <c r="H713" s="832">
        <v>1.0110764034894508</v>
      </c>
      <c r="I713" s="832">
        <v>27966</v>
      </c>
      <c r="J713" s="832">
        <v>450</v>
      </c>
      <c r="K713" s="832">
        <v>12585132</v>
      </c>
      <c r="L713" s="832">
        <v>1</v>
      </c>
      <c r="M713" s="832">
        <v>27966.959999999999</v>
      </c>
      <c r="N713" s="832">
        <v>289</v>
      </c>
      <c r="O713" s="832">
        <v>8084944</v>
      </c>
      <c r="P713" s="828">
        <v>0.64242027815043978</v>
      </c>
      <c r="Q713" s="833">
        <v>27975.584775086507</v>
      </c>
    </row>
    <row r="714" spans="1:17" ht="14.45" customHeight="1" x14ac:dyDescent="0.2">
      <c r="A714" s="822" t="s">
        <v>575</v>
      </c>
      <c r="B714" s="823" t="s">
        <v>5727</v>
      </c>
      <c r="C714" s="823" t="s">
        <v>5728</v>
      </c>
      <c r="D714" s="823" t="s">
        <v>5894</v>
      </c>
      <c r="E714" s="823" t="s">
        <v>5854</v>
      </c>
      <c r="F714" s="832">
        <v>3</v>
      </c>
      <c r="G714" s="832">
        <v>2640</v>
      </c>
      <c r="H714" s="832"/>
      <c r="I714" s="832">
        <v>880</v>
      </c>
      <c r="J714" s="832"/>
      <c r="K714" s="832"/>
      <c r="L714" s="832"/>
      <c r="M714" s="832"/>
      <c r="N714" s="832"/>
      <c r="O714" s="832"/>
      <c r="P714" s="828"/>
      <c r="Q714" s="833"/>
    </row>
    <row r="715" spans="1:17" ht="14.45" customHeight="1" x14ac:dyDescent="0.2">
      <c r="A715" s="822" t="s">
        <v>575</v>
      </c>
      <c r="B715" s="823" t="s">
        <v>5727</v>
      </c>
      <c r="C715" s="823" t="s">
        <v>5728</v>
      </c>
      <c r="D715" s="823" t="s">
        <v>5996</v>
      </c>
      <c r="E715" s="823" t="s">
        <v>5997</v>
      </c>
      <c r="F715" s="832"/>
      <c r="G715" s="832"/>
      <c r="H715" s="832"/>
      <c r="I715" s="832"/>
      <c r="J715" s="832"/>
      <c r="K715" s="832"/>
      <c r="L715" s="832"/>
      <c r="M715" s="832"/>
      <c r="N715" s="832">
        <v>1</v>
      </c>
      <c r="O715" s="832">
        <v>0</v>
      </c>
      <c r="P715" s="828"/>
      <c r="Q715" s="833">
        <v>0</v>
      </c>
    </row>
    <row r="716" spans="1:17" ht="14.45" customHeight="1" x14ac:dyDescent="0.2">
      <c r="A716" s="822" t="s">
        <v>575</v>
      </c>
      <c r="B716" s="823" t="s">
        <v>5727</v>
      </c>
      <c r="C716" s="823" t="s">
        <v>5728</v>
      </c>
      <c r="D716" s="823" t="s">
        <v>6690</v>
      </c>
      <c r="E716" s="823" t="s">
        <v>6691</v>
      </c>
      <c r="F716" s="832"/>
      <c r="G716" s="832"/>
      <c r="H716" s="832"/>
      <c r="I716" s="832"/>
      <c r="J716" s="832"/>
      <c r="K716" s="832"/>
      <c r="L716" s="832"/>
      <c r="M716" s="832"/>
      <c r="N716" s="832">
        <v>1</v>
      </c>
      <c r="O716" s="832">
        <v>45</v>
      </c>
      <c r="P716" s="828"/>
      <c r="Q716" s="833">
        <v>45</v>
      </c>
    </row>
    <row r="717" spans="1:17" ht="14.45" customHeight="1" x14ac:dyDescent="0.2">
      <c r="A717" s="822" t="s">
        <v>575</v>
      </c>
      <c r="B717" s="823" t="s">
        <v>5727</v>
      </c>
      <c r="C717" s="823" t="s">
        <v>5728</v>
      </c>
      <c r="D717" s="823" t="s">
        <v>6692</v>
      </c>
      <c r="E717" s="823" t="s">
        <v>6693</v>
      </c>
      <c r="F717" s="832">
        <v>52</v>
      </c>
      <c r="G717" s="832">
        <v>60008</v>
      </c>
      <c r="H717" s="832">
        <v>3.0456275694056743</v>
      </c>
      <c r="I717" s="832">
        <v>1154</v>
      </c>
      <c r="J717" s="832">
        <v>17</v>
      </c>
      <c r="K717" s="832">
        <v>19703</v>
      </c>
      <c r="L717" s="832">
        <v>1</v>
      </c>
      <c r="M717" s="832">
        <v>1159</v>
      </c>
      <c r="N717" s="832">
        <v>32</v>
      </c>
      <c r="O717" s="832">
        <v>37248</v>
      </c>
      <c r="P717" s="828">
        <v>1.8904735319494492</v>
      </c>
      <c r="Q717" s="833">
        <v>1164</v>
      </c>
    </row>
    <row r="718" spans="1:17" ht="14.45" customHeight="1" x14ac:dyDescent="0.2">
      <c r="A718" s="822" t="s">
        <v>575</v>
      </c>
      <c r="B718" s="823" t="s">
        <v>5727</v>
      </c>
      <c r="C718" s="823" t="s">
        <v>5728</v>
      </c>
      <c r="D718" s="823" t="s">
        <v>5915</v>
      </c>
      <c r="E718" s="823" t="s">
        <v>5854</v>
      </c>
      <c r="F718" s="832">
        <v>3</v>
      </c>
      <c r="G718" s="832">
        <v>2889</v>
      </c>
      <c r="H718" s="832"/>
      <c r="I718" s="832">
        <v>963</v>
      </c>
      <c r="J718" s="832"/>
      <c r="K718" s="832"/>
      <c r="L718" s="832"/>
      <c r="M718" s="832"/>
      <c r="N718" s="832"/>
      <c r="O718" s="832"/>
      <c r="P718" s="828"/>
      <c r="Q718" s="833"/>
    </row>
    <row r="719" spans="1:17" ht="14.45" customHeight="1" x14ac:dyDescent="0.2">
      <c r="A719" s="822" t="s">
        <v>575</v>
      </c>
      <c r="B719" s="823" t="s">
        <v>5727</v>
      </c>
      <c r="C719" s="823" t="s">
        <v>5728</v>
      </c>
      <c r="D719" s="823" t="s">
        <v>6694</v>
      </c>
      <c r="E719" s="823" t="s">
        <v>6695</v>
      </c>
      <c r="F719" s="832"/>
      <c r="G719" s="832"/>
      <c r="H719" s="832"/>
      <c r="I719" s="832"/>
      <c r="J719" s="832"/>
      <c r="K719" s="832"/>
      <c r="L719" s="832"/>
      <c r="M719" s="832"/>
      <c r="N719" s="832">
        <v>1</v>
      </c>
      <c r="O719" s="832">
        <v>1697</v>
      </c>
      <c r="P719" s="828"/>
      <c r="Q719" s="833">
        <v>1697</v>
      </c>
    </row>
    <row r="720" spans="1:17" ht="14.45" customHeight="1" x14ac:dyDescent="0.2">
      <c r="A720" s="822" t="s">
        <v>575</v>
      </c>
      <c r="B720" s="823" t="s">
        <v>5727</v>
      </c>
      <c r="C720" s="823" t="s">
        <v>5728</v>
      </c>
      <c r="D720" s="823" t="s">
        <v>6002</v>
      </c>
      <c r="E720" s="823" t="s">
        <v>6003</v>
      </c>
      <c r="F720" s="832"/>
      <c r="G720" s="832"/>
      <c r="H720" s="832"/>
      <c r="I720" s="832"/>
      <c r="J720" s="832"/>
      <c r="K720" s="832"/>
      <c r="L720" s="832"/>
      <c r="M720" s="832"/>
      <c r="N720" s="832">
        <v>1</v>
      </c>
      <c r="O720" s="832">
        <v>0</v>
      </c>
      <c r="P720" s="828"/>
      <c r="Q720" s="833">
        <v>0</v>
      </c>
    </row>
    <row r="721" spans="1:17" ht="14.45" customHeight="1" x14ac:dyDescent="0.2">
      <c r="A721" s="822" t="s">
        <v>575</v>
      </c>
      <c r="B721" s="823" t="s">
        <v>5727</v>
      </c>
      <c r="C721" s="823" t="s">
        <v>5728</v>
      </c>
      <c r="D721" s="823" t="s">
        <v>6114</v>
      </c>
      <c r="E721" s="823" t="s">
        <v>6115</v>
      </c>
      <c r="F721" s="832"/>
      <c r="G721" s="832"/>
      <c r="H721" s="832"/>
      <c r="I721" s="832"/>
      <c r="J721" s="832"/>
      <c r="K721" s="832"/>
      <c r="L721" s="832"/>
      <c r="M721" s="832"/>
      <c r="N721" s="832">
        <v>1</v>
      </c>
      <c r="O721" s="832">
        <v>1269</v>
      </c>
      <c r="P721" s="828"/>
      <c r="Q721" s="833">
        <v>1269</v>
      </c>
    </row>
    <row r="722" spans="1:17" ht="14.45" customHeight="1" x14ac:dyDescent="0.2">
      <c r="A722" s="822" t="s">
        <v>575</v>
      </c>
      <c r="B722" s="823" t="s">
        <v>5727</v>
      </c>
      <c r="C722" s="823" t="s">
        <v>5728</v>
      </c>
      <c r="D722" s="823" t="s">
        <v>6696</v>
      </c>
      <c r="E722" s="823" t="s">
        <v>6697</v>
      </c>
      <c r="F722" s="832"/>
      <c r="G722" s="832"/>
      <c r="H722" s="832"/>
      <c r="I722" s="832"/>
      <c r="J722" s="832">
        <v>1</v>
      </c>
      <c r="K722" s="832">
        <v>336</v>
      </c>
      <c r="L722" s="832">
        <v>1</v>
      </c>
      <c r="M722" s="832">
        <v>336</v>
      </c>
      <c r="N722" s="832"/>
      <c r="O722" s="832"/>
      <c r="P722" s="828"/>
      <c r="Q722" s="833"/>
    </row>
    <row r="723" spans="1:17" ht="14.45" customHeight="1" x14ac:dyDescent="0.2">
      <c r="A723" s="822" t="s">
        <v>575</v>
      </c>
      <c r="B723" s="823" t="s">
        <v>5727</v>
      </c>
      <c r="C723" s="823" t="s">
        <v>5728</v>
      </c>
      <c r="D723" s="823" t="s">
        <v>6698</v>
      </c>
      <c r="E723" s="823" t="s">
        <v>6699</v>
      </c>
      <c r="F723" s="832"/>
      <c r="G723" s="832"/>
      <c r="H723" s="832"/>
      <c r="I723" s="832"/>
      <c r="J723" s="832"/>
      <c r="K723" s="832"/>
      <c r="L723" s="832"/>
      <c r="M723" s="832"/>
      <c r="N723" s="832">
        <v>1</v>
      </c>
      <c r="O723" s="832">
        <v>1860</v>
      </c>
      <c r="P723" s="828"/>
      <c r="Q723" s="833">
        <v>1860</v>
      </c>
    </row>
    <row r="724" spans="1:17" ht="14.45" customHeight="1" x14ac:dyDescent="0.2">
      <c r="A724" s="822" t="s">
        <v>575</v>
      </c>
      <c r="B724" s="823" t="s">
        <v>5727</v>
      </c>
      <c r="C724" s="823" t="s">
        <v>5728</v>
      </c>
      <c r="D724" s="823" t="s">
        <v>6700</v>
      </c>
      <c r="E724" s="823" t="s">
        <v>6701</v>
      </c>
      <c r="F724" s="832">
        <v>13</v>
      </c>
      <c r="G724" s="832">
        <v>0</v>
      </c>
      <c r="H724" s="832"/>
      <c r="I724" s="832">
        <v>0</v>
      </c>
      <c r="J724" s="832">
        <v>10</v>
      </c>
      <c r="K724" s="832">
        <v>0</v>
      </c>
      <c r="L724" s="832"/>
      <c r="M724" s="832">
        <v>0</v>
      </c>
      <c r="N724" s="832">
        <v>13</v>
      </c>
      <c r="O724" s="832">
        <v>0</v>
      </c>
      <c r="P724" s="828"/>
      <c r="Q724" s="833">
        <v>0</v>
      </c>
    </row>
    <row r="725" spans="1:17" ht="14.45" customHeight="1" x14ac:dyDescent="0.2">
      <c r="A725" s="822" t="s">
        <v>575</v>
      </c>
      <c r="B725" s="823" t="s">
        <v>5727</v>
      </c>
      <c r="C725" s="823" t="s">
        <v>5728</v>
      </c>
      <c r="D725" s="823" t="s">
        <v>6702</v>
      </c>
      <c r="E725" s="823" t="s">
        <v>6703</v>
      </c>
      <c r="F725" s="832">
        <v>1</v>
      </c>
      <c r="G725" s="832">
        <v>1752</v>
      </c>
      <c r="H725" s="832"/>
      <c r="I725" s="832">
        <v>1752</v>
      </c>
      <c r="J725" s="832"/>
      <c r="K725" s="832"/>
      <c r="L725" s="832"/>
      <c r="M725" s="832"/>
      <c r="N725" s="832"/>
      <c r="O725" s="832"/>
      <c r="P725" s="828"/>
      <c r="Q725" s="833"/>
    </row>
    <row r="726" spans="1:17" ht="14.45" customHeight="1" x14ac:dyDescent="0.2">
      <c r="A726" s="822" t="s">
        <v>575</v>
      </c>
      <c r="B726" s="823" t="s">
        <v>5727</v>
      </c>
      <c r="C726" s="823" t="s">
        <v>5728</v>
      </c>
      <c r="D726" s="823" t="s">
        <v>6704</v>
      </c>
      <c r="E726" s="823" t="s">
        <v>6705</v>
      </c>
      <c r="F726" s="832">
        <v>162</v>
      </c>
      <c r="G726" s="832">
        <v>60582</v>
      </c>
      <c r="H726" s="832">
        <v>0.95918302723242554</v>
      </c>
      <c r="I726" s="832">
        <v>373.96296296296299</v>
      </c>
      <c r="J726" s="832">
        <v>168</v>
      </c>
      <c r="K726" s="832">
        <v>63160</v>
      </c>
      <c r="L726" s="832">
        <v>1</v>
      </c>
      <c r="M726" s="832">
        <v>375.95238095238096</v>
      </c>
      <c r="N726" s="832">
        <v>168</v>
      </c>
      <c r="O726" s="832">
        <v>63660</v>
      </c>
      <c r="P726" s="828">
        <v>1.0079164027865737</v>
      </c>
      <c r="Q726" s="833">
        <v>378.92857142857144</v>
      </c>
    </row>
    <row r="727" spans="1:17" ht="14.45" customHeight="1" x14ac:dyDescent="0.2">
      <c r="A727" s="822" t="s">
        <v>575</v>
      </c>
      <c r="B727" s="823" t="s">
        <v>5727</v>
      </c>
      <c r="C727" s="823" t="s">
        <v>5728</v>
      </c>
      <c r="D727" s="823" t="s">
        <v>6706</v>
      </c>
      <c r="E727" s="823" t="s">
        <v>6707</v>
      </c>
      <c r="F727" s="832">
        <v>1</v>
      </c>
      <c r="G727" s="832">
        <v>2571</v>
      </c>
      <c r="H727" s="832">
        <v>0.49518489984591679</v>
      </c>
      <c r="I727" s="832">
        <v>2571</v>
      </c>
      <c r="J727" s="832">
        <v>2</v>
      </c>
      <c r="K727" s="832">
        <v>5192</v>
      </c>
      <c r="L727" s="832">
        <v>1</v>
      </c>
      <c r="M727" s="832">
        <v>2596</v>
      </c>
      <c r="N727" s="832">
        <v>1</v>
      </c>
      <c r="O727" s="832">
        <v>2617</v>
      </c>
      <c r="P727" s="828">
        <v>0.50404468412942993</v>
      </c>
      <c r="Q727" s="833">
        <v>2617</v>
      </c>
    </row>
    <row r="728" spans="1:17" ht="14.45" customHeight="1" x14ac:dyDescent="0.2">
      <c r="A728" s="822" t="s">
        <v>575</v>
      </c>
      <c r="B728" s="823" t="s">
        <v>5727</v>
      </c>
      <c r="C728" s="823" t="s">
        <v>5728</v>
      </c>
      <c r="D728" s="823" t="s">
        <v>6708</v>
      </c>
      <c r="E728" s="823" t="s">
        <v>6709</v>
      </c>
      <c r="F728" s="832"/>
      <c r="G728" s="832"/>
      <c r="H728" s="832"/>
      <c r="I728" s="832"/>
      <c r="J728" s="832"/>
      <c r="K728" s="832"/>
      <c r="L728" s="832"/>
      <c r="M728" s="832"/>
      <c r="N728" s="832">
        <v>1</v>
      </c>
      <c r="O728" s="832">
        <v>340</v>
      </c>
      <c r="P728" s="828"/>
      <c r="Q728" s="833">
        <v>340</v>
      </c>
    </row>
    <row r="729" spans="1:17" ht="14.45" customHeight="1" x14ac:dyDescent="0.2">
      <c r="A729" s="822" t="s">
        <v>575</v>
      </c>
      <c r="B729" s="823" t="s">
        <v>5727</v>
      </c>
      <c r="C729" s="823" t="s">
        <v>5728</v>
      </c>
      <c r="D729" s="823" t="s">
        <v>5897</v>
      </c>
      <c r="E729" s="823" t="s">
        <v>5898</v>
      </c>
      <c r="F729" s="832">
        <v>6</v>
      </c>
      <c r="G729" s="832">
        <v>3750</v>
      </c>
      <c r="H729" s="832">
        <v>0.66454013822434876</v>
      </c>
      <c r="I729" s="832">
        <v>625</v>
      </c>
      <c r="J729" s="832">
        <v>9</v>
      </c>
      <c r="K729" s="832">
        <v>5643</v>
      </c>
      <c r="L729" s="832">
        <v>1</v>
      </c>
      <c r="M729" s="832">
        <v>627</v>
      </c>
      <c r="N729" s="832">
        <v>4</v>
      </c>
      <c r="O729" s="832">
        <v>2520</v>
      </c>
      <c r="P729" s="828">
        <v>0.44657097288676234</v>
      </c>
      <c r="Q729" s="833">
        <v>630</v>
      </c>
    </row>
    <row r="730" spans="1:17" ht="14.45" customHeight="1" x14ac:dyDescent="0.2">
      <c r="A730" s="822" t="s">
        <v>575</v>
      </c>
      <c r="B730" s="823" t="s">
        <v>5727</v>
      </c>
      <c r="C730" s="823" t="s">
        <v>5728</v>
      </c>
      <c r="D730" s="823" t="s">
        <v>5899</v>
      </c>
      <c r="E730" s="823" t="s">
        <v>5898</v>
      </c>
      <c r="F730" s="832">
        <v>2</v>
      </c>
      <c r="G730" s="832">
        <v>1078</v>
      </c>
      <c r="H730" s="832">
        <v>1.9926062846580406</v>
      </c>
      <c r="I730" s="832">
        <v>539</v>
      </c>
      <c r="J730" s="832">
        <v>1</v>
      </c>
      <c r="K730" s="832">
        <v>541</v>
      </c>
      <c r="L730" s="832">
        <v>1</v>
      </c>
      <c r="M730" s="832">
        <v>541</v>
      </c>
      <c r="N730" s="832"/>
      <c r="O730" s="832"/>
      <c r="P730" s="828"/>
      <c r="Q730" s="833"/>
    </row>
    <row r="731" spans="1:17" ht="14.45" customHeight="1" x14ac:dyDescent="0.2">
      <c r="A731" s="822" t="s">
        <v>575</v>
      </c>
      <c r="B731" s="823" t="s">
        <v>5727</v>
      </c>
      <c r="C731" s="823" t="s">
        <v>5728</v>
      </c>
      <c r="D731" s="823" t="s">
        <v>6142</v>
      </c>
      <c r="E731" s="823" t="s">
        <v>6143</v>
      </c>
      <c r="F731" s="832"/>
      <c r="G731" s="832"/>
      <c r="H731" s="832"/>
      <c r="I731" s="832"/>
      <c r="J731" s="832"/>
      <c r="K731" s="832"/>
      <c r="L731" s="832"/>
      <c r="M731" s="832"/>
      <c r="N731" s="832">
        <v>1</v>
      </c>
      <c r="O731" s="832">
        <v>0</v>
      </c>
      <c r="P731" s="828"/>
      <c r="Q731" s="833">
        <v>0</v>
      </c>
    </row>
    <row r="732" spans="1:17" ht="14.45" customHeight="1" x14ac:dyDescent="0.2">
      <c r="A732" s="822" t="s">
        <v>575</v>
      </c>
      <c r="B732" s="823" t="s">
        <v>5727</v>
      </c>
      <c r="C732" s="823" t="s">
        <v>5728</v>
      </c>
      <c r="D732" s="823" t="s">
        <v>6710</v>
      </c>
      <c r="E732" s="823" t="s">
        <v>6711</v>
      </c>
      <c r="F732" s="832"/>
      <c r="G732" s="832"/>
      <c r="H732" s="832"/>
      <c r="I732" s="832"/>
      <c r="J732" s="832"/>
      <c r="K732" s="832"/>
      <c r="L732" s="832"/>
      <c r="M732" s="832"/>
      <c r="N732" s="832">
        <v>1</v>
      </c>
      <c r="O732" s="832">
        <v>1585</v>
      </c>
      <c r="P732" s="828"/>
      <c r="Q732" s="833">
        <v>1585</v>
      </c>
    </row>
    <row r="733" spans="1:17" ht="14.45" customHeight="1" x14ac:dyDescent="0.2">
      <c r="A733" s="822" t="s">
        <v>575</v>
      </c>
      <c r="B733" s="823" t="s">
        <v>5727</v>
      </c>
      <c r="C733" s="823" t="s">
        <v>5728</v>
      </c>
      <c r="D733" s="823" t="s">
        <v>6712</v>
      </c>
      <c r="E733" s="823" t="s">
        <v>6671</v>
      </c>
      <c r="F733" s="832">
        <v>1</v>
      </c>
      <c r="G733" s="832">
        <v>0</v>
      </c>
      <c r="H733" s="832"/>
      <c r="I733" s="832">
        <v>0</v>
      </c>
      <c r="J733" s="832">
        <v>4</v>
      </c>
      <c r="K733" s="832">
        <v>0</v>
      </c>
      <c r="L733" s="832"/>
      <c r="M733" s="832">
        <v>0</v>
      </c>
      <c r="N733" s="832">
        <v>1</v>
      </c>
      <c r="O733" s="832">
        <v>0</v>
      </c>
      <c r="P733" s="828"/>
      <c r="Q733" s="833">
        <v>0</v>
      </c>
    </row>
    <row r="734" spans="1:17" ht="14.45" customHeight="1" x14ac:dyDescent="0.2">
      <c r="A734" s="822" t="s">
        <v>575</v>
      </c>
      <c r="B734" s="823" t="s">
        <v>5727</v>
      </c>
      <c r="C734" s="823" t="s">
        <v>5728</v>
      </c>
      <c r="D734" s="823" t="s">
        <v>5729</v>
      </c>
      <c r="E734" s="823" t="s">
        <v>5730</v>
      </c>
      <c r="F734" s="832">
        <v>3</v>
      </c>
      <c r="G734" s="832">
        <v>0</v>
      </c>
      <c r="H734" s="832"/>
      <c r="I734" s="832">
        <v>0</v>
      </c>
      <c r="J734" s="832">
        <v>2</v>
      </c>
      <c r="K734" s="832">
        <v>0</v>
      </c>
      <c r="L734" s="832"/>
      <c r="M734" s="832">
        <v>0</v>
      </c>
      <c r="N734" s="832">
        <v>0</v>
      </c>
      <c r="O734" s="832">
        <v>0</v>
      </c>
      <c r="P734" s="828"/>
      <c r="Q734" s="833"/>
    </row>
    <row r="735" spans="1:17" ht="14.45" customHeight="1" x14ac:dyDescent="0.2">
      <c r="A735" s="822" t="s">
        <v>575</v>
      </c>
      <c r="B735" s="823" t="s">
        <v>5727</v>
      </c>
      <c r="C735" s="823" t="s">
        <v>5728</v>
      </c>
      <c r="D735" s="823" t="s">
        <v>6150</v>
      </c>
      <c r="E735" s="823" t="s">
        <v>6151</v>
      </c>
      <c r="F735" s="832"/>
      <c r="G735" s="832"/>
      <c r="H735" s="832"/>
      <c r="I735" s="832"/>
      <c r="J735" s="832"/>
      <c r="K735" s="832"/>
      <c r="L735" s="832"/>
      <c r="M735" s="832"/>
      <c r="N735" s="832">
        <v>1</v>
      </c>
      <c r="O735" s="832">
        <v>7676</v>
      </c>
      <c r="P735" s="828"/>
      <c r="Q735" s="833">
        <v>7676</v>
      </c>
    </row>
    <row r="736" spans="1:17" ht="14.45" customHeight="1" x14ac:dyDescent="0.2">
      <c r="A736" s="822" t="s">
        <v>575</v>
      </c>
      <c r="B736" s="823" t="s">
        <v>5727</v>
      </c>
      <c r="C736" s="823" t="s">
        <v>5728</v>
      </c>
      <c r="D736" s="823" t="s">
        <v>6713</v>
      </c>
      <c r="E736" s="823" t="s">
        <v>6714</v>
      </c>
      <c r="F736" s="832"/>
      <c r="G736" s="832"/>
      <c r="H736" s="832"/>
      <c r="I736" s="832"/>
      <c r="J736" s="832">
        <v>2</v>
      </c>
      <c r="K736" s="832">
        <v>18784</v>
      </c>
      <c r="L736" s="832">
        <v>1</v>
      </c>
      <c r="M736" s="832">
        <v>9392</v>
      </c>
      <c r="N736" s="832"/>
      <c r="O736" s="832"/>
      <c r="P736" s="828"/>
      <c r="Q736" s="833"/>
    </row>
    <row r="737" spans="1:17" ht="14.45" customHeight="1" x14ac:dyDescent="0.2">
      <c r="A737" s="822" t="s">
        <v>575</v>
      </c>
      <c r="B737" s="823" t="s">
        <v>6715</v>
      </c>
      <c r="C737" s="823" t="s">
        <v>5732</v>
      </c>
      <c r="D737" s="823" t="s">
        <v>6297</v>
      </c>
      <c r="E737" s="823" t="s">
        <v>6298</v>
      </c>
      <c r="F737" s="832"/>
      <c r="G737" s="832"/>
      <c r="H737" s="832"/>
      <c r="I737" s="832"/>
      <c r="J737" s="832"/>
      <c r="K737" s="832"/>
      <c r="L737" s="832"/>
      <c r="M737" s="832"/>
      <c r="N737" s="832">
        <v>15</v>
      </c>
      <c r="O737" s="832">
        <v>54450</v>
      </c>
      <c r="P737" s="828"/>
      <c r="Q737" s="833">
        <v>3630</v>
      </c>
    </row>
    <row r="738" spans="1:17" ht="14.45" customHeight="1" x14ac:dyDescent="0.2">
      <c r="A738" s="822" t="s">
        <v>575</v>
      </c>
      <c r="B738" s="823" t="s">
        <v>6715</v>
      </c>
      <c r="C738" s="823" t="s">
        <v>5732</v>
      </c>
      <c r="D738" s="823" t="s">
        <v>6359</v>
      </c>
      <c r="E738" s="823" t="s">
        <v>1349</v>
      </c>
      <c r="F738" s="832"/>
      <c r="G738" s="832"/>
      <c r="H738" s="832"/>
      <c r="I738" s="832"/>
      <c r="J738" s="832"/>
      <c r="K738" s="832"/>
      <c r="L738" s="832"/>
      <c r="M738" s="832"/>
      <c r="N738" s="832">
        <v>40.4</v>
      </c>
      <c r="O738" s="832">
        <v>33339.25</v>
      </c>
      <c r="P738" s="828"/>
      <c r="Q738" s="833">
        <v>825.22896039603961</v>
      </c>
    </row>
    <row r="739" spans="1:17" ht="14.45" customHeight="1" x14ac:dyDescent="0.2">
      <c r="A739" s="822" t="s">
        <v>575</v>
      </c>
      <c r="B739" s="823" t="s">
        <v>6715</v>
      </c>
      <c r="C739" s="823" t="s">
        <v>5756</v>
      </c>
      <c r="D739" s="823" t="s">
        <v>6716</v>
      </c>
      <c r="E739" s="823" t="s">
        <v>6717</v>
      </c>
      <c r="F739" s="832"/>
      <c r="G739" s="832"/>
      <c r="H739" s="832"/>
      <c r="I739" s="832"/>
      <c r="J739" s="832"/>
      <c r="K739" s="832"/>
      <c r="L739" s="832"/>
      <c r="M739" s="832"/>
      <c r="N739" s="832">
        <v>0</v>
      </c>
      <c r="O739" s="832">
        <v>0</v>
      </c>
      <c r="P739" s="828"/>
      <c r="Q739" s="833"/>
    </row>
    <row r="740" spans="1:17" ht="14.45" customHeight="1" x14ac:dyDescent="0.2">
      <c r="A740" s="822" t="s">
        <v>575</v>
      </c>
      <c r="B740" s="823" t="s">
        <v>6715</v>
      </c>
      <c r="C740" s="823" t="s">
        <v>5756</v>
      </c>
      <c r="D740" s="823" t="s">
        <v>6558</v>
      </c>
      <c r="E740" s="823" t="s">
        <v>6559</v>
      </c>
      <c r="F740" s="832"/>
      <c r="G740" s="832"/>
      <c r="H740" s="832"/>
      <c r="I740" s="832"/>
      <c r="J740" s="832"/>
      <c r="K740" s="832"/>
      <c r="L740" s="832"/>
      <c r="M740" s="832"/>
      <c r="N740" s="832">
        <v>0</v>
      </c>
      <c r="O740" s="832">
        <v>0</v>
      </c>
      <c r="P740" s="828"/>
      <c r="Q740" s="833"/>
    </row>
    <row r="741" spans="1:17" ht="14.45" customHeight="1" x14ac:dyDescent="0.2">
      <c r="A741" s="822" t="s">
        <v>575</v>
      </c>
      <c r="B741" s="823" t="s">
        <v>6715</v>
      </c>
      <c r="C741" s="823" t="s">
        <v>5728</v>
      </c>
      <c r="D741" s="823" t="s">
        <v>5819</v>
      </c>
      <c r="E741" s="823" t="s">
        <v>5820</v>
      </c>
      <c r="F741" s="832"/>
      <c r="G741" s="832"/>
      <c r="H741" s="832"/>
      <c r="I741" s="832"/>
      <c r="J741" s="832">
        <v>3</v>
      </c>
      <c r="K741" s="832">
        <v>762</v>
      </c>
      <c r="L741" s="832">
        <v>1</v>
      </c>
      <c r="M741" s="832">
        <v>254</v>
      </c>
      <c r="N741" s="832">
        <v>8</v>
      </c>
      <c r="O741" s="832">
        <v>2040</v>
      </c>
      <c r="P741" s="828">
        <v>2.6771653543307088</v>
      </c>
      <c r="Q741" s="833">
        <v>255</v>
      </c>
    </row>
    <row r="742" spans="1:17" ht="14.45" customHeight="1" x14ac:dyDescent="0.2">
      <c r="A742" s="822" t="s">
        <v>575</v>
      </c>
      <c r="B742" s="823" t="s">
        <v>6715</v>
      </c>
      <c r="C742" s="823" t="s">
        <v>5728</v>
      </c>
      <c r="D742" s="823" t="s">
        <v>6664</v>
      </c>
      <c r="E742" s="823" t="s">
        <v>6665</v>
      </c>
      <c r="F742" s="832"/>
      <c r="G742" s="832"/>
      <c r="H742" s="832"/>
      <c r="I742" s="832"/>
      <c r="J742" s="832">
        <v>0</v>
      </c>
      <c r="K742" s="832">
        <v>0</v>
      </c>
      <c r="L742" s="832"/>
      <c r="M742" s="832"/>
      <c r="N742" s="832">
        <v>0</v>
      </c>
      <c r="O742" s="832">
        <v>0</v>
      </c>
      <c r="P742" s="828"/>
      <c r="Q742" s="833"/>
    </row>
    <row r="743" spans="1:17" ht="14.45" customHeight="1" x14ac:dyDescent="0.2">
      <c r="A743" s="822" t="s">
        <v>575</v>
      </c>
      <c r="B743" s="823" t="s">
        <v>6715</v>
      </c>
      <c r="C743" s="823" t="s">
        <v>5728</v>
      </c>
      <c r="D743" s="823" t="s">
        <v>6666</v>
      </c>
      <c r="E743" s="823" t="s">
        <v>6667</v>
      </c>
      <c r="F743" s="832"/>
      <c r="G743" s="832"/>
      <c r="H743" s="832"/>
      <c r="I743" s="832"/>
      <c r="J743" s="832">
        <v>71</v>
      </c>
      <c r="K743" s="832">
        <v>0</v>
      </c>
      <c r="L743" s="832"/>
      <c r="M743" s="832">
        <v>0</v>
      </c>
      <c r="N743" s="832">
        <v>1107</v>
      </c>
      <c r="O743" s="832">
        <v>0</v>
      </c>
      <c r="P743" s="828"/>
      <c r="Q743" s="833">
        <v>0</v>
      </c>
    </row>
    <row r="744" spans="1:17" ht="14.45" customHeight="1" x14ac:dyDescent="0.2">
      <c r="A744" s="822" t="s">
        <v>575</v>
      </c>
      <c r="B744" s="823" t="s">
        <v>6715</v>
      </c>
      <c r="C744" s="823" t="s">
        <v>5728</v>
      </c>
      <c r="D744" s="823" t="s">
        <v>6704</v>
      </c>
      <c r="E744" s="823" t="s">
        <v>6705</v>
      </c>
      <c r="F744" s="832"/>
      <c r="G744" s="832"/>
      <c r="H744" s="832"/>
      <c r="I744" s="832"/>
      <c r="J744" s="832">
        <v>1</v>
      </c>
      <c r="K744" s="832">
        <v>376</v>
      </c>
      <c r="L744" s="832">
        <v>1</v>
      </c>
      <c r="M744" s="832">
        <v>376</v>
      </c>
      <c r="N744" s="832"/>
      <c r="O744" s="832"/>
      <c r="P744" s="828"/>
      <c r="Q744" s="833"/>
    </row>
    <row r="745" spans="1:17" ht="14.45" customHeight="1" x14ac:dyDescent="0.2">
      <c r="A745" s="822" t="s">
        <v>575</v>
      </c>
      <c r="B745" s="823" t="s">
        <v>6715</v>
      </c>
      <c r="C745" s="823" t="s">
        <v>5728</v>
      </c>
      <c r="D745" s="823" t="s">
        <v>6718</v>
      </c>
      <c r="E745" s="823" t="s">
        <v>6719</v>
      </c>
      <c r="F745" s="832"/>
      <c r="G745" s="832"/>
      <c r="H745" s="832"/>
      <c r="I745" s="832"/>
      <c r="J745" s="832">
        <v>33</v>
      </c>
      <c r="K745" s="832">
        <v>78837</v>
      </c>
      <c r="L745" s="832">
        <v>1</v>
      </c>
      <c r="M745" s="832">
        <v>2389</v>
      </c>
      <c r="N745" s="832">
        <v>486</v>
      </c>
      <c r="O745" s="832">
        <v>1165806</v>
      </c>
      <c r="P745" s="828">
        <v>14.787548993492903</v>
      </c>
      <c r="Q745" s="833">
        <v>2398.7777777777778</v>
      </c>
    </row>
    <row r="746" spans="1:17" ht="14.45" customHeight="1" x14ac:dyDescent="0.2">
      <c r="A746" s="822" t="s">
        <v>575</v>
      </c>
      <c r="B746" s="823" t="s">
        <v>6720</v>
      </c>
      <c r="C746" s="823" t="s">
        <v>5732</v>
      </c>
      <c r="D746" s="823" t="s">
        <v>6221</v>
      </c>
      <c r="E746" s="823" t="s">
        <v>1377</v>
      </c>
      <c r="F746" s="832"/>
      <c r="G746" s="832"/>
      <c r="H746" s="832"/>
      <c r="I746" s="832"/>
      <c r="J746" s="832"/>
      <c r="K746" s="832"/>
      <c r="L746" s="832"/>
      <c r="M746" s="832"/>
      <c r="N746" s="832">
        <v>5.2</v>
      </c>
      <c r="O746" s="832">
        <v>5901.35</v>
      </c>
      <c r="P746" s="828"/>
      <c r="Q746" s="833">
        <v>1134.875</v>
      </c>
    </row>
    <row r="747" spans="1:17" ht="14.45" customHeight="1" x14ac:dyDescent="0.2">
      <c r="A747" s="822" t="s">
        <v>575</v>
      </c>
      <c r="B747" s="823" t="s">
        <v>6720</v>
      </c>
      <c r="C747" s="823" t="s">
        <v>5732</v>
      </c>
      <c r="D747" s="823" t="s">
        <v>6231</v>
      </c>
      <c r="E747" s="823" t="s">
        <v>6232</v>
      </c>
      <c r="F747" s="832"/>
      <c r="G747" s="832"/>
      <c r="H747" s="832"/>
      <c r="I747" s="832"/>
      <c r="J747" s="832"/>
      <c r="K747" s="832"/>
      <c r="L747" s="832"/>
      <c r="M747" s="832"/>
      <c r="N747" s="832">
        <v>3</v>
      </c>
      <c r="O747" s="832">
        <v>175.2</v>
      </c>
      <c r="P747" s="828"/>
      <c r="Q747" s="833">
        <v>58.4</v>
      </c>
    </row>
    <row r="748" spans="1:17" ht="14.45" customHeight="1" x14ac:dyDescent="0.2">
      <c r="A748" s="822" t="s">
        <v>575</v>
      </c>
      <c r="B748" s="823" t="s">
        <v>6720</v>
      </c>
      <c r="C748" s="823" t="s">
        <v>5732</v>
      </c>
      <c r="D748" s="823" t="s">
        <v>6237</v>
      </c>
      <c r="E748" s="823" t="s">
        <v>1948</v>
      </c>
      <c r="F748" s="832"/>
      <c r="G748" s="832"/>
      <c r="H748" s="832"/>
      <c r="I748" s="832"/>
      <c r="J748" s="832"/>
      <c r="K748" s="832"/>
      <c r="L748" s="832"/>
      <c r="M748" s="832"/>
      <c r="N748" s="832">
        <v>9.8000000000000007</v>
      </c>
      <c r="O748" s="832">
        <v>21929.73</v>
      </c>
      <c r="P748" s="828"/>
      <c r="Q748" s="833">
        <v>2237.7275510204081</v>
      </c>
    </row>
    <row r="749" spans="1:17" ht="14.45" customHeight="1" x14ac:dyDescent="0.2">
      <c r="A749" s="822" t="s">
        <v>575</v>
      </c>
      <c r="B749" s="823" t="s">
        <v>6720</v>
      </c>
      <c r="C749" s="823" t="s">
        <v>5732</v>
      </c>
      <c r="D749" s="823" t="s">
        <v>6253</v>
      </c>
      <c r="E749" s="823" t="s">
        <v>6254</v>
      </c>
      <c r="F749" s="832"/>
      <c r="G749" s="832"/>
      <c r="H749" s="832"/>
      <c r="I749" s="832"/>
      <c r="J749" s="832"/>
      <c r="K749" s="832"/>
      <c r="L749" s="832"/>
      <c r="M749" s="832"/>
      <c r="N749" s="832">
        <v>6.2</v>
      </c>
      <c r="O749" s="832">
        <v>1263.6599999999999</v>
      </c>
      <c r="P749" s="828"/>
      <c r="Q749" s="833">
        <v>203.81612903225803</v>
      </c>
    </row>
    <row r="750" spans="1:17" ht="14.45" customHeight="1" x14ac:dyDescent="0.2">
      <c r="A750" s="822" t="s">
        <v>575</v>
      </c>
      <c r="B750" s="823" t="s">
        <v>6720</v>
      </c>
      <c r="C750" s="823" t="s">
        <v>5732</v>
      </c>
      <c r="D750" s="823" t="s">
        <v>6257</v>
      </c>
      <c r="E750" s="823" t="s">
        <v>6258</v>
      </c>
      <c r="F750" s="832"/>
      <c r="G750" s="832"/>
      <c r="H750" s="832"/>
      <c r="I750" s="832"/>
      <c r="J750" s="832"/>
      <c r="K750" s="832"/>
      <c r="L750" s="832"/>
      <c r="M750" s="832"/>
      <c r="N750" s="832">
        <v>107.3</v>
      </c>
      <c r="O750" s="832">
        <v>3162.13</v>
      </c>
      <c r="P750" s="828"/>
      <c r="Q750" s="833">
        <v>29.46999068033551</v>
      </c>
    </row>
    <row r="751" spans="1:17" ht="14.45" customHeight="1" x14ac:dyDescent="0.2">
      <c r="A751" s="822" t="s">
        <v>575</v>
      </c>
      <c r="B751" s="823" t="s">
        <v>6720</v>
      </c>
      <c r="C751" s="823" t="s">
        <v>5732</v>
      </c>
      <c r="D751" s="823" t="s">
        <v>6259</v>
      </c>
      <c r="E751" s="823" t="s">
        <v>6258</v>
      </c>
      <c r="F751" s="832"/>
      <c r="G751" s="832"/>
      <c r="H751" s="832"/>
      <c r="I751" s="832"/>
      <c r="J751" s="832"/>
      <c r="K751" s="832"/>
      <c r="L751" s="832"/>
      <c r="M751" s="832"/>
      <c r="N751" s="832">
        <v>37.4</v>
      </c>
      <c r="O751" s="832">
        <v>2203.94</v>
      </c>
      <c r="P751" s="828"/>
      <c r="Q751" s="833">
        <v>58.928877005347594</v>
      </c>
    </row>
    <row r="752" spans="1:17" ht="14.45" customHeight="1" x14ac:dyDescent="0.2">
      <c r="A752" s="822" t="s">
        <v>575</v>
      </c>
      <c r="B752" s="823" t="s">
        <v>6720</v>
      </c>
      <c r="C752" s="823" t="s">
        <v>5732</v>
      </c>
      <c r="D752" s="823" t="s">
        <v>6270</v>
      </c>
      <c r="E752" s="823" t="s">
        <v>6271</v>
      </c>
      <c r="F752" s="832"/>
      <c r="G752" s="832"/>
      <c r="H752" s="832"/>
      <c r="I752" s="832"/>
      <c r="J752" s="832"/>
      <c r="K752" s="832"/>
      <c r="L752" s="832"/>
      <c r="M752" s="832"/>
      <c r="N752" s="832">
        <v>1.6</v>
      </c>
      <c r="O752" s="832">
        <v>93.76</v>
      </c>
      <c r="P752" s="828"/>
      <c r="Q752" s="833">
        <v>58.6</v>
      </c>
    </row>
    <row r="753" spans="1:17" ht="14.45" customHeight="1" x14ac:dyDescent="0.2">
      <c r="A753" s="822" t="s">
        <v>575</v>
      </c>
      <c r="B753" s="823" t="s">
        <v>6720</v>
      </c>
      <c r="C753" s="823" t="s">
        <v>5732</v>
      </c>
      <c r="D753" s="823" t="s">
        <v>6274</v>
      </c>
      <c r="E753" s="823" t="s">
        <v>6275</v>
      </c>
      <c r="F753" s="832"/>
      <c r="G753" s="832"/>
      <c r="H753" s="832"/>
      <c r="I753" s="832"/>
      <c r="J753" s="832"/>
      <c r="K753" s="832"/>
      <c r="L753" s="832"/>
      <c r="M753" s="832"/>
      <c r="N753" s="832">
        <v>0.55000000000000004</v>
      </c>
      <c r="O753" s="832">
        <v>390.94</v>
      </c>
      <c r="P753" s="828"/>
      <c r="Q753" s="833">
        <v>710.8</v>
      </c>
    </row>
    <row r="754" spans="1:17" ht="14.45" customHeight="1" x14ac:dyDescent="0.2">
      <c r="A754" s="822" t="s">
        <v>575</v>
      </c>
      <c r="B754" s="823" t="s">
        <v>6720</v>
      </c>
      <c r="C754" s="823" t="s">
        <v>5732</v>
      </c>
      <c r="D754" s="823" t="s">
        <v>6289</v>
      </c>
      <c r="E754" s="823" t="s">
        <v>6290</v>
      </c>
      <c r="F754" s="832"/>
      <c r="G754" s="832"/>
      <c r="H754" s="832"/>
      <c r="I754" s="832"/>
      <c r="J754" s="832"/>
      <c r="K754" s="832"/>
      <c r="L754" s="832"/>
      <c r="M754" s="832"/>
      <c r="N754" s="832">
        <v>5.3000000000000007</v>
      </c>
      <c r="O754" s="832">
        <v>3583.39</v>
      </c>
      <c r="P754" s="828"/>
      <c r="Q754" s="833">
        <v>676.11132075471687</v>
      </c>
    </row>
    <row r="755" spans="1:17" ht="14.45" customHeight="1" x14ac:dyDescent="0.2">
      <c r="A755" s="822" t="s">
        <v>575</v>
      </c>
      <c r="B755" s="823" t="s">
        <v>6720</v>
      </c>
      <c r="C755" s="823" t="s">
        <v>5732</v>
      </c>
      <c r="D755" s="823" t="s">
        <v>6293</v>
      </c>
      <c r="E755" s="823" t="s">
        <v>2000</v>
      </c>
      <c r="F755" s="832"/>
      <c r="G755" s="832"/>
      <c r="H755" s="832"/>
      <c r="I755" s="832"/>
      <c r="J755" s="832">
        <v>1.1000000000000001</v>
      </c>
      <c r="K755" s="832">
        <v>163.35</v>
      </c>
      <c r="L755" s="832">
        <v>1</v>
      </c>
      <c r="M755" s="832">
        <v>148.49999999999997</v>
      </c>
      <c r="N755" s="832">
        <v>27.5</v>
      </c>
      <c r="O755" s="832">
        <v>8777.9</v>
      </c>
      <c r="P755" s="828">
        <v>53.736761554943371</v>
      </c>
      <c r="Q755" s="833">
        <v>319.19636363636363</v>
      </c>
    </row>
    <row r="756" spans="1:17" ht="14.45" customHeight="1" x14ac:dyDescent="0.2">
      <c r="A756" s="822" t="s">
        <v>575</v>
      </c>
      <c r="B756" s="823" t="s">
        <v>6720</v>
      </c>
      <c r="C756" s="823" t="s">
        <v>5732</v>
      </c>
      <c r="D756" s="823" t="s">
        <v>6294</v>
      </c>
      <c r="E756" s="823" t="s">
        <v>1986</v>
      </c>
      <c r="F756" s="832"/>
      <c r="G756" s="832"/>
      <c r="H756" s="832"/>
      <c r="I756" s="832"/>
      <c r="J756" s="832"/>
      <c r="K756" s="832"/>
      <c r="L756" s="832"/>
      <c r="M756" s="832"/>
      <c r="N756" s="832">
        <v>77</v>
      </c>
      <c r="O756" s="832">
        <v>4084.51</v>
      </c>
      <c r="P756" s="828"/>
      <c r="Q756" s="833">
        <v>53.045584415584422</v>
      </c>
    </row>
    <row r="757" spans="1:17" ht="14.45" customHeight="1" x14ac:dyDescent="0.2">
      <c r="A757" s="822" t="s">
        <v>575</v>
      </c>
      <c r="B757" s="823" t="s">
        <v>6720</v>
      </c>
      <c r="C757" s="823" t="s">
        <v>5732</v>
      </c>
      <c r="D757" s="823" t="s">
        <v>6297</v>
      </c>
      <c r="E757" s="823" t="s">
        <v>6298</v>
      </c>
      <c r="F757" s="832"/>
      <c r="G757" s="832"/>
      <c r="H757" s="832"/>
      <c r="I757" s="832"/>
      <c r="J757" s="832"/>
      <c r="K757" s="832"/>
      <c r="L757" s="832"/>
      <c r="M757" s="832"/>
      <c r="N757" s="832">
        <v>6</v>
      </c>
      <c r="O757" s="832">
        <v>21780</v>
      </c>
      <c r="P757" s="828"/>
      <c r="Q757" s="833">
        <v>3630</v>
      </c>
    </row>
    <row r="758" spans="1:17" ht="14.45" customHeight="1" x14ac:dyDescent="0.2">
      <c r="A758" s="822" t="s">
        <v>575</v>
      </c>
      <c r="B758" s="823" t="s">
        <v>6720</v>
      </c>
      <c r="C758" s="823" t="s">
        <v>5732</v>
      </c>
      <c r="D758" s="823" t="s">
        <v>6300</v>
      </c>
      <c r="E758" s="823" t="s">
        <v>2000</v>
      </c>
      <c r="F758" s="832"/>
      <c r="G758" s="832"/>
      <c r="H758" s="832"/>
      <c r="I758" s="832"/>
      <c r="J758" s="832"/>
      <c r="K758" s="832"/>
      <c r="L758" s="832"/>
      <c r="M758" s="832"/>
      <c r="N758" s="832">
        <v>1.2</v>
      </c>
      <c r="O758" s="832">
        <v>814.38</v>
      </c>
      <c r="P758" s="828"/>
      <c r="Q758" s="833">
        <v>678.65</v>
      </c>
    </row>
    <row r="759" spans="1:17" ht="14.45" customHeight="1" x14ac:dyDescent="0.2">
      <c r="A759" s="822" t="s">
        <v>575</v>
      </c>
      <c r="B759" s="823" t="s">
        <v>6720</v>
      </c>
      <c r="C759" s="823" t="s">
        <v>5732</v>
      </c>
      <c r="D759" s="823" t="s">
        <v>6304</v>
      </c>
      <c r="E759" s="823" t="s">
        <v>6305</v>
      </c>
      <c r="F759" s="832"/>
      <c r="G759" s="832"/>
      <c r="H759" s="832"/>
      <c r="I759" s="832"/>
      <c r="J759" s="832"/>
      <c r="K759" s="832"/>
      <c r="L759" s="832"/>
      <c r="M759" s="832"/>
      <c r="N759" s="832">
        <v>81.100000000000009</v>
      </c>
      <c r="O759" s="832">
        <v>34678.479999999996</v>
      </c>
      <c r="P759" s="828"/>
      <c r="Q759" s="833">
        <v>427.60147965474715</v>
      </c>
    </row>
    <row r="760" spans="1:17" ht="14.45" customHeight="1" x14ac:dyDescent="0.2">
      <c r="A760" s="822" t="s">
        <v>575</v>
      </c>
      <c r="B760" s="823" t="s">
        <v>6720</v>
      </c>
      <c r="C760" s="823" t="s">
        <v>5732</v>
      </c>
      <c r="D760" s="823" t="s">
        <v>6310</v>
      </c>
      <c r="E760" s="823" t="s">
        <v>1958</v>
      </c>
      <c r="F760" s="832"/>
      <c r="G760" s="832"/>
      <c r="H760" s="832"/>
      <c r="I760" s="832"/>
      <c r="J760" s="832"/>
      <c r="K760" s="832"/>
      <c r="L760" s="832"/>
      <c r="M760" s="832"/>
      <c r="N760" s="832">
        <v>9.9</v>
      </c>
      <c r="O760" s="832">
        <v>13552.739999999998</v>
      </c>
      <c r="P760" s="828"/>
      <c r="Q760" s="833">
        <v>1368.9636363636362</v>
      </c>
    </row>
    <row r="761" spans="1:17" ht="14.45" customHeight="1" x14ac:dyDescent="0.2">
      <c r="A761" s="822" t="s">
        <v>575</v>
      </c>
      <c r="B761" s="823" t="s">
        <v>6720</v>
      </c>
      <c r="C761" s="823" t="s">
        <v>5732</v>
      </c>
      <c r="D761" s="823" t="s">
        <v>6325</v>
      </c>
      <c r="E761" s="823" t="s">
        <v>1986</v>
      </c>
      <c r="F761" s="832"/>
      <c r="G761" s="832"/>
      <c r="H761" s="832"/>
      <c r="I761" s="832"/>
      <c r="J761" s="832"/>
      <c r="K761" s="832"/>
      <c r="L761" s="832"/>
      <c r="M761" s="832"/>
      <c r="N761" s="832">
        <v>8</v>
      </c>
      <c r="O761" s="832">
        <v>267.12</v>
      </c>
      <c r="P761" s="828"/>
      <c r="Q761" s="833">
        <v>33.39</v>
      </c>
    </row>
    <row r="762" spans="1:17" ht="14.45" customHeight="1" x14ac:dyDescent="0.2">
      <c r="A762" s="822" t="s">
        <v>575</v>
      </c>
      <c r="B762" s="823" t="s">
        <v>6720</v>
      </c>
      <c r="C762" s="823" t="s">
        <v>5732</v>
      </c>
      <c r="D762" s="823" t="s">
        <v>6329</v>
      </c>
      <c r="E762" s="823" t="s">
        <v>1978</v>
      </c>
      <c r="F762" s="832"/>
      <c r="G762" s="832"/>
      <c r="H762" s="832"/>
      <c r="I762" s="832"/>
      <c r="J762" s="832"/>
      <c r="K762" s="832"/>
      <c r="L762" s="832"/>
      <c r="M762" s="832"/>
      <c r="N762" s="832">
        <v>12.1</v>
      </c>
      <c r="O762" s="832">
        <v>7395.26</v>
      </c>
      <c r="P762" s="828"/>
      <c r="Q762" s="833">
        <v>611.17851239669426</v>
      </c>
    </row>
    <row r="763" spans="1:17" ht="14.45" customHeight="1" x14ac:dyDescent="0.2">
      <c r="A763" s="822" t="s">
        <v>575</v>
      </c>
      <c r="B763" s="823" t="s">
        <v>6720</v>
      </c>
      <c r="C763" s="823" t="s">
        <v>5732</v>
      </c>
      <c r="D763" s="823" t="s">
        <v>6330</v>
      </c>
      <c r="E763" s="823" t="s">
        <v>6331</v>
      </c>
      <c r="F763" s="832"/>
      <c r="G763" s="832"/>
      <c r="H763" s="832"/>
      <c r="I763" s="832"/>
      <c r="J763" s="832">
        <v>3.4</v>
      </c>
      <c r="K763" s="832">
        <v>5367.63</v>
      </c>
      <c r="L763" s="832">
        <v>1</v>
      </c>
      <c r="M763" s="832">
        <v>1578.714705882353</v>
      </c>
      <c r="N763" s="832">
        <v>3.6</v>
      </c>
      <c r="O763" s="832">
        <v>6918.6</v>
      </c>
      <c r="P763" s="828">
        <v>1.2889487539193276</v>
      </c>
      <c r="Q763" s="833">
        <v>1921.8333333333335</v>
      </c>
    </row>
    <row r="764" spans="1:17" ht="14.45" customHeight="1" x14ac:dyDescent="0.2">
      <c r="A764" s="822" t="s">
        <v>575</v>
      </c>
      <c r="B764" s="823" t="s">
        <v>6720</v>
      </c>
      <c r="C764" s="823" t="s">
        <v>5732</v>
      </c>
      <c r="D764" s="823" t="s">
        <v>6341</v>
      </c>
      <c r="E764" s="823" t="s">
        <v>6342</v>
      </c>
      <c r="F764" s="832"/>
      <c r="G764" s="832"/>
      <c r="H764" s="832"/>
      <c r="I764" s="832"/>
      <c r="J764" s="832"/>
      <c r="K764" s="832"/>
      <c r="L764" s="832"/>
      <c r="M764" s="832"/>
      <c r="N764" s="832">
        <v>52</v>
      </c>
      <c r="O764" s="832">
        <v>7446.4</v>
      </c>
      <c r="P764" s="828"/>
      <c r="Q764" s="833">
        <v>143.19999999999999</v>
      </c>
    </row>
    <row r="765" spans="1:17" ht="14.45" customHeight="1" x14ac:dyDescent="0.2">
      <c r="A765" s="822" t="s">
        <v>575</v>
      </c>
      <c r="B765" s="823" t="s">
        <v>6720</v>
      </c>
      <c r="C765" s="823" t="s">
        <v>5732</v>
      </c>
      <c r="D765" s="823" t="s">
        <v>6347</v>
      </c>
      <c r="E765" s="823" t="s">
        <v>6348</v>
      </c>
      <c r="F765" s="832"/>
      <c r="G765" s="832"/>
      <c r="H765" s="832"/>
      <c r="I765" s="832"/>
      <c r="J765" s="832"/>
      <c r="K765" s="832"/>
      <c r="L765" s="832"/>
      <c r="M765" s="832"/>
      <c r="N765" s="832">
        <v>0.6</v>
      </c>
      <c r="O765" s="832">
        <v>4061.55</v>
      </c>
      <c r="P765" s="828"/>
      <c r="Q765" s="833">
        <v>6769.2500000000009</v>
      </c>
    </row>
    <row r="766" spans="1:17" ht="14.45" customHeight="1" x14ac:dyDescent="0.2">
      <c r="A766" s="822" t="s">
        <v>575</v>
      </c>
      <c r="B766" s="823" t="s">
        <v>6720</v>
      </c>
      <c r="C766" s="823" t="s">
        <v>5732</v>
      </c>
      <c r="D766" s="823" t="s">
        <v>6350</v>
      </c>
      <c r="E766" s="823" t="s">
        <v>1288</v>
      </c>
      <c r="F766" s="832"/>
      <c r="G766" s="832"/>
      <c r="H766" s="832"/>
      <c r="I766" s="832"/>
      <c r="J766" s="832"/>
      <c r="K766" s="832"/>
      <c r="L766" s="832"/>
      <c r="M766" s="832"/>
      <c r="N766" s="832">
        <v>15</v>
      </c>
      <c r="O766" s="832">
        <v>19310.400000000001</v>
      </c>
      <c r="P766" s="828"/>
      <c r="Q766" s="833">
        <v>1287.3600000000001</v>
      </c>
    </row>
    <row r="767" spans="1:17" ht="14.45" customHeight="1" x14ac:dyDescent="0.2">
      <c r="A767" s="822" t="s">
        <v>575</v>
      </c>
      <c r="B767" s="823" t="s">
        <v>6720</v>
      </c>
      <c r="C767" s="823" t="s">
        <v>5732</v>
      </c>
      <c r="D767" s="823" t="s">
        <v>6354</v>
      </c>
      <c r="E767" s="823" t="s">
        <v>6355</v>
      </c>
      <c r="F767" s="832"/>
      <c r="G767" s="832"/>
      <c r="H767" s="832"/>
      <c r="I767" s="832"/>
      <c r="J767" s="832"/>
      <c r="K767" s="832"/>
      <c r="L767" s="832"/>
      <c r="M767" s="832"/>
      <c r="N767" s="832">
        <v>7</v>
      </c>
      <c r="O767" s="832">
        <v>4793.09</v>
      </c>
      <c r="P767" s="828"/>
      <c r="Q767" s="833">
        <v>684.72714285714289</v>
      </c>
    </row>
    <row r="768" spans="1:17" ht="14.45" customHeight="1" x14ac:dyDescent="0.2">
      <c r="A768" s="822" t="s">
        <v>575</v>
      </c>
      <c r="B768" s="823" t="s">
        <v>6720</v>
      </c>
      <c r="C768" s="823" t="s">
        <v>5732</v>
      </c>
      <c r="D768" s="823" t="s">
        <v>6358</v>
      </c>
      <c r="E768" s="823" t="s">
        <v>1351</v>
      </c>
      <c r="F768" s="832"/>
      <c r="G768" s="832"/>
      <c r="H768" s="832"/>
      <c r="I768" s="832"/>
      <c r="J768" s="832"/>
      <c r="K768" s="832"/>
      <c r="L768" s="832"/>
      <c r="M768" s="832"/>
      <c r="N768" s="832">
        <v>7.45</v>
      </c>
      <c r="O768" s="832">
        <v>2808.15</v>
      </c>
      <c r="P768" s="828"/>
      <c r="Q768" s="833">
        <v>376.93288590604027</v>
      </c>
    </row>
    <row r="769" spans="1:17" ht="14.45" customHeight="1" x14ac:dyDescent="0.2">
      <c r="A769" s="822" t="s">
        <v>575</v>
      </c>
      <c r="B769" s="823" t="s">
        <v>6720</v>
      </c>
      <c r="C769" s="823" t="s">
        <v>5732</v>
      </c>
      <c r="D769" s="823" t="s">
        <v>6359</v>
      </c>
      <c r="E769" s="823" t="s">
        <v>1349</v>
      </c>
      <c r="F769" s="832"/>
      <c r="G769" s="832"/>
      <c r="H769" s="832"/>
      <c r="I769" s="832"/>
      <c r="J769" s="832"/>
      <c r="K769" s="832"/>
      <c r="L769" s="832"/>
      <c r="M769" s="832"/>
      <c r="N769" s="832">
        <v>76.099999999999994</v>
      </c>
      <c r="O769" s="832">
        <v>62819.340000000004</v>
      </c>
      <c r="P769" s="828"/>
      <c r="Q769" s="833">
        <v>825.48409986859406</v>
      </c>
    </row>
    <row r="770" spans="1:17" ht="14.45" customHeight="1" x14ac:dyDescent="0.2">
      <c r="A770" s="822" t="s">
        <v>575</v>
      </c>
      <c r="B770" s="823" t="s">
        <v>6720</v>
      </c>
      <c r="C770" s="823" t="s">
        <v>6363</v>
      </c>
      <c r="D770" s="823" t="s">
        <v>6366</v>
      </c>
      <c r="E770" s="823" t="s">
        <v>6367</v>
      </c>
      <c r="F770" s="832"/>
      <c r="G770" s="832"/>
      <c r="H770" s="832"/>
      <c r="I770" s="832"/>
      <c r="J770" s="832"/>
      <c r="K770" s="832"/>
      <c r="L770" s="832"/>
      <c r="M770" s="832"/>
      <c r="N770" s="832">
        <v>9</v>
      </c>
      <c r="O770" s="832">
        <v>19959.57</v>
      </c>
      <c r="P770" s="828"/>
      <c r="Q770" s="833">
        <v>2217.73</v>
      </c>
    </row>
    <row r="771" spans="1:17" ht="14.45" customHeight="1" x14ac:dyDescent="0.2">
      <c r="A771" s="822" t="s">
        <v>575</v>
      </c>
      <c r="B771" s="823" t="s">
        <v>6720</v>
      </c>
      <c r="C771" s="823" t="s">
        <v>6363</v>
      </c>
      <c r="D771" s="823" t="s">
        <v>6368</v>
      </c>
      <c r="E771" s="823" t="s">
        <v>6369</v>
      </c>
      <c r="F771" s="832"/>
      <c r="G771" s="832"/>
      <c r="H771" s="832"/>
      <c r="I771" s="832"/>
      <c r="J771" s="832"/>
      <c r="K771" s="832"/>
      <c r="L771" s="832"/>
      <c r="M771" s="832"/>
      <c r="N771" s="832">
        <v>28</v>
      </c>
      <c r="O771" s="832">
        <v>75294.38</v>
      </c>
      <c r="P771" s="828"/>
      <c r="Q771" s="833">
        <v>2689.085</v>
      </c>
    </row>
    <row r="772" spans="1:17" ht="14.45" customHeight="1" x14ac:dyDescent="0.2">
      <c r="A772" s="822" t="s">
        <v>575</v>
      </c>
      <c r="B772" s="823" t="s">
        <v>6720</v>
      </c>
      <c r="C772" s="823" t="s">
        <v>6363</v>
      </c>
      <c r="D772" s="823" t="s">
        <v>6377</v>
      </c>
      <c r="E772" s="823" t="s">
        <v>6378</v>
      </c>
      <c r="F772" s="832"/>
      <c r="G772" s="832"/>
      <c r="H772" s="832"/>
      <c r="I772" s="832"/>
      <c r="J772" s="832"/>
      <c r="K772" s="832"/>
      <c r="L772" s="832"/>
      <c r="M772" s="832"/>
      <c r="N772" s="832">
        <v>3</v>
      </c>
      <c r="O772" s="832">
        <v>3724.1099999999997</v>
      </c>
      <c r="P772" s="828"/>
      <c r="Q772" s="833">
        <v>1241.3699999999999</v>
      </c>
    </row>
    <row r="773" spans="1:17" ht="14.45" customHeight="1" x14ac:dyDescent="0.2">
      <c r="A773" s="822" t="s">
        <v>575</v>
      </c>
      <c r="B773" s="823" t="s">
        <v>6720</v>
      </c>
      <c r="C773" s="823" t="s">
        <v>5756</v>
      </c>
      <c r="D773" s="823" t="s">
        <v>6716</v>
      </c>
      <c r="E773" s="823" t="s">
        <v>6717</v>
      </c>
      <c r="F773" s="832"/>
      <c r="G773" s="832"/>
      <c r="H773" s="832"/>
      <c r="I773" s="832"/>
      <c r="J773" s="832"/>
      <c r="K773" s="832"/>
      <c r="L773" s="832"/>
      <c r="M773" s="832"/>
      <c r="N773" s="832">
        <v>5</v>
      </c>
      <c r="O773" s="832">
        <v>2639.8500000000004</v>
      </c>
      <c r="P773" s="828"/>
      <c r="Q773" s="833">
        <v>527.97</v>
      </c>
    </row>
    <row r="774" spans="1:17" ht="14.45" customHeight="1" x14ac:dyDescent="0.2">
      <c r="A774" s="822" t="s">
        <v>575</v>
      </c>
      <c r="B774" s="823" t="s">
        <v>6720</v>
      </c>
      <c r="C774" s="823" t="s">
        <v>5756</v>
      </c>
      <c r="D774" s="823" t="s">
        <v>6490</v>
      </c>
      <c r="E774" s="823" t="s">
        <v>6491</v>
      </c>
      <c r="F774" s="832"/>
      <c r="G774" s="832"/>
      <c r="H774" s="832"/>
      <c r="I774" s="832"/>
      <c r="J774" s="832"/>
      <c r="K774" s="832"/>
      <c r="L774" s="832"/>
      <c r="M774" s="832"/>
      <c r="N774" s="832">
        <v>2</v>
      </c>
      <c r="O774" s="832">
        <v>968.08</v>
      </c>
      <c r="P774" s="828"/>
      <c r="Q774" s="833">
        <v>484.04</v>
      </c>
    </row>
    <row r="775" spans="1:17" ht="14.45" customHeight="1" x14ac:dyDescent="0.2">
      <c r="A775" s="822" t="s">
        <v>575</v>
      </c>
      <c r="B775" s="823" t="s">
        <v>6720</v>
      </c>
      <c r="C775" s="823" t="s">
        <v>5756</v>
      </c>
      <c r="D775" s="823" t="s">
        <v>6558</v>
      </c>
      <c r="E775" s="823" t="s">
        <v>6559</v>
      </c>
      <c r="F775" s="832"/>
      <c r="G775" s="832"/>
      <c r="H775" s="832"/>
      <c r="I775" s="832"/>
      <c r="J775" s="832"/>
      <c r="K775" s="832"/>
      <c r="L775" s="832"/>
      <c r="M775" s="832"/>
      <c r="N775" s="832">
        <v>3</v>
      </c>
      <c r="O775" s="832">
        <v>1859.54</v>
      </c>
      <c r="P775" s="828"/>
      <c r="Q775" s="833">
        <v>619.84666666666669</v>
      </c>
    </row>
    <row r="776" spans="1:17" ht="14.45" customHeight="1" x14ac:dyDescent="0.2">
      <c r="A776" s="822" t="s">
        <v>575</v>
      </c>
      <c r="B776" s="823" t="s">
        <v>6720</v>
      </c>
      <c r="C776" s="823" t="s">
        <v>5756</v>
      </c>
      <c r="D776" s="823" t="s">
        <v>6721</v>
      </c>
      <c r="E776" s="823" t="s">
        <v>6491</v>
      </c>
      <c r="F776" s="832"/>
      <c r="G776" s="832"/>
      <c r="H776" s="832"/>
      <c r="I776" s="832"/>
      <c r="J776" s="832"/>
      <c r="K776" s="832"/>
      <c r="L776" s="832"/>
      <c r="M776" s="832"/>
      <c r="N776" s="832">
        <v>2</v>
      </c>
      <c r="O776" s="832">
        <v>1426</v>
      </c>
      <c r="P776" s="828"/>
      <c r="Q776" s="833">
        <v>713</v>
      </c>
    </row>
    <row r="777" spans="1:17" ht="14.45" customHeight="1" x14ac:dyDescent="0.2">
      <c r="A777" s="822" t="s">
        <v>575</v>
      </c>
      <c r="B777" s="823" t="s">
        <v>6720</v>
      </c>
      <c r="C777" s="823" t="s">
        <v>5728</v>
      </c>
      <c r="D777" s="823" t="s">
        <v>5819</v>
      </c>
      <c r="E777" s="823" t="s">
        <v>5820</v>
      </c>
      <c r="F777" s="832"/>
      <c r="G777" s="832"/>
      <c r="H777" s="832"/>
      <c r="I777" s="832"/>
      <c r="J777" s="832">
        <v>3</v>
      </c>
      <c r="K777" s="832">
        <v>762</v>
      </c>
      <c r="L777" s="832">
        <v>1</v>
      </c>
      <c r="M777" s="832">
        <v>254</v>
      </c>
      <c r="N777" s="832">
        <v>15</v>
      </c>
      <c r="O777" s="832">
        <v>3825</v>
      </c>
      <c r="P777" s="828">
        <v>5.0196850393700787</v>
      </c>
      <c r="Q777" s="833">
        <v>255</v>
      </c>
    </row>
    <row r="778" spans="1:17" ht="14.45" customHeight="1" x14ac:dyDescent="0.2">
      <c r="A778" s="822" t="s">
        <v>575</v>
      </c>
      <c r="B778" s="823" t="s">
        <v>6720</v>
      </c>
      <c r="C778" s="823" t="s">
        <v>5728</v>
      </c>
      <c r="D778" s="823" t="s">
        <v>6664</v>
      </c>
      <c r="E778" s="823" t="s">
        <v>6665</v>
      </c>
      <c r="F778" s="832"/>
      <c r="G778" s="832"/>
      <c r="H778" s="832"/>
      <c r="I778" s="832"/>
      <c r="J778" s="832">
        <v>0</v>
      </c>
      <c r="K778" s="832">
        <v>0</v>
      </c>
      <c r="L778" s="832"/>
      <c r="M778" s="832"/>
      <c r="N778" s="832">
        <v>0</v>
      </c>
      <c r="O778" s="832">
        <v>0</v>
      </c>
      <c r="P778" s="828"/>
      <c r="Q778" s="833"/>
    </row>
    <row r="779" spans="1:17" ht="14.45" customHeight="1" x14ac:dyDescent="0.2">
      <c r="A779" s="822" t="s">
        <v>575</v>
      </c>
      <c r="B779" s="823" t="s">
        <v>6720</v>
      </c>
      <c r="C779" s="823" t="s">
        <v>5728</v>
      </c>
      <c r="D779" s="823" t="s">
        <v>6666</v>
      </c>
      <c r="E779" s="823" t="s">
        <v>6667</v>
      </c>
      <c r="F779" s="832"/>
      <c r="G779" s="832"/>
      <c r="H779" s="832"/>
      <c r="I779" s="832"/>
      <c r="J779" s="832">
        <v>120</v>
      </c>
      <c r="K779" s="832">
        <v>0</v>
      </c>
      <c r="L779" s="832"/>
      <c r="M779" s="832">
        <v>0</v>
      </c>
      <c r="N779" s="832">
        <v>1465</v>
      </c>
      <c r="O779" s="832">
        <v>0</v>
      </c>
      <c r="P779" s="828"/>
      <c r="Q779" s="833">
        <v>0</v>
      </c>
    </row>
    <row r="780" spans="1:17" ht="14.45" customHeight="1" x14ac:dyDescent="0.2">
      <c r="A780" s="822" t="s">
        <v>575</v>
      </c>
      <c r="B780" s="823" t="s">
        <v>6720</v>
      </c>
      <c r="C780" s="823" t="s">
        <v>5728</v>
      </c>
      <c r="D780" s="823" t="s">
        <v>6722</v>
      </c>
      <c r="E780" s="823" t="s">
        <v>6723</v>
      </c>
      <c r="F780" s="832"/>
      <c r="G780" s="832"/>
      <c r="H780" s="832"/>
      <c r="I780" s="832"/>
      <c r="J780" s="832"/>
      <c r="K780" s="832"/>
      <c r="L780" s="832"/>
      <c r="M780" s="832"/>
      <c r="N780" s="832">
        <v>1</v>
      </c>
      <c r="O780" s="832">
        <v>156</v>
      </c>
      <c r="P780" s="828"/>
      <c r="Q780" s="833">
        <v>156</v>
      </c>
    </row>
    <row r="781" spans="1:17" ht="14.45" customHeight="1" x14ac:dyDescent="0.2">
      <c r="A781" s="822" t="s">
        <v>575</v>
      </c>
      <c r="B781" s="823" t="s">
        <v>6720</v>
      </c>
      <c r="C781" s="823" t="s">
        <v>5728</v>
      </c>
      <c r="D781" s="823" t="s">
        <v>6704</v>
      </c>
      <c r="E781" s="823" t="s">
        <v>6705</v>
      </c>
      <c r="F781" s="832"/>
      <c r="G781" s="832"/>
      <c r="H781" s="832"/>
      <c r="I781" s="832"/>
      <c r="J781" s="832">
        <v>0</v>
      </c>
      <c r="K781" s="832">
        <v>0</v>
      </c>
      <c r="L781" s="832"/>
      <c r="M781" s="832"/>
      <c r="N781" s="832">
        <v>9</v>
      </c>
      <c r="O781" s="832">
        <v>3408</v>
      </c>
      <c r="P781" s="828"/>
      <c r="Q781" s="833">
        <v>378.66666666666669</v>
      </c>
    </row>
    <row r="782" spans="1:17" ht="14.45" customHeight="1" x14ac:dyDescent="0.2">
      <c r="A782" s="822" t="s">
        <v>575</v>
      </c>
      <c r="B782" s="823" t="s">
        <v>6720</v>
      </c>
      <c r="C782" s="823" t="s">
        <v>5728</v>
      </c>
      <c r="D782" s="823" t="s">
        <v>6718</v>
      </c>
      <c r="E782" s="823" t="s">
        <v>6719</v>
      </c>
      <c r="F782" s="832"/>
      <c r="G782" s="832"/>
      <c r="H782" s="832"/>
      <c r="I782" s="832"/>
      <c r="J782" s="832">
        <v>17</v>
      </c>
      <c r="K782" s="832">
        <v>40613</v>
      </c>
      <c r="L782" s="832">
        <v>1</v>
      </c>
      <c r="M782" s="832">
        <v>2389</v>
      </c>
      <c r="N782" s="832"/>
      <c r="O782" s="832"/>
      <c r="P782" s="828"/>
      <c r="Q782" s="833"/>
    </row>
    <row r="783" spans="1:17" ht="14.45" customHeight="1" x14ac:dyDescent="0.2">
      <c r="A783" s="822" t="s">
        <v>575</v>
      </c>
      <c r="B783" s="823" t="s">
        <v>6720</v>
      </c>
      <c r="C783" s="823" t="s">
        <v>5728</v>
      </c>
      <c r="D783" s="823" t="s">
        <v>6724</v>
      </c>
      <c r="E783" s="823" t="s">
        <v>6725</v>
      </c>
      <c r="F783" s="832"/>
      <c r="G783" s="832"/>
      <c r="H783" s="832"/>
      <c r="I783" s="832"/>
      <c r="J783" s="832">
        <v>26</v>
      </c>
      <c r="K783" s="832">
        <v>248352</v>
      </c>
      <c r="L783" s="832">
        <v>1</v>
      </c>
      <c r="M783" s="832">
        <v>9552</v>
      </c>
      <c r="N783" s="832">
        <v>830</v>
      </c>
      <c r="O783" s="832">
        <v>8048604</v>
      </c>
      <c r="P783" s="828">
        <v>32.408049864708154</v>
      </c>
      <c r="Q783" s="833">
        <v>9697.1132530120485</v>
      </c>
    </row>
    <row r="784" spans="1:17" ht="14.45" customHeight="1" x14ac:dyDescent="0.2">
      <c r="A784" s="822" t="s">
        <v>575</v>
      </c>
      <c r="B784" s="823" t="s">
        <v>6720</v>
      </c>
      <c r="C784" s="823" t="s">
        <v>5728</v>
      </c>
      <c r="D784" s="823" t="s">
        <v>6726</v>
      </c>
      <c r="E784" s="823" t="s">
        <v>6727</v>
      </c>
      <c r="F784" s="832"/>
      <c r="G784" s="832"/>
      <c r="H784" s="832"/>
      <c r="I784" s="832"/>
      <c r="J784" s="832"/>
      <c r="K784" s="832"/>
      <c r="L784" s="832"/>
      <c r="M784" s="832"/>
      <c r="N784" s="832">
        <v>237</v>
      </c>
      <c r="O784" s="832">
        <v>1532475</v>
      </c>
      <c r="P784" s="828"/>
      <c r="Q784" s="833">
        <v>6466.1392405063289</v>
      </c>
    </row>
    <row r="785" spans="1:17" ht="14.45" customHeight="1" x14ac:dyDescent="0.2">
      <c r="A785" s="822" t="s">
        <v>6728</v>
      </c>
      <c r="B785" s="823" t="s">
        <v>5811</v>
      </c>
      <c r="C785" s="823" t="s">
        <v>5756</v>
      </c>
      <c r="D785" s="823" t="s">
        <v>5828</v>
      </c>
      <c r="E785" s="823" t="s">
        <v>5829</v>
      </c>
      <c r="F785" s="832">
        <v>159</v>
      </c>
      <c r="G785" s="832">
        <v>143855.25</v>
      </c>
      <c r="H785" s="832">
        <v>159</v>
      </c>
      <c r="I785" s="832">
        <v>904.75</v>
      </c>
      <c r="J785" s="832">
        <v>1</v>
      </c>
      <c r="K785" s="832">
        <v>904.75</v>
      </c>
      <c r="L785" s="832">
        <v>1</v>
      </c>
      <c r="M785" s="832">
        <v>904.75</v>
      </c>
      <c r="N785" s="832">
        <v>1</v>
      </c>
      <c r="O785" s="832">
        <v>904.75</v>
      </c>
      <c r="P785" s="828">
        <v>1</v>
      </c>
      <c r="Q785" s="833">
        <v>904.75</v>
      </c>
    </row>
    <row r="786" spans="1:17" ht="14.45" customHeight="1" x14ac:dyDescent="0.2">
      <c r="A786" s="822" t="s">
        <v>6728</v>
      </c>
      <c r="B786" s="823" t="s">
        <v>5811</v>
      </c>
      <c r="C786" s="823" t="s">
        <v>5756</v>
      </c>
      <c r="D786" s="823" t="s">
        <v>5759</v>
      </c>
      <c r="E786" s="823" t="s">
        <v>5760</v>
      </c>
      <c r="F786" s="832">
        <v>1</v>
      </c>
      <c r="G786" s="832">
        <v>242.64</v>
      </c>
      <c r="H786" s="832"/>
      <c r="I786" s="832">
        <v>242.64</v>
      </c>
      <c r="J786" s="832"/>
      <c r="K786" s="832"/>
      <c r="L786" s="832"/>
      <c r="M786" s="832"/>
      <c r="N786" s="832"/>
      <c r="O786" s="832"/>
      <c r="P786" s="828"/>
      <c r="Q786" s="833"/>
    </row>
    <row r="787" spans="1:17" ht="14.45" customHeight="1" x14ac:dyDescent="0.2">
      <c r="A787" s="822" t="s">
        <v>6728</v>
      </c>
      <c r="B787" s="823" t="s">
        <v>5811</v>
      </c>
      <c r="C787" s="823" t="s">
        <v>5728</v>
      </c>
      <c r="D787" s="823" t="s">
        <v>5887</v>
      </c>
      <c r="E787" s="823" t="s">
        <v>5888</v>
      </c>
      <c r="F787" s="832">
        <v>5</v>
      </c>
      <c r="G787" s="832">
        <v>980</v>
      </c>
      <c r="H787" s="832">
        <v>4.924623115577889</v>
      </c>
      <c r="I787" s="832">
        <v>196</v>
      </c>
      <c r="J787" s="832">
        <v>1</v>
      </c>
      <c r="K787" s="832">
        <v>199</v>
      </c>
      <c r="L787" s="832">
        <v>1</v>
      </c>
      <c r="M787" s="832">
        <v>199</v>
      </c>
      <c r="N787" s="832">
        <v>1</v>
      </c>
      <c r="O787" s="832">
        <v>201</v>
      </c>
      <c r="P787" s="828">
        <v>1.0100502512562815</v>
      </c>
      <c r="Q787" s="833">
        <v>201</v>
      </c>
    </row>
    <row r="788" spans="1:17" ht="14.45" customHeight="1" x14ac:dyDescent="0.2">
      <c r="A788" s="822" t="s">
        <v>6728</v>
      </c>
      <c r="B788" s="823" t="s">
        <v>5811</v>
      </c>
      <c r="C788" s="823" t="s">
        <v>5728</v>
      </c>
      <c r="D788" s="823" t="s">
        <v>5819</v>
      </c>
      <c r="E788" s="823" t="s">
        <v>5820</v>
      </c>
      <c r="F788" s="832">
        <v>1438</v>
      </c>
      <c r="G788" s="832">
        <v>362376</v>
      </c>
      <c r="H788" s="832">
        <v>0.98120850437024121</v>
      </c>
      <c r="I788" s="832">
        <v>252</v>
      </c>
      <c r="J788" s="832">
        <v>1454</v>
      </c>
      <c r="K788" s="832">
        <v>369316</v>
      </c>
      <c r="L788" s="832">
        <v>1</v>
      </c>
      <c r="M788" s="832">
        <v>254</v>
      </c>
      <c r="N788" s="832">
        <v>1259</v>
      </c>
      <c r="O788" s="832">
        <v>321045</v>
      </c>
      <c r="P788" s="828">
        <v>0.86929621245762434</v>
      </c>
      <c r="Q788" s="833">
        <v>255</v>
      </c>
    </row>
    <row r="789" spans="1:17" ht="14.45" customHeight="1" x14ac:dyDescent="0.2">
      <c r="A789" s="822" t="s">
        <v>6728</v>
      </c>
      <c r="B789" s="823" t="s">
        <v>5811</v>
      </c>
      <c r="C789" s="823" t="s">
        <v>5728</v>
      </c>
      <c r="D789" s="823" t="s">
        <v>5821</v>
      </c>
      <c r="E789" s="823" t="s">
        <v>5822</v>
      </c>
      <c r="F789" s="832">
        <v>1002</v>
      </c>
      <c r="G789" s="832">
        <v>127254</v>
      </c>
      <c r="H789" s="832">
        <v>1.0337281278939416</v>
      </c>
      <c r="I789" s="832">
        <v>127</v>
      </c>
      <c r="J789" s="832">
        <v>977</v>
      </c>
      <c r="K789" s="832">
        <v>123102</v>
      </c>
      <c r="L789" s="832">
        <v>1</v>
      </c>
      <c r="M789" s="832">
        <v>126</v>
      </c>
      <c r="N789" s="832">
        <v>852</v>
      </c>
      <c r="O789" s="832">
        <v>108204</v>
      </c>
      <c r="P789" s="828">
        <v>0.87897840814933959</v>
      </c>
      <c r="Q789" s="833">
        <v>127</v>
      </c>
    </row>
    <row r="790" spans="1:17" ht="14.45" customHeight="1" x14ac:dyDescent="0.2">
      <c r="A790" s="822" t="s">
        <v>6728</v>
      </c>
      <c r="B790" s="823" t="s">
        <v>5811</v>
      </c>
      <c r="C790" s="823" t="s">
        <v>5728</v>
      </c>
      <c r="D790" s="823" t="s">
        <v>5830</v>
      </c>
      <c r="E790" s="823" t="s">
        <v>5831</v>
      </c>
      <c r="F790" s="832">
        <v>1</v>
      </c>
      <c r="G790" s="832">
        <v>332</v>
      </c>
      <c r="H790" s="832">
        <v>0.19880239520958085</v>
      </c>
      <c r="I790" s="832">
        <v>332</v>
      </c>
      <c r="J790" s="832">
        <v>5</v>
      </c>
      <c r="K790" s="832">
        <v>1670</v>
      </c>
      <c r="L790" s="832">
        <v>1</v>
      </c>
      <c r="M790" s="832">
        <v>334</v>
      </c>
      <c r="N790" s="832"/>
      <c r="O790" s="832"/>
      <c r="P790" s="828"/>
      <c r="Q790" s="833"/>
    </row>
    <row r="791" spans="1:17" ht="14.45" customHeight="1" x14ac:dyDescent="0.2">
      <c r="A791" s="822" t="s">
        <v>6728</v>
      </c>
      <c r="B791" s="823" t="s">
        <v>5811</v>
      </c>
      <c r="C791" s="823" t="s">
        <v>5728</v>
      </c>
      <c r="D791" s="823" t="s">
        <v>5832</v>
      </c>
      <c r="E791" s="823" t="s">
        <v>5833</v>
      </c>
      <c r="F791" s="832">
        <v>58</v>
      </c>
      <c r="G791" s="832">
        <v>28768</v>
      </c>
      <c r="H791" s="832">
        <v>1.5201860071866413</v>
      </c>
      <c r="I791" s="832">
        <v>496</v>
      </c>
      <c r="J791" s="832">
        <v>38</v>
      </c>
      <c r="K791" s="832">
        <v>18924</v>
      </c>
      <c r="L791" s="832">
        <v>1</v>
      </c>
      <c r="M791" s="832">
        <v>498</v>
      </c>
      <c r="N791" s="832">
        <v>12</v>
      </c>
      <c r="O791" s="832">
        <v>5988</v>
      </c>
      <c r="P791" s="828">
        <v>0.31642358909321494</v>
      </c>
      <c r="Q791" s="833">
        <v>499</v>
      </c>
    </row>
    <row r="792" spans="1:17" ht="14.45" customHeight="1" x14ac:dyDescent="0.2">
      <c r="A792" s="822" t="s">
        <v>6728</v>
      </c>
      <c r="B792" s="823" t="s">
        <v>5811</v>
      </c>
      <c r="C792" s="823" t="s">
        <v>5728</v>
      </c>
      <c r="D792" s="823" t="s">
        <v>5834</v>
      </c>
      <c r="E792" s="823" t="s">
        <v>5835</v>
      </c>
      <c r="F792" s="832">
        <v>7</v>
      </c>
      <c r="G792" s="832">
        <v>4823</v>
      </c>
      <c r="H792" s="832">
        <v>9.4320804161614577E-2</v>
      </c>
      <c r="I792" s="832">
        <v>689</v>
      </c>
      <c r="J792" s="832">
        <v>74</v>
      </c>
      <c r="K792" s="832">
        <v>51134</v>
      </c>
      <c r="L792" s="832">
        <v>1</v>
      </c>
      <c r="M792" s="832">
        <v>691</v>
      </c>
      <c r="N792" s="832">
        <v>3</v>
      </c>
      <c r="O792" s="832">
        <v>2076</v>
      </c>
      <c r="P792" s="828">
        <v>4.0599209919036261E-2</v>
      </c>
      <c r="Q792" s="833">
        <v>692</v>
      </c>
    </row>
    <row r="793" spans="1:17" ht="14.45" customHeight="1" x14ac:dyDescent="0.2">
      <c r="A793" s="822" t="s">
        <v>6728</v>
      </c>
      <c r="B793" s="823" t="s">
        <v>5811</v>
      </c>
      <c r="C793" s="823" t="s">
        <v>5728</v>
      </c>
      <c r="D793" s="823" t="s">
        <v>6729</v>
      </c>
      <c r="E793" s="823" t="s">
        <v>5841</v>
      </c>
      <c r="F793" s="832">
        <v>235</v>
      </c>
      <c r="G793" s="832">
        <v>178835</v>
      </c>
      <c r="H793" s="832">
        <v>0.99737876802096981</v>
      </c>
      <c r="I793" s="832">
        <v>761</v>
      </c>
      <c r="J793" s="832">
        <v>235</v>
      </c>
      <c r="K793" s="832">
        <v>179305</v>
      </c>
      <c r="L793" s="832">
        <v>1</v>
      </c>
      <c r="M793" s="832">
        <v>763</v>
      </c>
      <c r="N793" s="832">
        <v>213</v>
      </c>
      <c r="O793" s="832">
        <v>162732</v>
      </c>
      <c r="P793" s="828">
        <v>0.9075708987479435</v>
      </c>
      <c r="Q793" s="833">
        <v>764</v>
      </c>
    </row>
    <row r="794" spans="1:17" ht="14.45" customHeight="1" x14ac:dyDescent="0.2">
      <c r="A794" s="822" t="s">
        <v>6728</v>
      </c>
      <c r="B794" s="823" t="s">
        <v>5811</v>
      </c>
      <c r="C794" s="823" t="s">
        <v>5728</v>
      </c>
      <c r="D794" s="823" t="s">
        <v>5836</v>
      </c>
      <c r="E794" s="823" t="s">
        <v>5833</v>
      </c>
      <c r="F794" s="832">
        <v>116</v>
      </c>
      <c r="G794" s="832">
        <v>66004</v>
      </c>
      <c r="H794" s="832">
        <v>1.1754104783274566</v>
      </c>
      <c r="I794" s="832">
        <v>569</v>
      </c>
      <c r="J794" s="832">
        <v>98</v>
      </c>
      <c r="K794" s="832">
        <v>56154</v>
      </c>
      <c r="L794" s="832">
        <v>1</v>
      </c>
      <c r="M794" s="832">
        <v>573</v>
      </c>
      <c r="N794" s="832">
        <v>120</v>
      </c>
      <c r="O794" s="832">
        <v>69120</v>
      </c>
      <c r="P794" s="828">
        <v>1.2309007372582541</v>
      </c>
      <c r="Q794" s="833">
        <v>576</v>
      </c>
    </row>
    <row r="795" spans="1:17" ht="14.45" customHeight="1" x14ac:dyDescent="0.2">
      <c r="A795" s="822" t="s">
        <v>6728</v>
      </c>
      <c r="B795" s="823" t="s">
        <v>5811</v>
      </c>
      <c r="C795" s="823" t="s">
        <v>5728</v>
      </c>
      <c r="D795" s="823" t="s">
        <v>5837</v>
      </c>
      <c r="E795" s="823" t="s">
        <v>5835</v>
      </c>
      <c r="F795" s="832">
        <v>67</v>
      </c>
      <c r="G795" s="832">
        <v>51054</v>
      </c>
      <c r="H795" s="832">
        <v>0.6534326524343419</v>
      </c>
      <c r="I795" s="832">
        <v>762</v>
      </c>
      <c r="J795" s="832">
        <v>102</v>
      </c>
      <c r="K795" s="832">
        <v>78132</v>
      </c>
      <c r="L795" s="832">
        <v>1</v>
      </c>
      <c r="M795" s="832">
        <v>766</v>
      </c>
      <c r="N795" s="832">
        <v>116</v>
      </c>
      <c r="O795" s="832">
        <v>89204</v>
      </c>
      <c r="P795" s="828">
        <v>1.1417089028823018</v>
      </c>
      <c r="Q795" s="833">
        <v>769</v>
      </c>
    </row>
    <row r="796" spans="1:17" ht="14.45" customHeight="1" x14ac:dyDescent="0.2">
      <c r="A796" s="822" t="s">
        <v>6728</v>
      </c>
      <c r="B796" s="823" t="s">
        <v>5811</v>
      </c>
      <c r="C796" s="823" t="s">
        <v>5728</v>
      </c>
      <c r="D796" s="823" t="s">
        <v>5889</v>
      </c>
      <c r="E796" s="823" t="s">
        <v>5854</v>
      </c>
      <c r="F796" s="832">
        <v>1257</v>
      </c>
      <c r="G796" s="832">
        <v>1029483</v>
      </c>
      <c r="H796" s="832">
        <v>1.1444562159061475</v>
      </c>
      <c r="I796" s="832">
        <v>819</v>
      </c>
      <c r="J796" s="832">
        <v>1093</v>
      </c>
      <c r="K796" s="832">
        <v>899539</v>
      </c>
      <c r="L796" s="832">
        <v>1</v>
      </c>
      <c r="M796" s="832">
        <v>823</v>
      </c>
      <c r="N796" s="832">
        <v>851</v>
      </c>
      <c r="O796" s="832">
        <v>702926</v>
      </c>
      <c r="P796" s="828">
        <v>0.78142915426679671</v>
      </c>
      <c r="Q796" s="833">
        <v>826</v>
      </c>
    </row>
    <row r="797" spans="1:17" ht="14.45" customHeight="1" x14ac:dyDescent="0.2">
      <c r="A797" s="822" t="s">
        <v>6728</v>
      </c>
      <c r="B797" s="823" t="s">
        <v>5811</v>
      </c>
      <c r="C797" s="823" t="s">
        <v>5728</v>
      </c>
      <c r="D797" s="823" t="s">
        <v>5823</v>
      </c>
      <c r="E797" s="823" t="s">
        <v>5796</v>
      </c>
      <c r="F797" s="832">
        <v>4</v>
      </c>
      <c r="G797" s="832">
        <v>1856</v>
      </c>
      <c r="H797" s="832"/>
      <c r="I797" s="832">
        <v>464</v>
      </c>
      <c r="J797" s="832"/>
      <c r="K797" s="832"/>
      <c r="L797" s="832"/>
      <c r="M797" s="832"/>
      <c r="N797" s="832"/>
      <c r="O797" s="832"/>
      <c r="P797" s="828"/>
      <c r="Q797" s="833"/>
    </row>
    <row r="798" spans="1:17" ht="14.45" customHeight="1" x14ac:dyDescent="0.2">
      <c r="A798" s="822" t="s">
        <v>6728</v>
      </c>
      <c r="B798" s="823" t="s">
        <v>5811</v>
      </c>
      <c r="C798" s="823" t="s">
        <v>5728</v>
      </c>
      <c r="D798" s="823" t="s">
        <v>5838</v>
      </c>
      <c r="E798" s="823" t="s">
        <v>5798</v>
      </c>
      <c r="F798" s="832">
        <v>1</v>
      </c>
      <c r="G798" s="832">
        <v>447</v>
      </c>
      <c r="H798" s="832"/>
      <c r="I798" s="832">
        <v>447</v>
      </c>
      <c r="J798" s="832"/>
      <c r="K798" s="832"/>
      <c r="L798" s="832"/>
      <c r="M798" s="832"/>
      <c r="N798" s="832"/>
      <c r="O798" s="832"/>
      <c r="P798" s="828"/>
      <c r="Q798" s="833"/>
    </row>
    <row r="799" spans="1:17" ht="14.45" customHeight="1" x14ac:dyDescent="0.2">
      <c r="A799" s="822" t="s">
        <v>6728</v>
      </c>
      <c r="B799" s="823" t="s">
        <v>5811</v>
      </c>
      <c r="C799" s="823" t="s">
        <v>5728</v>
      </c>
      <c r="D799" s="823" t="s">
        <v>5839</v>
      </c>
      <c r="E799" s="823" t="s">
        <v>5794</v>
      </c>
      <c r="F799" s="832">
        <v>103</v>
      </c>
      <c r="G799" s="832">
        <v>75190</v>
      </c>
      <c r="H799" s="832">
        <v>0.9742792355037253</v>
      </c>
      <c r="I799" s="832">
        <v>730</v>
      </c>
      <c r="J799" s="832">
        <v>105</v>
      </c>
      <c r="K799" s="832">
        <v>77175</v>
      </c>
      <c r="L799" s="832">
        <v>1</v>
      </c>
      <c r="M799" s="832">
        <v>735</v>
      </c>
      <c r="N799" s="832">
        <v>129</v>
      </c>
      <c r="O799" s="832">
        <v>95460</v>
      </c>
      <c r="P799" s="828">
        <v>1.2369290573372207</v>
      </c>
      <c r="Q799" s="833">
        <v>740</v>
      </c>
    </row>
    <row r="800" spans="1:17" ht="14.45" customHeight="1" x14ac:dyDescent="0.2">
      <c r="A800" s="822" t="s">
        <v>6728</v>
      </c>
      <c r="B800" s="823" t="s">
        <v>5811</v>
      </c>
      <c r="C800" s="823" t="s">
        <v>5728</v>
      </c>
      <c r="D800" s="823" t="s">
        <v>5840</v>
      </c>
      <c r="E800" s="823" t="s">
        <v>5841</v>
      </c>
      <c r="F800" s="832"/>
      <c r="G800" s="832"/>
      <c r="H800" s="832"/>
      <c r="I800" s="832"/>
      <c r="J800" s="832">
        <v>2</v>
      </c>
      <c r="K800" s="832">
        <v>1676</v>
      </c>
      <c r="L800" s="832">
        <v>1</v>
      </c>
      <c r="M800" s="832">
        <v>838</v>
      </c>
      <c r="N800" s="832">
        <v>2</v>
      </c>
      <c r="O800" s="832">
        <v>1682</v>
      </c>
      <c r="P800" s="828">
        <v>1.003579952267303</v>
      </c>
      <c r="Q800" s="833">
        <v>841</v>
      </c>
    </row>
    <row r="801" spans="1:17" ht="14.45" customHeight="1" x14ac:dyDescent="0.2">
      <c r="A801" s="822" t="s">
        <v>6728</v>
      </c>
      <c r="B801" s="823" t="s">
        <v>5811</v>
      </c>
      <c r="C801" s="823" t="s">
        <v>5728</v>
      </c>
      <c r="D801" s="823" t="s">
        <v>5842</v>
      </c>
      <c r="E801" s="823" t="s">
        <v>5843</v>
      </c>
      <c r="F801" s="832">
        <v>467</v>
      </c>
      <c r="G801" s="832">
        <v>100405</v>
      </c>
      <c r="H801" s="832">
        <v>0.94814723880033236</v>
      </c>
      <c r="I801" s="832">
        <v>215</v>
      </c>
      <c r="J801" s="832">
        <v>488</v>
      </c>
      <c r="K801" s="832">
        <v>105896</v>
      </c>
      <c r="L801" s="832">
        <v>1</v>
      </c>
      <c r="M801" s="832">
        <v>217</v>
      </c>
      <c r="N801" s="832">
        <v>375</v>
      </c>
      <c r="O801" s="832">
        <v>82125</v>
      </c>
      <c r="P801" s="828">
        <v>0.77552504343884565</v>
      </c>
      <c r="Q801" s="833">
        <v>219</v>
      </c>
    </row>
    <row r="802" spans="1:17" ht="14.45" customHeight="1" x14ac:dyDescent="0.2">
      <c r="A802" s="822" t="s">
        <v>6728</v>
      </c>
      <c r="B802" s="823" t="s">
        <v>5811</v>
      </c>
      <c r="C802" s="823" t="s">
        <v>5728</v>
      </c>
      <c r="D802" s="823" t="s">
        <v>5844</v>
      </c>
      <c r="E802" s="823" t="s">
        <v>5845</v>
      </c>
      <c r="F802" s="832">
        <v>2327</v>
      </c>
      <c r="G802" s="832">
        <v>200122</v>
      </c>
      <c r="H802" s="832">
        <v>0.89180926916221037</v>
      </c>
      <c r="I802" s="832">
        <v>86</v>
      </c>
      <c r="J802" s="832">
        <v>2550</v>
      </c>
      <c r="K802" s="832">
        <v>224400</v>
      </c>
      <c r="L802" s="832">
        <v>1</v>
      </c>
      <c r="M802" s="832">
        <v>88</v>
      </c>
      <c r="N802" s="832">
        <v>2140</v>
      </c>
      <c r="O802" s="832">
        <v>190460</v>
      </c>
      <c r="P802" s="828">
        <v>0.84875222816399287</v>
      </c>
      <c r="Q802" s="833">
        <v>89</v>
      </c>
    </row>
    <row r="803" spans="1:17" ht="14.45" customHeight="1" x14ac:dyDescent="0.2">
      <c r="A803" s="822" t="s">
        <v>6728</v>
      </c>
      <c r="B803" s="823" t="s">
        <v>5811</v>
      </c>
      <c r="C803" s="823" t="s">
        <v>5728</v>
      </c>
      <c r="D803" s="823" t="s">
        <v>5824</v>
      </c>
      <c r="E803" s="823" t="s">
        <v>5825</v>
      </c>
      <c r="F803" s="832">
        <v>6</v>
      </c>
      <c r="G803" s="832">
        <v>4320</v>
      </c>
      <c r="H803" s="832">
        <v>2.9875518672199171</v>
      </c>
      <c r="I803" s="832">
        <v>720</v>
      </c>
      <c r="J803" s="832">
        <v>2</v>
      </c>
      <c r="K803" s="832">
        <v>1446</v>
      </c>
      <c r="L803" s="832">
        <v>1</v>
      </c>
      <c r="M803" s="832">
        <v>723</v>
      </c>
      <c r="N803" s="832">
        <v>4</v>
      </c>
      <c r="O803" s="832">
        <v>2900</v>
      </c>
      <c r="P803" s="828">
        <v>2.0055325034578146</v>
      </c>
      <c r="Q803" s="833">
        <v>725</v>
      </c>
    </row>
    <row r="804" spans="1:17" ht="14.45" customHeight="1" x14ac:dyDescent="0.2">
      <c r="A804" s="822" t="s">
        <v>6728</v>
      </c>
      <c r="B804" s="823" t="s">
        <v>5811</v>
      </c>
      <c r="C804" s="823" t="s">
        <v>5728</v>
      </c>
      <c r="D804" s="823" t="s">
        <v>5890</v>
      </c>
      <c r="E804" s="823" t="s">
        <v>5854</v>
      </c>
      <c r="F804" s="832">
        <v>968</v>
      </c>
      <c r="G804" s="832">
        <v>922504</v>
      </c>
      <c r="H804" s="832">
        <v>0.74572051243913007</v>
      </c>
      <c r="I804" s="832">
        <v>953</v>
      </c>
      <c r="J804" s="832">
        <v>1294</v>
      </c>
      <c r="K804" s="832">
        <v>1237064</v>
      </c>
      <c r="L804" s="832">
        <v>1</v>
      </c>
      <c r="M804" s="832">
        <v>956</v>
      </c>
      <c r="N804" s="832">
        <v>1153</v>
      </c>
      <c r="O804" s="832">
        <v>1105727</v>
      </c>
      <c r="P804" s="828">
        <v>0.89383168534530144</v>
      </c>
      <c r="Q804" s="833">
        <v>959</v>
      </c>
    </row>
    <row r="805" spans="1:17" ht="14.45" customHeight="1" x14ac:dyDescent="0.2">
      <c r="A805" s="822" t="s">
        <v>6728</v>
      </c>
      <c r="B805" s="823" t="s">
        <v>5811</v>
      </c>
      <c r="C805" s="823" t="s">
        <v>5728</v>
      </c>
      <c r="D805" s="823" t="s">
        <v>5783</v>
      </c>
      <c r="E805" s="823" t="s">
        <v>5784</v>
      </c>
      <c r="F805" s="832">
        <v>2</v>
      </c>
      <c r="G805" s="832">
        <v>242</v>
      </c>
      <c r="H805" s="832"/>
      <c r="I805" s="832">
        <v>121</v>
      </c>
      <c r="J805" s="832"/>
      <c r="K805" s="832"/>
      <c r="L805" s="832"/>
      <c r="M805" s="832"/>
      <c r="N805" s="832"/>
      <c r="O805" s="832"/>
      <c r="P805" s="828"/>
      <c r="Q805" s="833"/>
    </row>
    <row r="806" spans="1:17" ht="14.45" customHeight="1" x14ac:dyDescent="0.2">
      <c r="A806" s="822" t="s">
        <v>6728</v>
      </c>
      <c r="B806" s="823" t="s">
        <v>5811</v>
      </c>
      <c r="C806" s="823" t="s">
        <v>5728</v>
      </c>
      <c r="D806" s="823" t="s">
        <v>5853</v>
      </c>
      <c r="E806" s="823" t="s">
        <v>5854</v>
      </c>
      <c r="F806" s="832">
        <v>47</v>
      </c>
      <c r="G806" s="832">
        <v>35062</v>
      </c>
      <c r="H806" s="832">
        <v>2.7573136206354198</v>
      </c>
      <c r="I806" s="832">
        <v>746</v>
      </c>
      <c r="J806" s="832">
        <v>17</v>
      </c>
      <c r="K806" s="832">
        <v>12716</v>
      </c>
      <c r="L806" s="832">
        <v>1</v>
      </c>
      <c r="M806" s="832">
        <v>748</v>
      </c>
      <c r="N806" s="832">
        <v>3</v>
      </c>
      <c r="O806" s="832">
        <v>2247</v>
      </c>
      <c r="P806" s="828">
        <v>0.17670651148159799</v>
      </c>
      <c r="Q806" s="833">
        <v>749</v>
      </c>
    </row>
    <row r="807" spans="1:17" ht="14.45" customHeight="1" x14ac:dyDescent="0.2">
      <c r="A807" s="822" t="s">
        <v>6728</v>
      </c>
      <c r="B807" s="823" t="s">
        <v>5811</v>
      </c>
      <c r="C807" s="823" t="s">
        <v>5728</v>
      </c>
      <c r="D807" s="823" t="s">
        <v>5911</v>
      </c>
      <c r="E807" s="823" t="s">
        <v>5912</v>
      </c>
      <c r="F807" s="832"/>
      <c r="G807" s="832"/>
      <c r="H807" s="832"/>
      <c r="I807" s="832"/>
      <c r="J807" s="832">
        <v>1</v>
      </c>
      <c r="K807" s="832">
        <v>59</v>
      </c>
      <c r="L807" s="832">
        <v>1</v>
      </c>
      <c r="M807" s="832">
        <v>59</v>
      </c>
      <c r="N807" s="832"/>
      <c r="O807" s="832"/>
      <c r="P807" s="828"/>
      <c r="Q807" s="833"/>
    </row>
    <row r="808" spans="1:17" ht="14.45" customHeight="1" x14ac:dyDescent="0.2">
      <c r="A808" s="822" t="s">
        <v>6728</v>
      </c>
      <c r="B808" s="823" t="s">
        <v>5811</v>
      </c>
      <c r="C808" s="823" t="s">
        <v>5728</v>
      </c>
      <c r="D808" s="823" t="s">
        <v>5855</v>
      </c>
      <c r="E808" s="823" t="s">
        <v>5856</v>
      </c>
      <c r="F808" s="832"/>
      <c r="G808" s="832"/>
      <c r="H808" s="832"/>
      <c r="I808" s="832"/>
      <c r="J808" s="832">
        <v>5</v>
      </c>
      <c r="K808" s="832">
        <v>2730</v>
      </c>
      <c r="L808" s="832">
        <v>1</v>
      </c>
      <c r="M808" s="832">
        <v>546</v>
      </c>
      <c r="N808" s="832"/>
      <c r="O808" s="832"/>
      <c r="P808" s="828"/>
      <c r="Q808" s="833"/>
    </row>
    <row r="809" spans="1:17" ht="14.45" customHeight="1" x14ac:dyDescent="0.2">
      <c r="A809" s="822" t="s">
        <v>6728</v>
      </c>
      <c r="B809" s="823" t="s">
        <v>5811</v>
      </c>
      <c r="C809" s="823" t="s">
        <v>5728</v>
      </c>
      <c r="D809" s="823" t="s">
        <v>5846</v>
      </c>
      <c r="E809" s="823" t="s">
        <v>5847</v>
      </c>
      <c r="F809" s="832">
        <v>72</v>
      </c>
      <c r="G809" s="832">
        <v>22176</v>
      </c>
      <c r="H809" s="832">
        <v>0.95380645161290323</v>
      </c>
      <c r="I809" s="832">
        <v>308</v>
      </c>
      <c r="J809" s="832">
        <v>75</v>
      </c>
      <c r="K809" s="832">
        <v>23250</v>
      </c>
      <c r="L809" s="832">
        <v>1</v>
      </c>
      <c r="M809" s="832">
        <v>310</v>
      </c>
      <c r="N809" s="832">
        <v>24</v>
      </c>
      <c r="O809" s="832">
        <v>7464</v>
      </c>
      <c r="P809" s="828">
        <v>0.32103225806451613</v>
      </c>
      <c r="Q809" s="833">
        <v>311</v>
      </c>
    </row>
    <row r="810" spans="1:17" ht="14.45" customHeight="1" x14ac:dyDescent="0.2">
      <c r="A810" s="822" t="s">
        <v>6728</v>
      </c>
      <c r="B810" s="823" t="s">
        <v>5811</v>
      </c>
      <c r="C810" s="823" t="s">
        <v>5728</v>
      </c>
      <c r="D810" s="823" t="s">
        <v>5848</v>
      </c>
      <c r="E810" s="823" t="s">
        <v>5843</v>
      </c>
      <c r="F810" s="832">
        <v>16</v>
      </c>
      <c r="G810" s="832">
        <v>2864</v>
      </c>
      <c r="H810" s="832">
        <v>1.2307692307692308</v>
      </c>
      <c r="I810" s="832">
        <v>179</v>
      </c>
      <c r="J810" s="832">
        <v>13</v>
      </c>
      <c r="K810" s="832">
        <v>2327</v>
      </c>
      <c r="L810" s="832">
        <v>1</v>
      </c>
      <c r="M810" s="832">
        <v>179</v>
      </c>
      <c r="N810" s="832">
        <v>6</v>
      </c>
      <c r="O810" s="832">
        <v>1080</v>
      </c>
      <c r="P810" s="828">
        <v>0.4641168886978943</v>
      </c>
      <c r="Q810" s="833">
        <v>180</v>
      </c>
    </row>
    <row r="811" spans="1:17" ht="14.45" customHeight="1" x14ac:dyDescent="0.2">
      <c r="A811" s="822" t="s">
        <v>6728</v>
      </c>
      <c r="B811" s="823" t="s">
        <v>5811</v>
      </c>
      <c r="C811" s="823" t="s">
        <v>5728</v>
      </c>
      <c r="D811" s="823" t="s">
        <v>5849</v>
      </c>
      <c r="E811" s="823" t="s">
        <v>5847</v>
      </c>
      <c r="F811" s="832">
        <v>74</v>
      </c>
      <c r="G811" s="832">
        <v>28194</v>
      </c>
      <c r="H811" s="832">
        <v>1.3314757969303423</v>
      </c>
      <c r="I811" s="832">
        <v>381</v>
      </c>
      <c r="J811" s="832">
        <v>55</v>
      </c>
      <c r="K811" s="832">
        <v>21175</v>
      </c>
      <c r="L811" s="832">
        <v>1</v>
      </c>
      <c r="M811" s="832">
        <v>385</v>
      </c>
      <c r="N811" s="832">
        <v>105</v>
      </c>
      <c r="O811" s="832">
        <v>40740</v>
      </c>
      <c r="P811" s="828">
        <v>1.9239669421487604</v>
      </c>
      <c r="Q811" s="833">
        <v>388</v>
      </c>
    </row>
    <row r="812" spans="1:17" ht="14.45" customHeight="1" x14ac:dyDescent="0.2">
      <c r="A812" s="822" t="s">
        <v>6728</v>
      </c>
      <c r="B812" s="823" t="s">
        <v>5811</v>
      </c>
      <c r="C812" s="823" t="s">
        <v>5728</v>
      </c>
      <c r="D812" s="823" t="s">
        <v>5793</v>
      </c>
      <c r="E812" s="823" t="s">
        <v>5794</v>
      </c>
      <c r="F812" s="832">
        <v>238</v>
      </c>
      <c r="G812" s="832">
        <v>147560</v>
      </c>
      <c r="H812" s="832">
        <v>1.0138236183252261</v>
      </c>
      <c r="I812" s="832">
        <v>620</v>
      </c>
      <c r="J812" s="832">
        <v>234</v>
      </c>
      <c r="K812" s="832">
        <v>145548</v>
      </c>
      <c r="L812" s="832">
        <v>1</v>
      </c>
      <c r="M812" s="832">
        <v>622</v>
      </c>
      <c r="N812" s="832">
        <v>217</v>
      </c>
      <c r="O812" s="832">
        <v>135625</v>
      </c>
      <c r="P812" s="828">
        <v>0.93182317860774455</v>
      </c>
      <c r="Q812" s="833">
        <v>625</v>
      </c>
    </row>
    <row r="813" spans="1:17" ht="14.45" customHeight="1" x14ac:dyDescent="0.2">
      <c r="A813" s="822" t="s">
        <v>6728</v>
      </c>
      <c r="B813" s="823" t="s">
        <v>5811</v>
      </c>
      <c r="C813" s="823" t="s">
        <v>5728</v>
      </c>
      <c r="D813" s="823" t="s">
        <v>5891</v>
      </c>
      <c r="E813" s="823" t="s">
        <v>5892</v>
      </c>
      <c r="F813" s="832">
        <v>7</v>
      </c>
      <c r="G813" s="832">
        <v>700</v>
      </c>
      <c r="H813" s="832">
        <v>1.4</v>
      </c>
      <c r="I813" s="832">
        <v>100</v>
      </c>
      <c r="J813" s="832">
        <v>5</v>
      </c>
      <c r="K813" s="832">
        <v>500</v>
      </c>
      <c r="L813" s="832">
        <v>1</v>
      </c>
      <c r="M813" s="832">
        <v>100</v>
      </c>
      <c r="N813" s="832">
        <v>9</v>
      </c>
      <c r="O813" s="832">
        <v>900</v>
      </c>
      <c r="P813" s="828">
        <v>1.8</v>
      </c>
      <c r="Q813" s="833">
        <v>100</v>
      </c>
    </row>
    <row r="814" spans="1:17" ht="14.45" customHeight="1" x14ac:dyDescent="0.2">
      <c r="A814" s="822" t="s">
        <v>6728</v>
      </c>
      <c r="B814" s="823" t="s">
        <v>5811</v>
      </c>
      <c r="C814" s="823" t="s">
        <v>5728</v>
      </c>
      <c r="D814" s="823" t="s">
        <v>5893</v>
      </c>
      <c r="E814" s="823" t="s">
        <v>5854</v>
      </c>
      <c r="F814" s="832">
        <v>17</v>
      </c>
      <c r="G814" s="832">
        <v>17612</v>
      </c>
      <c r="H814" s="832">
        <v>0.84673076923076918</v>
      </c>
      <c r="I814" s="832">
        <v>1036</v>
      </c>
      <c r="J814" s="832">
        <v>20</v>
      </c>
      <c r="K814" s="832">
        <v>20800</v>
      </c>
      <c r="L814" s="832">
        <v>1</v>
      </c>
      <c r="M814" s="832">
        <v>1040</v>
      </c>
      <c r="N814" s="832">
        <v>25</v>
      </c>
      <c r="O814" s="832">
        <v>26075</v>
      </c>
      <c r="P814" s="828">
        <v>1.2536057692307692</v>
      </c>
      <c r="Q814" s="833">
        <v>1043</v>
      </c>
    </row>
    <row r="815" spans="1:17" ht="14.45" customHeight="1" x14ac:dyDescent="0.2">
      <c r="A815" s="822" t="s">
        <v>6728</v>
      </c>
      <c r="B815" s="823" t="s">
        <v>5811</v>
      </c>
      <c r="C815" s="823" t="s">
        <v>5728</v>
      </c>
      <c r="D815" s="823" t="s">
        <v>5894</v>
      </c>
      <c r="E815" s="823" t="s">
        <v>5854</v>
      </c>
      <c r="F815" s="832"/>
      <c r="G815" s="832"/>
      <c r="H815" s="832"/>
      <c r="I815" s="832"/>
      <c r="J815" s="832">
        <v>4</v>
      </c>
      <c r="K815" s="832">
        <v>3524</v>
      </c>
      <c r="L815" s="832">
        <v>1</v>
      </c>
      <c r="M815" s="832">
        <v>881</v>
      </c>
      <c r="N815" s="832"/>
      <c r="O815" s="832"/>
      <c r="P815" s="828"/>
      <c r="Q815" s="833"/>
    </row>
    <row r="816" spans="1:17" ht="14.45" customHeight="1" x14ac:dyDescent="0.2">
      <c r="A816" s="822" t="s">
        <v>6728</v>
      </c>
      <c r="B816" s="823" t="s">
        <v>5811</v>
      </c>
      <c r="C816" s="823" t="s">
        <v>5728</v>
      </c>
      <c r="D816" s="823" t="s">
        <v>5913</v>
      </c>
      <c r="E816" s="823" t="s">
        <v>5896</v>
      </c>
      <c r="F816" s="832">
        <v>1587</v>
      </c>
      <c r="G816" s="832">
        <v>844284</v>
      </c>
      <c r="H816" s="832">
        <v>0.97656342172654775</v>
      </c>
      <c r="I816" s="832">
        <v>532</v>
      </c>
      <c r="J816" s="832">
        <v>1619</v>
      </c>
      <c r="K816" s="832">
        <v>864546</v>
      </c>
      <c r="L816" s="832">
        <v>1</v>
      </c>
      <c r="M816" s="832">
        <v>534</v>
      </c>
      <c r="N816" s="832">
        <v>1503</v>
      </c>
      <c r="O816" s="832">
        <v>804105</v>
      </c>
      <c r="P816" s="828">
        <v>0.93008931855563493</v>
      </c>
      <c r="Q816" s="833">
        <v>535</v>
      </c>
    </row>
    <row r="817" spans="1:17" ht="14.45" customHeight="1" x14ac:dyDescent="0.2">
      <c r="A817" s="822" t="s">
        <v>6728</v>
      </c>
      <c r="B817" s="823" t="s">
        <v>5811</v>
      </c>
      <c r="C817" s="823" t="s">
        <v>5728</v>
      </c>
      <c r="D817" s="823" t="s">
        <v>5895</v>
      </c>
      <c r="E817" s="823" t="s">
        <v>5896</v>
      </c>
      <c r="F817" s="832">
        <v>12</v>
      </c>
      <c r="G817" s="832">
        <v>9900</v>
      </c>
      <c r="H817" s="832">
        <v>0.49818840579710144</v>
      </c>
      <c r="I817" s="832">
        <v>825</v>
      </c>
      <c r="J817" s="832">
        <v>24</v>
      </c>
      <c r="K817" s="832">
        <v>19872</v>
      </c>
      <c r="L817" s="832">
        <v>1</v>
      </c>
      <c r="M817" s="832">
        <v>828</v>
      </c>
      <c r="N817" s="832">
        <v>48</v>
      </c>
      <c r="O817" s="832">
        <v>39888</v>
      </c>
      <c r="P817" s="828">
        <v>2.0072463768115942</v>
      </c>
      <c r="Q817" s="833">
        <v>831</v>
      </c>
    </row>
    <row r="818" spans="1:17" ht="14.45" customHeight="1" x14ac:dyDescent="0.2">
      <c r="A818" s="822" t="s">
        <v>6728</v>
      </c>
      <c r="B818" s="823" t="s">
        <v>5811</v>
      </c>
      <c r="C818" s="823" t="s">
        <v>5728</v>
      </c>
      <c r="D818" s="823" t="s">
        <v>5914</v>
      </c>
      <c r="E818" s="823" t="s">
        <v>5896</v>
      </c>
      <c r="F818" s="832">
        <v>325</v>
      </c>
      <c r="G818" s="832">
        <v>196625</v>
      </c>
      <c r="H818" s="832">
        <v>1.0348248494800218</v>
      </c>
      <c r="I818" s="832">
        <v>605</v>
      </c>
      <c r="J818" s="832">
        <v>312</v>
      </c>
      <c r="K818" s="832">
        <v>190008</v>
      </c>
      <c r="L818" s="832">
        <v>1</v>
      </c>
      <c r="M818" s="832">
        <v>609</v>
      </c>
      <c r="N818" s="832">
        <v>373</v>
      </c>
      <c r="O818" s="832">
        <v>228276</v>
      </c>
      <c r="P818" s="828">
        <v>1.2014020462296324</v>
      </c>
      <c r="Q818" s="833">
        <v>612</v>
      </c>
    </row>
    <row r="819" spans="1:17" ht="14.45" customHeight="1" x14ac:dyDescent="0.2">
      <c r="A819" s="822" t="s">
        <v>6728</v>
      </c>
      <c r="B819" s="823" t="s">
        <v>5811</v>
      </c>
      <c r="C819" s="823" t="s">
        <v>5728</v>
      </c>
      <c r="D819" s="823" t="s">
        <v>5852</v>
      </c>
      <c r="E819" s="823" t="s">
        <v>5831</v>
      </c>
      <c r="F819" s="832">
        <v>2</v>
      </c>
      <c r="G819" s="832">
        <v>810</v>
      </c>
      <c r="H819" s="832">
        <v>0.66014669926650371</v>
      </c>
      <c r="I819" s="832">
        <v>405</v>
      </c>
      <c r="J819" s="832">
        <v>3</v>
      </c>
      <c r="K819" s="832">
        <v>1227</v>
      </c>
      <c r="L819" s="832">
        <v>1</v>
      </c>
      <c r="M819" s="832">
        <v>409</v>
      </c>
      <c r="N819" s="832">
        <v>3</v>
      </c>
      <c r="O819" s="832">
        <v>1236</v>
      </c>
      <c r="P819" s="828">
        <v>1.0073349633251834</v>
      </c>
      <c r="Q819" s="833">
        <v>412</v>
      </c>
    </row>
    <row r="820" spans="1:17" ht="14.45" customHeight="1" x14ac:dyDescent="0.2">
      <c r="A820" s="822" t="s">
        <v>6728</v>
      </c>
      <c r="B820" s="823" t="s">
        <v>5811</v>
      </c>
      <c r="C820" s="823" t="s">
        <v>5728</v>
      </c>
      <c r="D820" s="823" t="s">
        <v>5916</v>
      </c>
      <c r="E820" s="823" t="s">
        <v>5896</v>
      </c>
      <c r="F820" s="832"/>
      <c r="G820" s="832"/>
      <c r="H820" s="832"/>
      <c r="I820" s="832"/>
      <c r="J820" s="832">
        <v>2</v>
      </c>
      <c r="K820" s="832">
        <v>1506</v>
      </c>
      <c r="L820" s="832">
        <v>1</v>
      </c>
      <c r="M820" s="832">
        <v>753</v>
      </c>
      <c r="N820" s="832"/>
      <c r="O820" s="832"/>
      <c r="P820" s="828"/>
      <c r="Q820" s="833"/>
    </row>
    <row r="821" spans="1:17" ht="14.45" customHeight="1" x14ac:dyDescent="0.2">
      <c r="A821" s="822" t="s">
        <v>6728</v>
      </c>
      <c r="B821" s="823" t="s">
        <v>5811</v>
      </c>
      <c r="C821" s="823" t="s">
        <v>5728</v>
      </c>
      <c r="D821" s="823" t="s">
        <v>5919</v>
      </c>
      <c r="E821" s="823" t="s">
        <v>5920</v>
      </c>
      <c r="F821" s="832"/>
      <c r="G821" s="832"/>
      <c r="H821" s="832"/>
      <c r="I821" s="832"/>
      <c r="J821" s="832"/>
      <c r="K821" s="832"/>
      <c r="L821" s="832"/>
      <c r="M821" s="832"/>
      <c r="N821" s="832">
        <v>1</v>
      </c>
      <c r="O821" s="832">
        <v>364</v>
      </c>
      <c r="P821" s="828"/>
      <c r="Q821" s="833">
        <v>364</v>
      </c>
    </row>
    <row r="822" spans="1:17" ht="14.45" customHeight="1" x14ac:dyDescent="0.2">
      <c r="A822" s="822" t="s">
        <v>6728</v>
      </c>
      <c r="B822" s="823" t="s">
        <v>5731</v>
      </c>
      <c r="C822" s="823" t="s">
        <v>5728</v>
      </c>
      <c r="D822" s="823" t="s">
        <v>5779</v>
      </c>
      <c r="E822" s="823" t="s">
        <v>5780</v>
      </c>
      <c r="F822" s="832"/>
      <c r="G822" s="832"/>
      <c r="H822" s="832"/>
      <c r="I822" s="832"/>
      <c r="J822" s="832"/>
      <c r="K822" s="832"/>
      <c r="L822" s="832"/>
      <c r="M822" s="832"/>
      <c r="N822" s="832">
        <v>1</v>
      </c>
      <c r="O822" s="832">
        <v>360</v>
      </c>
      <c r="P822" s="828"/>
      <c r="Q822" s="833">
        <v>360</v>
      </c>
    </row>
    <row r="823" spans="1:17" ht="14.45" customHeight="1" x14ac:dyDescent="0.2">
      <c r="A823" s="822" t="s">
        <v>6730</v>
      </c>
      <c r="B823" s="823" t="s">
        <v>5811</v>
      </c>
      <c r="C823" s="823" t="s">
        <v>5756</v>
      </c>
      <c r="D823" s="823" t="s">
        <v>5828</v>
      </c>
      <c r="E823" s="823" t="s">
        <v>5829</v>
      </c>
      <c r="F823" s="832">
        <v>3</v>
      </c>
      <c r="G823" s="832">
        <v>2714.25</v>
      </c>
      <c r="H823" s="832"/>
      <c r="I823" s="832">
        <v>904.75</v>
      </c>
      <c r="J823" s="832"/>
      <c r="K823" s="832"/>
      <c r="L823" s="832"/>
      <c r="M823" s="832"/>
      <c r="N823" s="832"/>
      <c r="O823" s="832"/>
      <c r="P823" s="828"/>
      <c r="Q823" s="833"/>
    </row>
    <row r="824" spans="1:17" ht="14.45" customHeight="1" x14ac:dyDescent="0.2">
      <c r="A824" s="822" t="s">
        <v>6730</v>
      </c>
      <c r="B824" s="823" t="s">
        <v>5811</v>
      </c>
      <c r="C824" s="823" t="s">
        <v>5728</v>
      </c>
      <c r="D824" s="823" t="s">
        <v>5887</v>
      </c>
      <c r="E824" s="823" t="s">
        <v>5888</v>
      </c>
      <c r="F824" s="832">
        <v>2</v>
      </c>
      <c r="G824" s="832">
        <v>392</v>
      </c>
      <c r="H824" s="832"/>
      <c r="I824" s="832">
        <v>196</v>
      </c>
      <c r="J824" s="832"/>
      <c r="K824" s="832"/>
      <c r="L824" s="832"/>
      <c r="M824" s="832"/>
      <c r="N824" s="832"/>
      <c r="O824" s="832"/>
      <c r="P824" s="828"/>
      <c r="Q824" s="833"/>
    </row>
    <row r="825" spans="1:17" ht="14.45" customHeight="1" x14ac:dyDescent="0.2">
      <c r="A825" s="822" t="s">
        <v>6730</v>
      </c>
      <c r="B825" s="823" t="s">
        <v>5811</v>
      </c>
      <c r="C825" s="823" t="s">
        <v>5728</v>
      </c>
      <c r="D825" s="823" t="s">
        <v>5819</v>
      </c>
      <c r="E825" s="823" t="s">
        <v>5820</v>
      </c>
      <c r="F825" s="832">
        <v>30</v>
      </c>
      <c r="G825" s="832">
        <v>7560</v>
      </c>
      <c r="H825" s="832">
        <v>1.3528990694345024</v>
      </c>
      <c r="I825" s="832">
        <v>252</v>
      </c>
      <c r="J825" s="832">
        <v>22</v>
      </c>
      <c r="K825" s="832">
        <v>5588</v>
      </c>
      <c r="L825" s="832">
        <v>1</v>
      </c>
      <c r="M825" s="832">
        <v>254</v>
      </c>
      <c r="N825" s="832">
        <v>12</v>
      </c>
      <c r="O825" s="832">
        <v>3060</v>
      </c>
      <c r="P825" s="828">
        <v>0.54760200429491768</v>
      </c>
      <c r="Q825" s="833">
        <v>255</v>
      </c>
    </row>
    <row r="826" spans="1:17" ht="14.45" customHeight="1" x14ac:dyDescent="0.2">
      <c r="A826" s="822" t="s">
        <v>6730</v>
      </c>
      <c r="B826" s="823" t="s">
        <v>5811</v>
      </c>
      <c r="C826" s="823" t="s">
        <v>5728</v>
      </c>
      <c r="D826" s="823" t="s">
        <v>5821</v>
      </c>
      <c r="E826" s="823" t="s">
        <v>5822</v>
      </c>
      <c r="F826" s="832">
        <v>2</v>
      </c>
      <c r="G826" s="832">
        <v>254</v>
      </c>
      <c r="H826" s="832">
        <v>0.50396825396825395</v>
      </c>
      <c r="I826" s="832">
        <v>127</v>
      </c>
      <c r="J826" s="832">
        <v>4</v>
      </c>
      <c r="K826" s="832">
        <v>504</v>
      </c>
      <c r="L826" s="832">
        <v>1</v>
      </c>
      <c r="M826" s="832">
        <v>126</v>
      </c>
      <c r="N826" s="832"/>
      <c r="O826" s="832"/>
      <c r="P826" s="828"/>
      <c r="Q826" s="833"/>
    </row>
    <row r="827" spans="1:17" ht="14.45" customHeight="1" x14ac:dyDescent="0.2">
      <c r="A827" s="822" t="s">
        <v>6730</v>
      </c>
      <c r="B827" s="823" t="s">
        <v>5811</v>
      </c>
      <c r="C827" s="823" t="s">
        <v>5728</v>
      </c>
      <c r="D827" s="823" t="s">
        <v>5830</v>
      </c>
      <c r="E827" s="823" t="s">
        <v>5831</v>
      </c>
      <c r="F827" s="832">
        <v>1</v>
      </c>
      <c r="G827" s="832">
        <v>332</v>
      </c>
      <c r="H827" s="832">
        <v>0.19880239520958085</v>
      </c>
      <c r="I827" s="832">
        <v>332</v>
      </c>
      <c r="J827" s="832">
        <v>5</v>
      </c>
      <c r="K827" s="832">
        <v>1670</v>
      </c>
      <c r="L827" s="832">
        <v>1</v>
      </c>
      <c r="M827" s="832">
        <v>334</v>
      </c>
      <c r="N827" s="832">
        <v>2</v>
      </c>
      <c r="O827" s="832">
        <v>670</v>
      </c>
      <c r="P827" s="828">
        <v>0.40119760479041916</v>
      </c>
      <c r="Q827" s="833">
        <v>335</v>
      </c>
    </row>
    <row r="828" spans="1:17" ht="14.45" customHeight="1" x14ac:dyDescent="0.2">
      <c r="A828" s="822" t="s">
        <v>6730</v>
      </c>
      <c r="B828" s="823" t="s">
        <v>5811</v>
      </c>
      <c r="C828" s="823" t="s">
        <v>5728</v>
      </c>
      <c r="D828" s="823" t="s">
        <v>5832</v>
      </c>
      <c r="E828" s="823" t="s">
        <v>5833</v>
      </c>
      <c r="F828" s="832"/>
      <c r="G828" s="832"/>
      <c r="H828" s="832"/>
      <c r="I828" s="832"/>
      <c r="J828" s="832">
        <v>2</v>
      </c>
      <c r="K828" s="832">
        <v>996</v>
      </c>
      <c r="L828" s="832">
        <v>1</v>
      </c>
      <c r="M828" s="832">
        <v>498</v>
      </c>
      <c r="N828" s="832"/>
      <c r="O828" s="832"/>
      <c r="P828" s="828"/>
      <c r="Q828" s="833"/>
    </row>
    <row r="829" spans="1:17" ht="14.45" customHeight="1" x14ac:dyDescent="0.2">
      <c r="A829" s="822" t="s">
        <v>6730</v>
      </c>
      <c r="B829" s="823" t="s">
        <v>5811</v>
      </c>
      <c r="C829" s="823" t="s">
        <v>5728</v>
      </c>
      <c r="D829" s="823" t="s">
        <v>5836</v>
      </c>
      <c r="E829" s="823" t="s">
        <v>5833</v>
      </c>
      <c r="F829" s="832">
        <v>2</v>
      </c>
      <c r="G829" s="832">
        <v>1138</v>
      </c>
      <c r="H829" s="832"/>
      <c r="I829" s="832">
        <v>569</v>
      </c>
      <c r="J829" s="832"/>
      <c r="K829" s="832"/>
      <c r="L829" s="832"/>
      <c r="M829" s="832"/>
      <c r="N829" s="832"/>
      <c r="O829" s="832"/>
      <c r="P829" s="828"/>
      <c r="Q829" s="833"/>
    </row>
    <row r="830" spans="1:17" ht="14.45" customHeight="1" x14ac:dyDescent="0.2">
      <c r="A830" s="822" t="s">
        <v>6730</v>
      </c>
      <c r="B830" s="823" t="s">
        <v>5811</v>
      </c>
      <c r="C830" s="823" t="s">
        <v>5728</v>
      </c>
      <c r="D830" s="823" t="s">
        <v>5889</v>
      </c>
      <c r="E830" s="823" t="s">
        <v>5854</v>
      </c>
      <c r="F830" s="832">
        <v>23</v>
      </c>
      <c r="G830" s="832">
        <v>18837</v>
      </c>
      <c r="H830" s="832">
        <v>4.5776427703523694</v>
      </c>
      <c r="I830" s="832">
        <v>819</v>
      </c>
      <c r="J830" s="832">
        <v>5</v>
      </c>
      <c r="K830" s="832">
        <v>4115</v>
      </c>
      <c r="L830" s="832">
        <v>1</v>
      </c>
      <c r="M830" s="832">
        <v>823</v>
      </c>
      <c r="N830" s="832"/>
      <c r="O830" s="832"/>
      <c r="P830" s="828"/>
      <c r="Q830" s="833"/>
    </row>
    <row r="831" spans="1:17" ht="14.45" customHeight="1" x14ac:dyDescent="0.2">
      <c r="A831" s="822" t="s">
        <v>6730</v>
      </c>
      <c r="B831" s="823" t="s">
        <v>5811</v>
      </c>
      <c r="C831" s="823" t="s">
        <v>5728</v>
      </c>
      <c r="D831" s="823" t="s">
        <v>5839</v>
      </c>
      <c r="E831" s="823" t="s">
        <v>5794</v>
      </c>
      <c r="F831" s="832">
        <v>1</v>
      </c>
      <c r="G831" s="832">
        <v>730</v>
      </c>
      <c r="H831" s="832">
        <v>0.99319727891156462</v>
      </c>
      <c r="I831" s="832">
        <v>730</v>
      </c>
      <c r="J831" s="832">
        <v>1</v>
      </c>
      <c r="K831" s="832">
        <v>735</v>
      </c>
      <c r="L831" s="832">
        <v>1</v>
      </c>
      <c r="M831" s="832">
        <v>735</v>
      </c>
      <c r="N831" s="832">
        <v>1</v>
      </c>
      <c r="O831" s="832">
        <v>740</v>
      </c>
      <c r="P831" s="828">
        <v>1.0068027210884354</v>
      </c>
      <c r="Q831" s="833">
        <v>740</v>
      </c>
    </row>
    <row r="832" spans="1:17" ht="14.45" customHeight="1" x14ac:dyDescent="0.2">
      <c r="A832" s="822" t="s">
        <v>6730</v>
      </c>
      <c r="B832" s="823" t="s">
        <v>5811</v>
      </c>
      <c r="C832" s="823" t="s">
        <v>5728</v>
      </c>
      <c r="D832" s="823" t="s">
        <v>5840</v>
      </c>
      <c r="E832" s="823" t="s">
        <v>5841</v>
      </c>
      <c r="F832" s="832">
        <v>1</v>
      </c>
      <c r="G832" s="832">
        <v>834</v>
      </c>
      <c r="H832" s="832">
        <v>0.99522673031026254</v>
      </c>
      <c r="I832" s="832">
        <v>834</v>
      </c>
      <c r="J832" s="832">
        <v>1</v>
      </c>
      <c r="K832" s="832">
        <v>838</v>
      </c>
      <c r="L832" s="832">
        <v>1</v>
      </c>
      <c r="M832" s="832">
        <v>838</v>
      </c>
      <c r="N832" s="832">
        <v>1</v>
      </c>
      <c r="O832" s="832">
        <v>841</v>
      </c>
      <c r="P832" s="828">
        <v>1.003579952267303</v>
      </c>
      <c r="Q832" s="833">
        <v>841</v>
      </c>
    </row>
    <row r="833" spans="1:17" ht="14.45" customHeight="1" x14ac:dyDescent="0.2">
      <c r="A833" s="822" t="s">
        <v>6730</v>
      </c>
      <c r="B833" s="823" t="s">
        <v>5811</v>
      </c>
      <c r="C833" s="823" t="s">
        <v>5728</v>
      </c>
      <c r="D833" s="823" t="s">
        <v>5842</v>
      </c>
      <c r="E833" s="823" t="s">
        <v>5843</v>
      </c>
      <c r="F833" s="832">
        <v>6</v>
      </c>
      <c r="G833" s="832">
        <v>1290</v>
      </c>
      <c r="H833" s="832">
        <v>1.4861751152073732</v>
      </c>
      <c r="I833" s="832">
        <v>215</v>
      </c>
      <c r="J833" s="832">
        <v>4</v>
      </c>
      <c r="K833" s="832">
        <v>868</v>
      </c>
      <c r="L833" s="832">
        <v>1</v>
      </c>
      <c r="M833" s="832">
        <v>217</v>
      </c>
      <c r="N833" s="832">
        <v>1</v>
      </c>
      <c r="O833" s="832">
        <v>219</v>
      </c>
      <c r="P833" s="828">
        <v>0.25230414746543778</v>
      </c>
      <c r="Q833" s="833">
        <v>219</v>
      </c>
    </row>
    <row r="834" spans="1:17" ht="14.45" customHeight="1" x14ac:dyDescent="0.2">
      <c r="A834" s="822" t="s">
        <v>6730</v>
      </c>
      <c r="B834" s="823" t="s">
        <v>5811</v>
      </c>
      <c r="C834" s="823" t="s">
        <v>5728</v>
      </c>
      <c r="D834" s="823" t="s">
        <v>5844</v>
      </c>
      <c r="E834" s="823" t="s">
        <v>5845</v>
      </c>
      <c r="F834" s="832">
        <v>56</v>
      </c>
      <c r="G834" s="832">
        <v>4816</v>
      </c>
      <c r="H834" s="832">
        <v>1.8242424242424242</v>
      </c>
      <c r="I834" s="832">
        <v>86</v>
      </c>
      <c r="J834" s="832">
        <v>30</v>
      </c>
      <c r="K834" s="832">
        <v>2640</v>
      </c>
      <c r="L834" s="832">
        <v>1</v>
      </c>
      <c r="M834" s="832">
        <v>88</v>
      </c>
      <c r="N834" s="832">
        <v>15</v>
      </c>
      <c r="O834" s="832">
        <v>1335</v>
      </c>
      <c r="P834" s="828">
        <v>0.50568181818181823</v>
      </c>
      <c r="Q834" s="833">
        <v>89</v>
      </c>
    </row>
    <row r="835" spans="1:17" ht="14.45" customHeight="1" x14ac:dyDescent="0.2">
      <c r="A835" s="822" t="s">
        <v>6730</v>
      </c>
      <c r="B835" s="823" t="s">
        <v>5811</v>
      </c>
      <c r="C835" s="823" t="s">
        <v>5728</v>
      </c>
      <c r="D835" s="823" t="s">
        <v>5890</v>
      </c>
      <c r="E835" s="823" t="s">
        <v>5854</v>
      </c>
      <c r="F835" s="832">
        <v>33</v>
      </c>
      <c r="G835" s="832">
        <v>31449</v>
      </c>
      <c r="H835" s="832">
        <v>1.3158577405857741</v>
      </c>
      <c r="I835" s="832">
        <v>953</v>
      </c>
      <c r="J835" s="832">
        <v>25</v>
      </c>
      <c r="K835" s="832">
        <v>23900</v>
      </c>
      <c r="L835" s="832">
        <v>1</v>
      </c>
      <c r="M835" s="832">
        <v>956</v>
      </c>
      <c r="N835" s="832">
        <v>13</v>
      </c>
      <c r="O835" s="832">
        <v>12467</v>
      </c>
      <c r="P835" s="828">
        <v>0.52163179916317992</v>
      </c>
      <c r="Q835" s="833">
        <v>959</v>
      </c>
    </row>
    <row r="836" spans="1:17" ht="14.45" customHeight="1" x14ac:dyDescent="0.2">
      <c r="A836" s="822" t="s">
        <v>6730</v>
      </c>
      <c r="B836" s="823" t="s">
        <v>5811</v>
      </c>
      <c r="C836" s="823" t="s">
        <v>5728</v>
      </c>
      <c r="D836" s="823" t="s">
        <v>5783</v>
      </c>
      <c r="E836" s="823" t="s">
        <v>5784</v>
      </c>
      <c r="F836" s="832"/>
      <c r="G836" s="832"/>
      <c r="H836" s="832"/>
      <c r="I836" s="832"/>
      <c r="J836" s="832">
        <v>3</v>
      </c>
      <c r="K836" s="832">
        <v>366</v>
      </c>
      <c r="L836" s="832">
        <v>1</v>
      </c>
      <c r="M836" s="832">
        <v>122</v>
      </c>
      <c r="N836" s="832"/>
      <c r="O836" s="832"/>
      <c r="P836" s="828"/>
      <c r="Q836" s="833"/>
    </row>
    <row r="837" spans="1:17" ht="14.45" customHeight="1" x14ac:dyDescent="0.2">
      <c r="A837" s="822" t="s">
        <v>6730</v>
      </c>
      <c r="B837" s="823" t="s">
        <v>5811</v>
      </c>
      <c r="C837" s="823" t="s">
        <v>5728</v>
      </c>
      <c r="D837" s="823" t="s">
        <v>5855</v>
      </c>
      <c r="E837" s="823" t="s">
        <v>5856</v>
      </c>
      <c r="F837" s="832">
        <v>20</v>
      </c>
      <c r="G837" s="832">
        <v>10880</v>
      </c>
      <c r="H837" s="832">
        <v>3.3211233211233213</v>
      </c>
      <c r="I837" s="832">
        <v>544</v>
      </c>
      <c r="J837" s="832">
        <v>6</v>
      </c>
      <c r="K837" s="832">
        <v>3276</v>
      </c>
      <c r="L837" s="832">
        <v>1</v>
      </c>
      <c r="M837" s="832">
        <v>546</v>
      </c>
      <c r="N837" s="832"/>
      <c r="O837" s="832"/>
      <c r="P837" s="828"/>
      <c r="Q837" s="833"/>
    </row>
    <row r="838" spans="1:17" ht="14.45" customHeight="1" x14ac:dyDescent="0.2">
      <c r="A838" s="822" t="s">
        <v>6730</v>
      </c>
      <c r="B838" s="823" t="s">
        <v>5811</v>
      </c>
      <c r="C838" s="823" t="s">
        <v>5728</v>
      </c>
      <c r="D838" s="823" t="s">
        <v>5793</v>
      </c>
      <c r="E838" s="823" t="s">
        <v>5794</v>
      </c>
      <c r="F838" s="832">
        <v>1</v>
      </c>
      <c r="G838" s="832">
        <v>620</v>
      </c>
      <c r="H838" s="832"/>
      <c r="I838" s="832">
        <v>620</v>
      </c>
      <c r="J838" s="832"/>
      <c r="K838" s="832"/>
      <c r="L838" s="832"/>
      <c r="M838" s="832"/>
      <c r="N838" s="832"/>
      <c r="O838" s="832"/>
      <c r="P838" s="828"/>
      <c r="Q838" s="833"/>
    </row>
    <row r="839" spans="1:17" ht="14.45" customHeight="1" x14ac:dyDescent="0.2">
      <c r="A839" s="822" t="s">
        <v>6730</v>
      </c>
      <c r="B839" s="823" t="s">
        <v>5811</v>
      </c>
      <c r="C839" s="823" t="s">
        <v>5728</v>
      </c>
      <c r="D839" s="823" t="s">
        <v>5850</v>
      </c>
      <c r="E839" s="823" t="s">
        <v>5851</v>
      </c>
      <c r="F839" s="832">
        <v>13</v>
      </c>
      <c r="G839" s="832">
        <v>3549</v>
      </c>
      <c r="H839" s="832">
        <v>1.0754545454545454</v>
      </c>
      <c r="I839" s="832">
        <v>273</v>
      </c>
      <c r="J839" s="832">
        <v>12</v>
      </c>
      <c r="K839" s="832">
        <v>3300</v>
      </c>
      <c r="L839" s="832">
        <v>1</v>
      </c>
      <c r="M839" s="832">
        <v>275</v>
      </c>
      <c r="N839" s="832">
        <v>5</v>
      </c>
      <c r="O839" s="832">
        <v>1380</v>
      </c>
      <c r="P839" s="828">
        <v>0.41818181818181815</v>
      </c>
      <c r="Q839" s="833">
        <v>276</v>
      </c>
    </row>
    <row r="840" spans="1:17" ht="14.45" customHeight="1" x14ac:dyDescent="0.2">
      <c r="A840" s="822" t="s">
        <v>6730</v>
      </c>
      <c r="B840" s="823" t="s">
        <v>5811</v>
      </c>
      <c r="C840" s="823" t="s">
        <v>5728</v>
      </c>
      <c r="D840" s="823" t="s">
        <v>5891</v>
      </c>
      <c r="E840" s="823" t="s">
        <v>5892</v>
      </c>
      <c r="F840" s="832"/>
      <c r="G840" s="832"/>
      <c r="H840" s="832"/>
      <c r="I840" s="832"/>
      <c r="J840" s="832"/>
      <c r="K840" s="832"/>
      <c r="L840" s="832"/>
      <c r="M840" s="832"/>
      <c r="N840" s="832">
        <v>1</v>
      </c>
      <c r="O840" s="832">
        <v>100</v>
      </c>
      <c r="P840" s="828"/>
      <c r="Q840" s="833">
        <v>100</v>
      </c>
    </row>
    <row r="841" spans="1:17" ht="14.45" customHeight="1" x14ac:dyDescent="0.2">
      <c r="A841" s="822" t="s">
        <v>6730</v>
      </c>
      <c r="B841" s="823" t="s">
        <v>5811</v>
      </c>
      <c r="C841" s="823" t="s">
        <v>5728</v>
      </c>
      <c r="D841" s="823" t="s">
        <v>5852</v>
      </c>
      <c r="E841" s="823" t="s">
        <v>5831</v>
      </c>
      <c r="F841" s="832">
        <v>15</v>
      </c>
      <c r="G841" s="832">
        <v>6075</v>
      </c>
      <c r="H841" s="832">
        <v>2.9706601466992666</v>
      </c>
      <c r="I841" s="832">
        <v>405</v>
      </c>
      <c r="J841" s="832">
        <v>5</v>
      </c>
      <c r="K841" s="832">
        <v>2045</v>
      </c>
      <c r="L841" s="832">
        <v>1</v>
      </c>
      <c r="M841" s="832">
        <v>409</v>
      </c>
      <c r="N841" s="832">
        <v>6</v>
      </c>
      <c r="O841" s="832">
        <v>2472</v>
      </c>
      <c r="P841" s="828">
        <v>1.2088019559902201</v>
      </c>
      <c r="Q841" s="833">
        <v>412</v>
      </c>
    </row>
    <row r="842" spans="1:17" ht="14.45" customHeight="1" x14ac:dyDescent="0.2">
      <c r="A842" s="822" t="s">
        <v>6730</v>
      </c>
      <c r="B842" s="823" t="s">
        <v>5811</v>
      </c>
      <c r="C842" s="823" t="s">
        <v>5728</v>
      </c>
      <c r="D842" s="823" t="s">
        <v>5919</v>
      </c>
      <c r="E842" s="823" t="s">
        <v>5920</v>
      </c>
      <c r="F842" s="832"/>
      <c r="G842" s="832"/>
      <c r="H842" s="832"/>
      <c r="I842" s="832"/>
      <c r="J842" s="832">
        <v>1</v>
      </c>
      <c r="K842" s="832">
        <v>361</v>
      </c>
      <c r="L842" s="832">
        <v>1</v>
      </c>
      <c r="M842" s="832">
        <v>361</v>
      </c>
      <c r="N842" s="832">
        <v>1</v>
      </c>
      <c r="O842" s="832">
        <v>364</v>
      </c>
      <c r="P842" s="828">
        <v>1.0083102493074791</v>
      </c>
      <c r="Q842" s="833">
        <v>364</v>
      </c>
    </row>
    <row r="843" spans="1:17" ht="14.45" customHeight="1" x14ac:dyDescent="0.2">
      <c r="A843" s="822" t="s">
        <v>6731</v>
      </c>
      <c r="B843" s="823" t="s">
        <v>5811</v>
      </c>
      <c r="C843" s="823" t="s">
        <v>5756</v>
      </c>
      <c r="D843" s="823" t="s">
        <v>5903</v>
      </c>
      <c r="E843" s="823" t="s">
        <v>5904</v>
      </c>
      <c r="F843" s="832"/>
      <c r="G843" s="832"/>
      <c r="H843" s="832"/>
      <c r="I843" s="832"/>
      <c r="J843" s="832">
        <v>1</v>
      </c>
      <c r="K843" s="832">
        <v>2310</v>
      </c>
      <c r="L843" s="832">
        <v>1</v>
      </c>
      <c r="M843" s="832">
        <v>2310</v>
      </c>
      <c r="N843" s="832"/>
      <c r="O843" s="832"/>
      <c r="P843" s="828"/>
      <c r="Q843" s="833"/>
    </row>
    <row r="844" spans="1:17" ht="14.45" customHeight="1" x14ac:dyDescent="0.2">
      <c r="A844" s="822" t="s">
        <v>6731</v>
      </c>
      <c r="B844" s="823" t="s">
        <v>5811</v>
      </c>
      <c r="C844" s="823" t="s">
        <v>5756</v>
      </c>
      <c r="D844" s="823" t="s">
        <v>5828</v>
      </c>
      <c r="E844" s="823" t="s">
        <v>5829</v>
      </c>
      <c r="F844" s="832">
        <v>49</v>
      </c>
      <c r="G844" s="832">
        <v>44332.75</v>
      </c>
      <c r="H844" s="832"/>
      <c r="I844" s="832">
        <v>904.75</v>
      </c>
      <c r="J844" s="832"/>
      <c r="K844" s="832"/>
      <c r="L844" s="832"/>
      <c r="M844" s="832"/>
      <c r="N844" s="832"/>
      <c r="O844" s="832"/>
      <c r="P844" s="828"/>
      <c r="Q844" s="833"/>
    </row>
    <row r="845" spans="1:17" ht="14.45" customHeight="1" x14ac:dyDescent="0.2">
      <c r="A845" s="822" t="s">
        <v>6731</v>
      </c>
      <c r="B845" s="823" t="s">
        <v>5811</v>
      </c>
      <c r="C845" s="823" t="s">
        <v>5728</v>
      </c>
      <c r="D845" s="823" t="s">
        <v>5887</v>
      </c>
      <c r="E845" s="823" t="s">
        <v>5888</v>
      </c>
      <c r="F845" s="832"/>
      <c r="G845" s="832"/>
      <c r="H845" s="832"/>
      <c r="I845" s="832"/>
      <c r="J845" s="832">
        <v>1</v>
      </c>
      <c r="K845" s="832">
        <v>199</v>
      </c>
      <c r="L845" s="832">
        <v>1</v>
      </c>
      <c r="M845" s="832">
        <v>199</v>
      </c>
      <c r="N845" s="832">
        <v>3</v>
      </c>
      <c r="O845" s="832">
        <v>603</v>
      </c>
      <c r="P845" s="828">
        <v>3.0301507537688441</v>
      </c>
      <c r="Q845" s="833">
        <v>201</v>
      </c>
    </row>
    <row r="846" spans="1:17" ht="14.45" customHeight="1" x14ac:dyDescent="0.2">
      <c r="A846" s="822" t="s">
        <v>6731</v>
      </c>
      <c r="B846" s="823" t="s">
        <v>5811</v>
      </c>
      <c r="C846" s="823" t="s">
        <v>5728</v>
      </c>
      <c r="D846" s="823" t="s">
        <v>5773</v>
      </c>
      <c r="E846" s="823" t="s">
        <v>5774</v>
      </c>
      <c r="F846" s="832">
        <v>2</v>
      </c>
      <c r="G846" s="832">
        <v>74</v>
      </c>
      <c r="H846" s="832"/>
      <c r="I846" s="832">
        <v>37</v>
      </c>
      <c r="J846" s="832"/>
      <c r="K846" s="832"/>
      <c r="L846" s="832"/>
      <c r="M846" s="832"/>
      <c r="N846" s="832"/>
      <c r="O846" s="832"/>
      <c r="P846" s="828"/>
      <c r="Q846" s="833"/>
    </row>
    <row r="847" spans="1:17" ht="14.45" customHeight="1" x14ac:dyDescent="0.2">
      <c r="A847" s="822" t="s">
        <v>6731</v>
      </c>
      <c r="B847" s="823" t="s">
        <v>5811</v>
      </c>
      <c r="C847" s="823" t="s">
        <v>5728</v>
      </c>
      <c r="D847" s="823" t="s">
        <v>5819</v>
      </c>
      <c r="E847" s="823" t="s">
        <v>5820</v>
      </c>
      <c r="F847" s="832">
        <v>1601</v>
      </c>
      <c r="G847" s="832">
        <v>403452</v>
      </c>
      <c r="H847" s="832">
        <v>0.89841272668970673</v>
      </c>
      <c r="I847" s="832">
        <v>252</v>
      </c>
      <c r="J847" s="832">
        <v>1768</v>
      </c>
      <c r="K847" s="832">
        <v>449072</v>
      </c>
      <c r="L847" s="832">
        <v>1</v>
      </c>
      <c r="M847" s="832">
        <v>254</v>
      </c>
      <c r="N847" s="832">
        <v>1269</v>
      </c>
      <c r="O847" s="832">
        <v>323595</v>
      </c>
      <c r="P847" s="828">
        <v>0.72058600847970922</v>
      </c>
      <c r="Q847" s="833">
        <v>255</v>
      </c>
    </row>
    <row r="848" spans="1:17" ht="14.45" customHeight="1" x14ac:dyDescent="0.2">
      <c r="A848" s="822" t="s">
        <v>6731</v>
      </c>
      <c r="B848" s="823" t="s">
        <v>5811</v>
      </c>
      <c r="C848" s="823" t="s">
        <v>5728</v>
      </c>
      <c r="D848" s="823" t="s">
        <v>5821</v>
      </c>
      <c r="E848" s="823" t="s">
        <v>5822</v>
      </c>
      <c r="F848" s="832">
        <v>2531</v>
      </c>
      <c r="G848" s="832">
        <v>321437</v>
      </c>
      <c r="H848" s="832">
        <v>0.84753730949744244</v>
      </c>
      <c r="I848" s="832">
        <v>127</v>
      </c>
      <c r="J848" s="832">
        <v>3010</v>
      </c>
      <c r="K848" s="832">
        <v>379260</v>
      </c>
      <c r="L848" s="832">
        <v>1</v>
      </c>
      <c r="M848" s="832">
        <v>126</v>
      </c>
      <c r="N848" s="832">
        <v>1681</v>
      </c>
      <c r="O848" s="832">
        <v>213487</v>
      </c>
      <c r="P848" s="828">
        <v>0.5629040763592259</v>
      </c>
      <c r="Q848" s="833">
        <v>127</v>
      </c>
    </row>
    <row r="849" spans="1:17" ht="14.45" customHeight="1" x14ac:dyDescent="0.2">
      <c r="A849" s="822" t="s">
        <v>6731</v>
      </c>
      <c r="B849" s="823" t="s">
        <v>5811</v>
      </c>
      <c r="C849" s="823" t="s">
        <v>5728</v>
      </c>
      <c r="D849" s="823" t="s">
        <v>5830</v>
      </c>
      <c r="E849" s="823" t="s">
        <v>5831</v>
      </c>
      <c r="F849" s="832">
        <v>12</v>
      </c>
      <c r="G849" s="832">
        <v>3984</v>
      </c>
      <c r="H849" s="832">
        <v>1.3253493013972055</v>
      </c>
      <c r="I849" s="832">
        <v>332</v>
      </c>
      <c r="J849" s="832">
        <v>9</v>
      </c>
      <c r="K849" s="832">
        <v>3006</v>
      </c>
      <c r="L849" s="832">
        <v>1</v>
      </c>
      <c r="M849" s="832">
        <v>334</v>
      </c>
      <c r="N849" s="832">
        <v>20</v>
      </c>
      <c r="O849" s="832">
        <v>6700</v>
      </c>
      <c r="P849" s="828">
        <v>2.2288755821689952</v>
      </c>
      <c r="Q849" s="833">
        <v>335</v>
      </c>
    </row>
    <row r="850" spans="1:17" ht="14.45" customHeight="1" x14ac:dyDescent="0.2">
      <c r="A850" s="822" t="s">
        <v>6731</v>
      </c>
      <c r="B850" s="823" t="s">
        <v>5811</v>
      </c>
      <c r="C850" s="823" t="s">
        <v>5728</v>
      </c>
      <c r="D850" s="823" t="s">
        <v>5832</v>
      </c>
      <c r="E850" s="823" t="s">
        <v>5833</v>
      </c>
      <c r="F850" s="832">
        <v>76</v>
      </c>
      <c r="G850" s="832">
        <v>37696</v>
      </c>
      <c r="H850" s="832">
        <v>0.49473711840827361</v>
      </c>
      <c r="I850" s="832">
        <v>496</v>
      </c>
      <c r="J850" s="832">
        <v>153</v>
      </c>
      <c r="K850" s="832">
        <v>76194</v>
      </c>
      <c r="L850" s="832">
        <v>1</v>
      </c>
      <c r="M850" s="832">
        <v>498</v>
      </c>
      <c r="N850" s="832">
        <v>60</v>
      </c>
      <c r="O850" s="832">
        <v>29940</v>
      </c>
      <c r="P850" s="828">
        <v>0.3929443263249075</v>
      </c>
      <c r="Q850" s="833">
        <v>499</v>
      </c>
    </row>
    <row r="851" spans="1:17" ht="14.45" customHeight="1" x14ac:dyDescent="0.2">
      <c r="A851" s="822" t="s">
        <v>6731</v>
      </c>
      <c r="B851" s="823" t="s">
        <v>5811</v>
      </c>
      <c r="C851" s="823" t="s">
        <v>5728</v>
      </c>
      <c r="D851" s="823" t="s">
        <v>5834</v>
      </c>
      <c r="E851" s="823" t="s">
        <v>5835</v>
      </c>
      <c r="F851" s="832">
        <v>123</v>
      </c>
      <c r="G851" s="832">
        <v>84747</v>
      </c>
      <c r="H851" s="832">
        <v>1.3627110467920887</v>
      </c>
      <c r="I851" s="832">
        <v>689</v>
      </c>
      <c r="J851" s="832">
        <v>90</v>
      </c>
      <c r="K851" s="832">
        <v>62190</v>
      </c>
      <c r="L851" s="832">
        <v>1</v>
      </c>
      <c r="M851" s="832">
        <v>691</v>
      </c>
      <c r="N851" s="832">
        <v>20</v>
      </c>
      <c r="O851" s="832">
        <v>13840</v>
      </c>
      <c r="P851" s="828">
        <v>0.22254381733397652</v>
      </c>
      <c r="Q851" s="833">
        <v>692</v>
      </c>
    </row>
    <row r="852" spans="1:17" ht="14.45" customHeight="1" x14ac:dyDescent="0.2">
      <c r="A852" s="822" t="s">
        <v>6731</v>
      </c>
      <c r="B852" s="823" t="s">
        <v>5811</v>
      </c>
      <c r="C852" s="823" t="s">
        <v>5728</v>
      </c>
      <c r="D852" s="823" t="s">
        <v>5836</v>
      </c>
      <c r="E852" s="823" t="s">
        <v>5833</v>
      </c>
      <c r="F852" s="832">
        <v>362</v>
      </c>
      <c r="G852" s="832">
        <v>205978</v>
      </c>
      <c r="H852" s="832">
        <v>1.0730535802662082</v>
      </c>
      <c r="I852" s="832">
        <v>569</v>
      </c>
      <c r="J852" s="832">
        <v>335</v>
      </c>
      <c r="K852" s="832">
        <v>191955</v>
      </c>
      <c r="L852" s="832">
        <v>1</v>
      </c>
      <c r="M852" s="832">
        <v>573</v>
      </c>
      <c r="N852" s="832">
        <v>227</v>
      </c>
      <c r="O852" s="832">
        <v>130752</v>
      </c>
      <c r="P852" s="828">
        <v>0.68115964679221697</v>
      </c>
      <c r="Q852" s="833">
        <v>576</v>
      </c>
    </row>
    <row r="853" spans="1:17" ht="14.45" customHeight="1" x14ac:dyDescent="0.2">
      <c r="A853" s="822" t="s">
        <v>6731</v>
      </c>
      <c r="B853" s="823" t="s">
        <v>5811</v>
      </c>
      <c r="C853" s="823" t="s">
        <v>5728</v>
      </c>
      <c r="D853" s="823" t="s">
        <v>5837</v>
      </c>
      <c r="E853" s="823" t="s">
        <v>5835</v>
      </c>
      <c r="F853" s="832">
        <v>87</v>
      </c>
      <c r="G853" s="832">
        <v>66294</v>
      </c>
      <c r="H853" s="832">
        <v>0.84024943598063317</v>
      </c>
      <c r="I853" s="832">
        <v>762</v>
      </c>
      <c r="J853" s="832">
        <v>103</v>
      </c>
      <c r="K853" s="832">
        <v>78898</v>
      </c>
      <c r="L853" s="832">
        <v>1</v>
      </c>
      <c r="M853" s="832">
        <v>766</v>
      </c>
      <c r="N853" s="832">
        <v>119</v>
      </c>
      <c r="O853" s="832">
        <v>91511</v>
      </c>
      <c r="P853" s="828">
        <v>1.1598646353519735</v>
      </c>
      <c r="Q853" s="833">
        <v>769</v>
      </c>
    </row>
    <row r="854" spans="1:17" ht="14.45" customHeight="1" x14ac:dyDescent="0.2">
      <c r="A854" s="822" t="s">
        <v>6731</v>
      </c>
      <c r="B854" s="823" t="s">
        <v>5811</v>
      </c>
      <c r="C854" s="823" t="s">
        <v>5728</v>
      </c>
      <c r="D854" s="823" t="s">
        <v>5889</v>
      </c>
      <c r="E854" s="823" t="s">
        <v>5854</v>
      </c>
      <c r="F854" s="832">
        <v>1696</v>
      </c>
      <c r="G854" s="832">
        <v>1389024</v>
      </c>
      <c r="H854" s="832">
        <v>0.82009571750936094</v>
      </c>
      <c r="I854" s="832">
        <v>819</v>
      </c>
      <c r="J854" s="832">
        <v>2058</v>
      </c>
      <c r="K854" s="832">
        <v>1693734</v>
      </c>
      <c r="L854" s="832">
        <v>1</v>
      </c>
      <c r="M854" s="832">
        <v>823</v>
      </c>
      <c r="N854" s="832">
        <v>1599</v>
      </c>
      <c r="O854" s="832">
        <v>1320774</v>
      </c>
      <c r="P854" s="828">
        <v>0.77980013390532399</v>
      </c>
      <c r="Q854" s="833">
        <v>826</v>
      </c>
    </row>
    <row r="855" spans="1:17" ht="14.45" customHeight="1" x14ac:dyDescent="0.2">
      <c r="A855" s="822" t="s">
        <v>6731</v>
      </c>
      <c r="B855" s="823" t="s">
        <v>5811</v>
      </c>
      <c r="C855" s="823" t="s">
        <v>5728</v>
      </c>
      <c r="D855" s="823" t="s">
        <v>5823</v>
      </c>
      <c r="E855" s="823" t="s">
        <v>5796</v>
      </c>
      <c r="F855" s="832">
        <v>12</v>
      </c>
      <c r="G855" s="832">
        <v>5568</v>
      </c>
      <c r="H855" s="832">
        <v>2.3794871794871795</v>
      </c>
      <c r="I855" s="832">
        <v>464</v>
      </c>
      <c r="J855" s="832">
        <v>5</v>
      </c>
      <c r="K855" s="832">
        <v>2340</v>
      </c>
      <c r="L855" s="832">
        <v>1</v>
      </c>
      <c r="M855" s="832">
        <v>468</v>
      </c>
      <c r="N855" s="832">
        <v>2</v>
      </c>
      <c r="O855" s="832">
        <v>946</v>
      </c>
      <c r="P855" s="828">
        <v>0.40427350427350428</v>
      </c>
      <c r="Q855" s="833">
        <v>473</v>
      </c>
    </row>
    <row r="856" spans="1:17" ht="14.45" customHeight="1" x14ac:dyDescent="0.2">
      <c r="A856" s="822" t="s">
        <v>6731</v>
      </c>
      <c r="B856" s="823" t="s">
        <v>5811</v>
      </c>
      <c r="C856" s="823" t="s">
        <v>5728</v>
      </c>
      <c r="D856" s="823" t="s">
        <v>5839</v>
      </c>
      <c r="E856" s="823" t="s">
        <v>5794</v>
      </c>
      <c r="F856" s="832">
        <v>173</v>
      </c>
      <c r="G856" s="832">
        <v>126290</v>
      </c>
      <c r="H856" s="832">
        <v>0.85484143906318744</v>
      </c>
      <c r="I856" s="832">
        <v>730</v>
      </c>
      <c r="J856" s="832">
        <v>201</v>
      </c>
      <c r="K856" s="832">
        <v>147735</v>
      </c>
      <c r="L856" s="832">
        <v>1</v>
      </c>
      <c r="M856" s="832">
        <v>735</v>
      </c>
      <c r="N856" s="832">
        <v>151</v>
      </c>
      <c r="O856" s="832">
        <v>111740</v>
      </c>
      <c r="P856" s="828">
        <v>0.75635428300673502</v>
      </c>
      <c r="Q856" s="833">
        <v>740</v>
      </c>
    </row>
    <row r="857" spans="1:17" ht="14.45" customHeight="1" x14ac:dyDescent="0.2">
      <c r="A857" s="822" t="s">
        <v>6731</v>
      </c>
      <c r="B857" s="823" t="s">
        <v>5811</v>
      </c>
      <c r="C857" s="823" t="s">
        <v>5728</v>
      </c>
      <c r="D857" s="823" t="s">
        <v>5840</v>
      </c>
      <c r="E857" s="823" t="s">
        <v>5841</v>
      </c>
      <c r="F857" s="832">
        <v>8</v>
      </c>
      <c r="G857" s="832">
        <v>6672</v>
      </c>
      <c r="H857" s="832">
        <v>0.88464598249801119</v>
      </c>
      <c r="I857" s="832">
        <v>834</v>
      </c>
      <c r="J857" s="832">
        <v>9</v>
      </c>
      <c r="K857" s="832">
        <v>7542</v>
      </c>
      <c r="L857" s="832">
        <v>1</v>
      </c>
      <c r="M857" s="832">
        <v>838</v>
      </c>
      <c r="N857" s="832">
        <v>5</v>
      </c>
      <c r="O857" s="832">
        <v>4205</v>
      </c>
      <c r="P857" s="828">
        <v>0.55754441792627951</v>
      </c>
      <c r="Q857" s="833">
        <v>841</v>
      </c>
    </row>
    <row r="858" spans="1:17" ht="14.45" customHeight="1" x14ac:dyDescent="0.2">
      <c r="A858" s="822" t="s">
        <v>6731</v>
      </c>
      <c r="B858" s="823" t="s">
        <v>5811</v>
      </c>
      <c r="C858" s="823" t="s">
        <v>5728</v>
      </c>
      <c r="D858" s="823" t="s">
        <v>5842</v>
      </c>
      <c r="E858" s="823" t="s">
        <v>5843</v>
      </c>
      <c r="F858" s="832">
        <v>511</v>
      </c>
      <c r="G858" s="832">
        <v>109865</v>
      </c>
      <c r="H858" s="832">
        <v>0.85234061040512654</v>
      </c>
      <c r="I858" s="832">
        <v>215</v>
      </c>
      <c r="J858" s="832">
        <v>594</v>
      </c>
      <c r="K858" s="832">
        <v>128898</v>
      </c>
      <c r="L858" s="832">
        <v>1</v>
      </c>
      <c r="M858" s="832">
        <v>217</v>
      </c>
      <c r="N858" s="832">
        <v>468</v>
      </c>
      <c r="O858" s="832">
        <v>102492</v>
      </c>
      <c r="P858" s="828">
        <v>0.79514034352744034</v>
      </c>
      <c r="Q858" s="833">
        <v>219</v>
      </c>
    </row>
    <row r="859" spans="1:17" ht="14.45" customHeight="1" x14ac:dyDescent="0.2">
      <c r="A859" s="822" t="s">
        <v>6731</v>
      </c>
      <c r="B859" s="823" t="s">
        <v>5811</v>
      </c>
      <c r="C859" s="823" t="s">
        <v>5728</v>
      </c>
      <c r="D859" s="823" t="s">
        <v>5844</v>
      </c>
      <c r="E859" s="823" t="s">
        <v>5845</v>
      </c>
      <c r="F859" s="832">
        <v>2516</v>
      </c>
      <c r="G859" s="832">
        <v>216376</v>
      </c>
      <c r="H859" s="832">
        <v>0.81933294962285297</v>
      </c>
      <c r="I859" s="832">
        <v>86</v>
      </c>
      <c r="J859" s="832">
        <v>3001</v>
      </c>
      <c r="K859" s="832">
        <v>264088</v>
      </c>
      <c r="L859" s="832">
        <v>1</v>
      </c>
      <c r="M859" s="832">
        <v>88</v>
      </c>
      <c r="N859" s="832">
        <v>2139</v>
      </c>
      <c r="O859" s="832">
        <v>190371</v>
      </c>
      <c r="P859" s="828">
        <v>0.72086198539880642</v>
      </c>
      <c r="Q859" s="833">
        <v>89</v>
      </c>
    </row>
    <row r="860" spans="1:17" ht="14.45" customHeight="1" x14ac:dyDescent="0.2">
      <c r="A860" s="822" t="s">
        <v>6731</v>
      </c>
      <c r="B860" s="823" t="s">
        <v>5811</v>
      </c>
      <c r="C860" s="823" t="s">
        <v>5728</v>
      </c>
      <c r="D860" s="823" t="s">
        <v>5824</v>
      </c>
      <c r="E860" s="823" t="s">
        <v>5825</v>
      </c>
      <c r="F860" s="832">
        <v>1</v>
      </c>
      <c r="G860" s="832">
        <v>720</v>
      </c>
      <c r="H860" s="832">
        <v>0.33195020746887965</v>
      </c>
      <c r="I860" s="832">
        <v>720</v>
      </c>
      <c r="J860" s="832">
        <v>3</v>
      </c>
      <c r="K860" s="832">
        <v>2169</v>
      </c>
      <c r="L860" s="832">
        <v>1</v>
      </c>
      <c r="M860" s="832">
        <v>723</v>
      </c>
      <c r="N860" s="832">
        <v>2</v>
      </c>
      <c r="O860" s="832">
        <v>1450</v>
      </c>
      <c r="P860" s="828">
        <v>0.66851083448593818</v>
      </c>
      <c r="Q860" s="833">
        <v>725</v>
      </c>
    </row>
    <row r="861" spans="1:17" ht="14.45" customHeight="1" x14ac:dyDescent="0.2">
      <c r="A861" s="822" t="s">
        <v>6731</v>
      </c>
      <c r="B861" s="823" t="s">
        <v>5811</v>
      </c>
      <c r="C861" s="823" t="s">
        <v>5728</v>
      </c>
      <c r="D861" s="823" t="s">
        <v>5890</v>
      </c>
      <c r="E861" s="823" t="s">
        <v>5854</v>
      </c>
      <c r="F861" s="832">
        <v>289</v>
      </c>
      <c r="G861" s="832">
        <v>275417</v>
      </c>
      <c r="H861" s="832">
        <v>0.60396875520819626</v>
      </c>
      <c r="I861" s="832">
        <v>953</v>
      </c>
      <c r="J861" s="832">
        <v>477</v>
      </c>
      <c r="K861" s="832">
        <v>456012</v>
      </c>
      <c r="L861" s="832">
        <v>1</v>
      </c>
      <c r="M861" s="832">
        <v>956</v>
      </c>
      <c r="N861" s="832">
        <v>331</v>
      </c>
      <c r="O861" s="832">
        <v>317429</v>
      </c>
      <c r="P861" s="828">
        <v>0.69609790970413055</v>
      </c>
      <c r="Q861" s="833">
        <v>959</v>
      </c>
    </row>
    <row r="862" spans="1:17" ht="14.45" customHeight="1" x14ac:dyDescent="0.2">
      <c r="A862" s="822" t="s">
        <v>6731</v>
      </c>
      <c r="B862" s="823" t="s">
        <v>5811</v>
      </c>
      <c r="C862" s="823" t="s">
        <v>5728</v>
      </c>
      <c r="D862" s="823" t="s">
        <v>5783</v>
      </c>
      <c r="E862" s="823" t="s">
        <v>5784</v>
      </c>
      <c r="F862" s="832">
        <v>1</v>
      </c>
      <c r="G862" s="832">
        <v>121</v>
      </c>
      <c r="H862" s="832">
        <v>8.265027322404371E-2</v>
      </c>
      <c r="I862" s="832">
        <v>121</v>
      </c>
      <c r="J862" s="832">
        <v>12</v>
      </c>
      <c r="K862" s="832">
        <v>1464</v>
      </c>
      <c r="L862" s="832">
        <v>1</v>
      </c>
      <c r="M862" s="832">
        <v>122</v>
      </c>
      <c r="N862" s="832"/>
      <c r="O862" s="832"/>
      <c r="P862" s="828"/>
      <c r="Q862" s="833"/>
    </row>
    <row r="863" spans="1:17" ht="14.45" customHeight="1" x14ac:dyDescent="0.2">
      <c r="A863" s="822" t="s">
        <v>6731</v>
      </c>
      <c r="B863" s="823" t="s">
        <v>5811</v>
      </c>
      <c r="C863" s="823" t="s">
        <v>5728</v>
      </c>
      <c r="D863" s="823" t="s">
        <v>5853</v>
      </c>
      <c r="E863" s="823" t="s">
        <v>5854</v>
      </c>
      <c r="F863" s="832">
        <v>310</v>
      </c>
      <c r="G863" s="832">
        <v>231260</v>
      </c>
      <c r="H863" s="832">
        <v>1.1983376860257846</v>
      </c>
      <c r="I863" s="832">
        <v>746</v>
      </c>
      <c r="J863" s="832">
        <v>258</v>
      </c>
      <c r="K863" s="832">
        <v>192984</v>
      </c>
      <c r="L863" s="832">
        <v>1</v>
      </c>
      <c r="M863" s="832">
        <v>748</v>
      </c>
      <c r="N863" s="832">
        <v>91</v>
      </c>
      <c r="O863" s="832">
        <v>68159</v>
      </c>
      <c r="P863" s="828">
        <v>0.35318471997678563</v>
      </c>
      <c r="Q863" s="833">
        <v>749</v>
      </c>
    </row>
    <row r="864" spans="1:17" ht="14.45" customHeight="1" x14ac:dyDescent="0.2">
      <c r="A864" s="822" t="s">
        <v>6731</v>
      </c>
      <c r="B864" s="823" t="s">
        <v>5811</v>
      </c>
      <c r="C864" s="823" t="s">
        <v>5728</v>
      </c>
      <c r="D864" s="823" t="s">
        <v>5911</v>
      </c>
      <c r="E864" s="823" t="s">
        <v>5912</v>
      </c>
      <c r="F864" s="832">
        <v>1</v>
      </c>
      <c r="G864" s="832">
        <v>58</v>
      </c>
      <c r="H864" s="832">
        <v>0.98305084745762716</v>
      </c>
      <c r="I864" s="832">
        <v>58</v>
      </c>
      <c r="J864" s="832">
        <v>1</v>
      </c>
      <c r="K864" s="832">
        <v>59</v>
      </c>
      <c r="L864" s="832">
        <v>1</v>
      </c>
      <c r="M864" s="832">
        <v>59</v>
      </c>
      <c r="N864" s="832"/>
      <c r="O864" s="832"/>
      <c r="P864" s="828"/>
      <c r="Q864" s="833"/>
    </row>
    <row r="865" spans="1:17" ht="14.45" customHeight="1" x14ac:dyDescent="0.2">
      <c r="A865" s="822" t="s">
        <v>6731</v>
      </c>
      <c r="B865" s="823" t="s">
        <v>5811</v>
      </c>
      <c r="C865" s="823" t="s">
        <v>5728</v>
      </c>
      <c r="D865" s="823" t="s">
        <v>5855</v>
      </c>
      <c r="E865" s="823" t="s">
        <v>5856</v>
      </c>
      <c r="F865" s="832">
        <v>47</v>
      </c>
      <c r="G865" s="832">
        <v>25568</v>
      </c>
      <c r="H865" s="832">
        <v>0.97557997557997556</v>
      </c>
      <c r="I865" s="832">
        <v>544</v>
      </c>
      <c r="J865" s="832">
        <v>48</v>
      </c>
      <c r="K865" s="832">
        <v>26208</v>
      </c>
      <c r="L865" s="832">
        <v>1</v>
      </c>
      <c r="M865" s="832">
        <v>546</v>
      </c>
      <c r="N865" s="832">
        <v>22</v>
      </c>
      <c r="O865" s="832">
        <v>12034</v>
      </c>
      <c r="P865" s="828">
        <v>0.45917277167277165</v>
      </c>
      <c r="Q865" s="833">
        <v>547</v>
      </c>
    </row>
    <row r="866" spans="1:17" ht="14.45" customHeight="1" x14ac:dyDescent="0.2">
      <c r="A866" s="822" t="s">
        <v>6731</v>
      </c>
      <c r="B866" s="823" t="s">
        <v>5811</v>
      </c>
      <c r="C866" s="823" t="s">
        <v>5728</v>
      </c>
      <c r="D866" s="823" t="s">
        <v>5846</v>
      </c>
      <c r="E866" s="823" t="s">
        <v>5847</v>
      </c>
      <c r="F866" s="832">
        <v>19</v>
      </c>
      <c r="G866" s="832">
        <v>5852</v>
      </c>
      <c r="H866" s="832">
        <v>2.0974910394265232</v>
      </c>
      <c r="I866" s="832">
        <v>308</v>
      </c>
      <c r="J866" s="832">
        <v>9</v>
      </c>
      <c r="K866" s="832">
        <v>2790</v>
      </c>
      <c r="L866" s="832">
        <v>1</v>
      </c>
      <c r="M866" s="832">
        <v>310</v>
      </c>
      <c r="N866" s="832">
        <v>7</v>
      </c>
      <c r="O866" s="832">
        <v>2177</v>
      </c>
      <c r="P866" s="828">
        <v>0.78028673835125451</v>
      </c>
      <c r="Q866" s="833">
        <v>311</v>
      </c>
    </row>
    <row r="867" spans="1:17" ht="14.45" customHeight="1" x14ac:dyDescent="0.2">
      <c r="A867" s="822" t="s">
        <v>6731</v>
      </c>
      <c r="B867" s="823" t="s">
        <v>5811</v>
      </c>
      <c r="C867" s="823" t="s">
        <v>5728</v>
      </c>
      <c r="D867" s="823" t="s">
        <v>5848</v>
      </c>
      <c r="E867" s="823" t="s">
        <v>5843</v>
      </c>
      <c r="F867" s="832">
        <v>128</v>
      </c>
      <c r="G867" s="832">
        <v>22912</v>
      </c>
      <c r="H867" s="832">
        <v>1.8028169014084507</v>
      </c>
      <c r="I867" s="832">
        <v>179</v>
      </c>
      <c r="J867" s="832">
        <v>71</v>
      </c>
      <c r="K867" s="832">
        <v>12709</v>
      </c>
      <c r="L867" s="832">
        <v>1</v>
      </c>
      <c r="M867" s="832">
        <v>179</v>
      </c>
      <c r="N867" s="832">
        <v>30</v>
      </c>
      <c r="O867" s="832">
        <v>5400</v>
      </c>
      <c r="P867" s="828">
        <v>0.42489574317412859</v>
      </c>
      <c r="Q867" s="833">
        <v>180</v>
      </c>
    </row>
    <row r="868" spans="1:17" ht="14.45" customHeight="1" x14ac:dyDescent="0.2">
      <c r="A868" s="822" t="s">
        <v>6731</v>
      </c>
      <c r="B868" s="823" t="s">
        <v>5811</v>
      </c>
      <c r="C868" s="823" t="s">
        <v>5728</v>
      </c>
      <c r="D868" s="823" t="s">
        <v>5849</v>
      </c>
      <c r="E868" s="823" t="s">
        <v>5847</v>
      </c>
      <c r="F868" s="832">
        <v>181</v>
      </c>
      <c r="G868" s="832">
        <v>68961</v>
      </c>
      <c r="H868" s="832">
        <v>0.97347543760587241</v>
      </c>
      <c r="I868" s="832">
        <v>381</v>
      </c>
      <c r="J868" s="832">
        <v>184</v>
      </c>
      <c r="K868" s="832">
        <v>70840</v>
      </c>
      <c r="L868" s="832">
        <v>1</v>
      </c>
      <c r="M868" s="832">
        <v>385</v>
      </c>
      <c r="N868" s="832">
        <v>123</v>
      </c>
      <c r="O868" s="832">
        <v>47724</v>
      </c>
      <c r="P868" s="828">
        <v>0.67368718238283454</v>
      </c>
      <c r="Q868" s="833">
        <v>388</v>
      </c>
    </row>
    <row r="869" spans="1:17" ht="14.45" customHeight="1" x14ac:dyDescent="0.2">
      <c r="A869" s="822" t="s">
        <v>6731</v>
      </c>
      <c r="B869" s="823" t="s">
        <v>5811</v>
      </c>
      <c r="C869" s="823" t="s">
        <v>5728</v>
      </c>
      <c r="D869" s="823" t="s">
        <v>5793</v>
      </c>
      <c r="E869" s="823" t="s">
        <v>5794</v>
      </c>
      <c r="F869" s="832">
        <v>53</v>
      </c>
      <c r="G869" s="832">
        <v>32860</v>
      </c>
      <c r="H869" s="832">
        <v>1.228594930083003</v>
      </c>
      <c r="I869" s="832">
        <v>620</v>
      </c>
      <c r="J869" s="832">
        <v>43</v>
      </c>
      <c r="K869" s="832">
        <v>26746</v>
      </c>
      <c r="L869" s="832">
        <v>1</v>
      </c>
      <c r="M869" s="832">
        <v>622</v>
      </c>
      <c r="N869" s="832">
        <v>13</v>
      </c>
      <c r="O869" s="832">
        <v>8125</v>
      </c>
      <c r="P869" s="828">
        <v>0.30378374336349362</v>
      </c>
      <c r="Q869" s="833">
        <v>625</v>
      </c>
    </row>
    <row r="870" spans="1:17" ht="14.45" customHeight="1" x14ac:dyDescent="0.2">
      <c r="A870" s="822" t="s">
        <v>6731</v>
      </c>
      <c r="B870" s="823" t="s">
        <v>5811</v>
      </c>
      <c r="C870" s="823" t="s">
        <v>5728</v>
      </c>
      <c r="D870" s="823" t="s">
        <v>5850</v>
      </c>
      <c r="E870" s="823" t="s">
        <v>5851</v>
      </c>
      <c r="F870" s="832">
        <v>210</v>
      </c>
      <c r="G870" s="832">
        <v>57330</v>
      </c>
      <c r="H870" s="832">
        <v>1.0636363636363637</v>
      </c>
      <c r="I870" s="832">
        <v>273</v>
      </c>
      <c r="J870" s="832">
        <v>196</v>
      </c>
      <c r="K870" s="832">
        <v>53900</v>
      </c>
      <c r="L870" s="832">
        <v>1</v>
      </c>
      <c r="M870" s="832">
        <v>275</v>
      </c>
      <c r="N870" s="832">
        <v>148</v>
      </c>
      <c r="O870" s="832">
        <v>40848</v>
      </c>
      <c r="P870" s="828">
        <v>0.75784786641929502</v>
      </c>
      <c r="Q870" s="833">
        <v>276</v>
      </c>
    </row>
    <row r="871" spans="1:17" ht="14.45" customHeight="1" x14ac:dyDescent="0.2">
      <c r="A871" s="822" t="s">
        <v>6731</v>
      </c>
      <c r="B871" s="823" t="s">
        <v>5811</v>
      </c>
      <c r="C871" s="823" t="s">
        <v>5728</v>
      </c>
      <c r="D871" s="823" t="s">
        <v>5891</v>
      </c>
      <c r="E871" s="823" t="s">
        <v>5892</v>
      </c>
      <c r="F871" s="832">
        <v>6</v>
      </c>
      <c r="G871" s="832">
        <v>600</v>
      </c>
      <c r="H871" s="832">
        <v>0.6</v>
      </c>
      <c r="I871" s="832">
        <v>100</v>
      </c>
      <c r="J871" s="832">
        <v>10</v>
      </c>
      <c r="K871" s="832">
        <v>1000</v>
      </c>
      <c r="L871" s="832">
        <v>1</v>
      </c>
      <c r="M871" s="832">
        <v>100</v>
      </c>
      <c r="N871" s="832">
        <v>5</v>
      </c>
      <c r="O871" s="832">
        <v>500</v>
      </c>
      <c r="P871" s="828">
        <v>0.5</v>
      </c>
      <c r="Q871" s="833">
        <v>100</v>
      </c>
    </row>
    <row r="872" spans="1:17" ht="14.45" customHeight="1" x14ac:dyDescent="0.2">
      <c r="A872" s="822" t="s">
        <v>6731</v>
      </c>
      <c r="B872" s="823" t="s">
        <v>5811</v>
      </c>
      <c r="C872" s="823" t="s">
        <v>5728</v>
      </c>
      <c r="D872" s="823" t="s">
        <v>5893</v>
      </c>
      <c r="E872" s="823" t="s">
        <v>5854</v>
      </c>
      <c r="F872" s="832"/>
      <c r="G872" s="832"/>
      <c r="H872" s="832"/>
      <c r="I872" s="832"/>
      <c r="J872" s="832">
        <v>5</v>
      </c>
      <c r="K872" s="832">
        <v>5200</v>
      </c>
      <c r="L872" s="832">
        <v>1</v>
      </c>
      <c r="M872" s="832">
        <v>1040</v>
      </c>
      <c r="N872" s="832">
        <v>3</v>
      </c>
      <c r="O872" s="832">
        <v>3129</v>
      </c>
      <c r="P872" s="828">
        <v>0.60173076923076918</v>
      </c>
      <c r="Q872" s="833">
        <v>1043</v>
      </c>
    </row>
    <row r="873" spans="1:17" ht="14.45" customHeight="1" x14ac:dyDescent="0.2">
      <c r="A873" s="822" t="s">
        <v>6731</v>
      </c>
      <c r="B873" s="823" t="s">
        <v>5811</v>
      </c>
      <c r="C873" s="823" t="s">
        <v>5728</v>
      </c>
      <c r="D873" s="823" t="s">
        <v>5795</v>
      </c>
      <c r="E873" s="823" t="s">
        <v>5796</v>
      </c>
      <c r="F873" s="832">
        <v>1</v>
      </c>
      <c r="G873" s="832">
        <v>354</v>
      </c>
      <c r="H873" s="832"/>
      <c r="I873" s="832">
        <v>354</v>
      </c>
      <c r="J873" s="832"/>
      <c r="K873" s="832"/>
      <c r="L873" s="832"/>
      <c r="M873" s="832"/>
      <c r="N873" s="832"/>
      <c r="O873" s="832"/>
      <c r="P873" s="828"/>
      <c r="Q873" s="833"/>
    </row>
    <row r="874" spans="1:17" ht="14.45" customHeight="1" x14ac:dyDescent="0.2">
      <c r="A874" s="822" t="s">
        <v>6731</v>
      </c>
      <c r="B874" s="823" t="s">
        <v>5811</v>
      </c>
      <c r="C874" s="823" t="s">
        <v>5728</v>
      </c>
      <c r="D874" s="823" t="s">
        <v>5797</v>
      </c>
      <c r="E874" s="823" t="s">
        <v>5798</v>
      </c>
      <c r="F874" s="832">
        <v>1</v>
      </c>
      <c r="G874" s="832">
        <v>374</v>
      </c>
      <c r="H874" s="832"/>
      <c r="I874" s="832">
        <v>374</v>
      </c>
      <c r="J874" s="832"/>
      <c r="K874" s="832"/>
      <c r="L874" s="832"/>
      <c r="M874" s="832"/>
      <c r="N874" s="832"/>
      <c r="O874" s="832"/>
      <c r="P874" s="828"/>
      <c r="Q874" s="833"/>
    </row>
    <row r="875" spans="1:17" ht="14.45" customHeight="1" x14ac:dyDescent="0.2">
      <c r="A875" s="822" t="s">
        <v>6731</v>
      </c>
      <c r="B875" s="823" t="s">
        <v>5811</v>
      </c>
      <c r="C875" s="823" t="s">
        <v>5728</v>
      </c>
      <c r="D875" s="823" t="s">
        <v>5894</v>
      </c>
      <c r="E875" s="823" t="s">
        <v>5854</v>
      </c>
      <c r="F875" s="832">
        <v>5</v>
      </c>
      <c r="G875" s="832">
        <v>4400</v>
      </c>
      <c r="H875" s="832"/>
      <c r="I875" s="832">
        <v>880</v>
      </c>
      <c r="J875" s="832"/>
      <c r="K875" s="832"/>
      <c r="L875" s="832"/>
      <c r="M875" s="832"/>
      <c r="N875" s="832">
        <v>6</v>
      </c>
      <c r="O875" s="832">
        <v>5292</v>
      </c>
      <c r="P875" s="828"/>
      <c r="Q875" s="833">
        <v>882</v>
      </c>
    </row>
    <row r="876" spans="1:17" ht="14.45" customHeight="1" x14ac:dyDescent="0.2">
      <c r="A876" s="822" t="s">
        <v>6731</v>
      </c>
      <c r="B876" s="823" t="s">
        <v>5811</v>
      </c>
      <c r="C876" s="823" t="s">
        <v>5728</v>
      </c>
      <c r="D876" s="823" t="s">
        <v>5913</v>
      </c>
      <c r="E876" s="823" t="s">
        <v>5896</v>
      </c>
      <c r="F876" s="832">
        <v>1</v>
      </c>
      <c r="G876" s="832">
        <v>532</v>
      </c>
      <c r="H876" s="832">
        <v>0.99625468164794007</v>
      </c>
      <c r="I876" s="832">
        <v>532</v>
      </c>
      <c r="J876" s="832">
        <v>1</v>
      </c>
      <c r="K876" s="832">
        <v>534</v>
      </c>
      <c r="L876" s="832">
        <v>1</v>
      </c>
      <c r="M876" s="832">
        <v>534</v>
      </c>
      <c r="N876" s="832"/>
      <c r="O876" s="832"/>
      <c r="P876" s="828"/>
      <c r="Q876" s="833"/>
    </row>
    <row r="877" spans="1:17" ht="14.45" customHeight="1" x14ac:dyDescent="0.2">
      <c r="A877" s="822" t="s">
        <v>6731</v>
      </c>
      <c r="B877" s="823" t="s">
        <v>5811</v>
      </c>
      <c r="C877" s="823" t="s">
        <v>5728</v>
      </c>
      <c r="D877" s="823" t="s">
        <v>5895</v>
      </c>
      <c r="E877" s="823" t="s">
        <v>5896</v>
      </c>
      <c r="F877" s="832">
        <v>2</v>
      </c>
      <c r="G877" s="832">
        <v>1650</v>
      </c>
      <c r="H877" s="832">
        <v>1.9927536231884058</v>
      </c>
      <c r="I877" s="832">
        <v>825</v>
      </c>
      <c r="J877" s="832">
        <v>1</v>
      </c>
      <c r="K877" s="832">
        <v>828</v>
      </c>
      <c r="L877" s="832">
        <v>1</v>
      </c>
      <c r="M877" s="832">
        <v>828</v>
      </c>
      <c r="N877" s="832">
        <v>1</v>
      </c>
      <c r="O877" s="832">
        <v>831</v>
      </c>
      <c r="P877" s="828">
        <v>1.0036231884057971</v>
      </c>
      <c r="Q877" s="833">
        <v>831</v>
      </c>
    </row>
    <row r="878" spans="1:17" ht="14.45" customHeight="1" x14ac:dyDescent="0.2">
      <c r="A878" s="822" t="s">
        <v>6731</v>
      </c>
      <c r="B878" s="823" t="s">
        <v>5811</v>
      </c>
      <c r="C878" s="823" t="s">
        <v>5728</v>
      </c>
      <c r="D878" s="823" t="s">
        <v>5914</v>
      </c>
      <c r="E878" s="823" t="s">
        <v>5896</v>
      </c>
      <c r="F878" s="832">
        <v>17</v>
      </c>
      <c r="G878" s="832">
        <v>10285</v>
      </c>
      <c r="H878" s="832">
        <v>5.6294471811713187</v>
      </c>
      <c r="I878" s="832">
        <v>605</v>
      </c>
      <c r="J878" s="832">
        <v>3</v>
      </c>
      <c r="K878" s="832">
        <v>1827</v>
      </c>
      <c r="L878" s="832">
        <v>1</v>
      </c>
      <c r="M878" s="832">
        <v>609</v>
      </c>
      <c r="N878" s="832">
        <v>4</v>
      </c>
      <c r="O878" s="832">
        <v>2448</v>
      </c>
      <c r="P878" s="828">
        <v>1.3399014778325122</v>
      </c>
      <c r="Q878" s="833">
        <v>612</v>
      </c>
    </row>
    <row r="879" spans="1:17" ht="14.45" customHeight="1" x14ac:dyDescent="0.2">
      <c r="A879" s="822" t="s">
        <v>6731</v>
      </c>
      <c r="B879" s="823" t="s">
        <v>5811</v>
      </c>
      <c r="C879" s="823" t="s">
        <v>5728</v>
      </c>
      <c r="D879" s="823" t="s">
        <v>5915</v>
      </c>
      <c r="E879" s="823" t="s">
        <v>5854</v>
      </c>
      <c r="F879" s="832"/>
      <c r="G879" s="832"/>
      <c r="H879" s="832"/>
      <c r="I879" s="832"/>
      <c r="J879" s="832"/>
      <c r="K879" s="832"/>
      <c r="L879" s="832"/>
      <c r="M879" s="832"/>
      <c r="N879" s="832">
        <v>3</v>
      </c>
      <c r="O879" s="832">
        <v>2898</v>
      </c>
      <c r="P879" s="828"/>
      <c r="Q879" s="833">
        <v>966</v>
      </c>
    </row>
    <row r="880" spans="1:17" ht="14.45" customHeight="1" x14ac:dyDescent="0.2">
      <c r="A880" s="822" t="s">
        <v>6731</v>
      </c>
      <c r="B880" s="823" t="s">
        <v>5811</v>
      </c>
      <c r="C880" s="823" t="s">
        <v>5728</v>
      </c>
      <c r="D880" s="823" t="s">
        <v>5852</v>
      </c>
      <c r="E880" s="823" t="s">
        <v>5831</v>
      </c>
      <c r="F880" s="832">
        <v>30</v>
      </c>
      <c r="G880" s="832">
        <v>12150</v>
      </c>
      <c r="H880" s="832">
        <v>1.0243655678273333</v>
      </c>
      <c r="I880" s="832">
        <v>405</v>
      </c>
      <c r="J880" s="832">
        <v>29</v>
      </c>
      <c r="K880" s="832">
        <v>11861</v>
      </c>
      <c r="L880" s="832">
        <v>1</v>
      </c>
      <c r="M880" s="832">
        <v>409</v>
      </c>
      <c r="N880" s="832">
        <v>23</v>
      </c>
      <c r="O880" s="832">
        <v>9476</v>
      </c>
      <c r="P880" s="828">
        <v>0.79892083298204197</v>
      </c>
      <c r="Q880" s="833">
        <v>412</v>
      </c>
    </row>
    <row r="881" spans="1:17" ht="14.45" customHeight="1" x14ac:dyDescent="0.2">
      <c r="A881" s="822" t="s">
        <v>6731</v>
      </c>
      <c r="B881" s="823" t="s">
        <v>5811</v>
      </c>
      <c r="C881" s="823" t="s">
        <v>5728</v>
      </c>
      <c r="D881" s="823" t="s">
        <v>5916</v>
      </c>
      <c r="E881" s="823" t="s">
        <v>5896</v>
      </c>
      <c r="F881" s="832"/>
      <c r="G881" s="832"/>
      <c r="H881" s="832"/>
      <c r="I881" s="832"/>
      <c r="J881" s="832">
        <v>0</v>
      </c>
      <c r="K881" s="832">
        <v>0</v>
      </c>
      <c r="L881" s="832"/>
      <c r="M881" s="832"/>
      <c r="N881" s="832">
        <v>1</v>
      </c>
      <c r="O881" s="832">
        <v>754</v>
      </c>
      <c r="P881" s="828"/>
      <c r="Q881" s="833">
        <v>754</v>
      </c>
    </row>
    <row r="882" spans="1:17" ht="14.45" customHeight="1" x14ac:dyDescent="0.2">
      <c r="A882" s="822" t="s">
        <v>6731</v>
      </c>
      <c r="B882" s="823" t="s">
        <v>5811</v>
      </c>
      <c r="C882" s="823" t="s">
        <v>5728</v>
      </c>
      <c r="D882" s="823" t="s">
        <v>5899</v>
      </c>
      <c r="E882" s="823" t="s">
        <v>5898</v>
      </c>
      <c r="F882" s="832"/>
      <c r="G882" s="832"/>
      <c r="H882" s="832"/>
      <c r="I882" s="832"/>
      <c r="J882" s="832">
        <v>1</v>
      </c>
      <c r="K882" s="832">
        <v>541</v>
      </c>
      <c r="L882" s="832">
        <v>1</v>
      </c>
      <c r="M882" s="832">
        <v>541</v>
      </c>
      <c r="N882" s="832"/>
      <c r="O882" s="832"/>
      <c r="P882" s="828"/>
      <c r="Q882" s="833"/>
    </row>
    <row r="883" spans="1:17" ht="14.45" customHeight="1" x14ac:dyDescent="0.2">
      <c r="A883" s="822" t="s">
        <v>6731</v>
      </c>
      <c r="B883" s="823" t="s">
        <v>5811</v>
      </c>
      <c r="C883" s="823" t="s">
        <v>5728</v>
      </c>
      <c r="D883" s="823" t="s">
        <v>6732</v>
      </c>
      <c r="E883" s="823" t="s">
        <v>6733</v>
      </c>
      <c r="F883" s="832">
        <v>1</v>
      </c>
      <c r="G883" s="832">
        <v>544</v>
      </c>
      <c r="H883" s="832"/>
      <c r="I883" s="832">
        <v>544</v>
      </c>
      <c r="J883" s="832"/>
      <c r="K883" s="832"/>
      <c r="L883" s="832"/>
      <c r="M883" s="832"/>
      <c r="N883" s="832"/>
      <c r="O883" s="832"/>
      <c r="P883" s="828"/>
      <c r="Q883" s="833"/>
    </row>
    <row r="884" spans="1:17" ht="14.45" customHeight="1" x14ac:dyDescent="0.2">
      <c r="A884" s="822" t="s">
        <v>6731</v>
      </c>
      <c r="B884" s="823" t="s">
        <v>5811</v>
      </c>
      <c r="C884" s="823" t="s">
        <v>5728</v>
      </c>
      <c r="D884" s="823" t="s">
        <v>5919</v>
      </c>
      <c r="E884" s="823" t="s">
        <v>5920</v>
      </c>
      <c r="F884" s="832">
        <v>5</v>
      </c>
      <c r="G884" s="832">
        <v>1795</v>
      </c>
      <c r="H884" s="832">
        <v>0.82871652816251151</v>
      </c>
      <c r="I884" s="832">
        <v>359</v>
      </c>
      <c r="J884" s="832">
        <v>6</v>
      </c>
      <c r="K884" s="832">
        <v>2166</v>
      </c>
      <c r="L884" s="832">
        <v>1</v>
      </c>
      <c r="M884" s="832">
        <v>361</v>
      </c>
      <c r="N884" s="832"/>
      <c r="O884" s="832"/>
      <c r="P884" s="828"/>
      <c r="Q884" s="833"/>
    </row>
    <row r="885" spans="1:17" ht="14.45" customHeight="1" x14ac:dyDescent="0.2">
      <c r="A885" s="822" t="s">
        <v>6731</v>
      </c>
      <c r="B885" s="823" t="s">
        <v>5811</v>
      </c>
      <c r="C885" s="823" t="s">
        <v>5728</v>
      </c>
      <c r="D885" s="823" t="s">
        <v>6734</v>
      </c>
      <c r="E885" s="823" t="s">
        <v>6735</v>
      </c>
      <c r="F885" s="832">
        <v>1</v>
      </c>
      <c r="G885" s="832">
        <v>184</v>
      </c>
      <c r="H885" s="832"/>
      <c r="I885" s="832">
        <v>184</v>
      </c>
      <c r="J885" s="832"/>
      <c r="K885" s="832"/>
      <c r="L885" s="832"/>
      <c r="M885" s="832"/>
      <c r="N885" s="832"/>
      <c r="O885" s="832"/>
      <c r="P885" s="828"/>
      <c r="Q885" s="833"/>
    </row>
    <row r="886" spans="1:17" ht="14.45" customHeight="1" x14ac:dyDescent="0.2">
      <c r="A886" s="822" t="s">
        <v>6731</v>
      </c>
      <c r="B886" s="823" t="s">
        <v>5811</v>
      </c>
      <c r="C886" s="823" t="s">
        <v>5728</v>
      </c>
      <c r="D886" s="823" t="s">
        <v>6736</v>
      </c>
      <c r="E886" s="823" t="s">
        <v>6737</v>
      </c>
      <c r="F886" s="832"/>
      <c r="G886" s="832"/>
      <c r="H886" s="832"/>
      <c r="I886" s="832"/>
      <c r="J886" s="832"/>
      <c r="K886" s="832"/>
      <c r="L886" s="832"/>
      <c r="M886" s="832"/>
      <c r="N886" s="832">
        <v>0</v>
      </c>
      <c r="O886" s="832">
        <v>0</v>
      </c>
      <c r="P886" s="828"/>
      <c r="Q886" s="833"/>
    </row>
    <row r="887" spans="1:17" ht="14.45" customHeight="1" x14ac:dyDescent="0.2">
      <c r="A887" s="822" t="s">
        <v>6731</v>
      </c>
      <c r="B887" s="823" t="s">
        <v>5811</v>
      </c>
      <c r="C887" s="823" t="s">
        <v>5728</v>
      </c>
      <c r="D887" s="823" t="s">
        <v>6738</v>
      </c>
      <c r="E887" s="823" t="s">
        <v>6739</v>
      </c>
      <c r="F887" s="832"/>
      <c r="G887" s="832"/>
      <c r="H887" s="832"/>
      <c r="I887" s="832"/>
      <c r="J887" s="832"/>
      <c r="K887" s="832"/>
      <c r="L887" s="832"/>
      <c r="M887" s="832"/>
      <c r="N887" s="832">
        <v>0</v>
      </c>
      <c r="O887" s="832">
        <v>0</v>
      </c>
      <c r="P887" s="828"/>
      <c r="Q887" s="833"/>
    </row>
    <row r="888" spans="1:17" ht="14.45" customHeight="1" x14ac:dyDescent="0.2">
      <c r="A888" s="822" t="s">
        <v>6740</v>
      </c>
      <c r="B888" s="823" t="s">
        <v>5811</v>
      </c>
      <c r="C888" s="823" t="s">
        <v>5756</v>
      </c>
      <c r="D888" s="823" t="s">
        <v>5828</v>
      </c>
      <c r="E888" s="823" t="s">
        <v>5829</v>
      </c>
      <c r="F888" s="832">
        <v>267</v>
      </c>
      <c r="G888" s="832">
        <v>241568.25</v>
      </c>
      <c r="H888" s="832">
        <v>133.5</v>
      </c>
      <c r="I888" s="832">
        <v>904.75</v>
      </c>
      <c r="J888" s="832">
        <v>2</v>
      </c>
      <c r="K888" s="832">
        <v>1809.5</v>
      </c>
      <c r="L888" s="832">
        <v>1</v>
      </c>
      <c r="M888" s="832">
        <v>904.75</v>
      </c>
      <c r="N888" s="832">
        <v>1</v>
      </c>
      <c r="O888" s="832">
        <v>904.75</v>
      </c>
      <c r="P888" s="828">
        <v>0.5</v>
      </c>
      <c r="Q888" s="833">
        <v>904.75</v>
      </c>
    </row>
    <row r="889" spans="1:17" ht="14.45" customHeight="1" x14ac:dyDescent="0.2">
      <c r="A889" s="822" t="s">
        <v>6740</v>
      </c>
      <c r="B889" s="823" t="s">
        <v>5811</v>
      </c>
      <c r="C889" s="823" t="s">
        <v>5756</v>
      </c>
      <c r="D889" s="823" t="s">
        <v>5759</v>
      </c>
      <c r="E889" s="823" t="s">
        <v>5760</v>
      </c>
      <c r="F889" s="832">
        <v>52</v>
      </c>
      <c r="G889" s="832">
        <v>12617.279999999999</v>
      </c>
      <c r="H889" s="832">
        <v>0.57142857142857151</v>
      </c>
      <c r="I889" s="832">
        <v>242.64</v>
      </c>
      <c r="J889" s="832">
        <v>91</v>
      </c>
      <c r="K889" s="832">
        <v>22080.239999999994</v>
      </c>
      <c r="L889" s="832">
        <v>1</v>
      </c>
      <c r="M889" s="832">
        <v>242.63999999999993</v>
      </c>
      <c r="N889" s="832">
        <v>33</v>
      </c>
      <c r="O889" s="832">
        <v>6141.12</v>
      </c>
      <c r="P889" s="828">
        <v>0.27812741165856897</v>
      </c>
      <c r="Q889" s="833">
        <v>186.09454545454545</v>
      </c>
    </row>
    <row r="890" spans="1:17" ht="14.45" customHeight="1" x14ac:dyDescent="0.2">
      <c r="A890" s="822" t="s">
        <v>6740</v>
      </c>
      <c r="B890" s="823" t="s">
        <v>5811</v>
      </c>
      <c r="C890" s="823" t="s">
        <v>5756</v>
      </c>
      <c r="D890" s="823" t="s">
        <v>5761</v>
      </c>
      <c r="E890" s="823" t="s">
        <v>5762</v>
      </c>
      <c r="F890" s="832">
        <v>1</v>
      </c>
      <c r="G890" s="832">
        <v>242.64</v>
      </c>
      <c r="H890" s="832">
        <v>1</v>
      </c>
      <c r="I890" s="832">
        <v>242.64</v>
      </c>
      <c r="J890" s="832">
        <v>1</v>
      </c>
      <c r="K890" s="832">
        <v>242.64</v>
      </c>
      <c r="L890" s="832">
        <v>1</v>
      </c>
      <c r="M890" s="832">
        <v>242.64</v>
      </c>
      <c r="N890" s="832">
        <v>7</v>
      </c>
      <c r="O890" s="832">
        <v>1263.08</v>
      </c>
      <c r="P890" s="828">
        <v>5.2055720408836139</v>
      </c>
      <c r="Q890" s="833">
        <v>180.44</v>
      </c>
    </row>
    <row r="891" spans="1:17" ht="14.45" customHeight="1" x14ac:dyDescent="0.2">
      <c r="A891" s="822" t="s">
        <v>6740</v>
      </c>
      <c r="B891" s="823" t="s">
        <v>5811</v>
      </c>
      <c r="C891" s="823" t="s">
        <v>5728</v>
      </c>
      <c r="D891" s="823" t="s">
        <v>5887</v>
      </c>
      <c r="E891" s="823" t="s">
        <v>5888</v>
      </c>
      <c r="F891" s="832">
        <v>7</v>
      </c>
      <c r="G891" s="832">
        <v>1372</v>
      </c>
      <c r="H891" s="832">
        <v>3.4472361809045227</v>
      </c>
      <c r="I891" s="832">
        <v>196</v>
      </c>
      <c r="J891" s="832">
        <v>2</v>
      </c>
      <c r="K891" s="832">
        <v>398</v>
      </c>
      <c r="L891" s="832">
        <v>1</v>
      </c>
      <c r="M891" s="832">
        <v>199</v>
      </c>
      <c r="N891" s="832">
        <v>3</v>
      </c>
      <c r="O891" s="832">
        <v>603</v>
      </c>
      <c r="P891" s="828">
        <v>1.5150753768844221</v>
      </c>
      <c r="Q891" s="833">
        <v>201</v>
      </c>
    </row>
    <row r="892" spans="1:17" ht="14.45" customHeight="1" x14ac:dyDescent="0.2">
      <c r="A892" s="822" t="s">
        <v>6740</v>
      </c>
      <c r="B892" s="823" t="s">
        <v>5811</v>
      </c>
      <c r="C892" s="823" t="s">
        <v>5728</v>
      </c>
      <c r="D892" s="823" t="s">
        <v>5773</v>
      </c>
      <c r="E892" s="823" t="s">
        <v>5774</v>
      </c>
      <c r="F892" s="832">
        <v>2</v>
      </c>
      <c r="G892" s="832">
        <v>74</v>
      </c>
      <c r="H892" s="832">
        <v>1.9473684210526316</v>
      </c>
      <c r="I892" s="832">
        <v>37</v>
      </c>
      <c r="J892" s="832">
        <v>1</v>
      </c>
      <c r="K892" s="832">
        <v>38</v>
      </c>
      <c r="L892" s="832">
        <v>1</v>
      </c>
      <c r="M892" s="832">
        <v>38</v>
      </c>
      <c r="N892" s="832"/>
      <c r="O892" s="832"/>
      <c r="P892" s="828"/>
      <c r="Q892" s="833"/>
    </row>
    <row r="893" spans="1:17" ht="14.45" customHeight="1" x14ac:dyDescent="0.2">
      <c r="A893" s="822" t="s">
        <v>6740</v>
      </c>
      <c r="B893" s="823" t="s">
        <v>5811</v>
      </c>
      <c r="C893" s="823" t="s">
        <v>5728</v>
      </c>
      <c r="D893" s="823" t="s">
        <v>5819</v>
      </c>
      <c r="E893" s="823" t="s">
        <v>5820</v>
      </c>
      <c r="F893" s="832">
        <v>1859</v>
      </c>
      <c r="G893" s="832">
        <v>468468</v>
      </c>
      <c r="H893" s="832">
        <v>0.97792269603627224</v>
      </c>
      <c r="I893" s="832">
        <v>252</v>
      </c>
      <c r="J893" s="832">
        <v>1886</v>
      </c>
      <c r="K893" s="832">
        <v>479044</v>
      </c>
      <c r="L893" s="832">
        <v>1</v>
      </c>
      <c r="M893" s="832">
        <v>254</v>
      </c>
      <c r="N893" s="832">
        <v>1199</v>
      </c>
      <c r="O893" s="832">
        <v>305745</v>
      </c>
      <c r="P893" s="828">
        <v>0.63823991115638645</v>
      </c>
      <c r="Q893" s="833">
        <v>255</v>
      </c>
    </row>
    <row r="894" spans="1:17" ht="14.45" customHeight="1" x14ac:dyDescent="0.2">
      <c r="A894" s="822" t="s">
        <v>6740</v>
      </c>
      <c r="B894" s="823" t="s">
        <v>5811</v>
      </c>
      <c r="C894" s="823" t="s">
        <v>5728</v>
      </c>
      <c r="D894" s="823" t="s">
        <v>5821</v>
      </c>
      <c r="E894" s="823" t="s">
        <v>5822</v>
      </c>
      <c r="F894" s="832">
        <v>785</v>
      </c>
      <c r="G894" s="832">
        <v>99695</v>
      </c>
      <c r="H894" s="832">
        <v>0.9915164896367904</v>
      </c>
      <c r="I894" s="832">
        <v>127</v>
      </c>
      <c r="J894" s="832">
        <v>798</v>
      </c>
      <c r="K894" s="832">
        <v>100548</v>
      </c>
      <c r="L894" s="832">
        <v>1</v>
      </c>
      <c r="M894" s="832">
        <v>126</v>
      </c>
      <c r="N894" s="832">
        <v>510</v>
      </c>
      <c r="O894" s="832">
        <v>64770</v>
      </c>
      <c r="P894" s="828">
        <v>0.6441699486812269</v>
      </c>
      <c r="Q894" s="833">
        <v>127</v>
      </c>
    </row>
    <row r="895" spans="1:17" ht="14.45" customHeight="1" x14ac:dyDescent="0.2">
      <c r="A895" s="822" t="s">
        <v>6740</v>
      </c>
      <c r="B895" s="823" t="s">
        <v>5811</v>
      </c>
      <c r="C895" s="823" t="s">
        <v>5728</v>
      </c>
      <c r="D895" s="823" t="s">
        <v>5832</v>
      </c>
      <c r="E895" s="823" t="s">
        <v>5833</v>
      </c>
      <c r="F895" s="832">
        <v>2</v>
      </c>
      <c r="G895" s="832">
        <v>992</v>
      </c>
      <c r="H895" s="832">
        <v>0.99598393574297184</v>
      </c>
      <c r="I895" s="832">
        <v>496</v>
      </c>
      <c r="J895" s="832">
        <v>2</v>
      </c>
      <c r="K895" s="832">
        <v>996</v>
      </c>
      <c r="L895" s="832">
        <v>1</v>
      </c>
      <c r="M895" s="832">
        <v>498</v>
      </c>
      <c r="N895" s="832">
        <v>2</v>
      </c>
      <c r="O895" s="832">
        <v>998</v>
      </c>
      <c r="P895" s="828">
        <v>1.0020080321285141</v>
      </c>
      <c r="Q895" s="833">
        <v>499</v>
      </c>
    </row>
    <row r="896" spans="1:17" ht="14.45" customHeight="1" x14ac:dyDescent="0.2">
      <c r="A896" s="822" t="s">
        <v>6740</v>
      </c>
      <c r="B896" s="823" t="s">
        <v>5811</v>
      </c>
      <c r="C896" s="823" t="s">
        <v>5728</v>
      </c>
      <c r="D896" s="823" t="s">
        <v>5834</v>
      </c>
      <c r="E896" s="823" t="s">
        <v>5835</v>
      </c>
      <c r="F896" s="832">
        <v>13</v>
      </c>
      <c r="G896" s="832">
        <v>8957</v>
      </c>
      <c r="H896" s="832">
        <v>0.61725587485355937</v>
      </c>
      <c r="I896" s="832">
        <v>689</v>
      </c>
      <c r="J896" s="832">
        <v>21</v>
      </c>
      <c r="K896" s="832">
        <v>14511</v>
      </c>
      <c r="L896" s="832">
        <v>1</v>
      </c>
      <c r="M896" s="832">
        <v>691</v>
      </c>
      <c r="N896" s="832">
        <v>41</v>
      </c>
      <c r="O896" s="832">
        <v>28372</v>
      </c>
      <c r="P896" s="828">
        <v>1.9552063951485081</v>
      </c>
      <c r="Q896" s="833">
        <v>692</v>
      </c>
    </row>
    <row r="897" spans="1:17" ht="14.45" customHeight="1" x14ac:dyDescent="0.2">
      <c r="A897" s="822" t="s">
        <v>6740</v>
      </c>
      <c r="B897" s="823" t="s">
        <v>5811</v>
      </c>
      <c r="C897" s="823" t="s">
        <v>5728</v>
      </c>
      <c r="D897" s="823" t="s">
        <v>5836</v>
      </c>
      <c r="E897" s="823" t="s">
        <v>5833</v>
      </c>
      <c r="F897" s="832">
        <v>28</v>
      </c>
      <c r="G897" s="832">
        <v>15932</v>
      </c>
      <c r="H897" s="832">
        <v>1.158522396742292</v>
      </c>
      <c r="I897" s="832">
        <v>569</v>
      </c>
      <c r="J897" s="832">
        <v>24</v>
      </c>
      <c r="K897" s="832">
        <v>13752</v>
      </c>
      <c r="L897" s="832">
        <v>1</v>
      </c>
      <c r="M897" s="832">
        <v>573</v>
      </c>
      <c r="N897" s="832">
        <v>28</v>
      </c>
      <c r="O897" s="832">
        <v>16128</v>
      </c>
      <c r="P897" s="828">
        <v>1.1727748691099475</v>
      </c>
      <c r="Q897" s="833">
        <v>576</v>
      </c>
    </row>
    <row r="898" spans="1:17" ht="14.45" customHeight="1" x14ac:dyDescent="0.2">
      <c r="A898" s="822" t="s">
        <v>6740</v>
      </c>
      <c r="B898" s="823" t="s">
        <v>5811</v>
      </c>
      <c r="C898" s="823" t="s">
        <v>5728</v>
      </c>
      <c r="D898" s="823" t="s">
        <v>5837</v>
      </c>
      <c r="E898" s="823" t="s">
        <v>5835</v>
      </c>
      <c r="F898" s="832">
        <v>941</v>
      </c>
      <c r="G898" s="832">
        <v>717042</v>
      </c>
      <c r="H898" s="832">
        <v>2.2287765759045133</v>
      </c>
      <c r="I898" s="832">
        <v>762</v>
      </c>
      <c r="J898" s="832">
        <v>420</v>
      </c>
      <c r="K898" s="832">
        <v>321720</v>
      </c>
      <c r="L898" s="832">
        <v>1</v>
      </c>
      <c r="M898" s="832">
        <v>766</v>
      </c>
      <c r="N898" s="832">
        <v>335</v>
      </c>
      <c r="O898" s="832">
        <v>257615</v>
      </c>
      <c r="P898" s="828">
        <v>0.80074288200920052</v>
      </c>
      <c r="Q898" s="833">
        <v>769</v>
      </c>
    </row>
    <row r="899" spans="1:17" ht="14.45" customHeight="1" x14ac:dyDescent="0.2">
      <c r="A899" s="822" t="s">
        <v>6740</v>
      </c>
      <c r="B899" s="823" t="s">
        <v>5811</v>
      </c>
      <c r="C899" s="823" t="s">
        <v>5728</v>
      </c>
      <c r="D899" s="823" t="s">
        <v>5889</v>
      </c>
      <c r="E899" s="823" t="s">
        <v>5854</v>
      </c>
      <c r="F899" s="832">
        <v>1814</v>
      </c>
      <c r="G899" s="832">
        <v>1485666</v>
      </c>
      <c r="H899" s="832">
        <v>0.92054231264208564</v>
      </c>
      <c r="I899" s="832">
        <v>819</v>
      </c>
      <c r="J899" s="832">
        <v>1961</v>
      </c>
      <c r="K899" s="832">
        <v>1613903</v>
      </c>
      <c r="L899" s="832">
        <v>1</v>
      </c>
      <c r="M899" s="832">
        <v>823</v>
      </c>
      <c r="N899" s="832">
        <v>1166</v>
      </c>
      <c r="O899" s="832">
        <v>963116</v>
      </c>
      <c r="P899" s="828">
        <v>0.59676201109979965</v>
      </c>
      <c r="Q899" s="833">
        <v>826</v>
      </c>
    </row>
    <row r="900" spans="1:17" ht="14.45" customHeight="1" x14ac:dyDescent="0.2">
      <c r="A900" s="822" t="s">
        <v>6740</v>
      </c>
      <c r="B900" s="823" t="s">
        <v>5811</v>
      </c>
      <c r="C900" s="823" t="s">
        <v>5728</v>
      </c>
      <c r="D900" s="823" t="s">
        <v>5823</v>
      </c>
      <c r="E900" s="823" t="s">
        <v>5796</v>
      </c>
      <c r="F900" s="832">
        <v>1</v>
      </c>
      <c r="G900" s="832">
        <v>464</v>
      </c>
      <c r="H900" s="832"/>
      <c r="I900" s="832">
        <v>464</v>
      </c>
      <c r="J900" s="832"/>
      <c r="K900" s="832"/>
      <c r="L900" s="832"/>
      <c r="M900" s="832"/>
      <c r="N900" s="832"/>
      <c r="O900" s="832"/>
      <c r="P900" s="828"/>
      <c r="Q900" s="833"/>
    </row>
    <row r="901" spans="1:17" ht="14.45" customHeight="1" x14ac:dyDescent="0.2">
      <c r="A901" s="822" t="s">
        <v>6740</v>
      </c>
      <c r="B901" s="823" t="s">
        <v>5811</v>
      </c>
      <c r="C901" s="823" t="s">
        <v>5728</v>
      </c>
      <c r="D901" s="823" t="s">
        <v>5838</v>
      </c>
      <c r="E901" s="823" t="s">
        <v>5798</v>
      </c>
      <c r="F901" s="832">
        <v>6</v>
      </c>
      <c r="G901" s="832">
        <v>2682</v>
      </c>
      <c r="H901" s="832"/>
      <c r="I901" s="832">
        <v>447</v>
      </c>
      <c r="J901" s="832"/>
      <c r="K901" s="832"/>
      <c r="L901" s="832"/>
      <c r="M901" s="832"/>
      <c r="N901" s="832">
        <v>5</v>
      </c>
      <c r="O901" s="832">
        <v>2270</v>
      </c>
      <c r="P901" s="828"/>
      <c r="Q901" s="833">
        <v>454</v>
      </c>
    </row>
    <row r="902" spans="1:17" ht="14.45" customHeight="1" x14ac:dyDescent="0.2">
      <c r="A902" s="822" t="s">
        <v>6740</v>
      </c>
      <c r="B902" s="823" t="s">
        <v>5811</v>
      </c>
      <c r="C902" s="823" t="s">
        <v>5728</v>
      </c>
      <c r="D902" s="823" t="s">
        <v>5839</v>
      </c>
      <c r="E902" s="823" t="s">
        <v>5794</v>
      </c>
      <c r="F902" s="832">
        <v>108</v>
      </c>
      <c r="G902" s="832">
        <v>78840</v>
      </c>
      <c r="H902" s="832">
        <v>0.72969596001665971</v>
      </c>
      <c r="I902" s="832">
        <v>730</v>
      </c>
      <c r="J902" s="832">
        <v>147</v>
      </c>
      <c r="K902" s="832">
        <v>108045</v>
      </c>
      <c r="L902" s="832">
        <v>1</v>
      </c>
      <c r="M902" s="832">
        <v>735</v>
      </c>
      <c r="N902" s="832">
        <v>94</v>
      </c>
      <c r="O902" s="832">
        <v>69560</v>
      </c>
      <c r="P902" s="828">
        <v>0.64380582164838729</v>
      </c>
      <c r="Q902" s="833">
        <v>740</v>
      </c>
    </row>
    <row r="903" spans="1:17" ht="14.45" customHeight="1" x14ac:dyDescent="0.2">
      <c r="A903" s="822" t="s">
        <v>6740</v>
      </c>
      <c r="B903" s="823" t="s">
        <v>5811</v>
      </c>
      <c r="C903" s="823" t="s">
        <v>5728</v>
      </c>
      <c r="D903" s="823" t="s">
        <v>5840</v>
      </c>
      <c r="E903" s="823" t="s">
        <v>5841</v>
      </c>
      <c r="F903" s="832">
        <v>2</v>
      </c>
      <c r="G903" s="832">
        <v>1668</v>
      </c>
      <c r="H903" s="832">
        <v>0.99522673031026254</v>
      </c>
      <c r="I903" s="832">
        <v>834</v>
      </c>
      <c r="J903" s="832">
        <v>2</v>
      </c>
      <c r="K903" s="832">
        <v>1676</v>
      </c>
      <c r="L903" s="832">
        <v>1</v>
      </c>
      <c r="M903" s="832">
        <v>838</v>
      </c>
      <c r="N903" s="832">
        <v>5</v>
      </c>
      <c r="O903" s="832">
        <v>4205</v>
      </c>
      <c r="P903" s="828">
        <v>2.5089498806682577</v>
      </c>
      <c r="Q903" s="833">
        <v>841</v>
      </c>
    </row>
    <row r="904" spans="1:17" ht="14.45" customHeight="1" x14ac:dyDescent="0.2">
      <c r="A904" s="822" t="s">
        <v>6740</v>
      </c>
      <c r="B904" s="823" t="s">
        <v>5811</v>
      </c>
      <c r="C904" s="823" t="s">
        <v>5728</v>
      </c>
      <c r="D904" s="823" t="s">
        <v>5842</v>
      </c>
      <c r="E904" s="823" t="s">
        <v>5843</v>
      </c>
      <c r="F904" s="832">
        <v>602</v>
      </c>
      <c r="G904" s="832">
        <v>129430</v>
      </c>
      <c r="H904" s="832">
        <v>0.86567723208015357</v>
      </c>
      <c r="I904" s="832">
        <v>215</v>
      </c>
      <c r="J904" s="832">
        <v>689</v>
      </c>
      <c r="K904" s="832">
        <v>149513</v>
      </c>
      <c r="L904" s="832">
        <v>1</v>
      </c>
      <c r="M904" s="832">
        <v>217</v>
      </c>
      <c r="N904" s="832">
        <v>364</v>
      </c>
      <c r="O904" s="832">
        <v>79716</v>
      </c>
      <c r="P904" s="828">
        <v>0.53317102860620813</v>
      </c>
      <c r="Q904" s="833">
        <v>219</v>
      </c>
    </row>
    <row r="905" spans="1:17" ht="14.45" customHeight="1" x14ac:dyDescent="0.2">
      <c r="A905" s="822" t="s">
        <v>6740</v>
      </c>
      <c r="B905" s="823" t="s">
        <v>5811</v>
      </c>
      <c r="C905" s="823" t="s">
        <v>5728</v>
      </c>
      <c r="D905" s="823" t="s">
        <v>5779</v>
      </c>
      <c r="E905" s="823" t="s">
        <v>5780</v>
      </c>
      <c r="F905" s="832">
        <v>1</v>
      </c>
      <c r="G905" s="832">
        <v>355</v>
      </c>
      <c r="H905" s="832">
        <v>0.99162011173184361</v>
      </c>
      <c r="I905" s="832">
        <v>355</v>
      </c>
      <c r="J905" s="832">
        <v>1</v>
      </c>
      <c r="K905" s="832">
        <v>358</v>
      </c>
      <c r="L905" s="832">
        <v>1</v>
      </c>
      <c r="M905" s="832">
        <v>358</v>
      </c>
      <c r="N905" s="832"/>
      <c r="O905" s="832"/>
      <c r="P905" s="828"/>
      <c r="Q905" s="833"/>
    </row>
    <row r="906" spans="1:17" ht="14.45" customHeight="1" x14ac:dyDescent="0.2">
      <c r="A906" s="822" t="s">
        <v>6740</v>
      </c>
      <c r="B906" s="823" t="s">
        <v>5811</v>
      </c>
      <c r="C906" s="823" t="s">
        <v>5728</v>
      </c>
      <c r="D906" s="823" t="s">
        <v>5844</v>
      </c>
      <c r="E906" s="823" t="s">
        <v>5845</v>
      </c>
      <c r="F906" s="832">
        <v>4190</v>
      </c>
      <c r="G906" s="832">
        <v>360340</v>
      </c>
      <c r="H906" s="832">
        <v>1.0792758901614989</v>
      </c>
      <c r="I906" s="832">
        <v>86</v>
      </c>
      <c r="J906" s="832">
        <v>3794</v>
      </c>
      <c r="K906" s="832">
        <v>333872</v>
      </c>
      <c r="L906" s="832">
        <v>1</v>
      </c>
      <c r="M906" s="832">
        <v>88</v>
      </c>
      <c r="N906" s="832">
        <v>2388</v>
      </c>
      <c r="O906" s="832">
        <v>212532</v>
      </c>
      <c r="P906" s="828">
        <v>0.63656730723151389</v>
      </c>
      <c r="Q906" s="833">
        <v>89</v>
      </c>
    </row>
    <row r="907" spans="1:17" ht="14.45" customHeight="1" x14ac:dyDescent="0.2">
      <c r="A907" s="822" t="s">
        <v>6740</v>
      </c>
      <c r="B907" s="823" t="s">
        <v>5811</v>
      </c>
      <c r="C907" s="823" t="s">
        <v>5728</v>
      </c>
      <c r="D907" s="823" t="s">
        <v>5824</v>
      </c>
      <c r="E907" s="823" t="s">
        <v>5825</v>
      </c>
      <c r="F907" s="832">
        <v>8</v>
      </c>
      <c r="G907" s="832">
        <v>5760</v>
      </c>
      <c r="H907" s="832">
        <v>0.56905749851807941</v>
      </c>
      <c r="I907" s="832">
        <v>720</v>
      </c>
      <c r="J907" s="832">
        <v>14</v>
      </c>
      <c r="K907" s="832">
        <v>10122</v>
      </c>
      <c r="L907" s="832">
        <v>1</v>
      </c>
      <c r="M907" s="832">
        <v>723</v>
      </c>
      <c r="N907" s="832">
        <v>4</v>
      </c>
      <c r="O907" s="832">
        <v>2900</v>
      </c>
      <c r="P907" s="828">
        <v>0.28650464335111636</v>
      </c>
      <c r="Q907" s="833">
        <v>725</v>
      </c>
    </row>
    <row r="908" spans="1:17" ht="14.45" customHeight="1" x14ac:dyDescent="0.2">
      <c r="A908" s="822" t="s">
        <v>6740</v>
      </c>
      <c r="B908" s="823" t="s">
        <v>5811</v>
      </c>
      <c r="C908" s="823" t="s">
        <v>5728</v>
      </c>
      <c r="D908" s="823" t="s">
        <v>5890</v>
      </c>
      <c r="E908" s="823" t="s">
        <v>5854</v>
      </c>
      <c r="F908" s="832">
        <v>1158</v>
      </c>
      <c r="G908" s="832">
        <v>1103574</v>
      </c>
      <c r="H908" s="832">
        <v>0.95957282525902821</v>
      </c>
      <c r="I908" s="832">
        <v>953</v>
      </c>
      <c r="J908" s="832">
        <v>1203</v>
      </c>
      <c r="K908" s="832">
        <v>1150068</v>
      </c>
      <c r="L908" s="832">
        <v>1</v>
      </c>
      <c r="M908" s="832">
        <v>956</v>
      </c>
      <c r="N908" s="832">
        <v>714</v>
      </c>
      <c r="O908" s="832">
        <v>684726</v>
      </c>
      <c r="P908" s="828">
        <v>0.59537870804161142</v>
      </c>
      <c r="Q908" s="833">
        <v>959</v>
      </c>
    </row>
    <row r="909" spans="1:17" ht="14.45" customHeight="1" x14ac:dyDescent="0.2">
      <c r="A909" s="822" t="s">
        <v>6740</v>
      </c>
      <c r="B909" s="823" t="s">
        <v>5811</v>
      </c>
      <c r="C909" s="823" t="s">
        <v>5728</v>
      </c>
      <c r="D909" s="823" t="s">
        <v>5853</v>
      </c>
      <c r="E909" s="823" t="s">
        <v>5854</v>
      </c>
      <c r="F909" s="832">
        <v>247</v>
      </c>
      <c r="G909" s="832">
        <v>184262</v>
      </c>
      <c r="H909" s="832">
        <v>1.1786582401555663</v>
      </c>
      <c r="I909" s="832">
        <v>746</v>
      </c>
      <c r="J909" s="832">
        <v>209</v>
      </c>
      <c r="K909" s="832">
        <v>156332</v>
      </c>
      <c r="L909" s="832">
        <v>1</v>
      </c>
      <c r="M909" s="832">
        <v>748</v>
      </c>
      <c r="N909" s="832">
        <v>127</v>
      </c>
      <c r="O909" s="832">
        <v>95123</v>
      </c>
      <c r="P909" s="828">
        <v>0.60846787605864439</v>
      </c>
      <c r="Q909" s="833">
        <v>749</v>
      </c>
    </row>
    <row r="910" spans="1:17" ht="14.45" customHeight="1" x14ac:dyDescent="0.2">
      <c r="A910" s="822" t="s">
        <v>6740</v>
      </c>
      <c r="B910" s="823" t="s">
        <v>5811</v>
      </c>
      <c r="C910" s="823" t="s">
        <v>5728</v>
      </c>
      <c r="D910" s="823" t="s">
        <v>5855</v>
      </c>
      <c r="E910" s="823" t="s">
        <v>5856</v>
      </c>
      <c r="F910" s="832">
        <v>29</v>
      </c>
      <c r="G910" s="832">
        <v>15776</v>
      </c>
      <c r="H910" s="832">
        <v>1.4446886446886447</v>
      </c>
      <c r="I910" s="832">
        <v>544</v>
      </c>
      <c r="J910" s="832">
        <v>20</v>
      </c>
      <c r="K910" s="832">
        <v>10920</v>
      </c>
      <c r="L910" s="832">
        <v>1</v>
      </c>
      <c r="M910" s="832">
        <v>546</v>
      </c>
      <c r="N910" s="832">
        <v>11</v>
      </c>
      <c r="O910" s="832">
        <v>6017</v>
      </c>
      <c r="P910" s="828">
        <v>0.55100732600732605</v>
      </c>
      <c r="Q910" s="833">
        <v>547</v>
      </c>
    </row>
    <row r="911" spans="1:17" ht="14.45" customHeight="1" x14ac:dyDescent="0.2">
      <c r="A911" s="822" t="s">
        <v>6740</v>
      </c>
      <c r="B911" s="823" t="s">
        <v>5811</v>
      </c>
      <c r="C911" s="823" t="s">
        <v>5728</v>
      </c>
      <c r="D911" s="823" t="s">
        <v>5846</v>
      </c>
      <c r="E911" s="823" t="s">
        <v>5847</v>
      </c>
      <c r="F911" s="832">
        <v>1</v>
      </c>
      <c r="G911" s="832">
        <v>308</v>
      </c>
      <c r="H911" s="832">
        <v>0.19870967741935483</v>
      </c>
      <c r="I911" s="832">
        <v>308</v>
      </c>
      <c r="J911" s="832">
        <v>5</v>
      </c>
      <c r="K911" s="832">
        <v>1550</v>
      </c>
      <c r="L911" s="832">
        <v>1</v>
      </c>
      <c r="M911" s="832">
        <v>310</v>
      </c>
      <c r="N911" s="832">
        <v>3</v>
      </c>
      <c r="O911" s="832">
        <v>933</v>
      </c>
      <c r="P911" s="828">
        <v>0.60193548387096774</v>
      </c>
      <c r="Q911" s="833">
        <v>311</v>
      </c>
    </row>
    <row r="912" spans="1:17" ht="14.45" customHeight="1" x14ac:dyDescent="0.2">
      <c r="A912" s="822" t="s">
        <v>6740</v>
      </c>
      <c r="B912" s="823" t="s">
        <v>5811</v>
      </c>
      <c r="C912" s="823" t="s">
        <v>5728</v>
      </c>
      <c r="D912" s="823" t="s">
        <v>5848</v>
      </c>
      <c r="E912" s="823" t="s">
        <v>5843</v>
      </c>
      <c r="F912" s="832">
        <v>89</v>
      </c>
      <c r="G912" s="832">
        <v>15931</v>
      </c>
      <c r="H912" s="832">
        <v>1.0348837209302326</v>
      </c>
      <c r="I912" s="832">
        <v>179</v>
      </c>
      <c r="J912" s="832">
        <v>86</v>
      </c>
      <c r="K912" s="832">
        <v>15394</v>
      </c>
      <c r="L912" s="832">
        <v>1</v>
      </c>
      <c r="M912" s="832">
        <v>179</v>
      </c>
      <c r="N912" s="832">
        <v>48</v>
      </c>
      <c r="O912" s="832">
        <v>8640</v>
      </c>
      <c r="P912" s="828">
        <v>0.56125763284396513</v>
      </c>
      <c r="Q912" s="833">
        <v>180</v>
      </c>
    </row>
    <row r="913" spans="1:17" ht="14.45" customHeight="1" x14ac:dyDescent="0.2">
      <c r="A913" s="822" t="s">
        <v>6740</v>
      </c>
      <c r="B913" s="823" t="s">
        <v>5811</v>
      </c>
      <c r="C913" s="823" t="s">
        <v>5728</v>
      </c>
      <c r="D913" s="823" t="s">
        <v>5849</v>
      </c>
      <c r="E913" s="823" t="s">
        <v>5847</v>
      </c>
      <c r="F913" s="832">
        <v>11</v>
      </c>
      <c r="G913" s="832">
        <v>4191</v>
      </c>
      <c r="H913" s="832">
        <v>1.5551020408163265</v>
      </c>
      <c r="I913" s="832">
        <v>381</v>
      </c>
      <c r="J913" s="832">
        <v>7</v>
      </c>
      <c r="K913" s="832">
        <v>2695</v>
      </c>
      <c r="L913" s="832">
        <v>1</v>
      </c>
      <c r="M913" s="832">
        <v>385</v>
      </c>
      <c r="N913" s="832">
        <v>9</v>
      </c>
      <c r="O913" s="832">
        <v>3492</v>
      </c>
      <c r="P913" s="828">
        <v>1.2957328385899813</v>
      </c>
      <c r="Q913" s="833">
        <v>388</v>
      </c>
    </row>
    <row r="914" spans="1:17" ht="14.45" customHeight="1" x14ac:dyDescent="0.2">
      <c r="A914" s="822" t="s">
        <v>6740</v>
      </c>
      <c r="B914" s="823" t="s">
        <v>5811</v>
      </c>
      <c r="C914" s="823" t="s">
        <v>5728</v>
      </c>
      <c r="D914" s="823" t="s">
        <v>5793</v>
      </c>
      <c r="E914" s="823" t="s">
        <v>5794</v>
      </c>
      <c r="F914" s="832">
        <v>1</v>
      </c>
      <c r="G914" s="832">
        <v>620</v>
      </c>
      <c r="H914" s="832">
        <v>0.24919614147909969</v>
      </c>
      <c r="I914" s="832">
        <v>620</v>
      </c>
      <c r="J914" s="832">
        <v>4</v>
      </c>
      <c r="K914" s="832">
        <v>2488</v>
      </c>
      <c r="L914" s="832">
        <v>1</v>
      </c>
      <c r="M914" s="832">
        <v>622</v>
      </c>
      <c r="N914" s="832">
        <v>3</v>
      </c>
      <c r="O914" s="832">
        <v>1875</v>
      </c>
      <c r="P914" s="828">
        <v>0.75361736334405149</v>
      </c>
      <c r="Q914" s="833">
        <v>625</v>
      </c>
    </row>
    <row r="915" spans="1:17" ht="14.45" customHeight="1" x14ac:dyDescent="0.2">
      <c r="A915" s="822" t="s">
        <v>6740</v>
      </c>
      <c r="B915" s="823" t="s">
        <v>5811</v>
      </c>
      <c r="C915" s="823" t="s">
        <v>5728</v>
      </c>
      <c r="D915" s="823" t="s">
        <v>5891</v>
      </c>
      <c r="E915" s="823" t="s">
        <v>5892</v>
      </c>
      <c r="F915" s="832">
        <v>3</v>
      </c>
      <c r="G915" s="832">
        <v>300</v>
      </c>
      <c r="H915" s="832">
        <v>1</v>
      </c>
      <c r="I915" s="832">
        <v>100</v>
      </c>
      <c r="J915" s="832">
        <v>3</v>
      </c>
      <c r="K915" s="832">
        <v>300</v>
      </c>
      <c r="L915" s="832">
        <v>1</v>
      </c>
      <c r="M915" s="832">
        <v>100</v>
      </c>
      <c r="N915" s="832">
        <v>1</v>
      </c>
      <c r="O915" s="832">
        <v>100</v>
      </c>
      <c r="P915" s="828">
        <v>0.33333333333333331</v>
      </c>
      <c r="Q915" s="833">
        <v>100</v>
      </c>
    </row>
    <row r="916" spans="1:17" ht="14.45" customHeight="1" x14ac:dyDescent="0.2">
      <c r="A916" s="822" t="s">
        <v>6740</v>
      </c>
      <c r="B916" s="823" t="s">
        <v>5811</v>
      </c>
      <c r="C916" s="823" t="s">
        <v>5728</v>
      </c>
      <c r="D916" s="823" t="s">
        <v>5795</v>
      </c>
      <c r="E916" s="823" t="s">
        <v>5796</v>
      </c>
      <c r="F916" s="832"/>
      <c r="G916" s="832"/>
      <c r="H916" s="832"/>
      <c r="I916" s="832"/>
      <c r="J916" s="832"/>
      <c r="K916" s="832"/>
      <c r="L916" s="832"/>
      <c r="M916" s="832"/>
      <c r="N916" s="832">
        <v>2</v>
      </c>
      <c r="O916" s="832">
        <v>716</v>
      </c>
      <c r="P916" s="828"/>
      <c r="Q916" s="833">
        <v>358</v>
      </c>
    </row>
    <row r="917" spans="1:17" ht="14.45" customHeight="1" x14ac:dyDescent="0.2">
      <c r="A917" s="822" t="s">
        <v>6740</v>
      </c>
      <c r="B917" s="823" t="s">
        <v>5811</v>
      </c>
      <c r="C917" s="823" t="s">
        <v>5728</v>
      </c>
      <c r="D917" s="823" t="s">
        <v>5797</v>
      </c>
      <c r="E917" s="823" t="s">
        <v>5798</v>
      </c>
      <c r="F917" s="832"/>
      <c r="G917" s="832"/>
      <c r="H917" s="832"/>
      <c r="I917" s="832"/>
      <c r="J917" s="832"/>
      <c r="K917" s="832"/>
      <c r="L917" s="832"/>
      <c r="M917" s="832"/>
      <c r="N917" s="832">
        <v>3</v>
      </c>
      <c r="O917" s="832">
        <v>1131</v>
      </c>
      <c r="P917" s="828"/>
      <c r="Q917" s="833">
        <v>377</v>
      </c>
    </row>
    <row r="918" spans="1:17" ht="14.45" customHeight="1" x14ac:dyDescent="0.2">
      <c r="A918" s="822" t="s">
        <v>6740</v>
      </c>
      <c r="B918" s="823" t="s">
        <v>5811</v>
      </c>
      <c r="C918" s="823" t="s">
        <v>5728</v>
      </c>
      <c r="D918" s="823" t="s">
        <v>5894</v>
      </c>
      <c r="E918" s="823" t="s">
        <v>5854</v>
      </c>
      <c r="F918" s="832">
        <v>10</v>
      </c>
      <c r="G918" s="832">
        <v>8800</v>
      </c>
      <c r="H918" s="832">
        <v>0.62429057888762773</v>
      </c>
      <c r="I918" s="832">
        <v>880</v>
      </c>
      <c r="J918" s="832">
        <v>16</v>
      </c>
      <c r="K918" s="832">
        <v>14096</v>
      </c>
      <c r="L918" s="832">
        <v>1</v>
      </c>
      <c r="M918" s="832">
        <v>881</v>
      </c>
      <c r="N918" s="832">
        <v>8</v>
      </c>
      <c r="O918" s="832">
        <v>7056</v>
      </c>
      <c r="P918" s="828">
        <v>0.50056753688989786</v>
      </c>
      <c r="Q918" s="833">
        <v>882</v>
      </c>
    </row>
    <row r="919" spans="1:17" ht="14.45" customHeight="1" x14ac:dyDescent="0.2">
      <c r="A919" s="822" t="s">
        <v>6740</v>
      </c>
      <c r="B919" s="823" t="s">
        <v>5811</v>
      </c>
      <c r="C919" s="823" t="s">
        <v>5728</v>
      </c>
      <c r="D919" s="823" t="s">
        <v>5913</v>
      </c>
      <c r="E919" s="823" t="s">
        <v>5896</v>
      </c>
      <c r="F919" s="832">
        <v>3</v>
      </c>
      <c r="G919" s="832">
        <v>1596</v>
      </c>
      <c r="H919" s="832">
        <v>0.19925093632958801</v>
      </c>
      <c r="I919" s="832">
        <v>532</v>
      </c>
      <c r="J919" s="832">
        <v>15</v>
      </c>
      <c r="K919" s="832">
        <v>8010</v>
      </c>
      <c r="L919" s="832">
        <v>1</v>
      </c>
      <c r="M919" s="832">
        <v>534</v>
      </c>
      <c r="N919" s="832">
        <v>7</v>
      </c>
      <c r="O919" s="832">
        <v>3745</v>
      </c>
      <c r="P919" s="828">
        <v>0.46754057428214729</v>
      </c>
      <c r="Q919" s="833">
        <v>535</v>
      </c>
    </row>
    <row r="920" spans="1:17" ht="14.45" customHeight="1" x14ac:dyDescent="0.2">
      <c r="A920" s="822" t="s">
        <v>6740</v>
      </c>
      <c r="B920" s="823" t="s">
        <v>5811</v>
      </c>
      <c r="C920" s="823" t="s">
        <v>5728</v>
      </c>
      <c r="D920" s="823" t="s">
        <v>5895</v>
      </c>
      <c r="E920" s="823" t="s">
        <v>5896</v>
      </c>
      <c r="F920" s="832">
        <v>428</v>
      </c>
      <c r="G920" s="832">
        <v>353100</v>
      </c>
      <c r="H920" s="832">
        <v>0.79561431970581875</v>
      </c>
      <c r="I920" s="832">
        <v>825</v>
      </c>
      <c r="J920" s="832">
        <v>536</v>
      </c>
      <c r="K920" s="832">
        <v>443808</v>
      </c>
      <c r="L920" s="832">
        <v>1</v>
      </c>
      <c r="M920" s="832">
        <v>828</v>
      </c>
      <c r="N920" s="832">
        <v>308</v>
      </c>
      <c r="O920" s="832">
        <v>255948</v>
      </c>
      <c r="P920" s="828">
        <v>0.57670884706900283</v>
      </c>
      <c r="Q920" s="833">
        <v>831</v>
      </c>
    </row>
    <row r="921" spans="1:17" ht="14.45" customHeight="1" x14ac:dyDescent="0.2">
      <c r="A921" s="822" t="s">
        <v>6740</v>
      </c>
      <c r="B921" s="823" t="s">
        <v>5811</v>
      </c>
      <c r="C921" s="823" t="s">
        <v>5728</v>
      </c>
      <c r="D921" s="823" t="s">
        <v>5914</v>
      </c>
      <c r="E921" s="823" t="s">
        <v>5896</v>
      </c>
      <c r="F921" s="832">
        <v>99</v>
      </c>
      <c r="G921" s="832">
        <v>59895</v>
      </c>
      <c r="H921" s="832">
        <v>0.46833216045038706</v>
      </c>
      <c r="I921" s="832">
        <v>605</v>
      </c>
      <c r="J921" s="832">
        <v>210</v>
      </c>
      <c r="K921" s="832">
        <v>127890</v>
      </c>
      <c r="L921" s="832">
        <v>1</v>
      </c>
      <c r="M921" s="832">
        <v>609</v>
      </c>
      <c r="N921" s="832">
        <v>165</v>
      </c>
      <c r="O921" s="832">
        <v>100980</v>
      </c>
      <c r="P921" s="828">
        <v>0.7895847994370162</v>
      </c>
      <c r="Q921" s="833">
        <v>612</v>
      </c>
    </row>
    <row r="922" spans="1:17" ht="14.45" customHeight="1" x14ac:dyDescent="0.2">
      <c r="A922" s="822" t="s">
        <v>6740</v>
      </c>
      <c r="B922" s="823" t="s">
        <v>5811</v>
      </c>
      <c r="C922" s="823" t="s">
        <v>5728</v>
      </c>
      <c r="D922" s="823" t="s">
        <v>5852</v>
      </c>
      <c r="E922" s="823" t="s">
        <v>5831</v>
      </c>
      <c r="F922" s="832">
        <v>8</v>
      </c>
      <c r="G922" s="832">
        <v>3240</v>
      </c>
      <c r="H922" s="832"/>
      <c r="I922" s="832">
        <v>405</v>
      </c>
      <c r="J922" s="832"/>
      <c r="K922" s="832"/>
      <c r="L922" s="832"/>
      <c r="M922" s="832"/>
      <c r="N922" s="832"/>
      <c r="O922" s="832"/>
      <c r="P922" s="828"/>
      <c r="Q922" s="833"/>
    </row>
    <row r="923" spans="1:17" ht="14.45" customHeight="1" x14ac:dyDescent="0.2">
      <c r="A923" s="822" t="s">
        <v>6740</v>
      </c>
      <c r="B923" s="823" t="s">
        <v>5811</v>
      </c>
      <c r="C923" s="823" t="s">
        <v>5728</v>
      </c>
      <c r="D923" s="823" t="s">
        <v>5916</v>
      </c>
      <c r="E923" s="823" t="s">
        <v>5896</v>
      </c>
      <c r="F923" s="832"/>
      <c r="G923" s="832"/>
      <c r="H923" s="832"/>
      <c r="I923" s="832"/>
      <c r="J923" s="832">
        <v>4</v>
      </c>
      <c r="K923" s="832">
        <v>3012</v>
      </c>
      <c r="L923" s="832">
        <v>1</v>
      </c>
      <c r="M923" s="832">
        <v>753</v>
      </c>
      <c r="N923" s="832"/>
      <c r="O923" s="832"/>
      <c r="P923" s="828"/>
      <c r="Q923" s="833"/>
    </row>
    <row r="924" spans="1:17" ht="14.45" customHeight="1" x14ac:dyDescent="0.2">
      <c r="A924" s="822" t="s">
        <v>6740</v>
      </c>
      <c r="B924" s="823" t="s">
        <v>5811</v>
      </c>
      <c r="C924" s="823" t="s">
        <v>5728</v>
      </c>
      <c r="D924" s="823" t="s">
        <v>5897</v>
      </c>
      <c r="E924" s="823" t="s">
        <v>5898</v>
      </c>
      <c r="F924" s="832">
        <v>1</v>
      </c>
      <c r="G924" s="832">
        <v>625</v>
      </c>
      <c r="H924" s="832"/>
      <c r="I924" s="832">
        <v>625</v>
      </c>
      <c r="J924" s="832"/>
      <c r="K924" s="832"/>
      <c r="L924" s="832"/>
      <c r="M924" s="832"/>
      <c r="N924" s="832"/>
      <c r="O924" s="832"/>
      <c r="P924" s="828"/>
      <c r="Q924" s="833"/>
    </row>
    <row r="925" spans="1:17" ht="14.45" customHeight="1" x14ac:dyDescent="0.2">
      <c r="A925" s="822" t="s">
        <v>6740</v>
      </c>
      <c r="B925" s="823" t="s">
        <v>5811</v>
      </c>
      <c r="C925" s="823" t="s">
        <v>5728</v>
      </c>
      <c r="D925" s="823" t="s">
        <v>5899</v>
      </c>
      <c r="E925" s="823" t="s">
        <v>5898</v>
      </c>
      <c r="F925" s="832">
        <v>1</v>
      </c>
      <c r="G925" s="832">
        <v>539</v>
      </c>
      <c r="H925" s="832"/>
      <c r="I925" s="832">
        <v>539</v>
      </c>
      <c r="J925" s="832"/>
      <c r="K925" s="832"/>
      <c r="L925" s="832"/>
      <c r="M925" s="832"/>
      <c r="N925" s="832"/>
      <c r="O925" s="832"/>
      <c r="P925" s="828"/>
      <c r="Q925" s="833"/>
    </row>
    <row r="926" spans="1:17" ht="14.45" customHeight="1" x14ac:dyDescent="0.2">
      <c r="A926" s="822" t="s">
        <v>6740</v>
      </c>
      <c r="B926" s="823" t="s">
        <v>5811</v>
      </c>
      <c r="C926" s="823" t="s">
        <v>5728</v>
      </c>
      <c r="D926" s="823" t="s">
        <v>5924</v>
      </c>
      <c r="E926" s="823" t="s">
        <v>5896</v>
      </c>
      <c r="F926" s="832">
        <v>10</v>
      </c>
      <c r="G926" s="832">
        <v>8750</v>
      </c>
      <c r="H926" s="832"/>
      <c r="I926" s="832">
        <v>875</v>
      </c>
      <c r="J926" s="832"/>
      <c r="K926" s="832"/>
      <c r="L926" s="832"/>
      <c r="M926" s="832"/>
      <c r="N926" s="832"/>
      <c r="O926" s="832"/>
      <c r="P926" s="828"/>
      <c r="Q926" s="833"/>
    </row>
    <row r="927" spans="1:17" ht="14.45" customHeight="1" x14ac:dyDescent="0.2">
      <c r="A927" s="822" t="s">
        <v>6740</v>
      </c>
      <c r="B927" s="823" t="s">
        <v>5731</v>
      </c>
      <c r="C927" s="823" t="s">
        <v>5728</v>
      </c>
      <c r="D927" s="823" t="s">
        <v>5799</v>
      </c>
      <c r="E927" s="823" t="s">
        <v>5800</v>
      </c>
      <c r="F927" s="832"/>
      <c r="G927" s="832"/>
      <c r="H927" s="832"/>
      <c r="I927" s="832"/>
      <c r="J927" s="832"/>
      <c r="K927" s="832"/>
      <c r="L927" s="832"/>
      <c r="M927" s="832"/>
      <c r="N927" s="832">
        <v>2</v>
      </c>
      <c r="O927" s="832">
        <v>360</v>
      </c>
      <c r="P927" s="828"/>
      <c r="Q927" s="833">
        <v>180</v>
      </c>
    </row>
    <row r="928" spans="1:17" ht="14.45" customHeight="1" x14ac:dyDescent="0.2">
      <c r="A928" s="822" t="s">
        <v>6741</v>
      </c>
      <c r="B928" s="823" t="s">
        <v>5811</v>
      </c>
      <c r="C928" s="823" t="s">
        <v>5756</v>
      </c>
      <c r="D928" s="823" t="s">
        <v>5828</v>
      </c>
      <c r="E928" s="823" t="s">
        <v>5829</v>
      </c>
      <c r="F928" s="832">
        <v>137</v>
      </c>
      <c r="G928" s="832">
        <v>123950.75</v>
      </c>
      <c r="H928" s="832">
        <v>137</v>
      </c>
      <c r="I928" s="832">
        <v>904.75</v>
      </c>
      <c r="J928" s="832">
        <v>1</v>
      </c>
      <c r="K928" s="832">
        <v>904.75</v>
      </c>
      <c r="L928" s="832">
        <v>1</v>
      </c>
      <c r="M928" s="832">
        <v>904.75</v>
      </c>
      <c r="N928" s="832"/>
      <c r="O928" s="832"/>
      <c r="P928" s="828"/>
      <c r="Q928" s="833"/>
    </row>
    <row r="929" spans="1:17" ht="14.45" customHeight="1" x14ac:dyDescent="0.2">
      <c r="A929" s="822" t="s">
        <v>6741</v>
      </c>
      <c r="B929" s="823" t="s">
        <v>5811</v>
      </c>
      <c r="C929" s="823" t="s">
        <v>5728</v>
      </c>
      <c r="D929" s="823" t="s">
        <v>5887</v>
      </c>
      <c r="E929" s="823" t="s">
        <v>5888</v>
      </c>
      <c r="F929" s="832">
        <v>1</v>
      </c>
      <c r="G929" s="832">
        <v>196</v>
      </c>
      <c r="H929" s="832">
        <v>0.98492462311557794</v>
      </c>
      <c r="I929" s="832">
        <v>196</v>
      </c>
      <c r="J929" s="832">
        <v>1</v>
      </c>
      <c r="K929" s="832">
        <v>199</v>
      </c>
      <c r="L929" s="832">
        <v>1</v>
      </c>
      <c r="M929" s="832">
        <v>199</v>
      </c>
      <c r="N929" s="832">
        <v>1</v>
      </c>
      <c r="O929" s="832">
        <v>201</v>
      </c>
      <c r="P929" s="828">
        <v>1.0100502512562815</v>
      </c>
      <c r="Q929" s="833">
        <v>201</v>
      </c>
    </row>
    <row r="930" spans="1:17" ht="14.45" customHeight="1" x14ac:dyDescent="0.2">
      <c r="A930" s="822" t="s">
        <v>6741</v>
      </c>
      <c r="B930" s="823" t="s">
        <v>5811</v>
      </c>
      <c r="C930" s="823" t="s">
        <v>5728</v>
      </c>
      <c r="D930" s="823" t="s">
        <v>5773</v>
      </c>
      <c r="E930" s="823" t="s">
        <v>5774</v>
      </c>
      <c r="F930" s="832"/>
      <c r="G930" s="832"/>
      <c r="H930" s="832"/>
      <c r="I930" s="832"/>
      <c r="J930" s="832">
        <v>1</v>
      </c>
      <c r="K930" s="832">
        <v>38</v>
      </c>
      <c r="L930" s="832">
        <v>1</v>
      </c>
      <c r="M930" s="832">
        <v>38</v>
      </c>
      <c r="N930" s="832">
        <v>1</v>
      </c>
      <c r="O930" s="832">
        <v>38</v>
      </c>
      <c r="P930" s="828">
        <v>1</v>
      </c>
      <c r="Q930" s="833">
        <v>38</v>
      </c>
    </row>
    <row r="931" spans="1:17" ht="14.45" customHeight="1" x14ac:dyDescent="0.2">
      <c r="A931" s="822" t="s">
        <v>6741</v>
      </c>
      <c r="B931" s="823" t="s">
        <v>5811</v>
      </c>
      <c r="C931" s="823" t="s">
        <v>5728</v>
      </c>
      <c r="D931" s="823" t="s">
        <v>5819</v>
      </c>
      <c r="E931" s="823" t="s">
        <v>5820</v>
      </c>
      <c r="F931" s="832">
        <v>871</v>
      </c>
      <c r="G931" s="832">
        <v>219492</v>
      </c>
      <c r="H931" s="832">
        <v>0.93118721151235406</v>
      </c>
      <c r="I931" s="832">
        <v>252</v>
      </c>
      <c r="J931" s="832">
        <v>928</v>
      </c>
      <c r="K931" s="832">
        <v>235712</v>
      </c>
      <c r="L931" s="832">
        <v>1</v>
      </c>
      <c r="M931" s="832">
        <v>254</v>
      </c>
      <c r="N931" s="832">
        <v>792</v>
      </c>
      <c r="O931" s="832">
        <v>201960</v>
      </c>
      <c r="P931" s="828">
        <v>0.85680830844420308</v>
      </c>
      <c r="Q931" s="833">
        <v>255</v>
      </c>
    </row>
    <row r="932" spans="1:17" ht="14.45" customHeight="1" x14ac:dyDescent="0.2">
      <c r="A932" s="822" t="s">
        <v>6741</v>
      </c>
      <c r="B932" s="823" t="s">
        <v>5811</v>
      </c>
      <c r="C932" s="823" t="s">
        <v>5728</v>
      </c>
      <c r="D932" s="823" t="s">
        <v>5821</v>
      </c>
      <c r="E932" s="823" t="s">
        <v>5822</v>
      </c>
      <c r="F932" s="832">
        <v>2043</v>
      </c>
      <c r="G932" s="832">
        <v>259461</v>
      </c>
      <c r="H932" s="832">
        <v>1.078687420489411</v>
      </c>
      <c r="I932" s="832">
        <v>127</v>
      </c>
      <c r="J932" s="832">
        <v>1909</v>
      </c>
      <c r="K932" s="832">
        <v>240534</v>
      </c>
      <c r="L932" s="832">
        <v>1</v>
      </c>
      <c r="M932" s="832">
        <v>126</v>
      </c>
      <c r="N932" s="832">
        <v>1240</v>
      </c>
      <c r="O932" s="832">
        <v>157480</v>
      </c>
      <c r="P932" s="828">
        <v>0.65470993705671543</v>
      </c>
      <c r="Q932" s="833">
        <v>127</v>
      </c>
    </row>
    <row r="933" spans="1:17" ht="14.45" customHeight="1" x14ac:dyDescent="0.2">
      <c r="A933" s="822" t="s">
        <v>6741</v>
      </c>
      <c r="B933" s="823" t="s">
        <v>5811</v>
      </c>
      <c r="C933" s="823" t="s">
        <v>5728</v>
      </c>
      <c r="D933" s="823" t="s">
        <v>5832</v>
      </c>
      <c r="E933" s="823" t="s">
        <v>5833</v>
      </c>
      <c r="F933" s="832">
        <v>5</v>
      </c>
      <c r="G933" s="832">
        <v>2480</v>
      </c>
      <c r="H933" s="832"/>
      <c r="I933" s="832">
        <v>496</v>
      </c>
      <c r="J933" s="832"/>
      <c r="K933" s="832"/>
      <c r="L933" s="832"/>
      <c r="M933" s="832"/>
      <c r="N933" s="832">
        <v>2</v>
      </c>
      <c r="O933" s="832">
        <v>998</v>
      </c>
      <c r="P933" s="828"/>
      <c r="Q933" s="833">
        <v>499</v>
      </c>
    </row>
    <row r="934" spans="1:17" ht="14.45" customHeight="1" x14ac:dyDescent="0.2">
      <c r="A934" s="822" t="s">
        <v>6741</v>
      </c>
      <c r="B934" s="823" t="s">
        <v>5811</v>
      </c>
      <c r="C934" s="823" t="s">
        <v>5728</v>
      </c>
      <c r="D934" s="823" t="s">
        <v>5834</v>
      </c>
      <c r="E934" s="823" t="s">
        <v>5835</v>
      </c>
      <c r="F934" s="832">
        <v>44</v>
      </c>
      <c r="G934" s="832">
        <v>30316</v>
      </c>
      <c r="H934" s="832">
        <v>0.60934233799646242</v>
      </c>
      <c r="I934" s="832">
        <v>689</v>
      </c>
      <c r="J934" s="832">
        <v>72</v>
      </c>
      <c r="K934" s="832">
        <v>49752</v>
      </c>
      <c r="L934" s="832">
        <v>1</v>
      </c>
      <c r="M934" s="832">
        <v>691</v>
      </c>
      <c r="N934" s="832">
        <v>5</v>
      </c>
      <c r="O934" s="832">
        <v>3460</v>
      </c>
      <c r="P934" s="828">
        <v>6.9544942916867664E-2</v>
      </c>
      <c r="Q934" s="833">
        <v>692</v>
      </c>
    </row>
    <row r="935" spans="1:17" ht="14.45" customHeight="1" x14ac:dyDescent="0.2">
      <c r="A935" s="822" t="s">
        <v>6741</v>
      </c>
      <c r="B935" s="823" t="s">
        <v>5811</v>
      </c>
      <c r="C935" s="823" t="s">
        <v>5728</v>
      </c>
      <c r="D935" s="823" t="s">
        <v>5836</v>
      </c>
      <c r="E935" s="823" t="s">
        <v>5833</v>
      </c>
      <c r="F935" s="832">
        <v>13</v>
      </c>
      <c r="G935" s="832">
        <v>7397</v>
      </c>
      <c r="H935" s="832">
        <v>0.67943418756314866</v>
      </c>
      <c r="I935" s="832">
        <v>569</v>
      </c>
      <c r="J935" s="832">
        <v>19</v>
      </c>
      <c r="K935" s="832">
        <v>10887</v>
      </c>
      <c r="L935" s="832">
        <v>1</v>
      </c>
      <c r="M935" s="832">
        <v>573</v>
      </c>
      <c r="N935" s="832">
        <v>12</v>
      </c>
      <c r="O935" s="832">
        <v>6912</v>
      </c>
      <c r="P935" s="828">
        <v>0.63488564342794163</v>
      </c>
      <c r="Q935" s="833">
        <v>576</v>
      </c>
    </row>
    <row r="936" spans="1:17" ht="14.45" customHeight="1" x14ac:dyDescent="0.2">
      <c r="A936" s="822" t="s">
        <v>6741</v>
      </c>
      <c r="B936" s="823" t="s">
        <v>5811</v>
      </c>
      <c r="C936" s="823" t="s">
        <v>5728</v>
      </c>
      <c r="D936" s="823" t="s">
        <v>5837</v>
      </c>
      <c r="E936" s="823" t="s">
        <v>5835</v>
      </c>
      <c r="F936" s="832">
        <v>265</v>
      </c>
      <c r="G936" s="832">
        <v>201930</v>
      </c>
      <c r="H936" s="832">
        <v>1.3730009791122715</v>
      </c>
      <c r="I936" s="832">
        <v>762</v>
      </c>
      <c r="J936" s="832">
        <v>192</v>
      </c>
      <c r="K936" s="832">
        <v>147072</v>
      </c>
      <c r="L936" s="832">
        <v>1</v>
      </c>
      <c r="M936" s="832">
        <v>766</v>
      </c>
      <c r="N936" s="832">
        <v>132</v>
      </c>
      <c r="O936" s="832">
        <v>101508</v>
      </c>
      <c r="P936" s="828">
        <v>0.69019255874673624</v>
      </c>
      <c r="Q936" s="833">
        <v>769</v>
      </c>
    </row>
    <row r="937" spans="1:17" ht="14.45" customHeight="1" x14ac:dyDescent="0.2">
      <c r="A937" s="822" t="s">
        <v>6741</v>
      </c>
      <c r="B937" s="823" t="s">
        <v>5811</v>
      </c>
      <c r="C937" s="823" t="s">
        <v>5728</v>
      </c>
      <c r="D937" s="823" t="s">
        <v>5889</v>
      </c>
      <c r="E937" s="823" t="s">
        <v>5854</v>
      </c>
      <c r="F937" s="832">
        <v>1031</v>
      </c>
      <c r="G937" s="832">
        <v>844389</v>
      </c>
      <c r="H937" s="832">
        <v>1.27136191375284</v>
      </c>
      <c r="I937" s="832">
        <v>819</v>
      </c>
      <c r="J937" s="832">
        <v>807</v>
      </c>
      <c r="K937" s="832">
        <v>664161</v>
      </c>
      <c r="L937" s="832">
        <v>1</v>
      </c>
      <c r="M937" s="832">
        <v>823</v>
      </c>
      <c r="N937" s="832">
        <v>652</v>
      </c>
      <c r="O937" s="832">
        <v>538552</v>
      </c>
      <c r="P937" s="828">
        <v>0.81087567622910706</v>
      </c>
      <c r="Q937" s="833">
        <v>826</v>
      </c>
    </row>
    <row r="938" spans="1:17" ht="14.45" customHeight="1" x14ac:dyDescent="0.2">
      <c r="A938" s="822" t="s">
        <v>6741</v>
      </c>
      <c r="B938" s="823" t="s">
        <v>5811</v>
      </c>
      <c r="C938" s="823" t="s">
        <v>5728</v>
      </c>
      <c r="D938" s="823" t="s">
        <v>5823</v>
      </c>
      <c r="E938" s="823" t="s">
        <v>5796</v>
      </c>
      <c r="F938" s="832">
        <v>2</v>
      </c>
      <c r="G938" s="832">
        <v>928</v>
      </c>
      <c r="H938" s="832"/>
      <c r="I938" s="832">
        <v>464</v>
      </c>
      <c r="J938" s="832"/>
      <c r="K938" s="832"/>
      <c r="L938" s="832"/>
      <c r="M938" s="832"/>
      <c r="N938" s="832"/>
      <c r="O938" s="832"/>
      <c r="P938" s="828"/>
      <c r="Q938" s="833"/>
    </row>
    <row r="939" spans="1:17" ht="14.45" customHeight="1" x14ac:dyDescent="0.2">
      <c r="A939" s="822" t="s">
        <v>6741</v>
      </c>
      <c r="B939" s="823" t="s">
        <v>5811</v>
      </c>
      <c r="C939" s="823" t="s">
        <v>5728</v>
      </c>
      <c r="D939" s="823" t="s">
        <v>5839</v>
      </c>
      <c r="E939" s="823" t="s">
        <v>5794</v>
      </c>
      <c r="F939" s="832">
        <v>43</v>
      </c>
      <c r="G939" s="832">
        <v>31390</v>
      </c>
      <c r="H939" s="832">
        <v>0.65703819989534273</v>
      </c>
      <c r="I939" s="832">
        <v>730</v>
      </c>
      <c r="J939" s="832">
        <v>65</v>
      </c>
      <c r="K939" s="832">
        <v>47775</v>
      </c>
      <c r="L939" s="832">
        <v>1</v>
      </c>
      <c r="M939" s="832">
        <v>735</v>
      </c>
      <c r="N939" s="832">
        <v>56</v>
      </c>
      <c r="O939" s="832">
        <v>41440</v>
      </c>
      <c r="P939" s="828">
        <v>0.86739926739926743</v>
      </c>
      <c r="Q939" s="833">
        <v>740</v>
      </c>
    </row>
    <row r="940" spans="1:17" ht="14.45" customHeight="1" x14ac:dyDescent="0.2">
      <c r="A940" s="822" t="s">
        <v>6741</v>
      </c>
      <c r="B940" s="823" t="s">
        <v>5811</v>
      </c>
      <c r="C940" s="823" t="s">
        <v>5728</v>
      </c>
      <c r="D940" s="823" t="s">
        <v>5840</v>
      </c>
      <c r="E940" s="823" t="s">
        <v>5841</v>
      </c>
      <c r="F940" s="832"/>
      <c r="G940" s="832"/>
      <c r="H940" s="832"/>
      <c r="I940" s="832"/>
      <c r="J940" s="832">
        <v>4</v>
      </c>
      <c r="K940" s="832">
        <v>3352</v>
      </c>
      <c r="L940" s="832">
        <v>1</v>
      </c>
      <c r="M940" s="832">
        <v>838</v>
      </c>
      <c r="N940" s="832">
        <v>2</v>
      </c>
      <c r="O940" s="832">
        <v>1682</v>
      </c>
      <c r="P940" s="828">
        <v>0.50178997613365151</v>
      </c>
      <c r="Q940" s="833">
        <v>841</v>
      </c>
    </row>
    <row r="941" spans="1:17" ht="14.45" customHeight="1" x14ac:dyDescent="0.2">
      <c r="A941" s="822" t="s">
        <v>6741</v>
      </c>
      <c r="B941" s="823" t="s">
        <v>5811</v>
      </c>
      <c r="C941" s="823" t="s">
        <v>5728</v>
      </c>
      <c r="D941" s="823" t="s">
        <v>5842</v>
      </c>
      <c r="E941" s="823" t="s">
        <v>5843</v>
      </c>
      <c r="F941" s="832">
        <v>312</v>
      </c>
      <c r="G941" s="832">
        <v>67080</v>
      </c>
      <c r="H941" s="832">
        <v>0.98447268778068042</v>
      </c>
      <c r="I941" s="832">
        <v>215</v>
      </c>
      <c r="J941" s="832">
        <v>314</v>
      </c>
      <c r="K941" s="832">
        <v>68138</v>
      </c>
      <c r="L941" s="832">
        <v>1</v>
      </c>
      <c r="M941" s="832">
        <v>217</v>
      </c>
      <c r="N941" s="832">
        <v>287</v>
      </c>
      <c r="O941" s="832">
        <v>62853</v>
      </c>
      <c r="P941" s="828">
        <v>0.92243681939593181</v>
      </c>
      <c r="Q941" s="833">
        <v>219</v>
      </c>
    </row>
    <row r="942" spans="1:17" ht="14.45" customHeight="1" x14ac:dyDescent="0.2">
      <c r="A942" s="822" t="s">
        <v>6741</v>
      </c>
      <c r="B942" s="823" t="s">
        <v>5811</v>
      </c>
      <c r="C942" s="823" t="s">
        <v>5728</v>
      </c>
      <c r="D942" s="823" t="s">
        <v>5777</v>
      </c>
      <c r="E942" s="823" t="s">
        <v>5778</v>
      </c>
      <c r="F942" s="832">
        <v>1</v>
      </c>
      <c r="G942" s="832">
        <v>702</v>
      </c>
      <c r="H942" s="832"/>
      <c r="I942" s="832">
        <v>702</v>
      </c>
      <c r="J942" s="832"/>
      <c r="K942" s="832"/>
      <c r="L942" s="832"/>
      <c r="M942" s="832"/>
      <c r="N942" s="832"/>
      <c r="O942" s="832"/>
      <c r="P942" s="828"/>
      <c r="Q942" s="833"/>
    </row>
    <row r="943" spans="1:17" ht="14.45" customHeight="1" x14ac:dyDescent="0.2">
      <c r="A943" s="822" t="s">
        <v>6741</v>
      </c>
      <c r="B943" s="823" t="s">
        <v>5811</v>
      </c>
      <c r="C943" s="823" t="s">
        <v>5728</v>
      </c>
      <c r="D943" s="823" t="s">
        <v>5779</v>
      </c>
      <c r="E943" s="823" t="s">
        <v>5780</v>
      </c>
      <c r="F943" s="832">
        <v>4</v>
      </c>
      <c r="G943" s="832">
        <v>1420</v>
      </c>
      <c r="H943" s="832">
        <v>3.9664804469273744</v>
      </c>
      <c r="I943" s="832">
        <v>355</v>
      </c>
      <c r="J943" s="832">
        <v>1</v>
      </c>
      <c r="K943" s="832">
        <v>358</v>
      </c>
      <c r="L943" s="832">
        <v>1</v>
      </c>
      <c r="M943" s="832">
        <v>358</v>
      </c>
      <c r="N943" s="832"/>
      <c r="O943" s="832"/>
      <c r="P943" s="828"/>
      <c r="Q943" s="833"/>
    </row>
    <row r="944" spans="1:17" ht="14.45" customHeight="1" x14ac:dyDescent="0.2">
      <c r="A944" s="822" t="s">
        <v>6741</v>
      </c>
      <c r="B944" s="823" t="s">
        <v>5811</v>
      </c>
      <c r="C944" s="823" t="s">
        <v>5728</v>
      </c>
      <c r="D944" s="823" t="s">
        <v>5844</v>
      </c>
      <c r="E944" s="823" t="s">
        <v>5845</v>
      </c>
      <c r="F944" s="832">
        <v>2412</v>
      </c>
      <c r="G944" s="832">
        <v>207432</v>
      </c>
      <c r="H944" s="832">
        <v>1.0603606919396393</v>
      </c>
      <c r="I944" s="832">
        <v>86</v>
      </c>
      <c r="J944" s="832">
        <v>2223</v>
      </c>
      <c r="K944" s="832">
        <v>195624</v>
      </c>
      <c r="L944" s="832">
        <v>1</v>
      </c>
      <c r="M944" s="832">
        <v>88</v>
      </c>
      <c r="N944" s="832">
        <v>1852</v>
      </c>
      <c r="O944" s="832">
        <v>164828</v>
      </c>
      <c r="P944" s="828">
        <v>0.84257555310186893</v>
      </c>
      <c r="Q944" s="833">
        <v>89</v>
      </c>
    </row>
    <row r="945" spans="1:17" ht="14.45" customHeight="1" x14ac:dyDescent="0.2">
      <c r="A945" s="822" t="s">
        <v>6741</v>
      </c>
      <c r="B945" s="823" t="s">
        <v>5811</v>
      </c>
      <c r="C945" s="823" t="s">
        <v>5728</v>
      </c>
      <c r="D945" s="823" t="s">
        <v>5824</v>
      </c>
      <c r="E945" s="823" t="s">
        <v>5825</v>
      </c>
      <c r="F945" s="832">
        <v>6</v>
      </c>
      <c r="G945" s="832">
        <v>4320</v>
      </c>
      <c r="H945" s="832">
        <v>1.991701244813278</v>
      </c>
      <c r="I945" s="832">
        <v>720</v>
      </c>
      <c r="J945" s="832">
        <v>3</v>
      </c>
      <c r="K945" s="832">
        <v>2169</v>
      </c>
      <c r="L945" s="832">
        <v>1</v>
      </c>
      <c r="M945" s="832">
        <v>723</v>
      </c>
      <c r="N945" s="832">
        <v>3</v>
      </c>
      <c r="O945" s="832">
        <v>2175</v>
      </c>
      <c r="P945" s="828">
        <v>1.0027662517289073</v>
      </c>
      <c r="Q945" s="833">
        <v>725</v>
      </c>
    </row>
    <row r="946" spans="1:17" ht="14.45" customHeight="1" x14ac:dyDescent="0.2">
      <c r="A946" s="822" t="s">
        <v>6741</v>
      </c>
      <c r="B946" s="823" t="s">
        <v>5811</v>
      </c>
      <c r="C946" s="823" t="s">
        <v>5728</v>
      </c>
      <c r="D946" s="823" t="s">
        <v>5890</v>
      </c>
      <c r="E946" s="823" t="s">
        <v>5854</v>
      </c>
      <c r="F946" s="832">
        <v>1040</v>
      </c>
      <c r="G946" s="832">
        <v>991120</v>
      </c>
      <c r="H946" s="832">
        <v>0.91990807601920155</v>
      </c>
      <c r="I946" s="832">
        <v>953</v>
      </c>
      <c r="J946" s="832">
        <v>1127</v>
      </c>
      <c r="K946" s="832">
        <v>1077412</v>
      </c>
      <c r="L946" s="832">
        <v>1</v>
      </c>
      <c r="M946" s="832">
        <v>956</v>
      </c>
      <c r="N946" s="832">
        <v>1072</v>
      </c>
      <c r="O946" s="832">
        <v>1028048</v>
      </c>
      <c r="P946" s="828">
        <v>0.95418280100834219</v>
      </c>
      <c r="Q946" s="833">
        <v>959</v>
      </c>
    </row>
    <row r="947" spans="1:17" ht="14.45" customHeight="1" x14ac:dyDescent="0.2">
      <c r="A947" s="822" t="s">
        <v>6741</v>
      </c>
      <c r="B947" s="823" t="s">
        <v>5811</v>
      </c>
      <c r="C947" s="823" t="s">
        <v>5728</v>
      </c>
      <c r="D947" s="823" t="s">
        <v>5783</v>
      </c>
      <c r="E947" s="823" t="s">
        <v>5784</v>
      </c>
      <c r="F947" s="832">
        <v>3</v>
      </c>
      <c r="G947" s="832">
        <v>363</v>
      </c>
      <c r="H947" s="832">
        <v>0.42505854800936765</v>
      </c>
      <c r="I947" s="832">
        <v>121</v>
      </c>
      <c r="J947" s="832">
        <v>7</v>
      </c>
      <c r="K947" s="832">
        <v>854</v>
      </c>
      <c r="L947" s="832">
        <v>1</v>
      </c>
      <c r="M947" s="832">
        <v>122</v>
      </c>
      <c r="N947" s="832"/>
      <c r="O947" s="832"/>
      <c r="P947" s="828"/>
      <c r="Q947" s="833"/>
    </row>
    <row r="948" spans="1:17" ht="14.45" customHeight="1" x14ac:dyDescent="0.2">
      <c r="A948" s="822" t="s">
        <v>6741</v>
      </c>
      <c r="B948" s="823" t="s">
        <v>5811</v>
      </c>
      <c r="C948" s="823" t="s">
        <v>5728</v>
      </c>
      <c r="D948" s="823" t="s">
        <v>5853</v>
      </c>
      <c r="E948" s="823" t="s">
        <v>5854</v>
      </c>
      <c r="F948" s="832">
        <v>38</v>
      </c>
      <c r="G948" s="832">
        <v>28348</v>
      </c>
      <c r="H948" s="832">
        <v>1.1843248663101604</v>
      </c>
      <c r="I948" s="832">
        <v>746</v>
      </c>
      <c r="J948" s="832">
        <v>32</v>
      </c>
      <c r="K948" s="832">
        <v>23936</v>
      </c>
      <c r="L948" s="832">
        <v>1</v>
      </c>
      <c r="M948" s="832">
        <v>748</v>
      </c>
      <c r="N948" s="832">
        <v>12</v>
      </c>
      <c r="O948" s="832">
        <v>8988</v>
      </c>
      <c r="P948" s="828">
        <v>0.37550133689839571</v>
      </c>
      <c r="Q948" s="833">
        <v>749</v>
      </c>
    </row>
    <row r="949" spans="1:17" ht="14.45" customHeight="1" x14ac:dyDescent="0.2">
      <c r="A949" s="822" t="s">
        <v>6741</v>
      </c>
      <c r="B949" s="823" t="s">
        <v>5811</v>
      </c>
      <c r="C949" s="823" t="s">
        <v>5728</v>
      </c>
      <c r="D949" s="823" t="s">
        <v>5855</v>
      </c>
      <c r="E949" s="823" t="s">
        <v>5856</v>
      </c>
      <c r="F949" s="832">
        <v>3</v>
      </c>
      <c r="G949" s="832">
        <v>1632</v>
      </c>
      <c r="H949" s="832">
        <v>0.37362637362637363</v>
      </c>
      <c r="I949" s="832">
        <v>544</v>
      </c>
      <c r="J949" s="832">
        <v>8</v>
      </c>
      <c r="K949" s="832">
        <v>4368</v>
      </c>
      <c r="L949" s="832">
        <v>1</v>
      </c>
      <c r="M949" s="832">
        <v>546</v>
      </c>
      <c r="N949" s="832">
        <v>11</v>
      </c>
      <c r="O949" s="832">
        <v>6017</v>
      </c>
      <c r="P949" s="828">
        <v>1.377518315018315</v>
      </c>
      <c r="Q949" s="833">
        <v>547</v>
      </c>
    </row>
    <row r="950" spans="1:17" ht="14.45" customHeight="1" x14ac:dyDescent="0.2">
      <c r="A950" s="822" t="s">
        <v>6741</v>
      </c>
      <c r="B950" s="823" t="s">
        <v>5811</v>
      </c>
      <c r="C950" s="823" t="s">
        <v>5728</v>
      </c>
      <c r="D950" s="823" t="s">
        <v>5846</v>
      </c>
      <c r="E950" s="823" t="s">
        <v>5847</v>
      </c>
      <c r="F950" s="832">
        <v>4</v>
      </c>
      <c r="G950" s="832">
        <v>1232</v>
      </c>
      <c r="H950" s="832">
        <v>1.9870967741935484</v>
      </c>
      <c r="I950" s="832">
        <v>308</v>
      </c>
      <c r="J950" s="832">
        <v>2</v>
      </c>
      <c r="K950" s="832">
        <v>620</v>
      </c>
      <c r="L950" s="832">
        <v>1</v>
      </c>
      <c r="M950" s="832">
        <v>310</v>
      </c>
      <c r="N950" s="832">
        <v>2</v>
      </c>
      <c r="O950" s="832">
        <v>622</v>
      </c>
      <c r="P950" s="828">
        <v>1.0032258064516129</v>
      </c>
      <c r="Q950" s="833">
        <v>311</v>
      </c>
    </row>
    <row r="951" spans="1:17" ht="14.45" customHeight="1" x14ac:dyDescent="0.2">
      <c r="A951" s="822" t="s">
        <v>6741</v>
      </c>
      <c r="B951" s="823" t="s">
        <v>5811</v>
      </c>
      <c r="C951" s="823" t="s">
        <v>5728</v>
      </c>
      <c r="D951" s="823" t="s">
        <v>5848</v>
      </c>
      <c r="E951" s="823" t="s">
        <v>5843</v>
      </c>
      <c r="F951" s="832">
        <v>10</v>
      </c>
      <c r="G951" s="832">
        <v>1790</v>
      </c>
      <c r="H951" s="832">
        <v>0.38461538461538464</v>
      </c>
      <c r="I951" s="832">
        <v>179</v>
      </c>
      <c r="J951" s="832">
        <v>26</v>
      </c>
      <c r="K951" s="832">
        <v>4654</v>
      </c>
      <c r="L951" s="832">
        <v>1</v>
      </c>
      <c r="M951" s="832">
        <v>179</v>
      </c>
      <c r="N951" s="832">
        <v>2</v>
      </c>
      <c r="O951" s="832">
        <v>360</v>
      </c>
      <c r="P951" s="828">
        <v>7.7352814782982379E-2</v>
      </c>
      <c r="Q951" s="833">
        <v>180</v>
      </c>
    </row>
    <row r="952" spans="1:17" ht="14.45" customHeight="1" x14ac:dyDescent="0.2">
      <c r="A952" s="822" t="s">
        <v>6741</v>
      </c>
      <c r="B952" s="823" t="s">
        <v>5811</v>
      </c>
      <c r="C952" s="823" t="s">
        <v>5728</v>
      </c>
      <c r="D952" s="823" t="s">
        <v>5849</v>
      </c>
      <c r="E952" s="823" t="s">
        <v>5847</v>
      </c>
      <c r="F952" s="832">
        <v>9</v>
      </c>
      <c r="G952" s="832">
        <v>3429</v>
      </c>
      <c r="H952" s="832">
        <v>2.2266233766233765</v>
      </c>
      <c r="I952" s="832">
        <v>381</v>
      </c>
      <c r="J952" s="832">
        <v>4</v>
      </c>
      <c r="K952" s="832">
        <v>1540</v>
      </c>
      <c r="L952" s="832">
        <v>1</v>
      </c>
      <c r="M952" s="832">
        <v>385</v>
      </c>
      <c r="N952" s="832">
        <v>21</v>
      </c>
      <c r="O952" s="832">
        <v>8148</v>
      </c>
      <c r="P952" s="828">
        <v>5.290909090909091</v>
      </c>
      <c r="Q952" s="833">
        <v>388</v>
      </c>
    </row>
    <row r="953" spans="1:17" ht="14.45" customHeight="1" x14ac:dyDescent="0.2">
      <c r="A953" s="822" t="s">
        <v>6741</v>
      </c>
      <c r="B953" s="823" t="s">
        <v>5811</v>
      </c>
      <c r="C953" s="823" t="s">
        <v>5728</v>
      </c>
      <c r="D953" s="823" t="s">
        <v>5793</v>
      </c>
      <c r="E953" s="823" t="s">
        <v>5794</v>
      </c>
      <c r="F953" s="832">
        <v>6</v>
      </c>
      <c r="G953" s="832">
        <v>3720</v>
      </c>
      <c r="H953" s="832">
        <v>0.85438677078548464</v>
      </c>
      <c r="I953" s="832">
        <v>620</v>
      </c>
      <c r="J953" s="832">
        <v>7</v>
      </c>
      <c r="K953" s="832">
        <v>4354</v>
      </c>
      <c r="L953" s="832">
        <v>1</v>
      </c>
      <c r="M953" s="832">
        <v>622</v>
      </c>
      <c r="N953" s="832">
        <v>2</v>
      </c>
      <c r="O953" s="832">
        <v>1250</v>
      </c>
      <c r="P953" s="828">
        <v>0.28709232889297198</v>
      </c>
      <c r="Q953" s="833">
        <v>625</v>
      </c>
    </row>
    <row r="954" spans="1:17" ht="14.45" customHeight="1" x14ac:dyDescent="0.2">
      <c r="A954" s="822" t="s">
        <v>6741</v>
      </c>
      <c r="B954" s="823" t="s">
        <v>5811</v>
      </c>
      <c r="C954" s="823" t="s">
        <v>5728</v>
      </c>
      <c r="D954" s="823" t="s">
        <v>5891</v>
      </c>
      <c r="E954" s="823" t="s">
        <v>5892</v>
      </c>
      <c r="F954" s="832">
        <v>10</v>
      </c>
      <c r="G954" s="832">
        <v>1000</v>
      </c>
      <c r="H954" s="832">
        <v>1.1111111111111112</v>
      </c>
      <c r="I954" s="832">
        <v>100</v>
      </c>
      <c r="J954" s="832">
        <v>9</v>
      </c>
      <c r="K954" s="832">
        <v>900</v>
      </c>
      <c r="L954" s="832">
        <v>1</v>
      </c>
      <c r="M954" s="832">
        <v>100</v>
      </c>
      <c r="N954" s="832">
        <v>6</v>
      </c>
      <c r="O954" s="832">
        <v>600</v>
      </c>
      <c r="P954" s="828">
        <v>0.66666666666666663</v>
      </c>
      <c r="Q954" s="833">
        <v>100</v>
      </c>
    </row>
    <row r="955" spans="1:17" ht="14.45" customHeight="1" x14ac:dyDescent="0.2">
      <c r="A955" s="822" t="s">
        <v>6741</v>
      </c>
      <c r="B955" s="823" t="s">
        <v>5811</v>
      </c>
      <c r="C955" s="823" t="s">
        <v>5728</v>
      </c>
      <c r="D955" s="823" t="s">
        <v>5893</v>
      </c>
      <c r="E955" s="823" t="s">
        <v>5854</v>
      </c>
      <c r="F955" s="832">
        <v>24</v>
      </c>
      <c r="G955" s="832">
        <v>24864</v>
      </c>
      <c r="H955" s="832">
        <v>3.9846153846153847</v>
      </c>
      <c r="I955" s="832">
        <v>1036</v>
      </c>
      <c r="J955" s="832">
        <v>6</v>
      </c>
      <c r="K955" s="832">
        <v>6240</v>
      </c>
      <c r="L955" s="832">
        <v>1</v>
      </c>
      <c r="M955" s="832">
        <v>1040</v>
      </c>
      <c r="N955" s="832"/>
      <c r="O955" s="832"/>
      <c r="P955" s="828"/>
      <c r="Q955" s="833"/>
    </row>
    <row r="956" spans="1:17" ht="14.45" customHeight="1" x14ac:dyDescent="0.2">
      <c r="A956" s="822" t="s">
        <v>6741</v>
      </c>
      <c r="B956" s="823" t="s">
        <v>5811</v>
      </c>
      <c r="C956" s="823" t="s">
        <v>5728</v>
      </c>
      <c r="D956" s="823" t="s">
        <v>5913</v>
      </c>
      <c r="E956" s="823" t="s">
        <v>5896</v>
      </c>
      <c r="F956" s="832">
        <v>14</v>
      </c>
      <c r="G956" s="832">
        <v>7448</v>
      </c>
      <c r="H956" s="832">
        <v>0.77486475239284225</v>
      </c>
      <c r="I956" s="832">
        <v>532</v>
      </c>
      <c r="J956" s="832">
        <v>18</v>
      </c>
      <c r="K956" s="832">
        <v>9612</v>
      </c>
      <c r="L956" s="832">
        <v>1</v>
      </c>
      <c r="M956" s="832">
        <v>534</v>
      </c>
      <c r="N956" s="832">
        <v>3</v>
      </c>
      <c r="O956" s="832">
        <v>1605</v>
      </c>
      <c r="P956" s="828">
        <v>0.16697877652933832</v>
      </c>
      <c r="Q956" s="833">
        <v>535</v>
      </c>
    </row>
    <row r="957" spans="1:17" ht="14.45" customHeight="1" x14ac:dyDescent="0.2">
      <c r="A957" s="822" t="s">
        <v>6741</v>
      </c>
      <c r="B957" s="823" t="s">
        <v>5811</v>
      </c>
      <c r="C957" s="823" t="s">
        <v>5728</v>
      </c>
      <c r="D957" s="823" t="s">
        <v>5895</v>
      </c>
      <c r="E957" s="823" t="s">
        <v>5896</v>
      </c>
      <c r="F957" s="832">
        <v>21</v>
      </c>
      <c r="G957" s="832">
        <v>17325</v>
      </c>
      <c r="H957" s="832">
        <v>2.9891304347826089</v>
      </c>
      <c r="I957" s="832">
        <v>825</v>
      </c>
      <c r="J957" s="832">
        <v>7</v>
      </c>
      <c r="K957" s="832">
        <v>5796</v>
      </c>
      <c r="L957" s="832">
        <v>1</v>
      </c>
      <c r="M957" s="832">
        <v>828</v>
      </c>
      <c r="N957" s="832">
        <v>14</v>
      </c>
      <c r="O957" s="832">
        <v>11634</v>
      </c>
      <c r="P957" s="828">
        <v>2.0072463768115942</v>
      </c>
      <c r="Q957" s="833">
        <v>831</v>
      </c>
    </row>
    <row r="958" spans="1:17" ht="14.45" customHeight="1" x14ac:dyDescent="0.2">
      <c r="A958" s="822" t="s">
        <v>6741</v>
      </c>
      <c r="B958" s="823" t="s">
        <v>5811</v>
      </c>
      <c r="C958" s="823" t="s">
        <v>5728</v>
      </c>
      <c r="D958" s="823" t="s">
        <v>5914</v>
      </c>
      <c r="E958" s="823" t="s">
        <v>5896</v>
      </c>
      <c r="F958" s="832">
        <v>129</v>
      </c>
      <c r="G958" s="832">
        <v>78045</v>
      </c>
      <c r="H958" s="832">
        <v>0.70028802928746403</v>
      </c>
      <c r="I958" s="832">
        <v>605</v>
      </c>
      <c r="J958" s="832">
        <v>183</v>
      </c>
      <c r="K958" s="832">
        <v>111447</v>
      </c>
      <c r="L958" s="832">
        <v>1</v>
      </c>
      <c r="M958" s="832">
        <v>609</v>
      </c>
      <c r="N958" s="832">
        <v>154</v>
      </c>
      <c r="O958" s="832">
        <v>94248</v>
      </c>
      <c r="P958" s="828">
        <v>0.8456755228942906</v>
      </c>
      <c r="Q958" s="833">
        <v>612</v>
      </c>
    </row>
    <row r="959" spans="1:17" ht="14.45" customHeight="1" x14ac:dyDescent="0.2">
      <c r="A959" s="822" t="s">
        <v>6741</v>
      </c>
      <c r="B959" s="823" t="s">
        <v>5811</v>
      </c>
      <c r="C959" s="823" t="s">
        <v>5728</v>
      </c>
      <c r="D959" s="823" t="s">
        <v>5897</v>
      </c>
      <c r="E959" s="823" t="s">
        <v>5898</v>
      </c>
      <c r="F959" s="832"/>
      <c r="G959" s="832"/>
      <c r="H959" s="832"/>
      <c r="I959" s="832"/>
      <c r="J959" s="832"/>
      <c r="K959" s="832"/>
      <c r="L959" s="832"/>
      <c r="M959" s="832"/>
      <c r="N959" s="832">
        <v>1</v>
      </c>
      <c r="O959" s="832">
        <v>630</v>
      </c>
      <c r="P959" s="828"/>
      <c r="Q959" s="833">
        <v>630</v>
      </c>
    </row>
    <row r="960" spans="1:17" ht="14.45" customHeight="1" x14ac:dyDescent="0.2">
      <c r="A960" s="822" t="s">
        <v>6741</v>
      </c>
      <c r="B960" s="823" t="s">
        <v>5811</v>
      </c>
      <c r="C960" s="823" t="s">
        <v>5728</v>
      </c>
      <c r="D960" s="823" t="s">
        <v>5899</v>
      </c>
      <c r="E960" s="823" t="s">
        <v>5898</v>
      </c>
      <c r="F960" s="832"/>
      <c r="G960" s="832"/>
      <c r="H960" s="832"/>
      <c r="I960" s="832"/>
      <c r="J960" s="832"/>
      <c r="K960" s="832"/>
      <c r="L960" s="832"/>
      <c r="M960" s="832"/>
      <c r="N960" s="832">
        <v>1</v>
      </c>
      <c r="O960" s="832">
        <v>544</v>
      </c>
      <c r="P960" s="828"/>
      <c r="Q960" s="833">
        <v>544</v>
      </c>
    </row>
    <row r="961" spans="1:17" ht="14.45" customHeight="1" x14ac:dyDescent="0.2">
      <c r="A961" s="822" t="s">
        <v>6741</v>
      </c>
      <c r="B961" s="823" t="s">
        <v>5811</v>
      </c>
      <c r="C961" s="823" t="s">
        <v>5728</v>
      </c>
      <c r="D961" s="823" t="s">
        <v>5919</v>
      </c>
      <c r="E961" s="823" t="s">
        <v>5920</v>
      </c>
      <c r="F961" s="832"/>
      <c r="G961" s="832"/>
      <c r="H961" s="832"/>
      <c r="I961" s="832"/>
      <c r="J961" s="832">
        <v>1</v>
      </c>
      <c r="K961" s="832">
        <v>361</v>
      </c>
      <c r="L961" s="832">
        <v>1</v>
      </c>
      <c r="M961" s="832">
        <v>361</v>
      </c>
      <c r="N961" s="832">
        <v>1</v>
      </c>
      <c r="O961" s="832">
        <v>364</v>
      </c>
      <c r="P961" s="828">
        <v>1.0083102493074791</v>
      </c>
      <c r="Q961" s="833">
        <v>364</v>
      </c>
    </row>
    <row r="962" spans="1:17" ht="14.45" customHeight="1" x14ac:dyDescent="0.2">
      <c r="A962" s="822" t="s">
        <v>6742</v>
      </c>
      <c r="B962" s="823" t="s">
        <v>5811</v>
      </c>
      <c r="C962" s="823" t="s">
        <v>5756</v>
      </c>
      <c r="D962" s="823" t="s">
        <v>5828</v>
      </c>
      <c r="E962" s="823" t="s">
        <v>5829</v>
      </c>
      <c r="F962" s="832">
        <v>8</v>
      </c>
      <c r="G962" s="832">
        <v>7238</v>
      </c>
      <c r="H962" s="832"/>
      <c r="I962" s="832">
        <v>904.75</v>
      </c>
      <c r="J962" s="832"/>
      <c r="K962" s="832"/>
      <c r="L962" s="832"/>
      <c r="M962" s="832"/>
      <c r="N962" s="832"/>
      <c r="O962" s="832"/>
      <c r="P962" s="828"/>
      <c r="Q962" s="833"/>
    </row>
    <row r="963" spans="1:17" ht="14.45" customHeight="1" x14ac:dyDescent="0.2">
      <c r="A963" s="822" t="s">
        <v>6742</v>
      </c>
      <c r="B963" s="823" t="s">
        <v>5811</v>
      </c>
      <c r="C963" s="823" t="s">
        <v>5728</v>
      </c>
      <c r="D963" s="823" t="s">
        <v>5773</v>
      </c>
      <c r="E963" s="823" t="s">
        <v>5774</v>
      </c>
      <c r="F963" s="832">
        <v>1</v>
      </c>
      <c r="G963" s="832">
        <v>37</v>
      </c>
      <c r="H963" s="832">
        <v>0.48684210526315791</v>
      </c>
      <c r="I963" s="832">
        <v>37</v>
      </c>
      <c r="J963" s="832">
        <v>2</v>
      </c>
      <c r="K963" s="832">
        <v>76</v>
      </c>
      <c r="L963" s="832">
        <v>1</v>
      </c>
      <c r="M963" s="832">
        <v>38</v>
      </c>
      <c r="N963" s="832"/>
      <c r="O963" s="832"/>
      <c r="P963" s="828"/>
      <c r="Q963" s="833"/>
    </row>
    <row r="964" spans="1:17" ht="14.45" customHeight="1" x14ac:dyDescent="0.2">
      <c r="A964" s="822" t="s">
        <v>6742</v>
      </c>
      <c r="B964" s="823" t="s">
        <v>5811</v>
      </c>
      <c r="C964" s="823" t="s">
        <v>5728</v>
      </c>
      <c r="D964" s="823" t="s">
        <v>5819</v>
      </c>
      <c r="E964" s="823" t="s">
        <v>5820</v>
      </c>
      <c r="F964" s="832">
        <v>700</v>
      </c>
      <c r="G964" s="832">
        <v>176400</v>
      </c>
      <c r="H964" s="832">
        <v>0.89495900641285819</v>
      </c>
      <c r="I964" s="832">
        <v>252</v>
      </c>
      <c r="J964" s="832">
        <v>776</v>
      </c>
      <c r="K964" s="832">
        <v>197104</v>
      </c>
      <c r="L964" s="832">
        <v>1</v>
      </c>
      <c r="M964" s="832">
        <v>254</v>
      </c>
      <c r="N964" s="832">
        <v>596</v>
      </c>
      <c r="O964" s="832">
        <v>151980</v>
      </c>
      <c r="P964" s="828">
        <v>0.77106502151148637</v>
      </c>
      <c r="Q964" s="833">
        <v>255</v>
      </c>
    </row>
    <row r="965" spans="1:17" ht="14.45" customHeight="1" x14ac:dyDescent="0.2">
      <c r="A965" s="822" t="s">
        <v>6742</v>
      </c>
      <c r="B965" s="823" t="s">
        <v>5811</v>
      </c>
      <c r="C965" s="823" t="s">
        <v>5728</v>
      </c>
      <c r="D965" s="823" t="s">
        <v>5821</v>
      </c>
      <c r="E965" s="823" t="s">
        <v>5822</v>
      </c>
      <c r="F965" s="832">
        <v>1501</v>
      </c>
      <c r="G965" s="832">
        <v>190627</v>
      </c>
      <c r="H965" s="832">
        <v>0.91139319181487854</v>
      </c>
      <c r="I965" s="832">
        <v>127</v>
      </c>
      <c r="J965" s="832">
        <v>1660</v>
      </c>
      <c r="K965" s="832">
        <v>209160</v>
      </c>
      <c r="L965" s="832">
        <v>1</v>
      </c>
      <c r="M965" s="832">
        <v>126</v>
      </c>
      <c r="N965" s="832">
        <v>1211</v>
      </c>
      <c r="O965" s="832">
        <v>153797</v>
      </c>
      <c r="P965" s="828">
        <v>0.73530789825970544</v>
      </c>
      <c r="Q965" s="833">
        <v>127</v>
      </c>
    </row>
    <row r="966" spans="1:17" ht="14.45" customHeight="1" x14ac:dyDescent="0.2">
      <c r="A966" s="822" t="s">
        <v>6742</v>
      </c>
      <c r="B966" s="823" t="s">
        <v>5811</v>
      </c>
      <c r="C966" s="823" t="s">
        <v>5728</v>
      </c>
      <c r="D966" s="823" t="s">
        <v>5830</v>
      </c>
      <c r="E966" s="823" t="s">
        <v>5831</v>
      </c>
      <c r="F966" s="832"/>
      <c r="G966" s="832"/>
      <c r="H966" s="832"/>
      <c r="I966" s="832"/>
      <c r="J966" s="832"/>
      <c r="K966" s="832"/>
      <c r="L966" s="832"/>
      <c r="M966" s="832"/>
      <c r="N966" s="832">
        <v>4</v>
      </c>
      <c r="O966" s="832">
        <v>1340</v>
      </c>
      <c r="P966" s="828"/>
      <c r="Q966" s="833">
        <v>335</v>
      </c>
    </row>
    <row r="967" spans="1:17" ht="14.45" customHeight="1" x14ac:dyDescent="0.2">
      <c r="A967" s="822" t="s">
        <v>6742</v>
      </c>
      <c r="B967" s="823" t="s">
        <v>5811</v>
      </c>
      <c r="C967" s="823" t="s">
        <v>5728</v>
      </c>
      <c r="D967" s="823" t="s">
        <v>5832</v>
      </c>
      <c r="E967" s="823" t="s">
        <v>5833</v>
      </c>
      <c r="F967" s="832"/>
      <c r="G967" s="832"/>
      <c r="H967" s="832"/>
      <c r="I967" s="832"/>
      <c r="J967" s="832"/>
      <c r="K967" s="832"/>
      <c r="L967" s="832"/>
      <c r="M967" s="832"/>
      <c r="N967" s="832">
        <v>2</v>
      </c>
      <c r="O967" s="832">
        <v>998</v>
      </c>
      <c r="P967" s="828"/>
      <c r="Q967" s="833">
        <v>499</v>
      </c>
    </row>
    <row r="968" spans="1:17" ht="14.45" customHeight="1" x14ac:dyDescent="0.2">
      <c r="A968" s="822" t="s">
        <v>6742</v>
      </c>
      <c r="B968" s="823" t="s">
        <v>5811</v>
      </c>
      <c r="C968" s="823" t="s">
        <v>5728</v>
      </c>
      <c r="D968" s="823" t="s">
        <v>5834</v>
      </c>
      <c r="E968" s="823" t="s">
        <v>5835</v>
      </c>
      <c r="F968" s="832">
        <v>4</v>
      </c>
      <c r="G968" s="832">
        <v>2756</v>
      </c>
      <c r="H968" s="832">
        <v>0.44315806399742724</v>
      </c>
      <c r="I968" s="832">
        <v>689</v>
      </c>
      <c r="J968" s="832">
        <v>9</v>
      </c>
      <c r="K968" s="832">
        <v>6219</v>
      </c>
      <c r="L968" s="832">
        <v>1</v>
      </c>
      <c r="M968" s="832">
        <v>691</v>
      </c>
      <c r="N968" s="832"/>
      <c r="O968" s="832"/>
      <c r="P968" s="828"/>
      <c r="Q968" s="833"/>
    </row>
    <row r="969" spans="1:17" ht="14.45" customHeight="1" x14ac:dyDescent="0.2">
      <c r="A969" s="822" t="s">
        <v>6742</v>
      </c>
      <c r="B969" s="823" t="s">
        <v>5811</v>
      </c>
      <c r="C969" s="823" t="s">
        <v>5728</v>
      </c>
      <c r="D969" s="823" t="s">
        <v>5836</v>
      </c>
      <c r="E969" s="823" t="s">
        <v>5833</v>
      </c>
      <c r="F969" s="832">
        <v>7</v>
      </c>
      <c r="G969" s="832">
        <v>3983</v>
      </c>
      <c r="H969" s="832">
        <v>2.3170447934845839</v>
      </c>
      <c r="I969" s="832">
        <v>569</v>
      </c>
      <c r="J969" s="832">
        <v>3</v>
      </c>
      <c r="K969" s="832">
        <v>1719</v>
      </c>
      <c r="L969" s="832">
        <v>1</v>
      </c>
      <c r="M969" s="832">
        <v>573</v>
      </c>
      <c r="N969" s="832"/>
      <c r="O969" s="832"/>
      <c r="P969" s="828"/>
      <c r="Q969" s="833"/>
    </row>
    <row r="970" spans="1:17" ht="14.45" customHeight="1" x14ac:dyDescent="0.2">
      <c r="A970" s="822" t="s">
        <v>6742</v>
      </c>
      <c r="B970" s="823" t="s">
        <v>5811</v>
      </c>
      <c r="C970" s="823" t="s">
        <v>5728</v>
      </c>
      <c r="D970" s="823" t="s">
        <v>5837</v>
      </c>
      <c r="E970" s="823" t="s">
        <v>5835</v>
      </c>
      <c r="F970" s="832"/>
      <c r="G970" s="832"/>
      <c r="H970" s="832"/>
      <c r="I970" s="832"/>
      <c r="J970" s="832">
        <v>4</v>
      </c>
      <c r="K970" s="832">
        <v>3064</v>
      </c>
      <c r="L970" s="832">
        <v>1</v>
      </c>
      <c r="M970" s="832">
        <v>766</v>
      </c>
      <c r="N970" s="832"/>
      <c r="O970" s="832"/>
      <c r="P970" s="828"/>
      <c r="Q970" s="833"/>
    </row>
    <row r="971" spans="1:17" ht="14.45" customHeight="1" x14ac:dyDescent="0.2">
      <c r="A971" s="822" t="s">
        <v>6742</v>
      </c>
      <c r="B971" s="823" t="s">
        <v>5811</v>
      </c>
      <c r="C971" s="823" t="s">
        <v>5728</v>
      </c>
      <c r="D971" s="823" t="s">
        <v>5889</v>
      </c>
      <c r="E971" s="823" t="s">
        <v>5854</v>
      </c>
      <c r="F971" s="832">
        <v>688</v>
      </c>
      <c r="G971" s="832">
        <v>563472</v>
      </c>
      <c r="H971" s="832">
        <v>0.84006887863495072</v>
      </c>
      <c r="I971" s="832">
        <v>819</v>
      </c>
      <c r="J971" s="832">
        <v>815</v>
      </c>
      <c r="K971" s="832">
        <v>670745</v>
      </c>
      <c r="L971" s="832">
        <v>1</v>
      </c>
      <c r="M971" s="832">
        <v>823</v>
      </c>
      <c r="N971" s="832">
        <v>595</v>
      </c>
      <c r="O971" s="832">
        <v>491470</v>
      </c>
      <c r="P971" s="828">
        <v>0.73272256967998273</v>
      </c>
      <c r="Q971" s="833">
        <v>826</v>
      </c>
    </row>
    <row r="972" spans="1:17" ht="14.45" customHeight="1" x14ac:dyDescent="0.2">
      <c r="A972" s="822" t="s">
        <v>6742</v>
      </c>
      <c r="B972" s="823" t="s">
        <v>5811</v>
      </c>
      <c r="C972" s="823" t="s">
        <v>5728</v>
      </c>
      <c r="D972" s="823" t="s">
        <v>5842</v>
      </c>
      <c r="E972" s="823" t="s">
        <v>5843</v>
      </c>
      <c r="F972" s="832">
        <v>147</v>
      </c>
      <c r="G972" s="832">
        <v>31605</v>
      </c>
      <c r="H972" s="832">
        <v>0.80024813895781632</v>
      </c>
      <c r="I972" s="832">
        <v>215</v>
      </c>
      <c r="J972" s="832">
        <v>182</v>
      </c>
      <c r="K972" s="832">
        <v>39494</v>
      </c>
      <c r="L972" s="832">
        <v>1</v>
      </c>
      <c r="M972" s="832">
        <v>217</v>
      </c>
      <c r="N972" s="832">
        <v>133</v>
      </c>
      <c r="O972" s="832">
        <v>29127</v>
      </c>
      <c r="P972" s="828">
        <v>0.73750443105281815</v>
      </c>
      <c r="Q972" s="833">
        <v>219</v>
      </c>
    </row>
    <row r="973" spans="1:17" ht="14.45" customHeight="1" x14ac:dyDescent="0.2">
      <c r="A973" s="822" t="s">
        <v>6742</v>
      </c>
      <c r="B973" s="823" t="s">
        <v>5811</v>
      </c>
      <c r="C973" s="823" t="s">
        <v>5728</v>
      </c>
      <c r="D973" s="823" t="s">
        <v>5777</v>
      </c>
      <c r="E973" s="823" t="s">
        <v>5778</v>
      </c>
      <c r="F973" s="832"/>
      <c r="G973" s="832"/>
      <c r="H973" s="832"/>
      <c r="I973" s="832"/>
      <c r="J973" s="832">
        <v>1</v>
      </c>
      <c r="K973" s="832">
        <v>707</v>
      </c>
      <c r="L973" s="832">
        <v>1</v>
      </c>
      <c r="M973" s="832">
        <v>707</v>
      </c>
      <c r="N973" s="832"/>
      <c r="O973" s="832"/>
      <c r="P973" s="828"/>
      <c r="Q973" s="833"/>
    </row>
    <row r="974" spans="1:17" ht="14.45" customHeight="1" x14ac:dyDescent="0.2">
      <c r="A974" s="822" t="s">
        <v>6742</v>
      </c>
      <c r="B974" s="823" t="s">
        <v>5811</v>
      </c>
      <c r="C974" s="823" t="s">
        <v>5728</v>
      </c>
      <c r="D974" s="823" t="s">
        <v>5779</v>
      </c>
      <c r="E974" s="823" t="s">
        <v>5780</v>
      </c>
      <c r="F974" s="832">
        <v>3</v>
      </c>
      <c r="G974" s="832">
        <v>1065</v>
      </c>
      <c r="H974" s="832">
        <v>0.5949720670391061</v>
      </c>
      <c r="I974" s="832">
        <v>355</v>
      </c>
      <c r="J974" s="832">
        <v>5</v>
      </c>
      <c r="K974" s="832">
        <v>1790</v>
      </c>
      <c r="L974" s="832">
        <v>1</v>
      </c>
      <c r="M974" s="832">
        <v>358</v>
      </c>
      <c r="N974" s="832"/>
      <c r="O974" s="832"/>
      <c r="P974" s="828"/>
      <c r="Q974" s="833"/>
    </row>
    <row r="975" spans="1:17" ht="14.45" customHeight="1" x14ac:dyDescent="0.2">
      <c r="A975" s="822" t="s">
        <v>6742</v>
      </c>
      <c r="B975" s="823" t="s">
        <v>5811</v>
      </c>
      <c r="C975" s="823" t="s">
        <v>5728</v>
      </c>
      <c r="D975" s="823" t="s">
        <v>5844</v>
      </c>
      <c r="E975" s="823" t="s">
        <v>5845</v>
      </c>
      <c r="F975" s="832">
        <v>1908</v>
      </c>
      <c r="G975" s="832">
        <v>164088</v>
      </c>
      <c r="H975" s="832">
        <v>1.0003413968006243</v>
      </c>
      <c r="I975" s="832">
        <v>86</v>
      </c>
      <c r="J975" s="832">
        <v>1864</v>
      </c>
      <c r="K975" s="832">
        <v>164032</v>
      </c>
      <c r="L975" s="832">
        <v>1</v>
      </c>
      <c r="M975" s="832">
        <v>88</v>
      </c>
      <c r="N975" s="832">
        <v>1372</v>
      </c>
      <c r="O975" s="832">
        <v>122108</v>
      </c>
      <c r="P975" s="828">
        <v>0.74441572376121734</v>
      </c>
      <c r="Q975" s="833">
        <v>89</v>
      </c>
    </row>
    <row r="976" spans="1:17" ht="14.45" customHeight="1" x14ac:dyDescent="0.2">
      <c r="A976" s="822" t="s">
        <v>6742</v>
      </c>
      <c r="B976" s="823" t="s">
        <v>5811</v>
      </c>
      <c r="C976" s="823" t="s">
        <v>5728</v>
      </c>
      <c r="D976" s="823" t="s">
        <v>5824</v>
      </c>
      <c r="E976" s="823" t="s">
        <v>5825</v>
      </c>
      <c r="F976" s="832">
        <v>4</v>
      </c>
      <c r="G976" s="832">
        <v>2880</v>
      </c>
      <c r="H976" s="832">
        <v>0.39834024896265557</v>
      </c>
      <c r="I976" s="832">
        <v>720</v>
      </c>
      <c r="J976" s="832">
        <v>10</v>
      </c>
      <c r="K976" s="832">
        <v>7230</v>
      </c>
      <c r="L976" s="832">
        <v>1</v>
      </c>
      <c r="M976" s="832">
        <v>723</v>
      </c>
      <c r="N976" s="832">
        <v>16</v>
      </c>
      <c r="O976" s="832">
        <v>11600</v>
      </c>
      <c r="P976" s="828">
        <v>1.6044260027662518</v>
      </c>
      <c r="Q976" s="833">
        <v>725</v>
      </c>
    </row>
    <row r="977" spans="1:17" ht="14.45" customHeight="1" x14ac:dyDescent="0.2">
      <c r="A977" s="822" t="s">
        <v>6742</v>
      </c>
      <c r="B977" s="823" t="s">
        <v>5811</v>
      </c>
      <c r="C977" s="823" t="s">
        <v>5728</v>
      </c>
      <c r="D977" s="823" t="s">
        <v>5890</v>
      </c>
      <c r="E977" s="823" t="s">
        <v>5854</v>
      </c>
      <c r="F977" s="832">
        <v>37</v>
      </c>
      <c r="G977" s="832">
        <v>35261</v>
      </c>
      <c r="H977" s="832">
        <v>0.83827025484975271</v>
      </c>
      <c r="I977" s="832">
        <v>953</v>
      </c>
      <c r="J977" s="832">
        <v>44</v>
      </c>
      <c r="K977" s="832">
        <v>42064</v>
      </c>
      <c r="L977" s="832">
        <v>1</v>
      </c>
      <c r="M977" s="832">
        <v>956</v>
      </c>
      <c r="N977" s="832">
        <v>40</v>
      </c>
      <c r="O977" s="832">
        <v>38360</v>
      </c>
      <c r="P977" s="828">
        <v>0.91194370483073417</v>
      </c>
      <c r="Q977" s="833">
        <v>959</v>
      </c>
    </row>
    <row r="978" spans="1:17" ht="14.45" customHeight="1" x14ac:dyDescent="0.2">
      <c r="A978" s="822" t="s">
        <v>6742</v>
      </c>
      <c r="B978" s="823" t="s">
        <v>5811</v>
      </c>
      <c r="C978" s="823" t="s">
        <v>5728</v>
      </c>
      <c r="D978" s="823" t="s">
        <v>5783</v>
      </c>
      <c r="E978" s="823" t="s">
        <v>5784</v>
      </c>
      <c r="F978" s="832"/>
      <c r="G978" s="832"/>
      <c r="H978" s="832"/>
      <c r="I978" s="832"/>
      <c r="J978" s="832">
        <v>16</v>
      </c>
      <c r="K978" s="832">
        <v>1952</v>
      </c>
      <c r="L978" s="832">
        <v>1</v>
      </c>
      <c r="M978" s="832">
        <v>122</v>
      </c>
      <c r="N978" s="832"/>
      <c r="O978" s="832"/>
      <c r="P978" s="828"/>
      <c r="Q978" s="833"/>
    </row>
    <row r="979" spans="1:17" ht="14.45" customHeight="1" x14ac:dyDescent="0.2">
      <c r="A979" s="822" t="s">
        <v>6742</v>
      </c>
      <c r="B979" s="823" t="s">
        <v>5811</v>
      </c>
      <c r="C979" s="823" t="s">
        <v>5728</v>
      </c>
      <c r="D979" s="823" t="s">
        <v>5853</v>
      </c>
      <c r="E979" s="823" t="s">
        <v>5854</v>
      </c>
      <c r="F979" s="832">
        <v>1185</v>
      </c>
      <c r="G979" s="832">
        <v>884010</v>
      </c>
      <c r="H979" s="832">
        <v>1.1575235561235446</v>
      </c>
      <c r="I979" s="832">
        <v>746</v>
      </c>
      <c r="J979" s="832">
        <v>1021</v>
      </c>
      <c r="K979" s="832">
        <v>763708</v>
      </c>
      <c r="L979" s="832">
        <v>1</v>
      </c>
      <c r="M979" s="832">
        <v>748</v>
      </c>
      <c r="N979" s="832">
        <v>733</v>
      </c>
      <c r="O979" s="832">
        <v>549017</v>
      </c>
      <c r="P979" s="828">
        <v>0.71888339522435274</v>
      </c>
      <c r="Q979" s="833">
        <v>749</v>
      </c>
    </row>
    <row r="980" spans="1:17" ht="14.45" customHeight="1" x14ac:dyDescent="0.2">
      <c r="A980" s="822" t="s">
        <v>6742</v>
      </c>
      <c r="B980" s="823" t="s">
        <v>5811</v>
      </c>
      <c r="C980" s="823" t="s">
        <v>5728</v>
      </c>
      <c r="D980" s="823" t="s">
        <v>5855</v>
      </c>
      <c r="E980" s="823" t="s">
        <v>5856</v>
      </c>
      <c r="F980" s="832">
        <v>15</v>
      </c>
      <c r="G980" s="832">
        <v>8160</v>
      </c>
      <c r="H980" s="832">
        <v>1.0675039246467819</v>
      </c>
      <c r="I980" s="832">
        <v>544</v>
      </c>
      <c r="J980" s="832">
        <v>14</v>
      </c>
      <c r="K980" s="832">
        <v>7644</v>
      </c>
      <c r="L980" s="832">
        <v>1</v>
      </c>
      <c r="M980" s="832">
        <v>546</v>
      </c>
      <c r="N980" s="832">
        <v>3</v>
      </c>
      <c r="O980" s="832">
        <v>1641</v>
      </c>
      <c r="P980" s="828">
        <v>0.21467817896389324</v>
      </c>
      <c r="Q980" s="833">
        <v>547</v>
      </c>
    </row>
    <row r="981" spans="1:17" ht="14.45" customHeight="1" x14ac:dyDescent="0.2">
      <c r="A981" s="822" t="s">
        <v>6742</v>
      </c>
      <c r="B981" s="823" t="s">
        <v>5811</v>
      </c>
      <c r="C981" s="823" t="s">
        <v>5728</v>
      </c>
      <c r="D981" s="823" t="s">
        <v>5846</v>
      </c>
      <c r="E981" s="823" t="s">
        <v>5847</v>
      </c>
      <c r="F981" s="832"/>
      <c r="G981" s="832"/>
      <c r="H981" s="832"/>
      <c r="I981" s="832"/>
      <c r="J981" s="832">
        <v>1</v>
      </c>
      <c r="K981" s="832">
        <v>310</v>
      </c>
      <c r="L981" s="832">
        <v>1</v>
      </c>
      <c r="M981" s="832">
        <v>310</v>
      </c>
      <c r="N981" s="832"/>
      <c r="O981" s="832"/>
      <c r="P981" s="828"/>
      <c r="Q981" s="833"/>
    </row>
    <row r="982" spans="1:17" ht="14.45" customHeight="1" x14ac:dyDescent="0.2">
      <c r="A982" s="822" t="s">
        <v>6742</v>
      </c>
      <c r="B982" s="823" t="s">
        <v>5811</v>
      </c>
      <c r="C982" s="823" t="s">
        <v>5728</v>
      </c>
      <c r="D982" s="823" t="s">
        <v>5848</v>
      </c>
      <c r="E982" s="823" t="s">
        <v>5843</v>
      </c>
      <c r="F982" s="832">
        <v>246</v>
      </c>
      <c r="G982" s="832">
        <v>44034</v>
      </c>
      <c r="H982" s="832">
        <v>1.0336134453781514</v>
      </c>
      <c r="I982" s="832">
        <v>179</v>
      </c>
      <c r="J982" s="832">
        <v>238</v>
      </c>
      <c r="K982" s="832">
        <v>42602</v>
      </c>
      <c r="L982" s="832">
        <v>1</v>
      </c>
      <c r="M982" s="832">
        <v>179</v>
      </c>
      <c r="N982" s="832">
        <v>173</v>
      </c>
      <c r="O982" s="832">
        <v>31140</v>
      </c>
      <c r="P982" s="828">
        <v>0.7309515985165016</v>
      </c>
      <c r="Q982" s="833">
        <v>180</v>
      </c>
    </row>
    <row r="983" spans="1:17" ht="14.45" customHeight="1" x14ac:dyDescent="0.2">
      <c r="A983" s="822" t="s">
        <v>6742</v>
      </c>
      <c r="B983" s="823" t="s">
        <v>5811</v>
      </c>
      <c r="C983" s="823" t="s">
        <v>5728</v>
      </c>
      <c r="D983" s="823" t="s">
        <v>5849</v>
      </c>
      <c r="E983" s="823" t="s">
        <v>5847</v>
      </c>
      <c r="F983" s="832">
        <v>3</v>
      </c>
      <c r="G983" s="832">
        <v>1143</v>
      </c>
      <c r="H983" s="832"/>
      <c r="I983" s="832">
        <v>381</v>
      </c>
      <c r="J983" s="832"/>
      <c r="K983" s="832"/>
      <c r="L983" s="832"/>
      <c r="M983" s="832"/>
      <c r="N983" s="832"/>
      <c r="O983" s="832"/>
      <c r="P983" s="828"/>
      <c r="Q983" s="833"/>
    </row>
    <row r="984" spans="1:17" ht="14.45" customHeight="1" x14ac:dyDescent="0.2">
      <c r="A984" s="822" t="s">
        <v>6742</v>
      </c>
      <c r="B984" s="823" t="s">
        <v>5811</v>
      </c>
      <c r="C984" s="823" t="s">
        <v>5728</v>
      </c>
      <c r="D984" s="823" t="s">
        <v>5793</v>
      </c>
      <c r="E984" s="823" t="s">
        <v>5794</v>
      </c>
      <c r="F984" s="832"/>
      <c r="G984" s="832"/>
      <c r="H984" s="832"/>
      <c r="I984" s="832"/>
      <c r="J984" s="832">
        <v>2</v>
      </c>
      <c r="K984" s="832">
        <v>1244</v>
      </c>
      <c r="L984" s="832">
        <v>1</v>
      </c>
      <c r="M984" s="832">
        <v>622</v>
      </c>
      <c r="N984" s="832"/>
      <c r="O984" s="832"/>
      <c r="P984" s="828"/>
      <c r="Q984" s="833"/>
    </row>
    <row r="985" spans="1:17" ht="14.45" customHeight="1" x14ac:dyDescent="0.2">
      <c r="A985" s="822" t="s">
        <v>6742</v>
      </c>
      <c r="B985" s="823" t="s">
        <v>5811</v>
      </c>
      <c r="C985" s="823" t="s">
        <v>5728</v>
      </c>
      <c r="D985" s="823" t="s">
        <v>5891</v>
      </c>
      <c r="E985" s="823" t="s">
        <v>5892</v>
      </c>
      <c r="F985" s="832">
        <v>1</v>
      </c>
      <c r="G985" s="832">
        <v>100</v>
      </c>
      <c r="H985" s="832"/>
      <c r="I985" s="832">
        <v>100</v>
      </c>
      <c r="J985" s="832"/>
      <c r="K985" s="832"/>
      <c r="L985" s="832"/>
      <c r="M985" s="832"/>
      <c r="N985" s="832">
        <v>1</v>
      </c>
      <c r="O985" s="832">
        <v>100</v>
      </c>
      <c r="P985" s="828"/>
      <c r="Q985" s="833">
        <v>100</v>
      </c>
    </row>
    <row r="986" spans="1:17" ht="14.45" customHeight="1" x14ac:dyDescent="0.2">
      <c r="A986" s="822" t="s">
        <v>6742</v>
      </c>
      <c r="B986" s="823" t="s">
        <v>5811</v>
      </c>
      <c r="C986" s="823" t="s">
        <v>5728</v>
      </c>
      <c r="D986" s="823" t="s">
        <v>5795</v>
      </c>
      <c r="E986" s="823" t="s">
        <v>5796</v>
      </c>
      <c r="F986" s="832"/>
      <c r="G986" s="832"/>
      <c r="H986" s="832"/>
      <c r="I986" s="832"/>
      <c r="J986" s="832">
        <v>1</v>
      </c>
      <c r="K986" s="832">
        <v>355</v>
      </c>
      <c r="L986" s="832">
        <v>1</v>
      </c>
      <c r="M986" s="832">
        <v>355</v>
      </c>
      <c r="N986" s="832"/>
      <c r="O986" s="832"/>
      <c r="P986" s="828"/>
      <c r="Q986" s="833"/>
    </row>
    <row r="987" spans="1:17" ht="14.45" customHeight="1" x14ac:dyDescent="0.2">
      <c r="A987" s="822" t="s">
        <v>6742</v>
      </c>
      <c r="B987" s="823" t="s">
        <v>5811</v>
      </c>
      <c r="C987" s="823" t="s">
        <v>5728</v>
      </c>
      <c r="D987" s="823" t="s">
        <v>5894</v>
      </c>
      <c r="E987" s="823" t="s">
        <v>5854</v>
      </c>
      <c r="F987" s="832">
        <v>3</v>
      </c>
      <c r="G987" s="832">
        <v>2640</v>
      </c>
      <c r="H987" s="832"/>
      <c r="I987" s="832">
        <v>880</v>
      </c>
      <c r="J987" s="832"/>
      <c r="K987" s="832"/>
      <c r="L987" s="832"/>
      <c r="M987" s="832"/>
      <c r="N987" s="832"/>
      <c r="O987" s="832"/>
      <c r="P987" s="828"/>
      <c r="Q987" s="833"/>
    </row>
    <row r="988" spans="1:17" ht="14.45" customHeight="1" x14ac:dyDescent="0.2">
      <c r="A988" s="822" t="s">
        <v>6742</v>
      </c>
      <c r="B988" s="823" t="s">
        <v>5811</v>
      </c>
      <c r="C988" s="823" t="s">
        <v>5728</v>
      </c>
      <c r="D988" s="823" t="s">
        <v>5799</v>
      </c>
      <c r="E988" s="823" t="s">
        <v>5800</v>
      </c>
      <c r="F988" s="832"/>
      <c r="G988" s="832"/>
      <c r="H988" s="832"/>
      <c r="I988" s="832"/>
      <c r="J988" s="832">
        <v>2</v>
      </c>
      <c r="K988" s="832">
        <v>358</v>
      </c>
      <c r="L988" s="832">
        <v>1</v>
      </c>
      <c r="M988" s="832">
        <v>179</v>
      </c>
      <c r="N988" s="832"/>
      <c r="O988" s="832"/>
      <c r="P988" s="828"/>
      <c r="Q988" s="833"/>
    </row>
    <row r="989" spans="1:17" ht="14.45" customHeight="1" x14ac:dyDescent="0.2">
      <c r="A989" s="822" t="s">
        <v>6742</v>
      </c>
      <c r="B989" s="823" t="s">
        <v>5731</v>
      </c>
      <c r="C989" s="823" t="s">
        <v>5728</v>
      </c>
      <c r="D989" s="823" t="s">
        <v>5777</v>
      </c>
      <c r="E989" s="823" t="s">
        <v>5778</v>
      </c>
      <c r="F989" s="832"/>
      <c r="G989" s="832"/>
      <c r="H989" s="832"/>
      <c r="I989" s="832"/>
      <c r="J989" s="832"/>
      <c r="K989" s="832"/>
      <c r="L989" s="832"/>
      <c r="M989" s="832"/>
      <c r="N989" s="832">
        <v>1</v>
      </c>
      <c r="O989" s="832">
        <v>711</v>
      </c>
      <c r="P989" s="828"/>
      <c r="Q989" s="833">
        <v>711</v>
      </c>
    </row>
    <row r="990" spans="1:17" ht="14.45" customHeight="1" x14ac:dyDescent="0.2">
      <c r="A990" s="822" t="s">
        <v>6742</v>
      </c>
      <c r="B990" s="823" t="s">
        <v>5731</v>
      </c>
      <c r="C990" s="823" t="s">
        <v>5728</v>
      </c>
      <c r="D990" s="823" t="s">
        <v>5799</v>
      </c>
      <c r="E990" s="823" t="s">
        <v>5800</v>
      </c>
      <c r="F990" s="832"/>
      <c r="G990" s="832"/>
      <c r="H990" s="832"/>
      <c r="I990" s="832"/>
      <c r="J990" s="832"/>
      <c r="K990" s="832"/>
      <c r="L990" s="832"/>
      <c r="M990" s="832"/>
      <c r="N990" s="832">
        <v>1</v>
      </c>
      <c r="O990" s="832">
        <v>180</v>
      </c>
      <c r="P990" s="828"/>
      <c r="Q990" s="833">
        <v>180</v>
      </c>
    </row>
    <row r="991" spans="1:17" ht="14.45" customHeight="1" x14ac:dyDescent="0.2">
      <c r="A991" s="822" t="s">
        <v>6743</v>
      </c>
      <c r="B991" s="823" t="s">
        <v>5811</v>
      </c>
      <c r="C991" s="823" t="s">
        <v>5756</v>
      </c>
      <c r="D991" s="823" t="s">
        <v>5828</v>
      </c>
      <c r="E991" s="823" t="s">
        <v>5829</v>
      </c>
      <c r="F991" s="832">
        <v>19</v>
      </c>
      <c r="G991" s="832">
        <v>17190.25</v>
      </c>
      <c r="H991" s="832"/>
      <c r="I991" s="832">
        <v>904.75</v>
      </c>
      <c r="J991" s="832"/>
      <c r="K991" s="832"/>
      <c r="L991" s="832"/>
      <c r="M991" s="832"/>
      <c r="N991" s="832"/>
      <c r="O991" s="832"/>
      <c r="P991" s="828"/>
      <c r="Q991" s="833"/>
    </row>
    <row r="992" spans="1:17" ht="14.45" customHeight="1" x14ac:dyDescent="0.2">
      <c r="A992" s="822" t="s">
        <v>6743</v>
      </c>
      <c r="B992" s="823" t="s">
        <v>5811</v>
      </c>
      <c r="C992" s="823" t="s">
        <v>5728</v>
      </c>
      <c r="D992" s="823" t="s">
        <v>5819</v>
      </c>
      <c r="E992" s="823" t="s">
        <v>5820</v>
      </c>
      <c r="F992" s="832">
        <v>144</v>
      </c>
      <c r="G992" s="832">
        <v>36288</v>
      </c>
      <c r="H992" s="832">
        <v>1.1905511811023621</v>
      </c>
      <c r="I992" s="832">
        <v>252</v>
      </c>
      <c r="J992" s="832">
        <v>120</v>
      </c>
      <c r="K992" s="832">
        <v>30480</v>
      </c>
      <c r="L992" s="832">
        <v>1</v>
      </c>
      <c r="M992" s="832">
        <v>254</v>
      </c>
      <c r="N992" s="832">
        <v>114</v>
      </c>
      <c r="O992" s="832">
        <v>29070</v>
      </c>
      <c r="P992" s="828">
        <v>0.95374015748031493</v>
      </c>
      <c r="Q992" s="833">
        <v>255</v>
      </c>
    </row>
    <row r="993" spans="1:17" ht="14.45" customHeight="1" x14ac:dyDescent="0.2">
      <c r="A993" s="822" t="s">
        <v>6743</v>
      </c>
      <c r="B993" s="823" t="s">
        <v>5811</v>
      </c>
      <c r="C993" s="823" t="s">
        <v>5728</v>
      </c>
      <c r="D993" s="823" t="s">
        <v>5821</v>
      </c>
      <c r="E993" s="823" t="s">
        <v>5822</v>
      </c>
      <c r="F993" s="832">
        <v>169</v>
      </c>
      <c r="G993" s="832">
        <v>21463</v>
      </c>
      <c r="H993" s="832">
        <v>1.1206662489557226</v>
      </c>
      <c r="I993" s="832">
        <v>127</v>
      </c>
      <c r="J993" s="832">
        <v>152</v>
      </c>
      <c r="K993" s="832">
        <v>19152</v>
      </c>
      <c r="L993" s="832">
        <v>1</v>
      </c>
      <c r="M993" s="832">
        <v>126</v>
      </c>
      <c r="N993" s="832">
        <v>114</v>
      </c>
      <c r="O993" s="832">
        <v>14478</v>
      </c>
      <c r="P993" s="828">
        <v>0.75595238095238093</v>
      </c>
      <c r="Q993" s="833">
        <v>127</v>
      </c>
    </row>
    <row r="994" spans="1:17" ht="14.45" customHeight="1" x14ac:dyDescent="0.2">
      <c r="A994" s="822" t="s">
        <v>6743</v>
      </c>
      <c r="B994" s="823" t="s">
        <v>5811</v>
      </c>
      <c r="C994" s="823" t="s">
        <v>5728</v>
      </c>
      <c r="D994" s="823" t="s">
        <v>5832</v>
      </c>
      <c r="E994" s="823" t="s">
        <v>5833</v>
      </c>
      <c r="F994" s="832">
        <v>2</v>
      </c>
      <c r="G994" s="832">
        <v>992</v>
      </c>
      <c r="H994" s="832"/>
      <c r="I994" s="832">
        <v>496</v>
      </c>
      <c r="J994" s="832"/>
      <c r="K994" s="832"/>
      <c r="L994" s="832"/>
      <c r="M994" s="832"/>
      <c r="N994" s="832"/>
      <c r="O994" s="832"/>
      <c r="P994" s="828"/>
      <c r="Q994" s="833"/>
    </row>
    <row r="995" spans="1:17" ht="14.45" customHeight="1" x14ac:dyDescent="0.2">
      <c r="A995" s="822" t="s">
        <v>6743</v>
      </c>
      <c r="B995" s="823" t="s">
        <v>5811</v>
      </c>
      <c r="C995" s="823" t="s">
        <v>5728</v>
      </c>
      <c r="D995" s="823" t="s">
        <v>5834</v>
      </c>
      <c r="E995" s="823" t="s">
        <v>5835</v>
      </c>
      <c r="F995" s="832">
        <v>1</v>
      </c>
      <c r="G995" s="832">
        <v>689</v>
      </c>
      <c r="H995" s="832">
        <v>0.16618427399903521</v>
      </c>
      <c r="I995" s="832">
        <v>689</v>
      </c>
      <c r="J995" s="832">
        <v>6</v>
      </c>
      <c r="K995" s="832">
        <v>4146</v>
      </c>
      <c r="L995" s="832">
        <v>1</v>
      </c>
      <c r="M995" s="832">
        <v>691</v>
      </c>
      <c r="N995" s="832"/>
      <c r="O995" s="832"/>
      <c r="P995" s="828"/>
      <c r="Q995" s="833"/>
    </row>
    <row r="996" spans="1:17" ht="14.45" customHeight="1" x14ac:dyDescent="0.2">
      <c r="A996" s="822" t="s">
        <v>6743</v>
      </c>
      <c r="B996" s="823" t="s">
        <v>5811</v>
      </c>
      <c r="C996" s="823" t="s">
        <v>5728</v>
      </c>
      <c r="D996" s="823" t="s">
        <v>5836</v>
      </c>
      <c r="E996" s="823" t="s">
        <v>5833</v>
      </c>
      <c r="F996" s="832">
        <v>1</v>
      </c>
      <c r="G996" s="832">
        <v>569</v>
      </c>
      <c r="H996" s="832"/>
      <c r="I996" s="832">
        <v>569</v>
      </c>
      <c r="J996" s="832"/>
      <c r="K996" s="832"/>
      <c r="L996" s="832"/>
      <c r="M996" s="832"/>
      <c r="N996" s="832">
        <v>5</v>
      </c>
      <c r="O996" s="832">
        <v>2880</v>
      </c>
      <c r="P996" s="828"/>
      <c r="Q996" s="833">
        <v>576</v>
      </c>
    </row>
    <row r="997" spans="1:17" ht="14.45" customHeight="1" x14ac:dyDescent="0.2">
      <c r="A997" s="822" t="s">
        <v>6743</v>
      </c>
      <c r="B997" s="823" t="s">
        <v>5811</v>
      </c>
      <c r="C997" s="823" t="s">
        <v>5728</v>
      </c>
      <c r="D997" s="823" t="s">
        <v>5837</v>
      </c>
      <c r="E997" s="823" t="s">
        <v>5835</v>
      </c>
      <c r="F997" s="832">
        <v>11</v>
      </c>
      <c r="G997" s="832">
        <v>8382</v>
      </c>
      <c r="H997" s="832">
        <v>0.99477806788511747</v>
      </c>
      <c r="I997" s="832">
        <v>762</v>
      </c>
      <c r="J997" s="832">
        <v>11</v>
      </c>
      <c r="K997" s="832">
        <v>8426</v>
      </c>
      <c r="L997" s="832">
        <v>1</v>
      </c>
      <c r="M997" s="832">
        <v>766</v>
      </c>
      <c r="N997" s="832"/>
      <c r="O997" s="832"/>
      <c r="P997" s="828"/>
      <c r="Q997" s="833"/>
    </row>
    <row r="998" spans="1:17" ht="14.45" customHeight="1" x14ac:dyDescent="0.2">
      <c r="A998" s="822" t="s">
        <v>6743</v>
      </c>
      <c r="B998" s="823" t="s">
        <v>5811</v>
      </c>
      <c r="C998" s="823" t="s">
        <v>5728</v>
      </c>
      <c r="D998" s="823" t="s">
        <v>5889</v>
      </c>
      <c r="E998" s="823" t="s">
        <v>5854</v>
      </c>
      <c r="F998" s="832">
        <v>272</v>
      </c>
      <c r="G998" s="832">
        <v>222768</v>
      </c>
      <c r="H998" s="832">
        <v>1.346656752688562</v>
      </c>
      <c r="I998" s="832">
        <v>819</v>
      </c>
      <c r="J998" s="832">
        <v>201</v>
      </c>
      <c r="K998" s="832">
        <v>165423</v>
      </c>
      <c r="L998" s="832">
        <v>1</v>
      </c>
      <c r="M998" s="832">
        <v>823</v>
      </c>
      <c r="N998" s="832">
        <v>276</v>
      </c>
      <c r="O998" s="832">
        <v>227976</v>
      </c>
      <c r="P998" s="828">
        <v>1.3781396782793203</v>
      </c>
      <c r="Q998" s="833">
        <v>826</v>
      </c>
    </row>
    <row r="999" spans="1:17" ht="14.45" customHeight="1" x14ac:dyDescent="0.2">
      <c r="A999" s="822" t="s">
        <v>6743</v>
      </c>
      <c r="B999" s="823" t="s">
        <v>5811</v>
      </c>
      <c r="C999" s="823" t="s">
        <v>5728</v>
      </c>
      <c r="D999" s="823" t="s">
        <v>5842</v>
      </c>
      <c r="E999" s="823" t="s">
        <v>5843</v>
      </c>
      <c r="F999" s="832">
        <v>83</v>
      </c>
      <c r="G999" s="832">
        <v>17845</v>
      </c>
      <c r="H999" s="832">
        <v>1.1918119281373138</v>
      </c>
      <c r="I999" s="832">
        <v>215</v>
      </c>
      <c r="J999" s="832">
        <v>69</v>
      </c>
      <c r="K999" s="832">
        <v>14973</v>
      </c>
      <c r="L999" s="832">
        <v>1</v>
      </c>
      <c r="M999" s="832">
        <v>217</v>
      </c>
      <c r="N999" s="832">
        <v>69</v>
      </c>
      <c r="O999" s="832">
        <v>15111</v>
      </c>
      <c r="P999" s="828">
        <v>1.0092165898617511</v>
      </c>
      <c r="Q999" s="833">
        <v>219</v>
      </c>
    </row>
    <row r="1000" spans="1:17" ht="14.45" customHeight="1" x14ac:dyDescent="0.2">
      <c r="A1000" s="822" t="s">
        <v>6743</v>
      </c>
      <c r="B1000" s="823" t="s">
        <v>5811</v>
      </c>
      <c r="C1000" s="823" t="s">
        <v>5728</v>
      </c>
      <c r="D1000" s="823" t="s">
        <v>5779</v>
      </c>
      <c r="E1000" s="823" t="s">
        <v>5780</v>
      </c>
      <c r="F1000" s="832">
        <v>1</v>
      </c>
      <c r="G1000" s="832">
        <v>355</v>
      </c>
      <c r="H1000" s="832"/>
      <c r="I1000" s="832">
        <v>355</v>
      </c>
      <c r="J1000" s="832"/>
      <c r="K1000" s="832"/>
      <c r="L1000" s="832"/>
      <c r="M1000" s="832"/>
      <c r="N1000" s="832"/>
      <c r="O1000" s="832"/>
      <c r="P1000" s="828"/>
      <c r="Q1000" s="833"/>
    </row>
    <row r="1001" spans="1:17" ht="14.45" customHeight="1" x14ac:dyDescent="0.2">
      <c r="A1001" s="822" t="s">
        <v>6743</v>
      </c>
      <c r="B1001" s="823" t="s">
        <v>5811</v>
      </c>
      <c r="C1001" s="823" t="s">
        <v>5728</v>
      </c>
      <c r="D1001" s="823" t="s">
        <v>5844</v>
      </c>
      <c r="E1001" s="823" t="s">
        <v>5845</v>
      </c>
      <c r="F1001" s="832">
        <v>371</v>
      </c>
      <c r="G1001" s="832">
        <v>31906</v>
      </c>
      <c r="H1001" s="832">
        <v>1.2126026147765279</v>
      </c>
      <c r="I1001" s="832">
        <v>86</v>
      </c>
      <c r="J1001" s="832">
        <v>299</v>
      </c>
      <c r="K1001" s="832">
        <v>26312</v>
      </c>
      <c r="L1001" s="832">
        <v>1</v>
      </c>
      <c r="M1001" s="832">
        <v>88</v>
      </c>
      <c r="N1001" s="832">
        <v>322</v>
      </c>
      <c r="O1001" s="832">
        <v>28658</v>
      </c>
      <c r="P1001" s="828">
        <v>1.0891608391608392</v>
      </c>
      <c r="Q1001" s="833">
        <v>89</v>
      </c>
    </row>
    <row r="1002" spans="1:17" ht="14.45" customHeight="1" x14ac:dyDescent="0.2">
      <c r="A1002" s="822" t="s">
        <v>6743</v>
      </c>
      <c r="B1002" s="823" t="s">
        <v>5811</v>
      </c>
      <c r="C1002" s="823" t="s">
        <v>5728</v>
      </c>
      <c r="D1002" s="823" t="s">
        <v>5890</v>
      </c>
      <c r="E1002" s="823" t="s">
        <v>5854</v>
      </c>
      <c r="F1002" s="832">
        <v>61</v>
      </c>
      <c r="G1002" s="832">
        <v>58133</v>
      </c>
      <c r="H1002" s="832">
        <v>1.293799519273569</v>
      </c>
      <c r="I1002" s="832">
        <v>953</v>
      </c>
      <c r="J1002" s="832">
        <v>47</v>
      </c>
      <c r="K1002" s="832">
        <v>44932</v>
      </c>
      <c r="L1002" s="832">
        <v>1</v>
      </c>
      <c r="M1002" s="832">
        <v>956</v>
      </c>
      <c r="N1002" s="832">
        <v>33</v>
      </c>
      <c r="O1002" s="832">
        <v>31647</v>
      </c>
      <c r="P1002" s="828">
        <v>0.70433098905012015</v>
      </c>
      <c r="Q1002" s="833">
        <v>959</v>
      </c>
    </row>
    <row r="1003" spans="1:17" ht="14.45" customHeight="1" x14ac:dyDescent="0.2">
      <c r="A1003" s="822" t="s">
        <v>6743</v>
      </c>
      <c r="B1003" s="823" t="s">
        <v>5811</v>
      </c>
      <c r="C1003" s="823" t="s">
        <v>5728</v>
      </c>
      <c r="D1003" s="823" t="s">
        <v>5853</v>
      </c>
      <c r="E1003" s="823" t="s">
        <v>5854</v>
      </c>
      <c r="F1003" s="832">
        <v>18</v>
      </c>
      <c r="G1003" s="832">
        <v>13428</v>
      </c>
      <c r="H1003" s="832">
        <v>0.6648841354723708</v>
      </c>
      <c r="I1003" s="832">
        <v>746</v>
      </c>
      <c r="J1003" s="832">
        <v>27</v>
      </c>
      <c r="K1003" s="832">
        <v>20196</v>
      </c>
      <c r="L1003" s="832">
        <v>1</v>
      </c>
      <c r="M1003" s="832">
        <v>748</v>
      </c>
      <c r="N1003" s="832">
        <v>14</v>
      </c>
      <c r="O1003" s="832">
        <v>10486</v>
      </c>
      <c r="P1003" s="828">
        <v>0.51921172509407798</v>
      </c>
      <c r="Q1003" s="833">
        <v>749</v>
      </c>
    </row>
    <row r="1004" spans="1:17" ht="14.45" customHeight="1" x14ac:dyDescent="0.2">
      <c r="A1004" s="822" t="s">
        <v>6743</v>
      </c>
      <c r="B1004" s="823" t="s">
        <v>5811</v>
      </c>
      <c r="C1004" s="823" t="s">
        <v>5728</v>
      </c>
      <c r="D1004" s="823" t="s">
        <v>5855</v>
      </c>
      <c r="E1004" s="823" t="s">
        <v>5856</v>
      </c>
      <c r="F1004" s="832"/>
      <c r="G1004" s="832"/>
      <c r="H1004" s="832"/>
      <c r="I1004" s="832"/>
      <c r="J1004" s="832"/>
      <c r="K1004" s="832"/>
      <c r="L1004" s="832"/>
      <c r="M1004" s="832"/>
      <c r="N1004" s="832">
        <v>4</v>
      </c>
      <c r="O1004" s="832">
        <v>2188</v>
      </c>
      <c r="P1004" s="828"/>
      <c r="Q1004" s="833">
        <v>547</v>
      </c>
    </row>
    <row r="1005" spans="1:17" ht="14.45" customHeight="1" x14ac:dyDescent="0.2">
      <c r="A1005" s="822" t="s">
        <v>6743</v>
      </c>
      <c r="B1005" s="823" t="s">
        <v>5811</v>
      </c>
      <c r="C1005" s="823" t="s">
        <v>5728</v>
      </c>
      <c r="D1005" s="823" t="s">
        <v>5848</v>
      </c>
      <c r="E1005" s="823" t="s">
        <v>5843</v>
      </c>
      <c r="F1005" s="832">
        <v>4</v>
      </c>
      <c r="G1005" s="832">
        <v>716</v>
      </c>
      <c r="H1005" s="832">
        <v>0.36363636363636365</v>
      </c>
      <c r="I1005" s="832">
        <v>179</v>
      </c>
      <c r="J1005" s="832">
        <v>11</v>
      </c>
      <c r="K1005" s="832">
        <v>1969</v>
      </c>
      <c r="L1005" s="832">
        <v>1</v>
      </c>
      <c r="M1005" s="832">
        <v>179</v>
      </c>
      <c r="N1005" s="832">
        <v>3</v>
      </c>
      <c r="O1005" s="832">
        <v>540</v>
      </c>
      <c r="P1005" s="828">
        <v>0.27425088877602843</v>
      </c>
      <c r="Q1005" s="833">
        <v>180</v>
      </c>
    </row>
    <row r="1006" spans="1:17" ht="14.45" customHeight="1" x14ac:dyDescent="0.2">
      <c r="A1006" s="822" t="s">
        <v>6743</v>
      </c>
      <c r="B1006" s="823" t="s">
        <v>5811</v>
      </c>
      <c r="C1006" s="823" t="s">
        <v>5728</v>
      </c>
      <c r="D1006" s="823" t="s">
        <v>5849</v>
      </c>
      <c r="E1006" s="823" t="s">
        <v>5847</v>
      </c>
      <c r="F1006" s="832"/>
      <c r="G1006" s="832"/>
      <c r="H1006" s="832"/>
      <c r="I1006" s="832"/>
      <c r="J1006" s="832">
        <v>3</v>
      </c>
      <c r="K1006" s="832">
        <v>1155</v>
      </c>
      <c r="L1006" s="832">
        <v>1</v>
      </c>
      <c r="M1006" s="832">
        <v>385</v>
      </c>
      <c r="N1006" s="832"/>
      <c r="O1006" s="832"/>
      <c r="P1006" s="828"/>
      <c r="Q1006" s="833"/>
    </row>
    <row r="1007" spans="1:17" ht="14.45" customHeight="1" x14ac:dyDescent="0.2">
      <c r="A1007" s="822" t="s">
        <v>6743</v>
      </c>
      <c r="B1007" s="823" t="s">
        <v>5811</v>
      </c>
      <c r="C1007" s="823" t="s">
        <v>5728</v>
      </c>
      <c r="D1007" s="823" t="s">
        <v>5850</v>
      </c>
      <c r="E1007" s="823" t="s">
        <v>5851</v>
      </c>
      <c r="F1007" s="832"/>
      <c r="G1007" s="832"/>
      <c r="H1007" s="832"/>
      <c r="I1007" s="832"/>
      <c r="J1007" s="832"/>
      <c r="K1007" s="832"/>
      <c r="L1007" s="832"/>
      <c r="M1007" s="832"/>
      <c r="N1007" s="832">
        <v>1</v>
      </c>
      <c r="O1007" s="832">
        <v>276</v>
      </c>
      <c r="P1007" s="828"/>
      <c r="Q1007" s="833">
        <v>276</v>
      </c>
    </row>
    <row r="1008" spans="1:17" ht="14.45" customHeight="1" x14ac:dyDescent="0.2">
      <c r="A1008" s="822" t="s">
        <v>6743</v>
      </c>
      <c r="B1008" s="823" t="s">
        <v>5811</v>
      </c>
      <c r="C1008" s="823" t="s">
        <v>5728</v>
      </c>
      <c r="D1008" s="823" t="s">
        <v>5893</v>
      </c>
      <c r="E1008" s="823" t="s">
        <v>5854</v>
      </c>
      <c r="F1008" s="832">
        <v>8</v>
      </c>
      <c r="G1008" s="832">
        <v>8288</v>
      </c>
      <c r="H1008" s="832"/>
      <c r="I1008" s="832">
        <v>1036</v>
      </c>
      <c r="J1008" s="832"/>
      <c r="K1008" s="832"/>
      <c r="L1008" s="832"/>
      <c r="M1008" s="832"/>
      <c r="N1008" s="832"/>
      <c r="O1008" s="832"/>
      <c r="P1008" s="828"/>
      <c r="Q1008" s="833"/>
    </row>
    <row r="1009" spans="1:17" ht="14.45" customHeight="1" x14ac:dyDescent="0.2">
      <c r="A1009" s="822" t="s">
        <v>6743</v>
      </c>
      <c r="B1009" s="823" t="s">
        <v>5811</v>
      </c>
      <c r="C1009" s="823" t="s">
        <v>5728</v>
      </c>
      <c r="D1009" s="823" t="s">
        <v>5894</v>
      </c>
      <c r="E1009" s="823" t="s">
        <v>5854</v>
      </c>
      <c r="F1009" s="832"/>
      <c r="G1009" s="832"/>
      <c r="H1009" s="832"/>
      <c r="I1009" s="832"/>
      <c r="J1009" s="832">
        <v>8</v>
      </c>
      <c r="K1009" s="832">
        <v>7048</v>
      </c>
      <c r="L1009" s="832">
        <v>1</v>
      </c>
      <c r="M1009" s="832">
        <v>881</v>
      </c>
      <c r="N1009" s="832"/>
      <c r="O1009" s="832"/>
      <c r="P1009" s="828"/>
      <c r="Q1009" s="833"/>
    </row>
    <row r="1010" spans="1:17" ht="14.45" customHeight="1" x14ac:dyDescent="0.2">
      <c r="A1010" s="822" t="s">
        <v>6743</v>
      </c>
      <c r="B1010" s="823" t="s">
        <v>5811</v>
      </c>
      <c r="C1010" s="823" t="s">
        <v>5728</v>
      </c>
      <c r="D1010" s="823" t="s">
        <v>5852</v>
      </c>
      <c r="E1010" s="823" t="s">
        <v>5831</v>
      </c>
      <c r="F1010" s="832"/>
      <c r="G1010" s="832"/>
      <c r="H1010" s="832"/>
      <c r="I1010" s="832"/>
      <c r="J1010" s="832"/>
      <c r="K1010" s="832"/>
      <c r="L1010" s="832"/>
      <c r="M1010" s="832"/>
      <c r="N1010" s="832">
        <v>2</v>
      </c>
      <c r="O1010" s="832">
        <v>824</v>
      </c>
      <c r="P1010" s="828"/>
      <c r="Q1010" s="833">
        <v>412</v>
      </c>
    </row>
    <row r="1011" spans="1:17" ht="14.45" customHeight="1" x14ac:dyDescent="0.2">
      <c r="A1011" s="822" t="s">
        <v>6744</v>
      </c>
      <c r="B1011" s="823" t="s">
        <v>5811</v>
      </c>
      <c r="C1011" s="823" t="s">
        <v>5756</v>
      </c>
      <c r="D1011" s="823" t="s">
        <v>5828</v>
      </c>
      <c r="E1011" s="823" t="s">
        <v>5829</v>
      </c>
      <c r="F1011" s="832">
        <v>3</v>
      </c>
      <c r="G1011" s="832">
        <v>2714.25</v>
      </c>
      <c r="H1011" s="832">
        <v>3</v>
      </c>
      <c r="I1011" s="832">
        <v>904.75</v>
      </c>
      <c r="J1011" s="832">
        <v>1</v>
      </c>
      <c r="K1011" s="832">
        <v>904.75</v>
      </c>
      <c r="L1011" s="832">
        <v>1</v>
      </c>
      <c r="M1011" s="832">
        <v>904.75</v>
      </c>
      <c r="N1011" s="832"/>
      <c r="O1011" s="832"/>
      <c r="P1011" s="828"/>
      <c r="Q1011" s="833"/>
    </row>
    <row r="1012" spans="1:17" ht="14.45" customHeight="1" x14ac:dyDescent="0.2">
      <c r="A1012" s="822" t="s">
        <v>6744</v>
      </c>
      <c r="B1012" s="823" t="s">
        <v>5811</v>
      </c>
      <c r="C1012" s="823" t="s">
        <v>5728</v>
      </c>
      <c r="D1012" s="823" t="s">
        <v>5887</v>
      </c>
      <c r="E1012" s="823" t="s">
        <v>5888</v>
      </c>
      <c r="F1012" s="832">
        <v>1</v>
      </c>
      <c r="G1012" s="832">
        <v>196</v>
      </c>
      <c r="H1012" s="832"/>
      <c r="I1012" s="832">
        <v>196</v>
      </c>
      <c r="J1012" s="832"/>
      <c r="K1012" s="832"/>
      <c r="L1012" s="832"/>
      <c r="M1012" s="832"/>
      <c r="N1012" s="832"/>
      <c r="O1012" s="832"/>
      <c r="P1012" s="828"/>
      <c r="Q1012" s="833"/>
    </row>
    <row r="1013" spans="1:17" ht="14.45" customHeight="1" x14ac:dyDescent="0.2">
      <c r="A1013" s="822" t="s">
        <v>6744</v>
      </c>
      <c r="B1013" s="823" t="s">
        <v>5811</v>
      </c>
      <c r="C1013" s="823" t="s">
        <v>5728</v>
      </c>
      <c r="D1013" s="823" t="s">
        <v>5773</v>
      </c>
      <c r="E1013" s="823" t="s">
        <v>5774</v>
      </c>
      <c r="F1013" s="832"/>
      <c r="G1013" s="832"/>
      <c r="H1013" s="832"/>
      <c r="I1013" s="832"/>
      <c r="J1013" s="832"/>
      <c r="K1013" s="832"/>
      <c r="L1013" s="832"/>
      <c r="M1013" s="832"/>
      <c r="N1013" s="832">
        <v>1</v>
      </c>
      <c r="O1013" s="832">
        <v>38</v>
      </c>
      <c r="P1013" s="828"/>
      <c r="Q1013" s="833">
        <v>38</v>
      </c>
    </row>
    <row r="1014" spans="1:17" ht="14.45" customHeight="1" x14ac:dyDescent="0.2">
      <c r="A1014" s="822" t="s">
        <v>6744</v>
      </c>
      <c r="B1014" s="823" t="s">
        <v>5811</v>
      </c>
      <c r="C1014" s="823" t="s">
        <v>5728</v>
      </c>
      <c r="D1014" s="823" t="s">
        <v>5817</v>
      </c>
      <c r="E1014" s="823" t="s">
        <v>5818</v>
      </c>
      <c r="F1014" s="832"/>
      <c r="G1014" s="832"/>
      <c r="H1014" s="832"/>
      <c r="I1014" s="832"/>
      <c r="J1014" s="832">
        <v>1</v>
      </c>
      <c r="K1014" s="832">
        <v>118</v>
      </c>
      <c r="L1014" s="832">
        <v>1</v>
      </c>
      <c r="M1014" s="832">
        <v>118</v>
      </c>
      <c r="N1014" s="832"/>
      <c r="O1014" s="832"/>
      <c r="P1014" s="828"/>
      <c r="Q1014" s="833"/>
    </row>
    <row r="1015" spans="1:17" ht="14.45" customHeight="1" x14ac:dyDescent="0.2">
      <c r="A1015" s="822" t="s">
        <v>6744</v>
      </c>
      <c r="B1015" s="823" t="s">
        <v>5811</v>
      </c>
      <c r="C1015" s="823" t="s">
        <v>5728</v>
      </c>
      <c r="D1015" s="823" t="s">
        <v>5775</v>
      </c>
      <c r="E1015" s="823" t="s">
        <v>5776</v>
      </c>
      <c r="F1015" s="832">
        <v>1</v>
      </c>
      <c r="G1015" s="832">
        <v>130</v>
      </c>
      <c r="H1015" s="832">
        <v>0.99236641221374045</v>
      </c>
      <c r="I1015" s="832">
        <v>130</v>
      </c>
      <c r="J1015" s="832">
        <v>1</v>
      </c>
      <c r="K1015" s="832">
        <v>131</v>
      </c>
      <c r="L1015" s="832">
        <v>1</v>
      </c>
      <c r="M1015" s="832">
        <v>131</v>
      </c>
      <c r="N1015" s="832"/>
      <c r="O1015" s="832"/>
      <c r="P1015" s="828"/>
      <c r="Q1015" s="833"/>
    </row>
    <row r="1016" spans="1:17" ht="14.45" customHeight="1" x14ac:dyDescent="0.2">
      <c r="A1016" s="822" t="s">
        <v>6744</v>
      </c>
      <c r="B1016" s="823" t="s">
        <v>5811</v>
      </c>
      <c r="C1016" s="823" t="s">
        <v>5728</v>
      </c>
      <c r="D1016" s="823" t="s">
        <v>5819</v>
      </c>
      <c r="E1016" s="823" t="s">
        <v>5820</v>
      </c>
      <c r="F1016" s="832">
        <v>298</v>
      </c>
      <c r="G1016" s="832">
        <v>75096</v>
      </c>
      <c r="H1016" s="832">
        <v>1.0056242969628797</v>
      </c>
      <c r="I1016" s="832">
        <v>252</v>
      </c>
      <c r="J1016" s="832">
        <v>294</v>
      </c>
      <c r="K1016" s="832">
        <v>74676</v>
      </c>
      <c r="L1016" s="832">
        <v>1</v>
      </c>
      <c r="M1016" s="832">
        <v>254</v>
      </c>
      <c r="N1016" s="832">
        <v>254</v>
      </c>
      <c r="O1016" s="832">
        <v>64770</v>
      </c>
      <c r="P1016" s="828">
        <v>0.86734693877551017</v>
      </c>
      <c r="Q1016" s="833">
        <v>255</v>
      </c>
    </row>
    <row r="1017" spans="1:17" ht="14.45" customHeight="1" x14ac:dyDescent="0.2">
      <c r="A1017" s="822" t="s">
        <v>6744</v>
      </c>
      <c r="B1017" s="823" t="s">
        <v>5811</v>
      </c>
      <c r="C1017" s="823" t="s">
        <v>5728</v>
      </c>
      <c r="D1017" s="823" t="s">
        <v>5821</v>
      </c>
      <c r="E1017" s="823" t="s">
        <v>5822</v>
      </c>
      <c r="F1017" s="832">
        <v>114</v>
      </c>
      <c r="G1017" s="832">
        <v>14478</v>
      </c>
      <c r="H1017" s="832">
        <v>0.9905582922824302</v>
      </c>
      <c r="I1017" s="832">
        <v>127</v>
      </c>
      <c r="J1017" s="832">
        <v>116</v>
      </c>
      <c r="K1017" s="832">
        <v>14616</v>
      </c>
      <c r="L1017" s="832">
        <v>1</v>
      </c>
      <c r="M1017" s="832">
        <v>126</v>
      </c>
      <c r="N1017" s="832">
        <v>89</v>
      </c>
      <c r="O1017" s="832">
        <v>11303</v>
      </c>
      <c r="P1017" s="828">
        <v>0.77333059660645864</v>
      </c>
      <c r="Q1017" s="833">
        <v>127</v>
      </c>
    </row>
    <row r="1018" spans="1:17" ht="14.45" customHeight="1" x14ac:dyDescent="0.2">
      <c r="A1018" s="822" t="s">
        <v>6744</v>
      </c>
      <c r="B1018" s="823" t="s">
        <v>5811</v>
      </c>
      <c r="C1018" s="823" t="s">
        <v>5728</v>
      </c>
      <c r="D1018" s="823" t="s">
        <v>5837</v>
      </c>
      <c r="E1018" s="823" t="s">
        <v>5835</v>
      </c>
      <c r="F1018" s="832"/>
      <c r="G1018" s="832"/>
      <c r="H1018" s="832"/>
      <c r="I1018" s="832"/>
      <c r="J1018" s="832">
        <v>2</v>
      </c>
      <c r="K1018" s="832">
        <v>1532</v>
      </c>
      <c r="L1018" s="832">
        <v>1</v>
      </c>
      <c r="M1018" s="832">
        <v>766</v>
      </c>
      <c r="N1018" s="832">
        <v>4</v>
      </c>
      <c r="O1018" s="832">
        <v>3076</v>
      </c>
      <c r="P1018" s="828">
        <v>2.0078328981723237</v>
      </c>
      <c r="Q1018" s="833">
        <v>769</v>
      </c>
    </row>
    <row r="1019" spans="1:17" ht="14.45" customHeight="1" x14ac:dyDescent="0.2">
      <c r="A1019" s="822" t="s">
        <v>6744</v>
      </c>
      <c r="B1019" s="823" t="s">
        <v>5811</v>
      </c>
      <c r="C1019" s="823" t="s">
        <v>5728</v>
      </c>
      <c r="D1019" s="823" t="s">
        <v>5889</v>
      </c>
      <c r="E1019" s="823" t="s">
        <v>5854</v>
      </c>
      <c r="F1019" s="832">
        <v>344</v>
      </c>
      <c r="G1019" s="832">
        <v>281736</v>
      </c>
      <c r="H1019" s="832">
        <v>0.99804101470478834</v>
      </c>
      <c r="I1019" s="832">
        <v>819</v>
      </c>
      <c r="J1019" s="832">
        <v>343</v>
      </c>
      <c r="K1019" s="832">
        <v>282289</v>
      </c>
      <c r="L1019" s="832">
        <v>1</v>
      </c>
      <c r="M1019" s="832">
        <v>823</v>
      </c>
      <c r="N1019" s="832">
        <v>271</v>
      </c>
      <c r="O1019" s="832">
        <v>223846</v>
      </c>
      <c r="P1019" s="828">
        <v>0.79296749076301243</v>
      </c>
      <c r="Q1019" s="833">
        <v>826</v>
      </c>
    </row>
    <row r="1020" spans="1:17" ht="14.45" customHeight="1" x14ac:dyDescent="0.2">
      <c r="A1020" s="822" t="s">
        <v>6744</v>
      </c>
      <c r="B1020" s="823" t="s">
        <v>5811</v>
      </c>
      <c r="C1020" s="823" t="s">
        <v>5728</v>
      </c>
      <c r="D1020" s="823" t="s">
        <v>5823</v>
      </c>
      <c r="E1020" s="823" t="s">
        <v>5796</v>
      </c>
      <c r="F1020" s="832">
        <v>1</v>
      </c>
      <c r="G1020" s="832">
        <v>464</v>
      </c>
      <c r="H1020" s="832">
        <v>0.99145299145299148</v>
      </c>
      <c r="I1020" s="832">
        <v>464</v>
      </c>
      <c r="J1020" s="832">
        <v>1</v>
      </c>
      <c r="K1020" s="832">
        <v>468</v>
      </c>
      <c r="L1020" s="832">
        <v>1</v>
      </c>
      <c r="M1020" s="832">
        <v>468</v>
      </c>
      <c r="N1020" s="832"/>
      <c r="O1020" s="832"/>
      <c r="P1020" s="828"/>
      <c r="Q1020" s="833"/>
    </row>
    <row r="1021" spans="1:17" ht="14.45" customHeight="1" x14ac:dyDescent="0.2">
      <c r="A1021" s="822" t="s">
        <v>6744</v>
      </c>
      <c r="B1021" s="823" t="s">
        <v>5811</v>
      </c>
      <c r="C1021" s="823" t="s">
        <v>5728</v>
      </c>
      <c r="D1021" s="823" t="s">
        <v>5842</v>
      </c>
      <c r="E1021" s="823" t="s">
        <v>5843</v>
      </c>
      <c r="F1021" s="832">
        <v>113</v>
      </c>
      <c r="G1021" s="832">
        <v>24295</v>
      </c>
      <c r="H1021" s="832">
        <v>0.92527706897208362</v>
      </c>
      <c r="I1021" s="832">
        <v>215</v>
      </c>
      <c r="J1021" s="832">
        <v>121</v>
      </c>
      <c r="K1021" s="832">
        <v>26257</v>
      </c>
      <c r="L1021" s="832">
        <v>1</v>
      </c>
      <c r="M1021" s="832">
        <v>217</v>
      </c>
      <c r="N1021" s="832">
        <v>100</v>
      </c>
      <c r="O1021" s="832">
        <v>21900</v>
      </c>
      <c r="P1021" s="828">
        <v>0.83406329740640595</v>
      </c>
      <c r="Q1021" s="833">
        <v>219</v>
      </c>
    </row>
    <row r="1022" spans="1:17" ht="14.45" customHeight="1" x14ac:dyDescent="0.2">
      <c r="A1022" s="822" t="s">
        <v>6744</v>
      </c>
      <c r="B1022" s="823" t="s">
        <v>5811</v>
      </c>
      <c r="C1022" s="823" t="s">
        <v>5728</v>
      </c>
      <c r="D1022" s="823" t="s">
        <v>5779</v>
      </c>
      <c r="E1022" s="823" t="s">
        <v>5780</v>
      </c>
      <c r="F1022" s="832">
        <v>2</v>
      </c>
      <c r="G1022" s="832">
        <v>710</v>
      </c>
      <c r="H1022" s="832">
        <v>0.33054003724394787</v>
      </c>
      <c r="I1022" s="832">
        <v>355</v>
      </c>
      <c r="J1022" s="832">
        <v>6</v>
      </c>
      <c r="K1022" s="832">
        <v>2148</v>
      </c>
      <c r="L1022" s="832">
        <v>1</v>
      </c>
      <c r="M1022" s="832">
        <v>358</v>
      </c>
      <c r="N1022" s="832"/>
      <c r="O1022" s="832"/>
      <c r="P1022" s="828"/>
      <c r="Q1022" s="833"/>
    </row>
    <row r="1023" spans="1:17" ht="14.45" customHeight="1" x14ac:dyDescent="0.2">
      <c r="A1023" s="822" t="s">
        <v>6744</v>
      </c>
      <c r="B1023" s="823" t="s">
        <v>5811</v>
      </c>
      <c r="C1023" s="823" t="s">
        <v>5728</v>
      </c>
      <c r="D1023" s="823" t="s">
        <v>5844</v>
      </c>
      <c r="E1023" s="823" t="s">
        <v>5845</v>
      </c>
      <c r="F1023" s="832">
        <v>86</v>
      </c>
      <c r="G1023" s="832">
        <v>7396</v>
      </c>
      <c r="H1023" s="832">
        <v>2.4012987012987015</v>
      </c>
      <c r="I1023" s="832">
        <v>86</v>
      </c>
      <c r="J1023" s="832">
        <v>35</v>
      </c>
      <c r="K1023" s="832">
        <v>3080</v>
      </c>
      <c r="L1023" s="832">
        <v>1</v>
      </c>
      <c r="M1023" s="832">
        <v>88</v>
      </c>
      <c r="N1023" s="832">
        <v>26</v>
      </c>
      <c r="O1023" s="832">
        <v>2314</v>
      </c>
      <c r="P1023" s="828">
        <v>0.75129870129870124</v>
      </c>
      <c r="Q1023" s="833">
        <v>89</v>
      </c>
    </row>
    <row r="1024" spans="1:17" ht="14.45" customHeight="1" x14ac:dyDescent="0.2">
      <c r="A1024" s="822" t="s">
        <v>6744</v>
      </c>
      <c r="B1024" s="823" t="s">
        <v>5811</v>
      </c>
      <c r="C1024" s="823" t="s">
        <v>5728</v>
      </c>
      <c r="D1024" s="823" t="s">
        <v>5824</v>
      </c>
      <c r="E1024" s="823" t="s">
        <v>5825</v>
      </c>
      <c r="F1024" s="832">
        <v>4</v>
      </c>
      <c r="G1024" s="832">
        <v>2880</v>
      </c>
      <c r="H1024" s="832">
        <v>1.3278008298755186</v>
      </c>
      <c r="I1024" s="832">
        <v>720</v>
      </c>
      <c r="J1024" s="832">
        <v>3</v>
      </c>
      <c r="K1024" s="832">
        <v>2169</v>
      </c>
      <c r="L1024" s="832">
        <v>1</v>
      </c>
      <c r="M1024" s="832">
        <v>723</v>
      </c>
      <c r="N1024" s="832">
        <v>1</v>
      </c>
      <c r="O1024" s="832">
        <v>725</v>
      </c>
      <c r="P1024" s="828">
        <v>0.33425541724296909</v>
      </c>
      <c r="Q1024" s="833">
        <v>725</v>
      </c>
    </row>
    <row r="1025" spans="1:17" ht="14.45" customHeight="1" x14ac:dyDescent="0.2">
      <c r="A1025" s="822" t="s">
        <v>6744</v>
      </c>
      <c r="B1025" s="823" t="s">
        <v>5811</v>
      </c>
      <c r="C1025" s="823" t="s">
        <v>5728</v>
      </c>
      <c r="D1025" s="823" t="s">
        <v>5890</v>
      </c>
      <c r="E1025" s="823" t="s">
        <v>5854</v>
      </c>
      <c r="F1025" s="832">
        <v>10</v>
      </c>
      <c r="G1025" s="832">
        <v>9530</v>
      </c>
      <c r="H1025" s="832"/>
      <c r="I1025" s="832">
        <v>953</v>
      </c>
      <c r="J1025" s="832"/>
      <c r="K1025" s="832"/>
      <c r="L1025" s="832"/>
      <c r="M1025" s="832"/>
      <c r="N1025" s="832"/>
      <c r="O1025" s="832"/>
      <c r="P1025" s="828"/>
      <c r="Q1025" s="833"/>
    </row>
    <row r="1026" spans="1:17" ht="14.45" customHeight="1" x14ac:dyDescent="0.2">
      <c r="A1026" s="822" t="s">
        <v>6744</v>
      </c>
      <c r="B1026" s="823" t="s">
        <v>5811</v>
      </c>
      <c r="C1026" s="823" t="s">
        <v>5728</v>
      </c>
      <c r="D1026" s="823" t="s">
        <v>5783</v>
      </c>
      <c r="E1026" s="823" t="s">
        <v>5784</v>
      </c>
      <c r="F1026" s="832">
        <v>2</v>
      </c>
      <c r="G1026" s="832">
        <v>242</v>
      </c>
      <c r="H1026" s="832">
        <v>0.24795081967213115</v>
      </c>
      <c r="I1026" s="832">
        <v>121</v>
      </c>
      <c r="J1026" s="832">
        <v>8</v>
      </c>
      <c r="K1026" s="832">
        <v>976</v>
      </c>
      <c r="L1026" s="832">
        <v>1</v>
      </c>
      <c r="M1026" s="832">
        <v>122</v>
      </c>
      <c r="N1026" s="832"/>
      <c r="O1026" s="832"/>
      <c r="P1026" s="828"/>
      <c r="Q1026" s="833"/>
    </row>
    <row r="1027" spans="1:17" ht="14.45" customHeight="1" x14ac:dyDescent="0.2">
      <c r="A1027" s="822" t="s">
        <v>6744</v>
      </c>
      <c r="B1027" s="823" t="s">
        <v>5811</v>
      </c>
      <c r="C1027" s="823" t="s">
        <v>5728</v>
      </c>
      <c r="D1027" s="823" t="s">
        <v>5853</v>
      </c>
      <c r="E1027" s="823" t="s">
        <v>5854</v>
      </c>
      <c r="F1027" s="832">
        <v>3</v>
      </c>
      <c r="G1027" s="832">
        <v>2238</v>
      </c>
      <c r="H1027" s="832">
        <v>1.4959893048128343</v>
      </c>
      <c r="I1027" s="832">
        <v>746</v>
      </c>
      <c r="J1027" s="832">
        <v>2</v>
      </c>
      <c r="K1027" s="832">
        <v>1496</v>
      </c>
      <c r="L1027" s="832">
        <v>1</v>
      </c>
      <c r="M1027" s="832">
        <v>748</v>
      </c>
      <c r="N1027" s="832"/>
      <c r="O1027" s="832"/>
      <c r="P1027" s="828"/>
      <c r="Q1027" s="833"/>
    </row>
    <row r="1028" spans="1:17" ht="14.45" customHeight="1" x14ac:dyDescent="0.2">
      <c r="A1028" s="822" t="s">
        <v>6744</v>
      </c>
      <c r="B1028" s="823" t="s">
        <v>5811</v>
      </c>
      <c r="C1028" s="823" t="s">
        <v>5728</v>
      </c>
      <c r="D1028" s="823" t="s">
        <v>5855</v>
      </c>
      <c r="E1028" s="823" t="s">
        <v>5856</v>
      </c>
      <c r="F1028" s="832">
        <v>5</v>
      </c>
      <c r="G1028" s="832">
        <v>2720</v>
      </c>
      <c r="H1028" s="832">
        <v>0.99633699633699635</v>
      </c>
      <c r="I1028" s="832">
        <v>544</v>
      </c>
      <c r="J1028" s="832">
        <v>5</v>
      </c>
      <c r="K1028" s="832">
        <v>2730</v>
      </c>
      <c r="L1028" s="832">
        <v>1</v>
      </c>
      <c r="M1028" s="832">
        <v>546</v>
      </c>
      <c r="N1028" s="832"/>
      <c r="O1028" s="832"/>
      <c r="P1028" s="828"/>
      <c r="Q1028" s="833"/>
    </row>
    <row r="1029" spans="1:17" ht="14.45" customHeight="1" x14ac:dyDescent="0.2">
      <c r="A1029" s="822" t="s">
        <v>6744</v>
      </c>
      <c r="B1029" s="823" t="s">
        <v>5811</v>
      </c>
      <c r="C1029" s="823" t="s">
        <v>5728</v>
      </c>
      <c r="D1029" s="823" t="s">
        <v>5848</v>
      </c>
      <c r="E1029" s="823" t="s">
        <v>5843</v>
      </c>
      <c r="F1029" s="832">
        <v>1</v>
      </c>
      <c r="G1029" s="832">
        <v>179</v>
      </c>
      <c r="H1029" s="832"/>
      <c r="I1029" s="832">
        <v>179</v>
      </c>
      <c r="J1029" s="832"/>
      <c r="K1029" s="832"/>
      <c r="L1029" s="832"/>
      <c r="M1029" s="832"/>
      <c r="N1029" s="832"/>
      <c r="O1029" s="832"/>
      <c r="P1029" s="828"/>
      <c r="Q1029" s="833"/>
    </row>
    <row r="1030" spans="1:17" ht="14.45" customHeight="1" x14ac:dyDescent="0.2">
      <c r="A1030" s="822" t="s">
        <v>6744</v>
      </c>
      <c r="B1030" s="823" t="s">
        <v>5811</v>
      </c>
      <c r="C1030" s="823" t="s">
        <v>5728</v>
      </c>
      <c r="D1030" s="823" t="s">
        <v>5849</v>
      </c>
      <c r="E1030" s="823" t="s">
        <v>5847</v>
      </c>
      <c r="F1030" s="832">
        <v>6</v>
      </c>
      <c r="G1030" s="832">
        <v>2286</v>
      </c>
      <c r="H1030" s="832">
        <v>5.9376623376623376</v>
      </c>
      <c r="I1030" s="832">
        <v>381</v>
      </c>
      <c r="J1030" s="832">
        <v>1</v>
      </c>
      <c r="K1030" s="832">
        <v>385</v>
      </c>
      <c r="L1030" s="832">
        <v>1</v>
      </c>
      <c r="M1030" s="832">
        <v>385</v>
      </c>
      <c r="N1030" s="832">
        <v>2</v>
      </c>
      <c r="O1030" s="832">
        <v>776</v>
      </c>
      <c r="P1030" s="828">
        <v>2.0155844155844154</v>
      </c>
      <c r="Q1030" s="833">
        <v>388</v>
      </c>
    </row>
    <row r="1031" spans="1:17" ht="14.45" customHeight="1" x14ac:dyDescent="0.2">
      <c r="A1031" s="822" t="s">
        <v>6744</v>
      </c>
      <c r="B1031" s="823" t="s">
        <v>5811</v>
      </c>
      <c r="C1031" s="823" t="s">
        <v>5728</v>
      </c>
      <c r="D1031" s="823" t="s">
        <v>5799</v>
      </c>
      <c r="E1031" s="823" t="s">
        <v>5800</v>
      </c>
      <c r="F1031" s="832"/>
      <c r="G1031" s="832"/>
      <c r="H1031" s="832"/>
      <c r="I1031" s="832"/>
      <c r="J1031" s="832">
        <v>1</v>
      </c>
      <c r="K1031" s="832">
        <v>179</v>
      </c>
      <c r="L1031" s="832">
        <v>1</v>
      </c>
      <c r="M1031" s="832">
        <v>179</v>
      </c>
      <c r="N1031" s="832"/>
      <c r="O1031" s="832"/>
      <c r="P1031" s="828"/>
      <c r="Q1031" s="833"/>
    </row>
    <row r="1032" spans="1:17" ht="14.45" customHeight="1" x14ac:dyDescent="0.2">
      <c r="A1032" s="822" t="s">
        <v>6744</v>
      </c>
      <c r="B1032" s="823" t="s">
        <v>5811</v>
      </c>
      <c r="C1032" s="823" t="s">
        <v>5728</v>
      </c>
      <c r="D1032" s="823" t="s">
        <v>5897</v>
      </c>
      <c r="E1032" s="823" t="s">
        <v>5898</v>
      </c>
      <c r="F1032" s="832">
        <v>1</v>
      </c>
      <c r="G1032" s="832">
        <v>625</v>
      </c>
      <c r="H1032" s="832"/>
      <c r="I1032" s="832">
        <v>625</v>
      </c>
      <c r="J1032" s="832"/>
      <c r="K1032" s="832"/>
      <c r="L1032" s="832"/>
      <c r="M1032" s="832"/>
      <c r="N1032" s="832"/>
      <c r="O1032" s="832"/>
      <c r="P1032" s="828"/>
      <c r="Q1032" s="833"/>
    </row>
    <row r="1033" spans="1:17" ht="14.45" customHeight="1" x14ac:dyDescent="0.2">
      <c r="A1033" s="822" t="s">
        <v>6744</v>
      </c>
      <c r="B1033" s="823" t="s">
        <v>5727</v>
      </c>
      <c r="C1033" s="823" t="s">
        <v>5728</v>
      </c>
      <c r="D1033" s="823" t="s">
        <v>6685</v>
      </c>
      <c r="E1033" s="823" t="s">
        <v>6671</v>
      </c>
      <c r="F1033" s="832"/>
      <c r="G1033" s="832"/>
      <c r="H1033" s="832"/>
      <c r="I1033" s="832"/>
      <c r="J1033" s="832"/>
      <c r="K1033" s="832"/>
      <c r="L1033" s="832"/>
      <c r="M1033" s="832"/>
      <c r="N1033" s="832">
        <v>1</v>
      </c>
      <c r="O1033" s="832">
        <v>0</v>
      </c>
      <c r="P1033" s="828"/>
      <c r="Q1033" s="833">
        <v>0</v>
      </c>
    </row>
    <row r="1034" spans="1:17" ht="14.45" customHeight="1" x14ac:dyDescent="0.2">
      <c r="A1034" s="822" t="s">
        <v>6744</v>
      </c>
      <c r="B1034" s="823" t="s">
        <v>5731</v>
      </c>
      <c r="C1034" s="823" t="s">
        <v>5728</v>
      </c>
      <c r="D1034" s="823" t="s">
        <v>5779</v>
      </c>
      <c r="E1034" s="823" t="s">
        <v>5780</v>
      </c>
      <c r="F1034" s="832"/>
      <c r="G1034" s="832"/>
      <c r="H1034" s="832"/>
      <c r="I1034" s="832"/>
      <c r="J1034" s="832"/>
      <c r="K1034" s="832"/>
      <c r="L1034" s="832"/>
      <c r="M1034" s="832"/>
      <c r="N1034" s="832">
        <v>3</v>
      </c>
      <c r="O1034" s="832">
        <v>1080</v>
      </c>
      <c r="P1034" s="828"/>
      <c r="Q1034" s="833">
        <v>360</v>
      </c>
    </row>
    <row r="1035" spans="1:17" ht="14.45" customHeight="1" x14ac:dyDescent="0.2">
      <c r="A1035" s="822" t="s">
        <v>6745</v>
      </c>
      <c r="B1035" s="823" t="s">
        <v>5811</v>
      </c>
      <c r="C1035" s="823" t="s">
        <v>5756</v>
      </c>
      <c r="D1035" s="823" t="s">
        <v>5828</v>
      </c>
      <c r="E1035" s="823" t="s">
        <v>5829</v>
      </c>
      <c r="F1035" s="832">
        <v>3</v>
      </c>
      <c r="G1035" s="832">
        <v>2714.25</v>
      </c>
      <c r="H1035" s="832"/>
      <c r="I1035" s="832">
        <v>904.75</v>
      </c>
      <c r="J1035" s="832"/>
      <c r="K1035" s="832"/>
      <c r="L1035" s="832"/>
      <c r="M1035" s="832"/>
      <c r="N1035" s="832"/>
      <c r="O1035" s="832"/>
      <c r="P1035" s="828"/>
      <c r="Q1035" s="833"/>
    </row>
    <row r="1036" spans="1:17" ht="14.45" customHeight="1" x14ac:dyDescent="0.2">
      <c r="A1036" s="822" t="s">
        <v>6745</v>
      </c>
      <c r="B1036" s="823" t="s">
        <v>5811</v>
      </c>
      <c r="C1036" s="823" t="s">
        <v>5756</v>
      </c>
      <c r="D1036" s="823" t="s">
        <v>5759</v>
      </c>
      <c r="E1036" s="823" t="s">
        <v>5760</v>
      </c>
      <c r="F1036" s="832">
        <v>1</v>
      </c>
      <c r="G1036" s="832">
        <v>242.64</v>
      </c>
      <c r="H1036" s="832">
        <v>1</v>
      </c>
      <c r="I1036" s="832">
        <v>242.64</v>
      </c>
      <c r="J1036" s="832">
        <v>1</v>
      </c>
      <c r="K1036" s="832">
        <v>242.64</v>
      </c>
      <c r="L1036" s="832">
        <v>1</v>
      </c>
      <c r="M1036" s="832">
        <v>242.64</v>
      </c>
      <c r="N1036" s="832"/>
      <c r="O1036" s="832"/>
      <c r="P1036" s="828"/>
      <c r="Q1036" s="833"/>
    </row>
    <row r="1037" spans="1:17" ht="14.45" customHeight="1" x14ac:dyDescent="0.2">
      <c r="A1037" s="822" t="s">
        <v>6745</v>
      </c>
      <c r="B1037" s="823" t="s">
        <v>5811</v>
      </c>
      <c r="C1037" s="823" t="s">
        <v>5728</v>
      </c>
      <c r="D1037" s="823" t="s">
        <v>5773</v>
      </c>
      <c r="E1037" s="823" t="s">
        <v>5774</v>
      </c>
      <c r="F1037" s="832">
        <v>3</v>
      </c>
      <c r="G1037" s="832">
        <v>111</v>
      </c>
      <c r="H1037" s="832"/>
      <c r="I1037" s="832">
        <v>37</v>
      </c>
      <c r="J1037" s="832"/>
      <c r="K1037" s="832"/>
      <c r="L1037" s="832"/>
      <c r="M1037" s="832"/>
      <c r="N1037" s="832"/>
      <c r="O1037" s="832"/>
      <c r="P1037" s="828"/>
      <c r="Q1037" s="833"/>
    </row>
    <row r="1038" spans="1:17" ht="14.45" customHeight="1" x14ac:dyDescent="0.2">
      <c r="A1038" s="822" t="s">
        <v>6745</v>
      </c>
      <c r="B1038" s="823" t="s">
        <v>5811</v>
      </c>
      <c r="C1038" s="823" t="s">
        <v>5728</v>
      </c>
      <c r="D1038" s="823" t="s">
        <v>5819</v>
      </c>
      <c r="E1038" s="823" t="s">
        <v>5820</v>
      </c>
      <c r="F1038" s="832">
        <v>140</v>
      </c>
      <c r="G1038" s="832">
        <v>35280</v>
      </c>
      <c r="H1038" s="832">
        <v>1.0522548317823908</v>
      </c>
      <c r="I1038" s="832">
        <v>252</v>
      </c>
      <c r="J1038" s="832">
        <v>132</v>
      </c>
      <c r="K1038" s="832">
        <v>33528</v>
      </c>
      <c r="L1038" s="832">
        <v>1</v>
      </c>
      <c r="M1038" s="832">
        <v>254</v>
      </c>
      <c r="N1038" s="832">
        <v>122</v>
      </c>
      <c r="O1038" s="832">
        <v>31110</v>
      </c>
      <c r="P1038" s="828">
        <v>0.92788117394416603</v>
      </c>
      <c r="Q1038" s="833">
        <v>255</v>
      </c>
    </row>
    <row r="1039" spans="1:17" ht="14.45" customHeight="1" x14ac:dyDescent="0.2">
      <c r="A1039" s="822" t="s">
        <v>6745</v>
      </c>
      <c r="B1039" s="823" t="s">
        <v>5811</v>
      </c>
      <c r="C1039" s="823" t="s">
        <v>5728</v>
      </c>
      <c r="D1039" s="823" t="s">
        <v>5821</v>
      </c>
      <c r="E1039" s="823" t="s">
        <v>5822</v>
      </c>
      <c r="F1039" s="832">
        <v>23</v>
      </c>
      <c r="G1039" s="832">
        <v>2921</v>
      </c>
      <c r="H1039" s="832">
        <v>1.931878306878307</v>
      </c>
      <c r="I1039" s="832">
        <v>127</v>
      </c>
      <c r="J1039" s="832">
        <v>12</v>
      </c>
      <c r="K1039" s="832">
        <v>1512</v>
      </c>
      <c r="L1039" s="832">
        <v>1</v>
      </c>
      <c r="M1039" s="832">
        <v>126</v>
      </c>
      <c r="N1039" s="832">
        <v>15</v>
      </c>
      <c r="O1039" s="832">
        <v>1905</v>
      </c>
      <c r="P1039" s="828">
        <v>1.2599206349206349</v>
      </c>
      <c r="Q1039" s="833">
        <v>127</v>
      </c>
    </row>
    <row r="1040" spans="1:17" ht="14.45" customHeight="1" x14ac:dyDescent="0.2">
      <c r="A1040" s="822" t="s">
        <v>6745</v>
      </c>
      <c r="B1040" s="823" t="s">
        <v>5811</v>
      </c>
      <c r="C1040" s="823" t="s">
        <v>5728</v>
      </c>
      <c r="D1040" s="823" t="s">
        <v>5832</v>
      </c>
      <c r="E1040" s="823" t="s">
        <v>5833</v>
      </c>
      <c r="F1040" s="832">
        <v>4</v>
      </c>
      <c r="G1040" s="832">
        <v>1984</v>
      </c>
      <c r="H1040" s="832"/>
      <c r="I1040" s="832">
        <v>496</v>
      </c>
      <c r="J1040" s="832"/>
      <c r="K1040" s="832"/>
      <c r="L1040" s="832"/>
      <c r="M1040" s="832"/>
      <c r="N1040" s="832">
        <v>2</v>
      </c>
      <c r="O1040" s="832">
        <v>998</v>
      </c>
      <c r="P1040" s="828"/>
      <c r="Q1040" s="833">
        <v>499</v>
      </c>
    </row>
    <row r="1041" spans="1:17" ht="14.45" customHeight="1" x14ac:dyDescent="0.2">
      <c r="A1041" s="822" t="s">
        <v>6745</v>
      </c>
      <c r="B1041" s="823" t="s">
        <v>5811</v>
      </c>
      <c r="C1041" s="823" t="s">
        <v>5728</v>
      </c>
      <c r="D1041" s="823" t="s">
        <v>5834</v>
      </c>
      <c r="E1041" s="823" t="s">
        <v>5835</v>
      </c>
      <c r="F1041" s="832">
        <v>5</v>
      </c>
      <c r="G1041" s="832">
        <v>3445</v>
      </c>
      <c r="H1041" s="832">
        <v>0.7122183171387223</v>
      </c>
      <c r="I1041" s="832">
        <v>689</v>
      </c>
      <c r="J1041" s="832">
        <v>7</v>
      </c>
      <c r="K1041" s="832">
        <v>4837</v>
      </c>
      <c r="L1041" s="832">
        <v>1</v>
      </c>
      <c r="M1041" s="832">
        <v>691</v>
      </c>
      <c r="N1041" s="832">
        <v>2</v>
      </c>
      <c r="O1041" s="832">
        <v>1384</v>
      </c>
      <c r="P1041" s="828">
        <v>0.2861277651436841</v>
      </c>
      <c r="Q1041" s="833">
        <v>692</v>
      </c>
    </row>
    <row r="1042" spans="1:17" ht="14.45" customHeight="1" x14ac:dyDescent="0.2">
      <c r="A1042" s="822" t="s">
        <v>6745</v>
      </c>
      <c r="B1042" s="823" t="s">
        <v>5811</v>
      </c>
      <c r="C1042" s="823" t="s">
        <v>5728</v>
      </c>
      <c r="D1042" s="823" t="s">
        <v>5836</v>
      </c>
      <c r="E1042" s="823" t="s">
        <v>5833</v>
      </c>
      <c r="F1042" s="832">
        <v>16</v>
      </c>
      <c r="G1042" s="832">
        <v>9104</v>
      </c>
      <c r="H1042" s="832">
        <v>1.5888307155322863</v>
      </c>
      <c r="I1042" s="832">
        <v>569</v>
      </c>
      <c r="J1042" s="832">
        <v>10</v>
      </c>
      <c r="K1042" s="832">
        <v>5730</v>
      </c>
      <c r="L1042" s="832">
        <v>1</v>
      </c>
      <c r="M1042" s="832">
        <v>573</v>
      </c>
      <c r="N1042" s="832">
        <v>17</v>
      </c>
      <c r="O1042" s="832">
        <v>9792</v>
      </c>
      <c r="P1042" s="828">
        <v>1.7089005235602095</v>
      </c>
      <c r="Q1042" s="833">
        <v>576</v>
      </c>
    </row>
    <row r="1043" spans="1:17" ht="14.45" customHeight="1" x14ac:dyDescent="0.2">
      <c r="A1043" s="822" t="s">
        <v>6745</v>
      </c>
      <c r="B1043" s="823" t="s">
        <v>5811</v>
      </c>
      <c r="C1043" s="823" t="s">
        <v>5728</v>
      </c>
      <c r="D1043" s="823" t="s">
        <v>5837</v>
      </c>
      <c r="E1043" s="823" t="s">
        <v>5835</v>
      </c>
      <c r="F1043" s="832">
        <v>3</v>
      </c>
      <c r="G1043" s="832">
        <v>2286</v>
      </c>
      <c r="H1043" s="832">
        <v>0.42633345766505037</v>
      </c>
      <c r="I1043" s="832">
        <v>762</v>
      </c>
      <c r="J1043" s="832">
        <v>7</v>
      </c>
      <c r="K1043" s="832">
        <v>5362</v>
      </c>
      <c r="L1043" s="832">
        <v>1</v>
      </c>
      <c r="M1043" s="832">
        <v>766</v>
      </c>
      <c r="N1043" s="832">
        <v>6</v>
      </c>
      <c r="O1043" s="832">
        <v>4614</v>
      </c>
      <c r="P1043" s="828">
        <v>0.86049981350242444</v>
      </c>
      <c r="Q1043" s="833">
        <v>769</v>
      </c>
    </row>
    <row r="1044" spans="1:17" ht="14.45" customHeight="1" x14ac:dyDescent="0.2">
      <c r="A1044" s="822" t="s">
        <v>6745</v>
      </c>
      <c r="B1044" s="823" t="s">
        <v>5811</v>
      </c>
      <c r="C1044" s="823" t="s">
        <v>5728</v>
      </c>
      <c r="D1044" s="823" t="s">
        <v>5889</v>
      </c>
      <c r="E1044" s="823" t="s">
        <v>5854</v>
      </c>
      <c r="F1044" s="832">
        <v>84</v>
      </c>
      <c r="G1044" s="832">
        <v>68796</v>
      </c>
      <c r="H1044" s="832">
        <v>2.0897934386391253</v>
      </c>
      <c r="I1044" s="832">
        <v>819</v>
      </c>
      <c r="J1044" s="832">
        <v>40</v>
      </c>
      <c r="K1044" s="832">
        <v>32920</v>
      </c>
      <c r="L1044" s="832">
        <v>1</v>
      </c>
      <c r="M1044" s="832">
        <v>823</v>
      </c>
      <c r="N1044" s="832">
        <v>63</v>
      </c>
      <c r="O1044" s="832">
        <v>52038</v>
      </c>
      <c r="P1044" s="828">
        <v>1.580741190765492</v>
      </c>
      <c r="Q1044" s="833">
        <v>826</v>
      </c>
    </row>
    <row r="1045" spans="1:17" ht="14.45" customHeight="1" x14ac:dyDescent="0.2">
      <c r="A1045" s="822" t="s">
        <v>6745</v>
      </c>
      <c r="B1045" s="823" t="s">
        <v>5811</v>
      </c>
      <c r="C1045" s="823" t="s">
        <v>5728</v>
      </c>
      <c r="D1045" s="823" t="s">
        <v>5823</v>
      </c>
      <c r="E1045" s="823" t="s">
        <v>5796</v>
      </c>
      <c r="F1045" s="832">
        <v>3</v>
      </c>
      <c r="G1045" s="832">
        <v>1392</v>
      </c>
      <c r="H1045" s="832">
        <v>0.4249084249084249</v>
      </c>
      <c r="I1045" s="832">
        <v>464</v>
      </c>
      <c r="J1045" s="832">
        <v>7</v>
      </c>
      <c r="K1045" s="832">
        <v>3276</v>
      </c>
      <c r="L1045" s="832">
        <v>1</v>
      </c>
      <c r="M1045" s="832">
        <v>468</v>
      </c>
      <c r="N1045" s="832">
        <v>5</v>
      </c>
      <c r="O1045" s="832">
        <v>2365</v>
      </c>
      <c r="P1045" s="828">
        <v>0.72191697191697191</v>
      </c>
      <c r="Q1045" s="833">
        <v>473</v>
      </c>
    </row>
    <row r="1046" spans="1:17" ht="14.45" customHeight="1" x14ac:dyDescent="0.2">
      <c r="A1046" s="822" t="s">
        <v>6745</v>
      </c>
      <c r="B1046" s="823" t="s">
        <v>5811</v>
      </c>
      <c r="C1046" s="823" t="s">
        <v>5728</v>
      </c>
      <c r="D1046" s="823" t="s">
        <v>5838</v>
      </c>
      <c r="E1046" s="823" t="s">
        <v>5798</v>
      </c>
      <c r="F1046" s="832"/>
      <c r="G1046" s="832"/>
      <c r="H1046" s="832"/>
      <c r="I1046" s="832"/>
      <c r="J1046" s="832">
        <v>1</v>
      </c>
      <c r="K1046" s="832">
        <v>451</v>
      </c>
      <c r="L1046" s="832">
        <v>1</v>
      </c>
      <c r="M1046" s="832">
        <v>451</v>
      </c>
      <c r="N1046" s="832"/>
      <c r="O1046" s="832"/>
      <c r="P1046" s="828"/>
      <c r="Q1046" s="833"/>
    </row>
    <row r="1047" spans="1:17" ht="14.45" customHeight="1" x14ac:dyDescent="0.2">
      <c r="A1047" s="822" t="s">
        <v>6745</v>
      </c>
      <c r="B1047" s="823" t="s">
        <v>5811</v>
      </c>
      <c r="C1047" s="823" t="s">
        <v>5728</v>
      </c>
      <c r="D1047" s="823" t="s">
        <v>5842</v>
      </c>
      <c r="E1047" s="823" t="s">
        <v>5843</v>
      </c>
      <c r="F1047" s="832">
        <v>22</v>
      </c>
      <c r="G1047" s="832">
        <v>4730</v>
      </c>
      <c r="H1047" s="832">
        <v>2.7246543778801842</v>
      </c>
      <c r="I1047" s="832">
        <v>215</v>
      </c>
      <c r="J1047" s="832">
        <v>8</v>
      </c>
      <c r="K1047" s="832">
        <v>1736</v>
      </c>
      <c r="L1047" s="832">
        <v>1</v>
      </c>
      <c r="M1047" s="832">
        <v>217</v>
      </c>
      <c r="N1047" s="832">
        <v>16</v>
      </c>
      <c r="O1047" s="832">
        <v>3504</v>
      </c>
      <c r="P1047" s="828">
        <v>2.0184331797235022</v>
      </c>
      <c r="Q1047" s="833">
        <v>219</v>
      </c>
    </row>
    <row r="1048" spans="1:17" ht="14.45" customHeight="1" x14ac:dyDescent="0.2">
      <c r="A1048" s="822" t="s">
        <v>6745</v>
      </c>
      <c r="B1048" s="823" t="s">
        <v>5811</v>
      </c>
      <c r="C1048" s="823" t="s">
        <v>5728</v>
      </c>
      <c r="D1048" s="823" t="s">
        <v>5779</v>
      </c>
      <c r="E1048" s="823" t="s">
        <v>5780</v>
      </c>
      <c r="F1048" s="832">
        <v>15</v>
      </c>
      <c r="G1048" s="832">
        <v>5325</v>
      </c>
      <c r="H1048" s="832">
        <v>0.78285798294619224</v>
      </c>
      <c r="I1048" s="832">
        <v>355</v>
      </c>
      <c r="J1048" s="832">
        <v>19</v>
      </c>
      <c r="K1048" s="832">
        <v>6802</v>
      </c>
      <c r="L1048" s="832">
        <v>1</v>
      </c>
      <c r="M1048" s="832">
        <v>358</v>
      </c>
      <c r="N1048" s="832"/>
      <c r="O1048" s="832"/>
      <c r="P1048" s="828"/>
      <c r="Q1048" s="833"/>
    </row>
    <row r="1049" spans="1:17" ht="14.45" customHeight="1" x14ac:dyDescent="0.2">
      <c r="A1049" s="822" t="s">
        <v>6745</v>
      </c>
      <c r="B1049" s="823" t="s">
        <v>5811</v>
      </c>
      <c r="C1049" s="823" t="s">
        <v>5728</v>
      </c>
      <c r="D1049" s="823" t="s">
        <v>5844</v>
      </c>
      <c r="E1049" s="823" t="s">
        <v>5845</v>
      </c>
      <c r="F1049" s="832">
        <v>128</v>
      </c>
      <c r="G1049" s="832">
        <v>11008</v>
      </c>
      <c r="H1049" s="832">
        <v>1.250909090909091</v>
      </c>
      <c r="I1049" s="832">
        <v>86</v>
      </c>
      <c r="J1049" s="832">
        <v>100</v>
      </c>
      <c r="K1049" s="832">
        <v>8800</v>
      </c>
      <c r="L1049" s="832">
        <v>1</v>
      </c>
      <c r="M1049" s="832">
        <v>88</v>
      </c>
      <c r="N1049" s="832">
        <v>128</v>
      </c>
      <c r="O1049" s="832">
        <v>11392</v>
      </c>
      <c r="P1049" s="828">
        <v>1.2945454545454544</v>
      </c>
      <c r="Q1049" s="833">
        <v>89</v>
      </c>
    </row>
    <row r="1050" spans="1:17" ht="14.45" customHeight="1" x14ac:dyDescent="0.2">
      <c r="A1050" s="822" t="s">
        <v>6745</v>
      </c>
      <c r="B1050" s="823" t="s">
        <v>5811</v>
      </c>
      <c r="C1050" s="823" t="s">
        <v>5728</v>
      </c>
      <c r="D1050" s="823" t="s">
        <v>5824</v>
      </c>
      <c r="E1050" s="823" t="s">
        <v>5825</v>
      </c>
      <c r="F1050" s="832">
        <v>6</v>
      </c>
      <c r="G1050" s="832">
        <v>4320</v>
      </c>
      <c r="H1050" s="832">
        <v>0.99585062240663902</v>
      </c>
      <c r="I1050" s="832">
        <v>720</v>
      </c>
      <c r="J1050" s="832">
        <v>6</v>
      </c>
      <c r="K1050" s="832">
        <v>4338</v>
      </c>
      <c r="L1050" s="832">
        <v>1</v>
      </c>
      <c r="M1050" s="832">
        <v>723</v>
      </c>
      <c r="N1050" s="832">
        <v>6</v>
      </c>
      <c r="O1050" s="832">
        <v>4350</v>
      </c>
      <c r="P1050" s="828">
        <v>1.0027662517289073</v>
      </c>
      <c r="Q1050" s="833">
        <v>725</v>
      </c>
    </row>
    <row r="1051" spans="1:17" ht="14.45" customHeight="1" x14ac:dyDescent="0.2">
      <c r="A1051" s="822" t="s">
        <v>6745</v>
      </c>
      <c r="B1051" s="823" t="s">
        <v>5811</v>
      </c>
      <c r="C1051" s="823" t="s">
        <v>5728</v>
      </c>
      <c r="D1051" s="823" t="s">
        <v>5890</v>
      </c>
      <c r="E1051" s="823" t="s">
        <v>5854</v>
      </c>
      <c r="F1051" s="832">
        <v>17</v>
      </c>
      <c r="G1051" s="832">
        <v>16201</v>
      </c>
      <c r="H1051" s="832">
        <v>0.47074035332403535</v>
      </c>
      <c r="I1051" s="832">
        <v>953</v>
      </c>
      <c r="J1051" s="832">
        <v>36</v>
      </c>
      <c r="K1051" s="832">
        <v>34416</v>
      </c>
      <c r="L1051" s="832">
        <v>1</v>
      </c>
      <c r="M1051" s="832">
        <v>956</v>
      </c>
      <c r="N1051" s="832">
        <v>49</v>
      </c>
      <c r="O1051" s="832">
        <v>46991</v>
      </c>
      <c r="P1051" s="828">
        <v>1.3653823802882381</v>
      </c>
      <c r="Q1051" s="833">
        <v>959</v>
      </c>
    </row>
    <row r="1052" spans="1:17" ht="14.45" customHeight="1" x14ac:dyDescent="0.2">
      <c r="A1052" s="822" t="s">
        <v>6745</v>
      </c>
      <c r="B1052" s="823" t="s">
        <v>5811</v>
      </c>
      <c r="C1052" s="823" t="s">
        <v>5728</v>
      </c>
      <c r="D1052" s="823" t="s">
        <v>5783</v>
      </c>
      <c r="E1052" s="823" t="s">
        <v>5784</v>
      </c>
      <c r="F1052" s="832">
        <v>135</v>
      </c>
      <c r="G1052" s="832">
        <v>16335</v>
      </c>
      <c r="H1052" s="832">
        <v>0.76075819672131151</v>
      </c>
      <c r="I1052" s="832">
        <v>121</v>
      </c>
      <c r="J1052" s="832">
        <v>176</v>
      </c>
      <c r="K1052" s="832">
        <v>21472</v>
      </c>
      <c r="L1052" s="832">
        <v>1</v>
      </c>
      <c r="M1052" s="832">
        <v>122</v>
      </c>
      <c r="N1052" s="832">
        <v>101</v>
      </c>
      <c r="O1052" s="832">
        <v>12423</v>
      </c>
      <c r="P1052" s="828">
        <v>0.57856743666169896</v>
      </c>
      <c r="Q1052" s="833">
        <v>123</v>
      </c>
    </row>
    <row r="1053" spans="1:17" ht="14.45" customHeight="1" x14ac:dyDescent="0.2">
      <c r="A1053" s="822" t="s">
        <v>6745</v>
      </c>
      <c r="B1053" s="823" t="s">
        <v>5811</v>
      </c>
      <c r="C1053" s="823" t="s">
        <v>5728</v>
      </c>
      <c r="D1053" s="823" t="s">
        <v>5853</v>
      </c>
      <c r="E1053" s="823" t="s">
        <v>5854</v>
      </c>
      <c r="F1053" s="832">
        <v>24</v>
      </c>
      <c r="G1053" s="832">
        <v>17904</v>
      </c>
      <c r="H1053" s="832">
        <v>2.6595365418894832</v>
      </c>
      <c r="I1053" s="832">
        <v>746</v>
      </c>
      <c r="J1053" s="832">
        <v>9</v>
      </c>
      <c r="K1053" s="832">
        <v>6732</v>
      </c>
      <c r="L1053" s="832">
        <v>1</v>
      </c>
      <c r="M1053" s="832">
        <v>748</v>
      </c>
      <c r="N1053" s="832">
        <v>5</v>
      </c>
      <c r="O1053" s="832">
        <v>3745</v>
      </c>
      <c r="P1053" s="828">
        <v>0.55629827688651223</v>
      </c>
      <c r="Q1053" s="833">
        <v>749</v>
      </c>
    </row>
    <row r="1054" spans="1:17" ht="14.45" customHeight="1" x14ac:dyDescent="0.2">
      <c r="A1054" s="822" t="s">
        <v>6745</v>
      </c>
      <c r="B1054" s="823" t="s">
        <v>5811</v>
      </c>
      <c r="C1054" s="823" t="s">
        <v>5728</v>
      </c>
      <c r="D1054" s="823" t="s">
        <v>5855</v>
      </c>
      <c r="E1054" s="823" t="s">
        <v>5856</v>
      </c>
      <c r="F1054" s="832">
        <v>55</v>
      </c>
      <c r="G1054" s="832">
        <v>29920</v>
      </c>
      <c r="H1054" s="832">
        <v>1.0339346188402792</v>
      </c>
      <c r="I1054" s="832">
        <v>544</v>
      </c>
      <c r="J1054" s="832">
        <v>53</v>
      </c>
      <c r="K1054" s="832">
        <v>28938</v>
      </c>
      <c r="L1054" s="832">
        <v>1</v>
      </c>
      <c r="M1054" s="832">
        <v>546</v>
      </c>
      <c r="N1054" s="832">
        <v>32</v>
      </c>
      <c r="O1054" s="832">
        <v>17504</v>
      </c>
      <c r="P1054" s="828">
        <v>0.60487939733222751</v>
      </c>
      <c r="Q1054" s="833">
        <v>547</v>
      </c>
    </row>
    <row r="1055" spans="1:17" ht="14.45" customHeight="1" x14ac:dyDescent="0.2">
      <c r="A1055" s="822" t="s">
        <v>6745</v>
      </c>
      <c r="B1055" s="823" t="s">
        <v>5811</v>
      </c>
      <c r="C1055" s="823" t="s">
        <v>5728</v>
      </c>
      <c r="D1055" s="823" t="s">
        <v>5846</v>
      </c>
      <c r="E1055" s="823" t="s">
        <v>5847</v>
      </c>
      <c r="F1055" s="832">
        <v>7</v>
      </c>
      <c r="G1055" s="832">
        <v>2156</v>
      </c>
      <c r="H1055" s="832">
        <v>0.43467741935483872</v>
      </c>
      <c r="I1055" s="832">
        <v>308</v>
      </c>
      <c r="J1055" s="832">
        <v>16</v>
      </c>
      <c r="K1055" s="832">
        <v>4960</v>
      </c>
      <c r="L1055" s="832">
        <v>1</v>
      </c>
      <c r="M1055" s="832">
        <v>310</v>
      </c>
      <c r="N1055" s="832">
        <v>1</v>
      </c>
      <c r="O1055" s="832">
        <v>311</v>
      </c>
      <c r="P1055" s="828">
        <v>6.2701612903225803E-2</v>
      </c>
      <c r="Q1055" s="833">
        <v>311</v>
      </c>
    </row>
    <row r="1056" spans="1:17" ht="14.45" customHeight="1" x14ac:dyDescent="0.2">
      <c r="A1056" s="822" t="s">
        <v>6745</v>
      </c>
      <c r="B1056" s="823" t="s">
        <v>5811</v>
      </c>
      <c r="C1056" s="823" t="s">
        <v>5728</v>
      </c>
      <c r="D1056" s="823" t="s">
        <v>5848</v>
      </c>
      <c r="E1056" s="823" t="s">
        <v>5843</v>
      </c>
      <c r="F1056" s="832">
        <v>1</v>
      </c>
      <c r="G1056" s="832">
        <v>179</v>
      </c>
      <c r="H1056" s="832">
        <v>0.33333333333333331</v>
      </c>
      <c r="I1056" s="832">
        <v>179</v>
      </c>
      <c r="J1056" s="832">
        <v>3</v>
      </c>
      <c r="K1056" s="832">
        <v>537</v>
      </c>
      <c r="L1056" s="832">
        <v>1</v>
      </c>
      <c r="M1056" s="832">
        <v>179</v>
      </c>
      <c r="N1056" s="832">
        <v>1</v>
      </c>
      <c r="O1056" s="832">
        <v>180</v>
      </c>
      <c r="P1056" s="828">
        <v>0.33519553072625696</v>
      </c>
      <c r="Q1056" s="833">
        <v>180</v>
      </c>
    </row>
    <row r="1057" spans="1:17" ht="14.45" customHeight="1" x14ac:dyDescent="0.2">
      <c r="A1057" s="822" t="s">
        <v>6745</v>
      </c>
      <c r="B1057" s="823" t="s">
        <v>5811</v>
      </c>
      <c r="C1057" s="823" t="s">
        <v>5728</v>
      </c>
      <c r="D1057" s="823" t="s">
        <v>5849</v>
      </c>
      <c r="E1057" s="823" t="s">
        <v>5847</v>
      </c>
      <c r="F1057" s="832">
        <v>25</v>
      </c>
      <c r="G1057" s="832">
        <v>9525</v>
      </c>
      <c r="H1057" s="832">
        <v>1.1245572609208974</v>
      </c>
      <c r="I1057" s="832">
        <v>381</v>
      </c>
      <c r="J1057" s="832">
        <v>22</v>
      </c>
      <c r="K1057" s="832">
        <v>8470</v>
      </c>
      <c r="L1057" s="832">
        <v>1</v>
      </c>
      <c r="M1057" s="832">
        <v>385</v>
      </c>
      <c r="N1057" s="832">
        <v>14</v>
      </c>
      <c r="O1057" s="832">
        <v>5432</v>
      </c>
      <c r="P1057" s="828">
        <v>0.64132231404958673</v>
      </c>
      <c r="Q1057" s="833">
        <v>388</v>
      </c>
    </row>
    <row r="1058" spans="1:17" ht="14.45" customHeight="1" x14ac:dyDescent="0.2">
      <c r="A1058" s="822" t="s">
        <v>6745</v>
      </c>
      <c r="B1058" s="823" t="s">
        <v>5811</v>
      </c>
      <c r="C1058" s="823" t="s">
        <v>5728</v>
      </c>
      <c r="D1058" s="823" t="s">
        <v>5793</v>
      </c>
      <c r="E1058" s="823" t="s">
        <v>5794</v>
      </c>
      <c r="F1058" s="832">
        <v>8</v>
      </c>
      <c r="G1058" s="832">
        <v>4960</v>
      </c>
      <c r="H1058" s="832">
        <v>0.72493422975738087</v>
      </c>
      <c r="I1058" s="832">
        <v>620</v>
      </c>
      <c r="J1058" s="832">
        <v>11</v>
      </c>
      <c r="K1058" s="832">
        <v>6842</v>
      </c>
      <c r="L1058" s="832">
        <v>1</v>
      </c>
      <c r="M1058" s="832">
        <v>622</v>
      </c>
      <c r="N1058" s="832"/>
      <c r="O1058" s="832"/>
      <c r="P1058" s="828"/>
      <c r="Q1058" s="833"/>
    </row>
    <row r="1059" spans="1:17" ht="14.45" customHeight="1" x14ac:dyDescent="0.2">
      <c r="A1059" s="822" t="s">
        <v>6745</v>
      </c>
      <c r="B1059" s="823" t="s">
        <v>5811</v>
      </c>
      <c r="C1059" s="823" t="s">
        <v>5728</v>
      </c>
      <c r="D1059" s="823" t="s">
        <v>5891</v>
      </c>
      <c r="E1059" s="823" t="s">
        <v>5892</v>
      </c>
      <c r="F1059" s="832"/>
      <c r="G1059" s="832"/>
      <c r="H1059" s="832"/>
      <c r="I1059" s="832"/>
      <c r="J1059" s="832"/>
      <c r="K1059" s="832"/>
      <c r="L1059" s="832"/>
      <c r="M1059" s="832"/>
      <c r="N1059" s="832">
        <v>2</v>
      </c>
      <c r="O1059" s="832">
        <v>200</v>
      </c>
      <c r="P1059" s="828"/>
      <c r="Q1059" s="833">
        <v>100</v>
      </c>
    </row>
    <row r="1060" spans="1:17" ht="14.45" customHeight="1" x14ac:dyDescent="0.2">
      <c r="A1060" s="822" t="s">
        <v>6745</v>
      </c>
      <c r="B1060" s="823" t="s">
        <v>5811</v>
      </c>
      <c r="C1060" s="823" t="s">
        <v>5728</v>
      </c>
      <c r="D1060" s="823" t="s">
        <v>5795</v>
      </c>
      <c r="E1060" s="823" t="s">
        <v>5796</v>
      </c>
      <c r="F1060" s="832"/>
      <c r="G1060" s="832"/>
      <c r="H1060" s="832"/>
      <c r="I1060" s="832"/>
      <c r="J1060" s="832">
        <v>1</v>
      </c>
      <c r="K1060" s="832">
        <v>355</v>
      </c>
      <c r="L1060" s="832">
        <v>1</v>
      </c>
      <c r="M1060" s="832">
        <v>355</v>
      </c>
      <c r="N1060" s="832"/>
      <c r="O1060" s="832"/>
      <c r="P1060" s="828"/>
      <c r="Q1060" s="833"/>
    </row>
    <row r="1061" spans="1:17" ht="14.45" customHeight="1" x14ac:dyDescent="0.2">
      <c r="A1061" s="822" t="s">
        <v>6745</v>
      </c>
      <c r="B1061" s="823" t="s">
        <v>5811</v>
      </c>
      <c r="C1061" s="823" t="s">
        <v>5728</v>
      </c>
      <c r="D1061" s="823" t="s">
        <v>5797</v>
      </c>
      <c r="E1061" s="823" t="s">
        <v>5798</v>
      </c>
      <c r="F1061" s="832">
        <v>1</v>
      </c>
      <c r="G1061" s="832">
        <v>374</v>
      </c>
      <c r="H1061" s="832"/>
      <c r="I1061" s="832">
        <v>374</v>
      </c>
      <c r="J1061" s="832"/>
      <c r="K1061" s="832"/>
      <c r="L1061" s="832"/>
      <c r="M1061" s="832"/>
      <c r="N1061" s="832"/>
      <c r="O1061" s="832"/>
      <c r="P1061" s="828"/>
      <c r="Q1061" s="833"/>
    </row>
    <row r="1062" spans="1:17" ht="14.45" customHeight="1" x14ac:dyDescent="0.2">
      <c r="A1062" s="822" t="s">
        <v>6745</v>
      </c>
      <c r="B1062" s="823" t="s">
        <v>5811</v>
      </c>
      <c r="C1062" s="823" t="s">
        <v>5728</v>
      </c>
      <c r="D1062" s="823" t="s">
        <v>5852</v>
      </c>
      <c r="E1062" s="823" t="s">
        <v>5831</v>
      </c>
      <c r="F1062" s="832"/>
      <c r="G1062" s="832"/>
      <c r="H1062" s="832"/>
      <c r="I1062" s="832"/>
      <c r="J1062" s="832">
        <v>2</v>
      </c>
      <c r="K1062" s="832">
        <v>818</v>
      </c>
      <c r="L1062" s="832">
        <v>1</v>
      </c>
      <c r="M1062" s="832">
        <v>409</v>
      </c>
      <c r="N1062" s="832">
        <v>13</v>
      </c>
      <c r="O1062" s="832">
        <v>5356</v>
      </c>
      <c r="P1062" s="828">
        <v>6.5476772616136918</v>
      </c>
      <c r="Q1062" s="833">
        <v>412</v>
      </c>
    </row>
    <row r="1063" spans="1:17" ht="14.45" customHeight="1" x14ac:dyDescent="0.2">
      <c r="A1063" s="822" t="s">
        <v>6745</v>
      </c>
      <c r="B1063" s="823" t="s">
        <v>5811</v>
      </c>
      <c r="C1063" s="823" t="s">
        <v>5728</v>
      </c>
      <c r="D1063" s="823" t="s">
        <v>5897</v>
      </c>
      <c r="E1063" s="823" t="s">
        <v>5898</v>
      </c>
      <c r="F1063" s="832"/>
      <c r="G1063" s="832"/>
      <c r="H1063" s="832"/>
      <c r="I1063" s="832"/>
      <c r="J1063" s="832">
        <v>1</v>
      </c>
      <c r="K1063" s="832">
        <v>627</v>
      </c>
      <c r="L1063" s="832">
        <v>1</v>
      </c>
      <c r="M1063" s="832">
        <v>627</v>
      </c>
      <c r="N1063" s="832"/>
      <c r="O1063" s="832"/>
      <c r="P1063" s="828"/>
      <c r="Q1063" s="833"/>
    </row>
    <row r="1064" spans="1:17" ht="14.45" customHeight="1" x14ac:dyDescent="0.2">
      <c r="A1064" s="822" t="s">
        <v>6745</v>
      </c>
      <c r="B1064" s="823" t="s">
        <v>5811</v>
      </c>
      <c r="C1064" s="823" t="s">
        <v>5728</v>
      </c>
      <c r="D1064" s="823" t="s">
        <v>5899</v>
      </c>
      <c r="E1064" s="823" t="s">
        <v>5898</v>
      </c>
      <c r="F1064" s="832"/>
      <c r="G1064" s="832"/>
      <c r="H1064" s="832"/>
      <c r="I1064" s="832"/>
      <c r="J1064" s="832">
        <v>1</v>
      </c>
      <c r="K1064" s="832">
        <v>541</v>
      </c>
      <c r="L1064" s="832">
        <v>1</v>
      </c>
      <c r="M1064" s="832">
        <v>541</v>
      </c>
      <c r="N1064" s="832"/>
      <c r="O1064" s="832"/>
      <c r="P1064" s="828"/>
      <c r="Q1064" s="833"/>
    </row>
    <row r="1065" spans="1:17" ht="14.45" customHeight="1" x14ac:dyDescent="0.2">
      <c r="A1065" s="822" t="s">
        <v>6745</v>
      </c>
      <c r="B1065" s="823" t="s">
        <v>5731</v>
      </c>
      <c r="C1065" s="823" t="s">
        <v>5728</v>
      </c>
      <c r="D1065" s="823" t="s">
        <v>5779</v>
      </c>
      <c r="E1065" s="823" t="s">
        <v>5780</v>
      </c>
      <c r="F1065" s="832"/>
      <c r="G1065" s="832"/>
      <c r="H1065" s="832"/>
      <c r="I1065" s="832"/>
      <c r="J1065" s="832"/>
      <c r="K1065" s="832"/>
      <c r="L1065" s="832"/>
      <c r="M1065" s="832"/>
      <c r="N1065" s="832">
        <v>4</v>
      </c>
      <c r="O1065" s="832">
        <v>1440</v>
      </c>
      <c r="P1065" s="828"/>
      <c r="Q1065" s="833">
        <v>360</v>
      </c>
    </row>
    <row r="1066" spans="1:17" ht="14.45" customHeight="1" x14ac:dyDescent="0.2">
      <c r="A1066" s="822" t="s">
        <v>6745</v>
      </c>
      <c r="B1066" s="823" t="s">
        <v>5731</v>
      </c>
      <c r="C1066" s="823" t="s">
        <v>5728</v>
      </c>
      <c r="D1066" s="823" t="s">
        <v>5793</v>
      </c>
      <c r="E1066" s="823" t="s">
        <v>5794</v>
      </c>
      <c r="F1066" s="832"/>
      <c r="G1066" s="832"/>
      <c r="H1066" s="832"/>
      <c r="I1066" s="832"/>
      <c r="J1066" s="832"/>
      <c r="K1066" s="832"/>
      <c r="L1066" s="832"/>
      <c r="M1066" s="832"/>
      <c r="N1066" s="832">
        <v>1</v>
      </c>
      <c r="O1066" s="832">
        <v>625</v>
      </c>
      <c r="P1066" s="828"/>
      <c r="Q1066" s="833">
        <v>625</v>
      </c>
    </row>
    <row r="1067" spans="1:17" ht="14.45" customHeight="1" x14ac:dyDescent="0.2">
      <c r="A1067" s="822" t="s">
        <v>6746</v>
      </c>
      <c r="B1067" s="823" t="s">
        <v>5811</v>
      </c>
      <c r="C1067" s="823" t="s">
        <v>5728</v>
      </c>
      <c r="D1067" s="823" t="s">
        <v>5819</v>
      </c>
      <c r="E1067" s="823" t="s">
        <v>5820</v>
      </c>
      <c r="F1067" s="832">
        <v>61</v>
      </c>
      <c r="G1067" s="832">
        <v>15372</v>
      </c>
      <c r="H1067" s="832">
        <v>1.5517867958812841</v>
      </c>
      <c r="I1067" s="832">
        <v>252</v>
      </c>
      <c r="J1067" s="832">
        <v>39</v>
      </c>
      <c r="K1067" s="832">
        <v>9906</v>
      </c>
      <c r="L1067" s="832">
        <v>1</v>
      </c>
      <c r="M1067" s="832">
        <v>254</v>
      </c>
      <c r="N1067" s="832">
        <v>25</v>
      </c>
      <c r="O1067" s="832">
        <v>6375</v>
      </c>
      <c r="P1067" s="828">
        <v>0.64354936402180496</v>
      </c>
      <c r="Q1067" s="833">
        <v>255</v>
      </c>
    </row>
    <row r="1068" spans="1:17" ht="14.45" customHeight="1" x14ac:dyDescent="0.2">
      <c r="A1068" s="822" t="s">
        <v>6746</v>
      </c>
      <c r="B1068" s="823" t="s">
        <v>5811</v>
      </c>
      <c r="C1068" s="823" t="s">
        <v>5728</v>
      </c>
      <c r="D1068" s="823" t="s">
        <v>5821</v>
      </c>
      <c r="E1068" s="823" t="s">
        <v>5822</v>
      </c>
      <c r="F1068" s="832">
        <v>51</v>
      </c>
      <c r="G1068" s="832">
        <v>6477</v>
      </c>
      <c r="H1068" s="832">
        <v>1.6582181259600615</v>
      </c>
      <c r="I1068" s="832">
        <v>127</v>
      </c>
      <c r="J1068" s="832">
        <v>31</v>
      </c>
      <c r="K1068" s="832">
        <v>3906</v>
      </c>
      <c r="L1068" s="832">
        <v>1</v>
      </c>
      <c r="M1068" s="832">
        <v>126</v>
      </c>
      <c r="N1068" s="832">
        <v>18</v>
      </c>
      <c r="O1068" s="832">
        <v>2286</v>
      </c>
      <c r="P1068" s="828">
        <v>0.58525345622119818</v>
      </c>
      <c r="Q1068" s="833">
        <v>127</v>
      </c>
    </row>
    <row r="1069" spans="1:17" ht="14.45" customHeight="1" x14ac:dyDescent="0.2">
      <c r="A1069" s="822" t="s">
        <v>6746</v>
      </c>
      <c r="B1069" s="823" t="s">
        <v>5811</v>
      </c>
      <c r="C1069" s="823" t="s">
        <v>5728</v>
      </c>
      <c r="D1069" s="823" t="s">
        <v>5836</v>
      </c>
      <c r="E1069" s="823" t="s">
        <v>5833</v>
      </c>
      <c r="F1069" s="832">
        <v>1</v>
      </c>
      <c r="G1069" s="832">
        <v>569</v>
      </c>
      <c r="H1069" s="832"/>
      <c r="I1069" s="832">
        <v>569</v>
      </c>
      <c r="J1069" s="832"/>
      <c r="K1069" s="832"/>
      <c r="L1069" s="832"/>
      <c r="M1069" s="832"/>
      <c r="N1069" s="832"/>
      <c r="O1069" s="832"/>
      <c r="P1069" s="828"/>
      <c r="Q1069" s="833"/>
    </row>
    <row r="1070" spans="1:17" ht="14.45" customHeight="1" x14ac:dyDescent="0.2">
      <c r="A1070" s="822" t="s">
        <v>6746</v>
      </c>
      <c r="B1070" s="823" t="s">
        <v>5811</v>
      </c>
      <c r="C1070" s="823" t="s">
        <v>5728</v>
      </c>
      <c r="D1070" s="823" t="s">
        <v>5889</v>
      </c>
      <c r="E1070" s="823" t="s">
        <v>5854</v>
      </c>
      <c r="F1070" s="832">
        <v>2</v>
      </c>
      <c r="G1070" s="832">
        <v>1638</v>
      </c>
      <c r="H1070" s="832">
        <v>0.66342648845686514</v>
      </c>
      <c r="I1070" s="832">
        <v>819</v>
      </c>
      <c r="J1070" s="832">
        <v>3</v>
      </c>
      <c r="K1070" s="832">
        <v>2469</v>
      </c>
      <c r="L1070" s="832">
        <v>1</v>
      </c>
      <c r="M1070" s="832">
        <v>823</v>
      </c>
      <c r="N1070" s="832"/>
      <c r="O1070" s="832"/>
      <c r="P1070" s="828"/>
      <c r="Q1070" s="833"/>
    </row>
    <row r="1071" spans="1:17" ht="14.45" customHeight="1" x14ac:dyDescent="0.2">
      <c r="A1071" s="822" t="s">
        <v>6746</v>
      </c>
      <c r="B1071" s="823" t="s">
        <v>5811</v>
      </c>
      <c r="C1071" s="823" t="s">
        <v>5728</v>
      </c>
      <c r="D1071" s="823" t="s">
        <v>5842</v>
      </c>
      <c r="E1071" s="823" t="s">
        <v>5843</v>
      </c>
      <c r="F1071" s="832"/>
      <c r="G1071" s="832"/>
      <c r="H1071" s="832"/>
      <c r="I1071" s="832"/>
      <c r="J1071" s="832">
        <v>1</v>
      </c>
      <c r="K1071" s="832">
        <v>217</v>
      </c>
      <c r="L1071" s="832">
        <v>1</v>
      </c>
      <c r="M1071" s="832">
        <v>217</v>
      </c>
      <c r="N1071" s="832"/>
      <c r="O1071" s="832"/>
      <c r="P1071" s="828"/>
      <c r="Q1071" s="833"/>
    </row>
    <row r="1072" spans="1:17" ht="14.45" customHeight="1" x14ac:dyDescent="0.2">
      <c r="A1072" s="822" t="s">
        <v>6746</v>
      </c>
      <c r="B1072" s="823" t="s">
        <v>5811</v>
      </c>
      <c r="C1072" s="823" t="s">
        <v>5728</v>
      </c>
      <c r="D1072" s="823" t="s">
        <v>5779</v>
      </c>
      <c r="E1072" s="823" t="s">
        <v>5780</v>
      </c>
      <c r="F1072" s="832">
        <v>2</v>
      </c>
      <c r="G1072" s="832">
        <v>710</v>
      </c>
      <c r="H1072" s="832"/>
      <c r="I1072" s="832">
        <v>355</v>
      </c>
      <c r="J1072" s="832"/>
      <c r="K1072" s="832"/>
      <c r="L1072" s="832"/>
      <c r="M1072" s="832"/>
      <c r="N1072" s="832"/>
      <c r="O1072" s="832"/>
      <c r="P1072" s="828"/>
      <c r="Q1072" s="833"/>
    </row>
    <row r="1073" spans="1:17" ht="14.45" customHeight="1" x14ac:dyDescent="0.2">
      <c r="A1073" s="822" t="s">
        <v>6746</v>
      </c>
      <c r="B1073" s="823" t="s">
        <v>5811</v>
      </c>
      <c r="C1073" s="823" t="s">
        <v>5728</v>
      </c>
      <c r="D1073" s="823" t="s">
        <v>5844</v>
      </c>
      <c r="E1073" s="823" t="s">
        <v>5845</v>
      </c>
      <c r="F1073" s="832"/>
      <c r="G1073" s="832"/>
      <c r="H1073" s="832"/>
      <c r="I1073" s="832"/>
      <c r="J1073" s="832">
        <v>3</v>
      </c>
      <c r="K1073" s="832">
        <v>264</v>
      </c>
      <c r="L1073" s="832">
        <v>1</v>
      </c>
      <c r="M1073" s="832">
        <v>88</v>
      </c>
      <c r="N1073" s="832"/>
      <c r="O1073" s="832"/>
      <c r="P1073" s="828"/>
      <c r="Q1073" s="833"/>
    </row>
    <row r="1074" spans="1:17" ht="14.45" customHeight="1" x14ac:dyDescent="0.2">
      <c r="A1074" s="822" t="s">
        <v>6746</v>
      </c>
      <c r="B1074" s="823" t="s">
        <v>5811</v>
      </c>
      <c r="C1074" s="823" t="s">
        <v>5728</v>
      </c>
      <c r="D1074" s="823" t="s">
        <v>5853</v>
      </c>
      <c r="E1074" s="823" t="s">
        <v>5854</v>
      </c>
      <c r="F1074" s="832"/>
      <c r="G1074" s="832"/>
      <c r="H1074" s="832"/>
      <c r="I1074" s="832"/>
      <c r="J1074" s="832">
        <v>3</v>
      </c>
      <c r="K1074" s="832">
        <v>2244</v>
      </c>
      <c r="L1074" s="832">
        <v>1</v>
      </c>
      <c r="M1074" s="832">
        <v>748</v>
      </c>
      <c r="N1074" s="832"/>
      <c r="O1074" s="832"/>
      <c r="P1074" s="828"/>
      <c r="Q1074" s="833"/>
    </row>
    <row r="1075" spans="1:17" ht="14.45" customHeight="1" x14ac:dyDescent="0.2">
      <c r="A1075" s="822" t="s">
        <v>6746</v>
      </c>
      <c r="B1075" s="823" t="s">
        <v>5811</v>
      </c>
      <c r="C1075" s="823" t="s">
        <v>5728</v>
      </c>
      <c r="D1075" s="823" t="s">
        <v>5846</v>
      </c>
      <c r="E1075" s="823" t="s">
        <v>5847</v>
      </c>
      <c r="F1075" s="832">
        <v>44</v>
      </c>
      <c r="G1075" s="832">
        <v>13552</v>
      </c>
      <c r="H1075" s="832">
        <v>2.3008488964346352</v>
      </c>
      <c r="I1075" s="832">
        <v>308</v>
      </c>
      <c r="J1075" s="832">
        <v>19</v>
      </c>
      <c r="K1075" s="832">
        <v>5890</v>
      </c>
      <c r="L1075" s="832">
        <v>1</v>
      </c>
      <c r="M1075" s="832">
        <v>310</v>
      </c>
      <c r="N1075" s="832">
        <v>9</v>
      </c>
      <c r="O1075" s="832">
        <v>2799</v>
      </c>
      <c r="P1075" s="828">
        <v>0.47521222410865877</v>
      </c>
      <c r="Q1075" s="833">
        <v>311</v>
      </c>
    </row>
    <row r="1076" spans="1:17" ht="14.45" customHeight="1" x14ac:dyDescent="0.2">
      <c r="A1076" s="822" t="s">
        <v>6746</v>
      </c>
      <c r="B1076" s="823" t="s">
        <v>5811</v>
      </c>
      <c r="C1076" s="823" t="s">
        <v>5728</v>
      </c>
      <c r="D1076" s="823" t="s">
        <v>5848</v>
      </c>
      <c r="E1076" s="823" t="s">
        <v>5843</v>
      </c>
      <c r="F1076" s="832"/>
      <c r="G1076" s="832"/>
      <c r="H1076" s="832"/>
      <c r="I1076" s="832"/>
      <c r="J1076" s="832">
        <v>1</v>
      </c>
      <c r="K1076" s="832">
        <v>179</v>
      </c>
      <c r="L1076" s="832">
        <v>1</v>
      </c>
      <c r="M1076" s="832">
        <v>179</v>
      </c>
      <c r="N1076" s="832"/>
      <c r="O1076" s="832"/>
      <c r="P1076" s="828"/>
      <c r="Q1076" s="833"/>
    </row>
    <row r="1077" spans="1:17" ht="14.45" customHeight="1" x14ac:dyDescent="0.2">
      <c r="A1077" s="822" t="s">
        <v>6746</v>
      </c>
      <c r="B1077" s="823" t="s">
        <v>5811</v>
      </c>
      <c r="C1077" s="823" t="s">
        <v>5728</v>
      </c>
      <c r="D1077" s="823" t="s">
        <v>5849</v>
      </c>
      <c r="E1077" s="823" t="s">
        <v>5847</v>
      </c>
      <c r="F1077" s="832">
        <v>1</v>
      </c>
      <c r="G1077" s="832">
        <v>381</v>
      </c>
      <c r="H1077" s="832">
        <v>9.8961038961038958E-2</v>
      </c>
      <c r="I1077" s="832">
        <v>381</v>
      </c>
      <c r="J1077" s="832">
        <v>10</v>
      </c>
      <c r="K1077" s="832">
        <v>3850</v>
      </c>
      <c r="L1077" s="832">
        <v>1</v>
      </c>
      <c r="M1077" s="832">
        <v>385</v>
      </c>
      <c r="N1077" s="832">
        <v>11</v>
      </c>
      <c r="O1077" s="832">
        <v>4268</v>
      </c>
      <c r="P1077" s="828">
        <v>1.1085714285714285</v>
      </c>
      <c r="Q1077" s="833">
        <v>388</v>
      </c>
    </row>
    <row r="1078" spans="1:17" ht="14.45" customHeight="1" x14ac:dyDescent="0.2">
      <c r="A1078" s="822" t="s">
        <v>6746</v>
      </c>
      <c r="B1078" s="823" t="s">
        <v>5811</v>
      </c>
      <c r="C1078" s="823" t="s">
        <v>5728</v>
      </c>
      <c r="D1078" s="823" t="s">
        <v>5897</v>
      </c>
      <c r="E1078" s="823" t="s">
        <v>5898</v>
      </c>
      <c r="F1078" s="832">
        <v>1</v>
      </c>
      <c r="G1078" s="832">
        <v>625</v>
      </c>
      <c r="H1078" s="832"/>
      <c r="I1078" s="832">
        <v>625</v>
      </c>
      <c r="J1078" s="832"/>
      <c r="K1078" s="832"/>
      <c r="L1078" s="832"/>
      <c r="M1078" s="832"/>
      <c r="N1078" s="832"/>
      <c r="O1078" s="832"/>
      <c r="P1078" s="828"/>
      <c r="Q1078" s="833"/>
    </row>
    <row r="1079" spans="1:17" ht="14.45" customHeight="1" x14ac:dyDescent="0.2">
      <c r="A1079" s="822" t="s">
        <v>6746</v>
      </c>
      <c r="B1079" s="823" t="s">
        <v>5811</v>
      </c>
      <c r="C1079" s="823" t="s">
        <v>5728</v>
      </c>
      <c r="D1079" s="823" t="s">
        <v>5899</v>
      </c>
      <c r="E1079" s="823" t="s">
        <v>5898</v>
      </c>
      <c r="F1079" s="832">
        <v>1</v>
      </c>
      <c r="G1079" s="832">
        <v>539</v>
      </c>
      <c r="H1079" s="832"/>
      <c r="I1079" s="832">
        <v>539</v>
      </c>
      <c r="J1079" s="832"/>
      <c r="K1079" s="832"/>
      <c r="L1079" s="832"/>
      <c r="M1079" s="832"/>
      <c r="N1079" s="832"/>
      <c r="O1079" s="832"/>
      <c r="P1079" s="828"/>
      <c r="Q1079" s="833"/>
    </row>
    <row r="1080" spans="1:17" ht="14.45" customHeight="1" x14ac:dyDescent="0.2">
      <c r="A1080" s="822" t="s">
        <v>6746</v>
      </c>
      <c r="B1080" s="823" t="s">
        <v>5731</v>
      </c>
      <c r="C1080" s="823" t="s">
        <v>5728</v>
      </c>
      <c r="D1080" s="823" t="s">
        <v>5779</v>
      </c>
      <c r="E1080" s="823" t="s">
        <v>5780</v>
      </c>
      <c r="F1080" s="832"/>
      <c r="G1080" s="832"/>
      <c r="H1080" s="832"/>
      <c r="I1080" s="832"/>
      <c r="J1080" s="832"/>
      <c r="K1080" s="832"/>
      <c r="L1080" s="832"/>
      <c r="M1080" s="832"/>
      <c r="N1080" s="832">
        <v>1</v>
      </c>
      <c r="O1080" s="832">
        <v>360</v>
      </c>
      <c r="P1080" s="828"/>
      <c r="Q1080" s="833">
        <v>360</v>
      </c>
    </row>
    <row r="1081" spans="1:17" ht="14.45" customHeight="1" x14ac:dyDescent="0.2">
      <c r="A1081" s="822" t="s">
        <v>6746</v>
      </c>
      <c r="B1081" s="823" t="s">
        <v>5731</v>
      </c>
      <c r="C1081" s="823" t="s">
        <v>5728</v>
      </c>
      <c r="D1081" s="823" t="s">
        <v>5799</v>
      </c>
      <c r="E1081" s="823" t="s">
        <v>5800</v>
      </c>
      <c r="F1081" s="832"/>
      <c r="G1081" s="832"/>
      <c r="H1081" s="832"/>
      <c r="I1081" s="832"/>
      <c r="J1081" s="832"/>
      <c r="K1081" s="832"/>
      <c r="L1081" s="832"/>
      <c r="M1081" s="832"/>
      <c r="N1081" s="832">
        <v>1</v>
      </c>
      <c r="O1081" s="832">
        <v>180</v>
      </c>
      <c r="P1081" s="828"/>
      <c r="Q1081" s="833">
        <v>180</v>
      </c>
    </row>
    <row r="1082" spans="1:17" ht="14.45" customHeight="1" x14ac:dyDescent="0.2">
      <c r="A1082" s="822" t="s">
        <v>6747</v>
      </c>
      <c r="B1082" s="823" t="s">
        <v>5811</v>
      </c>
      <c r="C1082" s="823" t="s">
        <v>5728</v>
      </c>
      <c r="D1082" s="823" t="s">
        <v>5819</v>
      </c>
      <c r="E1082" s="823" t="s">
        <v>5820</v>
      </c>
      <c r="F1082" s="832">
        <v>8</v>
      </c>
      <c r="G1082" s="832">
        <v>2016</v>
      </c>
      <c r="H1082" s="832">
        <v>1.5874015748031496</v>
      </c>
      <c r="I1082" s="832">
        <v>252</v>
      </c>
      <c r="J1082" s="832">
        <v>5</v>
      </c>
      <c r="K1082" s="832">
        <v>1270</v>
      </c>
      <c r="L1082" s="832">
        <v>1</v>
      </c>
      <c r="M1082" s="832">
        <v>254</v>
      </c>
      <c r="N1082" s="832">
        <v>6</v>
      </c>
      <c r="O1082" s="832">
        <v>1530</v>
      </c>
      <c r="P1082" s="828">
        <v>1.204724409448819</v>
      </c>
      <c r="Q1082" s="833">
        <v>255</v>
      </c>
    </row>
    <row r="1083" spans="1:17" ht="14.45" customHeight="1" x14ac:dyDescent="0.2">
      <c r="A1083" s="822" t="s">
        <v>6747</v>
      </c>
      <c r="B1083" s="823" t="s">
        <v>5811</v>
      </c>
      <c r="C1083" s="823" t="s">
        <v>5728</v>
      </c>
      <c r="D1083" s="823" t="s">
        <v>5821</v>
      </c>
      <c r="E1083" s="823" t="s">
        <v>5822</v>
      </c>
      <c r="F1083" s="832">
        <v>4</v>
      </c>
      <c r="G1083" s="832">
        <v>508</v>
      </c>
      <c r="H1083" s="832">
        <v>1.0079365079365079</v>
      </c>
      <c r="I1083" s="832">
        <v>127</v>
      </c>
      <c r="J1083" s="832">
        <v>4</v>
      </c>
      <c r="K1083" s="832">
        <v>504</v>
      </c>
      <c r="L1083" s="832">
        <v>1</v>
      </c>
      <c r="M1083" s="832">
        <v>126</v>
      </c>
      <c r="N1083" s="832">
        <v>8</v>
      </c>
      <c r="O1083" s="832">
        <v>1016</v>
      </c>
      <c r="P1083" s="828">
        <v>2.0158730158730158</v>
      </c>
      <c r="Q1083" s="833">
        <v>127</v>
      </c>
    </row>
    <row r="1084" spans="1:17" ht="14.45" customHeight="1" x14ac:dyDescent="0.2">
      <c r="A1084" s="822" t="s">
        <v>6747</v>
      </c>
      <c r="B1084" s="823" t="s">
        <v>5811</v>
      </c>
      <c r="C1084" s="823" t="s">
        <v>5728</v>
      </c>
      <c r="D1084" s="823" t="s">
        <v>5837</v>
      </c>
      <c r="E1084" s="823" t="s">
        <v>5835</v>
      </c>
      <c r="F1084" s="832">
        <v>3</v>
      </c>
      <c r="G1084" s="832">
        <v>2286</v>
      </c>
      <c r="H1084" s="832">
        <v>0.99477806788511747</v>
      </c>
      <c r="I1084" s="832">
        <v>762</v>
      </c>
      <c r="J1084" s="832">
        <v>3</v>
      </c>
      <c r="K1084" s="832">
        <v>2298</v>
      </c>
      <c r="L1084" s="832">
        <v>1</v>
      </c>
      <c r="M1084" s="832">
        <v>766</v>
      </c>
      <c r="N1084" s="832"/>
      <c r="O1084" s="832"/>
      <c r="P1084" s="828"/>
      <c r="Q1084" s="833"/>
    </row>
    <row r="1085" spans="1:17" ht="14.45" customHeight="1" x14ac:dyDescent="0.2">
      <c r="A1085" s="822" t="s">
        <v>6747</v>
      </c>
      <c r="B1085" s="823" t="s">
        <v>5811</v>
      </c>
      <c r="C1085" s="823" t="s">
        <v>5728</v>
      </c>
      <c r="D1085" s="823" t="s">
        <v>5889</v>
      </c>
      <c r="E1085" s="823" t="s">
        <v>5854</v>
      </c>
      <c r="F1085" s="832">
        <v>3</v>
      </c>
      <c r="G1085" s="832">
        <v>2457</v>
      </c>
      <c r="H1085" s="832"/>
      <c r="I1085" s="832">
        <v>819</v>
      </c>
      <c r="J1085" s="832"/>
      <c r="K1085" s="832"/>
      <c r="L1085" s="832"/>
      <c r="M1085" s="832"/>
      <c r="N1085" s="832">
        <v>7</v>
      </c>
      <c r="O1085" s="832">
        <v>5782</v>
      </c>
      <c r="P1085" s="828"/>
      <c r="Q1085" s="833">
        <v>826</v>
      </c>
    </row>
    <row r="1086" spans="1:17" ht="14.45" customHeight="1" x14ac:dyDescent="0.2">
      <c r="A1086" s="822" t="s">
        <v>6747</v>
      </c>
      <c r="B1086" s="823" t="s">
        <v>5811</v>
      </c>
      <c r="C1086" s="823" t="s">
        <v>5728</v>
      </c>
      <c r="D1086" s="823" t="s">
        <v>5842</v>
      </c>
      <c r="E1086" s="823" t="s">
        <v>5843</v>
      </c>
      <c r="F1086" s="832">
        <v>1</v>
      </c>
      <c r="G1086" s="832">
        <v>215</v>
      </c>
      <c r="H1086" s="832"/>
      <c r="I1086" s="832">
        <v>215</v>
      </c>
      <c r="J1086" s="832"/>
      <c r="K1086" s="832"/>
      <c r="L1086" s="832"/>
      <c r="M1086" s="832"/>
      <c r="N1086" s="832">
        <v>2</v>
      </c>
      <c r="O1086" s="832">
        <v>438</v>
      </c>
      <c r="P1086" s="828"/>
      <c r="Q1086" s="833">
        <v>219</v>
      </c>
    </row>
    <row r="1087" spans="1:17" ht="14.45" customHeight="1" x14ac:dyDescent="0.2">
      <c r="A1087" s="822" t="s">
        <v>6747</v>
      </c>
      <c r="B1087" s="823" t="s">
        <v>5811</v>
      </c>
      <c r="C1087" s="823" t="s">
        <v>5728</v>
      </c>
      <c r="D1087" s="823" t="s">
        <v>5844</v>
      </c>
      <c r="E1087" s="823" t="s">
        <v>5845</v>
      </c>
      <c r="F1087" s="832">
        <v>6</v>
      </c>
      <c r="G1087" s="832">
        <v>516</v>
      </c>
      <c r="H1087" s="832">
        <v>1.9545454545454546</v>
      </c>
      <c r="I1087" s="832">
        <v>86</v>
      </c>
      <c r="J1087" s="832">
        <v>3</v>
      </c>
      <c r="K1087" s="832">
        <v>264</v>
      </c>
      <c r="L1087" s="832">
        <v>1</v>
      </c>
      <c r="M1087" s="832">
        <v>88</v>
      </c>
      <c r="N1087" s="832">
        <v>7</v>
      </c>
      <c r="O1087" s="832">
        <v>623</v>
      </c>
      <c r="P1087" s="828">
        <v>2.3598484848484849</v>
      </c>
      <c r="Q1087" s="833">
        <v>89</v>
      </c>
    </row>
    <row r="1088" spans="1:17" ht="14.45" customHeight="1" x14ac:dyDescent="0.2">
      <c r="A1088" s="822" t="s">
        <v>6747</v>
      </c>
      <c r="B1088" s="823" t="s">
        <v>5811</v>
      </c>
      <c r="C1088" s="823" t="s">
        <v>5728</v>
      </c>
      <c r="D1088" s="823" t="s">
        <v>5824</v>
      </c>
      <c r="E1088" s="823" t="s">
        <v>5825</v>
      </c>
      <c r="F1088" s="832"/>
      <c r="G1088" s="832"/>
      <c r="H1088" s="832"/>
      <c r="I1088" s="832"/>
      <c r="J1088" s="832"/>
      <c r="K1088" s="832"/>
      <c r="L1088" s="832"/>
      <c r="M1088" s="832"/>
      <c r="N1088" s="832">
        <v>1</v>
      </c>
      <c r="O1088" s="832">
        <v>725</v>
      </c>
      <c r="P1088" s="828"/>
      <c r="Q1088" s="833">
        <v>725</v>
      </c>
    </row>
    <row r="1089" spans="1:17" ht="14.45" customHeight="1" x14ac:dyDescent="0.2">
      <c r="A1089" s="822" t="s">
        <v>6747</v>
      </c>
      <c r="B1089" s="823" t="s">
        <v>5731</v>
      </c>
      <c r="C1089" s="823" t="s">
        <v>5728</v>
      </c>
      <c r="D1089" s="823" t="s">
        <v>5779</v>
      </c>
      <c r="E1089" s="823" t="s">
        <v>5780</v>
      </c>
      <c r="F1089" s="832"/>
      <c r="G1089" s="832"/>
      <c r="H1089" s="832"/>
      <c r="I1089" s="832"/>
      <c r="J1089" s="832"/>
      <c r="K1089" s="832"/>
      <c r="L1089" s="832"/>
      <c r="M1089" s="832"/>
      <c r="N1089" s="832">
        <v>1</v>
      </c>
      <c r="O1089" s="832">
        <v>360</v>
      </c>
      <c r="P1089" s="828"/>
      <c r="Q1089" s="833">
        <v>360</v>
      </c>
    </row>
    <row r="1090" spans="1:17" ht="14.45" customHeight="1" x14ac:dyDescent="0.2">
      <c r="A1090" s="822" t="s">
        <v>6748</v>
      </c>
      <c r="B1090" s="823" t="s">
        <v>5811</v>
      </c>
      <c r="C1090" s="823" t="s">
        <v>5728</v>
      </c>
      <c r="D1090" s="823" t="s">
        <v>5773</v>
      </c>
      <c r="E1090" s="823" t="s">
        <v>5774</v>
      </c>
      <c r="F1090" s="832">
        <v>1</v>
      </c>
      <c r="G1090" s="832">
        <v>37</v>
      </c>
      <c r="H1090" s="832"/>
      <c r="I1090" s="832">
        <v>37</v>
      </c>
      <c r="J1090" s="832"/>
      <c r="K1090" s="832"/>
      <c r="L1090" s="832"/>
      <c r="M1090" s="832"/>
      <c r="N1090" s="832"/>
      <c r="O1090" s="832"/>
      <c r="P1090" s="828"/>
      <c r="Q1090" s="833"/>
    </row>
    <row r="1091" spans="1:17" ht="14.45" customHeight="1" x14ac:dyDescent="0.2">
      <c r="A1091" s="822" t="s">
        <v>6748</v>
      </c>
      <c r="B1091" s="823" t="s">
        <v>5811</v>
      </c>
      <c r="C1091" s="823" t="s">
        <v>5728</v>
      </c>
      <c r="D1091" s="823" t="s">
        <v>5819</v>
      </c>
      <c r="E1091" s="823" t="s">
        <v>5820</v>
      </c>
      <c r="F1091" s="832">
        <v>59</v>
      </c>
      <c r="G1091" s="832">
        <v>14868</v>
      </c>
      <c r="H1091" s="832">
        <v>1.5404061334438459</v>
      </c>
      <c r="I1091" s="832">
        <v>252</v>
      </c>
      <c r="J1091" s="832">
        <v>38</v>
      </c>
      <c r="K1091" s="832">
        <v>9652</v>
      </c>
      <c r="L1091" s="832">
        <v>1</v>
      </c>
      <c r="M1091" s="832">
        <v>254</v>
      </c>
      <c r="N1091" s="832">
        <v>36</v>
      </c>
      <c r="O1091" s="832">
        <v>9180</v>
      </c>
      <c r="P1091" s="828">
        <v>0.95109821798590966</v>
      </c>
      <c r="Q1091" s="833">
        <v>255</v>
      </c>
    </row>
    <row r="1092" spans="1:17" ht="14.45" customHeight="1" x14ac:dyDescent="0.2">
      <c r="A1092" s="822" t="s">
        <v>6748</v>
      </c>
      <c r="B1092" s="823" t="s">
        <v>5811</v>
      </c>
      <c r="C1092" s="823" t="s">
        <v>5728</v>
      </c>
      <c r="D1092" s="823" t="s">
        <v>5821</v>
      </c>
      <c r="E1092" s="823" t="s">
        <v>5822</v>
      </c>
      <c r="F1092" s="832">
        <v>63</v>
      </c>
      <c r="G1092" s="832">
        <v>8001</v>
      </c>
      <c r="H1092" s="832">
        <v>1.6282051282051282</v>
      </c>
      <c r="I1092" s="832">
        <v>127</v>
      </c>
      <c r="J1092" s="832">
        <v>39</v>
      </c>
      <c r="K1092" s="832">
        <v>4914</v>
      </c>
      <c r="L1092" s="832">
        <v>1</v>
      </c>
      <c r="M1092" s="832">
        <v>126</v>
      </c>
      <c r="N1092" s="832">
        <v>22</v>
      </c>
      <c r="O1092" s="832">
        <v>2794</v>
      </c>
      <c r="P1092" s="828">
        <v>0.56857956857956859</v>
      </c>
      <c r="Q1092" s="833">
        <v>127</v>
      </c>
    </row>
    <row r="1093" spans="1:17" ht="14.45" customHeight="1" x14ac:dyDescent="0.2">
      <c r="A1093" s="822" t="s">
        <v>6748</v>
      </c>
      <c r="B1093" s="823" t="s">
        <v>5811</v>
      </c>
      <c r="C1093" s="823" t="s">
        <v>5728</v>
      </c>
      <c r="D1093" s="823" t="s">
        <v>5830</v>
      </c>
      <c r="E1093" s="823" t="s">
        <v>5831</v>
      </c>
      <c r="F1093" s="832">
        <v>1</v>
      </c>
      <c r="G1093" s="832">
        <v>332</v>
      </c>
      <c r="H1093" s="832"/>
      <c r="I1093" s="832">
        <v>332</v>
      </c>
      <c r="J1093" s="832"/>
      <c r="K1093" s="832"/>
      <c r="L1093" s="832"/>
      <c r="M1093" s="832"/>
      <c r="N1093" s="832"/>
      <c r="O1093" s="832"/>
      <c r="P1093" s="828"/>
      <c r="Q1093" s="833"/>
    </row>
    <row r="1094" spans="1:17" ht="14.45" customHeight="1" x14ac:dyDescent="0.2">
      <c r="A1094" s="822" t="s">
        <v>6748</v>
      </c>
      <c r="B1094" s="823" t="s">
        <v>5811</v>
      </c>
      <c r="C1094" s="823" t="s">
        <v>5728</v>
      </c>
      <c r="D1094" s="823" t="s">
        <v>5832</v>
      </c>
      <c r="E1094" s="823" t="s">
        <v>5833</v>
      </c>
      <c r="F1094" s="832">
        <v>5</v>
      </c>
      <c r="G1094" s="832">
        <v>2480</v>
      </c>
      <c r="H1094" s="832">
        <v>2.4899598393574296</v>
      </c>
      <c r="I1094" s="832">
        <v>496</v>
      </c>
      <c r="J1094" s="832">
        <v>2</v>
      </c>
      <c r="K1094" s="832">
        <v>996</v>
      </c>
      <c r="L1094" s="832">
        <v>1</v>
      </c>
      <c r="M1094" s="832">
        <v>498</v>
      </c>
      <c r="N1094" s="832"/>
      <c r="O1094" s="832"/>
      <c r="P1094" s="828"/>
      <c r="Q1094" s="833"/>
    </row>
    <row r="1095" spans="1:17" ht="14.45" customHeight="1" x14ac:dyDescent="0.2">
      <c r="A1095" s="822" t="s">
        <v>6748</v>
      </c>
      <c r="B1095" s="823" t="s">
        <v>5811</v>
      </c>
      <c r="C1095" s="823" t="s">
        <v>5728</v>
      </c>
      <c r="D1095" s="823" t="s">
        <v>5834</v>
      </c>
      <c r="E1095" s="823" t="s">
        <v>5835</v>
      </c>
      <c r="F1095" s="832">
        <v>3</v>
      </c>
      <c r="G1095" s="832">
        <v>2067</v>
      </c>
      <c r="H1095" s="832">
        <v>1.495658465991317</v>
      </c>
      <c r="I1095" s="832">
        <v>689</v>
      </c>
      <c r="J1095" s="832">
        <v>2</v>
      </c>
      <c r="K1095" s="832">
        <v>1382</v>
      </c>
      <c r="L1095" s="832">
        <v>1</v>
      </c>
      <c r="M1095" s="832">
        <v>691</v>
      </c>
      <c r="N1095" s="832"/>
      <c r="O1095" s="832"/>
      <c r="P1095" s="828"/>
      <c r="Q1095" s="833"/>
    </row>
    <row r="1096" spans="1:17" ht="14.45" customHeight="1" x14ac:dyDescent="0.2">
      <c r="A1096" s="822" t="s">
        <v>6748</v>
      </c>
      <c r="B1096" s="823" t="s">
        <v>5811</v>
      </c>
      <c r="C1096" s="823" t="s">
        <v>5728</v>
      </c>
      <c r="D1096" s="823" t="s">
        <v>5836</v>
      </c>
      <c r="E1096" s="823" t="s">
        <v>5833</v>
      </c>
      <c r="F1096" s="832">
        <v>4</v>
      </c>
      <c r="G1096" s="832">
        <v>2276</v>
      </c>
      <c r="H1096" s="832">
        <v>0.99301919720767884</v>
      </c>
      <c r="I1096" s="832">
        <v>569</v>
      </c>
      <c r="J1096" s="832">
        <v>4</v>
      </c>
      <c r="K1096" s="832">
        <v>2292</v>
      </c>
      <c r="L1096" s="832">
        <v>1</v>
      </c>
      <c r="M1096" s="832">
        <v>573</v>
      </c>
      <c r="N1096" s="832">
        <v>3</v>
      </c>
      <c r="O1096" s="832">
        <v>1728</v>
      </c>
      <c r="P1096" s="828">
        <v>0.75392670157068065</v>
      </c>
      <c r="Q1096" s="833">
        <v>576</v>
      </c>
    </row>
    <row r="1097" spans="1:17" ht="14.45" customHeight="1" x14ac:dyDescent="0.2">
      <c r="A1097" s="822" t="s">
        <v>6748</v>
      </c>
      <c r="B1097" s="823" t="s">
        <v>5811</v>
      </c>
      <c r="C1097" s="823" t="s">
        <v>5728</v>
      </c>
      <c r="D1097" s="823" t="s">
        <v>5837</v>
      </c>
      <c r="E1097" s="823" t="s">
        <v>5835</v>
      </c>
      <c r="F1097" s="832">
        <v>6</v>
      </c>
      <c r="G1097" s="832">
        <v>4572</v>
      </c>
      <c r="H1097" s="832"/>
      <c r="I1097" s="832">
        <v>762</v>
      </c>
      <c r="J1097" s="832"/>
      <c r="K1097" s="832"/>
      <c r="L1097" s="832"/>
      <c r="M1097" s="832"/>
      <c r="N1097" s="832"/>
      <c r="O1097" s="832"/>
      <c r="P1097" s="828"/>
      <c r="Q1097" s="833"/>
    </row>
    <row r="1098" spans="1:17" ht="14.45" customHeight="1" x14ac:dyDescent="0.2">
      <c r="A1098" s="822" t="s">
        <v>6748</v>
      </c>
      <c r="B1098" s="823" t="s">
        <v>5811</v>
      </c>
      <c r="C1098" s="823" t="s">
        <v>5728</v>
      </c>
      <c r="D1098" s="823" t="s">
        <v>5889</v>
      </c>
      <c r="E1098" s="823" t="s">
        <v>5854</v>
      </c>
      <c r="F1098" s="832">
        <v>9</v>
      </c>
      <c r="G1098" s="832">
        <v>7371</v>
      </c>
      <c r="H1098" s="832">
        <v>0.47138197864040415</v>
      </c>
      <c r="I1098" s="832">
        <v>819</v>
      </c>
      <c r="J1098" s="832">
        <v>19</v>
      </c>
      <c r="K1098" s="832">
        <v>15637</v>
      </c>
      <c r="L1098" s="832">
        <v>1</v>
      </c>
      <c r="M1098" s="832">
        <v>823</v>
      </c>
      <c r="N1098" s="832">
        <v>2</v>
      </c>
      <c r="O1098" s="832">
        <v>1652</v>
      </c>
      <c r="P1098" s="828">
        <v>0.10564686320905545</v>
      </c>
      <c r="Q1098" s="833">
        <v>826</v>
      </c>
    </row>
    <row r="1099" spans="1:17" ht="14.45" customHeight="1" x14ac:dyDescent="0.2">
      <c r="A1099" s="822" t="s">
        <v>6748</v>
      </c>
      <c r="B1099" s="823" t="s">
        <v>5811</v>
      </c>
      <c r="C1099" s="823" t="s">
        <v>5728</v>
      </c>
      <c r="D1099" s="823" t="s">
        <v>5823</v>
      </c>
      <c r="E1099" s="823" t="s">
        <v>5796</v>
      </c>
      <c r="F1099" s="832"/>
      <c r="G1099" s="832"/>
      <c r="H1099" s="832"/>
      <c r="I1099" s="832"/>
      <c r="J1099" s="832"/>
      <c r="K1099" s="832"/>
      <c r="L1099" s="832"/>
      <c r="M1099" s="832"/>
      <c r="N1099" s="832">
        <v>2</v>
      </c>
      <c r="O1099" s="832">
        <v>946</v>
      </c>
      <c r="P1099" s="828"/>
      <c r="Q1099" s="833">
        <v>473</v>
      </c>
    </row>
    <row r="1100" spans="1:17" ht="14.45" customHeight="1" x14ac:dyDescent="0.2">
      <c r="A1100" s="822" t="s">
        <v>6748</v>
      </c>
      <c r="B1100" s="823" t="s">
        <v>5811</v>
      </c>
      <c r="C1100" s="823" t="s">
        <v>5728</v>
      </c>
      <c r="D1100" s="823" t="s">
        <v>5842</v>
      </c>
      <c r="E1100" s="823" t="s">
        <v>5843</v>
      </c>
      <c r="F1100" s="832">
        <v>7</v>
      </c>
      <c r="G1100" s="832">
        <v>1505</v>
      </c>
      <c r="H1100" s="832">
        <v>1.1559139784946237</v>
      </c>
      <c r="I1100" s="832">
        <v>215</v>
      </c>
      <c r="J1100" s="832">
        <v>6</v>
      </c>
      <c r="K1100" s="832">
        <v>1302</v>
      </c>
      <c r="L1100" s="832">
        <v>1</v>
      </c>
      <c r="M1100" s="832">
        <v>217</v>
      </c>
      <c r="N1100" s="832">
        <v>1</v>
      </c>
      <c r="O1100" s="832">
        <v>219</v>
      </c>
      <c r="P1100" s="828">
        <v>0.16820276497695852</v>
      </c>
      <c r="Q1100" s="833">
        <v>219</v>
      </c>
    </row>
    <row r="1101" spans="1:17" ht="14.45" customHeight="1" x14ac:dyDescent="0.2">
      <c r="A1101" s="822" t="s">
        <v>6748</v>
      </c>
      <c r="B1101" s="823" t="s">
        <v>5811</v>
      </c>
      <c r="C1101" s="823" t="s">
        <v>5728</v>
      </c>
      <c r="D1101" s="823" t="s">
        <v>5779</v>
      </c>
      <c r="E1101" s="823" t="s">
        <v>5780</v>
      </c>
      <c r="F1101" s="832">
        <v>2</v>
      </c>
      <c r="G1101" s="832">
        <v>710</v>
      </c>
      <c r="H1101" s="832">
        <v>1.9832402234636872</v>
      </c>
      <c r="I1101" s="832">
        <v>355</v>
      </c>
      <c r="J1101" s="832">
        <v>1</v>
      </c>
      <c r="K1101" s="832">
        <v>358</v>
      </c>
      <c r="L1101" s="832">
        <v>1</v>
      </c>
      <c r="M1101" s="832">
        <v>358</v>
      </c>
      <c r="N1101" s="832"/>
      <c r="O1101" s="832"/>
      <c r="P1101" s="828"/>
      <c r="Q1101" s="833"/>
    </row>
    <row r="1102" spans="1:17" ht="14.45" customHeight="1" x14ac:dyDescent="0.2">
      <c r="A1102" s="822" t="s">
        <v>6748</v>
      </c>
      <c r="B1102" s="823" t="s">
        <v>5811</v>
      </c>
      <c r="C1102" s="823" t="s">
        <v>5728</v>
      </c>
      <c r="D1102" s="823" t="s">
        <v>5844</v>
      </c>
      <c r="E1102" s="823" t="s">
        <v>5845</v>
      </c>
      <c r="F1102" s="832">
        <v>11</v>
      </c>
      <c r="G1102" s="832">
        <v>946</v>
      </c>
      <c r="H1102" s="832">
        <v>0.44791666666666669</v>
      </c>
      <c r="I1102" s="832">
        <v>86</v>
      </c>
      <c r="J1102" s="832">
        <v>24</v>
      </c>
      <c r="K1102" s="832">
        <v>2112</v>
      </c>
      <c r="L1102" s="832">
        <v>1</v>
      </c>
      <c r="M1102" s="832">
        <v>88</v>
      </c>
      <c r="N1102" s="832">
        <v>3</v>
      </c>
      <c r="O1102" s="832">
        <v>267</v>
      </c>
      <c r="P1102" s="828">
        <v>0.12642045454545456</v>
      </c>
      <c r="Q1102" s="833">
        <v>89</v>
      </c>
    </row>
    <row r="1103" spans="1:17" ht="14.45" customHeight="1" x14ac:dyDescent="0.2">
      <c r="A1103" s="822" t="s">
        <v>6748</v>
      </c>
      <c r="B1103" s="823" t="s">
        <v>5811</v>
      </c>
      <c r="C1103" s="823" t="s">
        <v>5728</v>
      </c>
      <c r="D1103" s="823" t="s">
        <v>5824</v>
      </c>
      <c r="E1103" s="823" t="s">
        <v>5825</v>
      </c>
      <c r="F1103" s="832"/>
      <c r="G1103" s="832"/>
      <c r="H1103" s="832"/>
      <c r="I1103" s="832"/>
      <c r="J1103" s="832">
        <v>1</v>
      </c>
      <c r="K1103" s="832">
        <v>723</v>
      </c>
      <c r="L1103" s="832">
        <v>1</v>
      </c>
      <c r="M1103" s="832">
        <v>723</v>
      </c>
      <c r="N1103" s="832"/>
      <c r="O1103" s="832"/>
      <c r="P1103" s="828"/>
      <c r="Q1103" s="833"/>
    </row>
    <row r="1104" spans="1:17" ht="14.45" customHeight="1" x14ac:dyDescent="0.2">
      <c r="A1104" s="822" t="s">
        <v>6748</v>
      </c>
      <c r="B1104" s="823" t="s">
        <v>5811</v>
      </c>
      <c r="C1104" s="823" t="s">
        <v>5728</v>
      </c>
      <c r="D1104" s="823" t="s">
        <v>5783</v>
      </c>
      <c r="E1104" s="823" t="s">
        <v>5784</v>
      </c>
      <c r="F1104" s="832"/>
      <c r="G1104" s="832"/>
      <c r="H1104" s="832"/>
      <c r="I1104" s="832"/>
      <c r="J1104" s="832">
        <v>15</v>
      </c>
      <c r="K1104" s="832">
        <v>1830</v>
      </c>
      <c r="L1104" s="832">
        <v>1</v>
      </c>
      <c r="M1104" s="832">
        <v>122</v>
      </c>
      <c r="N1104" s="832"/>
      <c r="O1104" s="832"/>
      <c r="P1104" s="828"/>
      <c r="Q1104" s="833"/>
    </row>
    <row r="1105" spans="1:17" ht="14.45" customHeight="1" x14ac:dyDescent="0.2">
      <c r="A1105" s="822" t="s">
        <v>6748</v>
      </c>
      <c r="B1105" s="823" t="s">
        <v>5811</v>
      </c>
      <c r="C1105" s="823" t="s">
        <v>5728</v>
      </c>
      <c r="D1105" s="823" t="s">
        <v>5853</v>
      </c>
      <c r="E1105" s="823" t="s">
        <v>5854</v>
      </c>
      <c r="F1105" s="832">
        <v>2</v>
      </c>
      <c r="G1105" s="832">
        <v>1492</v>
      </c>
      <c r="H1105" s="832">
        <v>0.6648841354723708</v>
      </c>
      <c r="I1105" s="832">
        <v>746</v>
      </c>
      <c r="J1105" s="832">
        <v>3</v>
      </c>
      <c r="K1105" s="832">
        <v>2244</v>
      </c>
      <c r="L1105" s="832">
        <v>1</v>
      </c>
      <c r="M1105" s="832">
        <v>748</v>
      </c>
      <c r="N1105" s="832"/>
      <c r="O1105" s="832"/>
      <c r="P1105" s="828"/>
      <c r="Q1105" s="833"/>
    </row>
    <row r="1106" spans="1:17" ht="14.45" customHeight="1" x14ac:dyDescent="0.2">
      <c r="A1106" s="822" t="s">
        <v>6748</v>
      </c>
      <c r="B1106" s="823" t="s">
        <v>5811</v>
      </c>
      <c r="C1106" s="823" t="s">
        <v>5728</v>
      </c>
      <c r="D1106" s="823" t="s">
        <v>5846</v>
      </c>
      <c r="E1106" s="823" t="s">
        <v>5847</v>
      </c>
      <c r="F1106" s="832">
        <v>33</v>
      </c>
      <c r="G1106" s="832">
        <v>10164</v>
      </c>
      <c r="H1106" s="832">
        <v>8.1967741935483875</v>
      </c>
      <c r="I1106" s="832">
        <v>308</v>
      </c>
      <c r="J1106" s="832">
        <v>4</v>
      </c>
      <c r="K1106" s="832">
        <v>1240</v>
      </c>
      <c r="L1106" s="832">
        <v>1</v>
      </c>
      <c r="M1106" s="832">
        <v>310</v>
      </c>
      <c r="N1106" s="832">
        <v>7</v>
      </c>
      <c r="O1106" s="832">
        <v>2177</v>
      </c>
      <c r="P1106" s="828">
        <v>1.7556451612903226</v>
      </c>
      <c r="Q1106" s="833">
        <v>311</v>
      </c>
    </row>
    <row r="1107" spans="1:17" ht="14.45" customHeight="1" x14ac:dyDescent="0.2">
      <c r="A1107" s="822" t="s">
        <v>6748</v>
      </c>
      <c r="B1107" s="823" t="s">
        <v>5811</v>
      </c>
      <c r="C1107" s="823" t="s">
        <v>5728</v>
      </c>
      <c r="D1107" s="823" t="s">
        <v>5848</v>
      </c>
      <c r="E1107" s="823" t="s">
        <v>5843</v>
      </c>
      <c r="F1107" s="832">
        <v>1</v>
      </c>
      <c r="G1107" s="832">
        <v>179</v>
      </c>
      <c r="H1107" s="832">
        <v>1</v>
      </c>
      <c r="I1107" s="832">
        <v>179</v>
      </c>
      <c r="J1107" s="832">
        <v>1</v>
      </c>
      <c r="K1107" s="832">
        <v>179</v>
      </c>
      <c r="L1107" s="832">
        <v>1</v>
      </c>
      <c r="M1107" s="832">
        <v>179</v>
      </c>
      <c r="N1107" s="832"/>
      <c r="O1107" s="832"/>
      <c r="P1107" s="828"/>
      <c r="Q1107" s="833"/>
    </row>
    <row r="1108" spans="1:17" ht="14.45" customHeight="1" x14ac:dyDescent="0.2">
      <c r="A1108" s="822" t="s">
        <v>6748</v>
      </c>
      <c r="B1108" s="823" t="s">
        <v>5811</v>
      </c>
      <c r="C1108" s="823" t="s">
        <v>5728</v>
      </c>
      <c r="D1108" s="823" t="s">
        <v>5849</v>
      </c>
      <c r="E1108" s="823" t="s">
        <v>5847</v>
      </c>
      <c r="F1108" s="832">
        <v>14</v>
      </c>
      <c r="G1108" s="832">
        <v>5334</v>
      </c>
      <c r="H1108" s="832">
        <v>0.81497326203208553</v>
      </c>
      <c r="I1108" s="832">
        <v>381</v>
      </c>
      <c r="J1108" s="832">
        <v>17</v>
      </c>
      <c r="K1108" s="832">
        <v>6545</v>
      </c>
      <c r="L1108" s="832">
        <v>1</v>
      </c>
      <c r="M1108" s="832">
        <v>385</v>
      </c>
      <c r="N1108" s="832">
        <v>11</v>
      </c>
      <c r="O1108" s="832">
        <v>4268</v>
      </c>
      <c r="P1108" s="828">
        <v>0.65210084033613447</v>
      </c>
      <c r="Q1108" s="833">
        <v>388</v>
      </c>
    </row>
    <row r="1109" spans="1:17" ht="14.45" customHeight="1" x14ac:dyDescent="0.2">
      <c r="A1109" s="822" t="s">
        <v>6748</v>
      </c>
      <c r="B1109" s="823" t="s">
        <v>5811</v>
      </c>
      <c r="C1109" s="823" t="s">
        <v>5728</v>
      </c>
      <c r="D1109" s="823" t="s">
        <v>5793</v>
      </c>
      <c r="E1109" s="823" t="s">
        <v>5794</v>
      </c>
      <c r="F1109" s="832"/>
      <c r="G1109" s="832"/>
      <c r="H1109" s="832"/>
      <c r="I1109" s="832"/>
      <c r="J1109" s="832">
        <v>1</v>
      </c>
      <c r="K1109" s="832">
        <v>622</v>
      </c>
      <c r="L1109" s="832">
        <v>1</v>
      </c>
      <c r="M1109" s="832">
        <v>622</v>
      </c>
      <c r="N1109" s="832"/>
      <c r="O1109" s="832"/>
      <c r="P1109" s="828"/>
      <c r="Q1109" s="833"/>
    </row>
    <row r="1110" spans="1:17" ht="14.45" customHeight="1" x14ac:dyDescent="0.2">
      <c r="A1110" s="822" t="s">
        <v>6748</v>
      </c>
      <c r="B1110" s="823" t="s">
        <v>5811</v>
      </c>
      <c r="C1110" s="823" t="s">
        <v>5728</v>
      </c>
      <c r="D1110" s="823" t="s">
        <v>5795</v>
      </c>
      <c r="E1110" s="823" t="s">
        <v>5796</v>
      </c>
      <c r="F1110" s="832"/>
      <c r="G1110" s="832"/>
      <c r="H1110" s="832"/>
      <c r="I1110" s="832"/>
      <c r="J1110" s="832">
        <v>1</v>
      </c>
      <c r="K1110" s="832">
        <v>355</v>
      </c>
      <c r="L1110" s="832">
        <v>1</v>
      </c>
      <c r="M1110" s="832">
        <v>355</v>
      </c>
      <c r="N1110" s="832"/>
      <c r="O1110" s="832"/>
      <c r="P1110" s="828"/>
      <c r="Q1110" s="833"/>
    </row>
    <row r="1111" spans="1:17" ht="14.45" customHeight="1" x14ac:dyDescent="0.2">
      <c r="A1111" s="822" t="s">
        <v>6748</v>
      </c>
      <c r="B1111" s="823" t="s">
        <v>5811</v>
      </c>
      <c r="C1111" s="823" t="s">
        <v>5728</v>
      </c>
      <c r="D1111" s="823" t="s">
        <v>5799</v>
      </c>
      <c r="E1111" s="823" t="s">
        <v>5800</v>
      </c>
      <c r="F1111" s="832"/>
      <c r="G1111" s="832"/>
      <c r="H1111" s="832"/>
      <c r="I1111" s="832"/>
      <c r="J1111" s="832">
        <v>1</v>
      </c>
      <c r="K1111" s="832">
        <v>179</v>
      </c>
      <c r="L1111" s="832">
        <v>1</v>
      </c>
      <c r="M1111" s="832">
        <v>179</v>
      </c>
      <c r="N1111" s="832"/>
      <c r="O1111" s="832"/>
      <c r="P1111" s="828"/>
      <c r="Q1111" s="833"/>
    </row>
    <row r="1112" spans="1:17" ht="14.45" customHeight="1" x14ac:dyDescent="0.2">
      <c r="A1112" s="822" t="s">
        <v>6748</v>
      </c>
      <c r="B1112" s="823" t="s">
        <v>5731</v>
      </c>
      <c r="C1112" s="823" t="s">
        <v>5728</v>
      </c>
      <c r="D1112" s="823" t="s">
        <v>5779</v>
      </c>
      <c r="E1112" s="823" t="s">
        <v>5780</v>
      </c>
      <c r="F1112" s="832"/>
      <c r="G1112" s="832"/>
      <c r="H1112" s="832"/>
      <c r="I1112" s="832"/>
      <c r="J1112" s="832"/>
      <c r="K1112" s="832"/>
      <c r="L1112" s="832"/>
      <c r="M1112" s="832"/>
      <c r="N1112" s="832">
        <v>3</v>
      </c>
      <c r="O1112" s="832">
        <v>1080</v>
      </c>
      <c r="P1112" s="828"/>
      <c r="Q1112" s="833">
        <v>360</v>
      </c>
    </row>
    <row r="1113" spans="1:17" ht="14.45" customHeight="1" x14ac:dyDescent="0.2">
      <c r="A1113" s="822" t="s">
        <v>6749</v>
      </c>
      <c r="B1113" s="823" t="s">
        <v>5811</v>
      </c>
      <c r="C1113" s="823" t="s">
        <v>5756</v>
      </c>
      <c r="D1113" s="823" t="s">
        <v>5828</v>
      </c>
      <c r="E1113" s="823" t="s">
        <v>5829</v>
      </c>
      <c r="F1113" s="832">
        <v>4</v>
      </c>
      <c r="G1113" s="832">
        <v>3619</v>
      </c>
      <c r="H1113" s="832"/>
      <c r="I1113" s="832">
        <v>904.75</v>
      </c>
      <c r="J1113" s="832"/>
      <c r="K1113" s="832"/>
      <c r="L1113" s="832"/>
      <c r="M1113" s="832"/>
      <c r="N1113" s="832"/>
      <c r="O1113" s="832"/>
      <c r="P1113" s="828"/>
      <c r="Q1113" s="833"/>
    </row>
    <row r="1114" spans="1:17" ht="14.45" customHeight="1" x14ac:dyDescent="0.2">
      <c r="A1114" s="822" t="s">
        <v>6749</v>
      </c>
      <c r="B1114" s="823" t="s">
        <v>5811</v>
      </c>
      <c r="C1114" s="823" t="s">
        <v>5728</v>
      </c>
      <c r="D1114" s="823" t="s">
        <v>5887</v>
      </c>
      <c r="E1114" s="823" t="s">
        <v>5888</v>
      </c>
      <c r="F1114" s="832">
        <v>2</v>
      </c>
      <c r="G1114" s="832">
        <v>392</v>
      </c>
      <c r="H1114" s="832"/>
      <c r="I1114" s="832">
        <v>196</v>
      </c>
      <c r="J1114" s="832"/>
      <c r="K1114" s="832"/>
      <c r="L1114" s="832"/>
      <c r="M1114" s="832"/>
      <c r="N1114" s="832"/>
      <c r="O1114" s="832"/>
      <c r="P1114" s="828"/>
      <c r="Q1114" s="833"/>
    </row>
    <row r="1115" spans="1:17" ht="14.45" customHeight="1" x14ac:dyDescent="0.2">
      <c r="A1115" s="822" t="s">
        <v>6749</v>
      </c>
      <c r="B1115" s="823" t="s">
        <v>5811</v>
      </c>
      <c r="C1115" s="823" t="s">
        <v>5728</v>
      </c>
      <c r="D1115" s="823" t="s">
        <v>5819</v>
      </c>
      <c r="E1115" s="823" t="s">
        <v>5820</v>
      </c>
      <c r="F1115" s="832">
        <v>242</v>
      </c>
      <c r="G1115" s="832">
        <v>60984</v>
      </c>
      <c r="H1115" s="832">
        <v>1.0393700787401574</v>
      </c>
      <c r="I1115" s="832">
        <v>252</v>
      </c>
      <c r="J1115" s="832">
        <v>231</v>
      </c>
      <c r="K1115" s="832">
        <v>58674</v>
      </c>
      <c r="L1115" s="832">
        <v>1</v>
      </c>
      <c r="M1115" s="832">
        <v>254</v>
      </c>
      <c r="N1115" s="832">
        <v>139</v>
      </c>
      <c r="O1115" s="832">
        <v>35445</v>
      </c>
      <c r="P1115" s="828">
        <v>0.6041006237856632</v>
      </c>
      <c r="Q1115" s="833">
        <v>255</v>
      </c>
    </row>
    <row r="1116" spans="1:17" ht="14.45" customHeight="1" x14ac:dyDescent="0.2">
      <c r="A1116" s="822" t="s">
        <v>6749</v>
      </c>
      <c r="B1116" s="823" t="s">
        <v>5811</v>
      </c>
      <c r="C1116" s="823" t="s">
        <v>5728</v>
      </c>
      <c r="D1116" s="823" t="s">
        <v>5821</v>
      </c>
      <c r="E1116" s="823" t="s">
        <v>5822</v>
      </c>
      <c r="F1116" s="832">
        <v>204</v>
      </c>
      <c r="G1116" s="832">
        <v>25908</v>
      </c>
      <c r="H1116" s="832">
        <v>1.0437515107565869</v>
      </c>
      <c r="I1116" s="832">
        <v>127</v>
      </c>
      <c r="J1116" s="832">
        <v>197</v>
      </c>
      <c r="K1116" s="832">
        <v>24822</v>
      </c>
      <c r="L1116" s="832">
        <v>1</v>
      </c>
      <c r="M1116" s="832">
        <v>126</v>
      </c>
      <c r="N1116" s="832">
        <v>109</v>
      </c>
      <c r="O1116" s="832">
        <v>13843</v>
      </c>
      <c r="P1116" s="828">
        <v>0.55769075819837244</v>
      </c>
      <c r="Q1116" s="833">
        <v>127</v>
      </c>
    </row>
    <row r="1117" spans="1:17" ht="14.45" customHeight="1" x14ac:dyDescent="0.2">
      <c r="A1117" s="822" t="s">
        <v>6749</v>
      </c>
      <c r="B1117" s="823" t="s">
        <v>5811</v>
      </c>
      <c r="C1117" s="823" t="s">
        <v>5728</v>
      </c>
      <c r="D1117" s="823" t="s">
        <v>5832</v>
      </c>
      <c r="E1117" s="823" t="s">
        <v>5833</v>
      </c>
      <c r="F1117" s="832">
        <v>8</v>
      </c>
      <c r="G1117" s="832">
        <v>3968</v>
      </c>
      <c r="H1117" s="832"/>
      <c r="I1117" s="832">
        <v>496</v>
      </c>
      <c r="J1117" s="832"/>
      <c r="K1117" s="832"/>
      <c r="L1117" s="832"/>
      <c r="M1117" s="832"/>
      <c r="N1117" s="832"/>
      <c r="O1117" s="832"/>
      <c r="P1117" s="828"/>
      <c r="Q1117" s="833"/>
    </row>
    <row r="1118" spans="1:17" ht="14.45" customHeight="1" x14ac:dyDescent="0.2">
      <c r="A1118" s="822" t="s">
        <v>6749</v>
      </c>
      <c r="B1118" s="823" t="s">
        <v>5811</v>
      </c>
      <c r="C1118" s="823" t="s">
        <v>5728</v>
      </c>
      <c r="D1118" s="823" t="s">
        <v>5834</v>
      </c>
      <c r="E1118" s="823" t="s">
        <v>5835</v>
      </c>
      <c r="F1118" s="832">
        <v>3</v>
      </c>
      <c r="G1118" s="832">
        <v>2067</v>
      </c>
      <c r="H1118" s="832"/>
      <c r="I1118" s="832">
        <v>689</v>
      </c>
      <c r="J1118" s="832"/>
      <c r="K1118" s="832"/>
      <c r="L1118" s="832"/>
      <c r="M1118" s="832"/>
      <c r="N1118" s="832"/>
      <c r="O1118" s="832"/>
      <c r="P1118" s="828"/>
      <c r="Q1118" s="833"/>
    </row>
    <row r="1119" spans="1:17" ht="14.45" customHeight="1" x14ac:dyDescent="0.2">
      <c r="A1119" s="822" t="s">
        <v>6749</v>
      </c>
      <c r="B1119" s="823" t="s">
        <v>5811</v>
      </c>
      <c r="C1119" s="823" t="s">
        <v>5728</v>
      </c>
      <c r="D1119" s="823" t="s">
        <v>5836</v>
      </c>
      <c r="E1119" s="823" t="s">
        <v>5833</v>
      </c>
      <c r="F1119" s="832">
        <v>8</v>
      </c>
      <c r="G1119" s="832">
        <v>4552</v>
      </c>
      <c r="H1119" s="832">
        <v>0.99301919720767884</v>
      </c>
      <c r="I1119" s="832">
        <v>569</v>
      </c>
      <c r="J1119" s="832">
        <v>8</v>
      </c>
      <c r="K1119" s="832">
        <v>4584</v>
      </c>
      <c r="L1119" s="832">
        <v>1</v>
      </c>
      <c r="M1119" s="832">
        <v>573</v>
      </c>
      <c r="N1119" s="832"/>
      <c r="O1119" s="832"/>
      <c r="P1119" s="828"/>
      <c r="Q1119" s="833"/>
    </row>
    <row r="1120" spans="1:17" ht="14.45" customHeight="1" x14ac:dyDescent="0.2">
      <c r="A1120" s="822" t="s">
        <v>6749</v>
      </c>
      <c r="B1120" s="823" t="s">
        <v>5811</v>
      </c>
      <c r="C1120" s="823" t="s">
        <v>5728</v>
      </c>
      <c r="D1120" s="823" t="s">
        <v>5837</v>
      </c>
      <c r="E1120" s="823" t="s">
        <v>5835</v>
      </c>
      <c r="F1120" s="832">
        <v>1</v>
      </c>
      <c r="G1120" s="832">
        <v>762</v>
      </c>
      <c r="H1120" s="832">
        <v>0.24869451697127937</v>
      </c>
      <c r="I1120" s="832">
        <v>762</v>
      </c>
      <c r="J1120" s="832">
        <v>4</v>
      </c>
      <c r="K1120" s="832">
        <v>3064</v>
      </c>
      <c r="L1120" s="832">
        <v>1</v>
      </c>
      <c r="M1120" s="832">
        <v>766</v>
      </c>
      <c r="N1120" s="832">
        <v>5</v>
      </c>
      <c r="O1120" s="832">
        <v>3845</v>
      </c>
      <c r="P1120" s="828">
        <v>1.2548955613577024</v>
      </c>
      <c r="Q1120" s="833">
        <v>769</v>
      </c>
    </row>
    <row r="1121" spans="1:17" ht="14.45" customHeight="1" x14ac:dyDescent="0.2">
      <c r="A1121" s="822" t="s">
        <v>6749</v>
      </c>
      <c r="B1121" s="823" t="s">
        <v>5811</v>
      </c>
      <c r="C1121" s="823" t="s">
        <v>5728</v>
      </c>
      <c r="D1121" s="823" t="s">
        <v>5889</v>
      </c>
      <c r="E1121" s="823" t="s">
        <v>5854</v>
      </c>
      <c r="F1121" s="832">
        <v>681</v>
      </c>
      <c r="G1121" s="832">
        <v>557739</v>
      </c>
      <c r="H1121" s="832">
        <v>1.2080038466286769</v>
      </c>
      <c r="I1121" s="832">
        <v>819</v>
      </c>
      <c r="J1121" s="832">
        <v>561</v>
      </c>
      <c r="K1121" s="832">
        <v>461703</v>
      </c>
      <c r="L1121" s="832">
        <v>1</v>
      </c>
      <c r="M1121" s="832">
        <v>823</v>
      </c>
      <c r="N1121" s="832">
        <v>418</v>
      </c>
      <c r="O1121" s="832">
        <v>345268</v>
      </c>
      <c r="P1121" s="828">
        <v>0.74781407095037289</v>
      </c>
      <c r="Q1121" s="833">
        <v>826</v>
      </c>
    </row>
    <row r="1122" spans="1:17" ht="14.45" customHeight="1" x14ac:dyDescent="0.2">
      <c r="A1122" s="822" t="s">
        <v>6749</v>
      </c>
      <c r="B1122" s="823" t="s">
        <v>5811</v>
      </c>
      <c r="C1122" s="823" t="s">
        <v>5728</v>
      </c>
      <c r="D1122" s="823" t="s">
        <v>5823</v>
      </c>
      <c r="E1122" s="823" t="s">
        <v>5796</v>
      </c>
      <c r="F1122" s="832">
        <v>1</v>
      </c>
      <c r="G1122" s="832">
        <v>464</v>
      </c>
      <c r="H1122" s="832"/>
      <c r="I1122" s="832">
        <v>464</v>
      </c>
      <c r="J1122" s="832"/>
      <c r="K1122" s="832"/>
      <c r="L1122" s="832"/>
      <c r="M1122" s="832"/>
      <c r="N1122" s="832"/>
      <c r="O1122" s="832"/>
      <c r="P1122" s="828"/>
      <c r="Q1122" s="833"/>
    </row>
    <row r="1123" spans="1:17" ht="14.45" customHeight="1" x14ac:dyDescent="0.2">
      <c r="A1123" s="822" t="s">
        <v>6749</v>
      </c>
      <c r="B1123" s="823" t="s">
        <v>5811</v>
      </c>
      <c r="C1123" s="823" t="s">
        <v>5728</v>
      </c>
      <c r="D1123" s="823" t="s">
        <v>5842</v>
      </c>
      <c r="E1123" s="823" t="s">
        <v>5843</v>
      </c>
      <c r="F1123" s="832">
        <v>159</v>
      </c>
      <c r="G1123" s="832">
        <v>34185</v>
      </c>
      <c r="H1123" s="832">
        <v>1.0939900153609832</v>
      </c>
      <c r="I1123" s="832">
        <v>215</v>
      </c>
      <c r="J1123" s="832">
        <v>144</v>
      </c>
      <c r="K1123" s="832">
        <v>31248</v>
      </c>
      <c r="L1123" s="832">
        <v>1</v>
      </c>
      <c r="M1123" s="832">
        <v>217</v>
      </c>
      <c r="N1123" s="832">
        <v>104</v>
      </c>
      <c r="O1123" s="832">
        <v>22776</v>
      </c>
      <c r="P1123" s="828">
        <v>0.72887864823348691</v>
      </c>
      <c r="Q1123" s="833">
        <v>219</v>
      </c>
    </row>
    <row r="1124" spans="1:17" ht="14.45" customHeight="1" x14ac:dyDescent="0.2">
      <c r="A1124" s="822" t="s">
        <v>6749</v>
      </c>
      <c r="B1124" s="823" t="s">
        <v>5811</v>
      </c>
      <c r="C1124" s="823" t="s">
        <v>5728</v>
      </c>
      <c r="D1124" s="823" t="s">
        <v>5779</v>
      </c>
      <c r="E1124" s="823" t="s">
        <v>5780</v>
      </c>
      <c r="F1124" s="832">
        <v>1</v>
      </c>
      <c r="G1124" s="832">
        <v>355</v>
      </c>
      <c r="H1124" s="832">
        <v>0.49581005586592181</v>
      </c>
      <c r="I1124" s="832">
        <v>355</v>
      </c>
      <c r="J1124" s="832">
        <v>2</v>
      </c>
      <c r="K1124" s="832">
        <v>716</v>
      </c>
      <c r="L1124" s="832">
        <v>1</v>
      </c>
      <c r="M1124" s="832">
        <v>358</v>
      </c>
      <c r="N1124" s="832"/>
      <c r="O1124" s="832"/>
      <c r="P1124" s="828"/>
      <c r="Q1124" s="833"/>
    </row>
    <row r="1125" spans="1:17" ht="14.45" customHeight="1" x14ac:dyDescent="0.2">
      <c r="A1125" s="822" t="s">
        <v>6749</v>
      </c>
      <c r="B1125" s="823" t="s">
        <v>5811</v>
      </c>
      <c r="C1125" s="823" t="s">
        <v>5728</v>
      </c>
      <c r="D1125" s="823" t="s">
        <v>5844</v>
      </c>
      <c r="E1125" s="823" t="s">
        <v>5845</v>
      </c>
      <c r="F1125" s="832">
        <v>776</v>
      </c>
      <c r="G1125" s="832">
        <v>66736</v>
      </c>
      <c r="H1125" s="832">
        <v>1.0248157248157248</v>
      </c>
      <c r="I1125" s="832">
        <v>86</v>
      </c>
      <c r="J1125" s="832">
        <v>740</v>
      </c>
      <c r="K1125" s="832">
        <v>65120</v>
      </c>
      <c r="L1125" s="832">
        <v>1</v>
      </c>
      <c r="M1125" s="832">
        <v>88</v>
      </c>
      <c r="N1125" s="832">
        <v>477</v>
      </c>
      <c r="O1125" s="832">
        <v>42453</v>
      </c>
      <c r="P1125" s="828">
        <v>0.65191953316953322</v>
      </c>
      <c r="Q1125" s="833">
        <v>89</v>
      </c>
    </row>
    <row r="1126" spans="1:17" ht="14.45" customHeight="1" x14ac:dyDescent="0.2">
      <c r="A1126" s="822" t="s">
        <v>6749</v>
      </c>
      <c r="B1126" s="823" t="s">
        <v>5811</v>
      </c>
      <c r="C1126" s="823" t="s">
        <v>5728</v>
      </c>
      <c r="D1126" s="823" t="s">
        <v>5824</v>
      </c>
      <c r="E1126" s="823" t="s">
        <v>5825</v>
      </c>
      <c r="F1126" s="832">
        <v>1</v>
      </c>
      <c r="G1126" s="832">
        <v>720</v>
      </c>
      <c r="H1126" s="832"/>
      <c r="I1126" s="832">
        <v>720</v>
      </c>
      <c r="J1126" s="832"/>
      <c r="K1126" s="832"/>
      <c r="L1126" s="832"/>
      <c r="M1126" s="832"/>
      <c r="N1126" s="832"/>
      <c r="O1126" s="832"/>
      <c r="P1126" s="828"/>
      <c r="Q1126" s="833"/>
    </row>
    <row r="1127" spans="1:17" ht="14.45" customHeight="1" x14ac:dyDescent="0.2">
      <c r="A1127" s="822" t="s">
        <v>6749</v>
      </c>
      <c r="B1127" s="823" t="s">
        <v>5811</v>
      </c>
      <c r="C1127" s="823" t="s">
        <v>5728</v>
      </c>
      <c r="D1127" s="823" t="s">
        <v>5890</v>
      </c>
      <c r="E1127" s="823" t="s">
        <v>5854</v>
      </c>
      <c r="F1127" s="832">
        <v>47</v>
      </c>
      <c r="G1127" s="832">
        <v>44791</v>
      </c>
      <c r="H1127" s="832">
        <v>0.34705563303889664</v>
      </c>
      <c r="I1127" s="832">
        <v>953</v>
      </c>
      <c r="J1127" s="832">
        <v>135</v>
      </c>
      <c r="K1127" s="832">
        <v>129060</v>
      </c>
      <c r="L1127" s="832">
        <v>1</v>
      </c>
      <c r="M1127" s="832">
        <v>956</v>
      </c>
      <c r="N1127" s="832">
        <v>45</v>
      </c>
      <c r="O1127" s="832">
        <v>43155</v>
      </c>
      <c r="P1127" s="828">
        <v>0.33437935843793587</v>
      </c>
      <c r="Q1127" s="833">
        <v>959</v>
      </c>
    </row>
    <row r="1128" spans="1:17" ht="14.45" customHeight="1" x14ac:dyDescent="0.2">
      <c r="A1128" s="822" t="s">
        <v>6749</v>
      </c>
      <c r="B1128" s="823" t="s">
        <v>5811</v>
      </c>
      <c r="C1128" s="823" t="s">
        <v>5728</v>
      </c>
      <c r="D1128" s="823" t="s">
        <v>5853</v>
      </c>
      <c r="E1128" s="823" t="s">
        <v>5854</v>
      </c>
      <c r="F1128" s="832">
        <v>40</v>
      </c>
      <c r="G1128" s="832">
        <v>29840</v>
      </c>
      <c r="H1128" s="832">
        <v>0.94983447924624398</v>
      </c>
      <c r="I1128" s="832">
        <v>746</v>
      </c>
      <c r="J1128" s="832">
        <v>42</v>
      </c>
      <c r="K1128" s="832">
        <v>31416</v>
      </c>
      <c r="L1128" s="832">
        <v>1</v>
      </c>
      <c r="M1128" s="832">
        <v>748</v>
      </c>
      <c r="N1128" s="832">
        <v>16</v>
      </c>
      <c r="O1128" s="832">
        <v>11984</v>
      </c>
      <c r="P1128" s="828">
        <v>0.38146167557932265</v>
      </c>
      <c r="Q1128" s="833">
        <v>749</v>
      </c>
    </row>
    <row r="1129" spans="1:17" ht="14.45" customHeight="1" x14ac:dyDescent="0.2">
      <c r="A1129" s="822" t="s">
        <v>6749</v>
      </c>
      <c r="B1129" s="823" t="s">
        <v>5811</v>
      </c>
      <c r="C1129" s="823" t="s">
        <v>5728</v>
      </c>
      <c r="D1129" s="823" t="s">
        <v>5855</v>
      </c>
      <c r="E1129" s="823" t="s">
        <v>5856</v>
      </c>
      <c r="F1129" s="832">
        <v>2</v>
      </c>
      <c r="G1129" s="832">
        <v>1088</v>
      </c>
      <c r="H1129" s="832">
        <v>0.39853479853479856</v>
      </c>
      <c r="I1129" s="832">
        <v>544</v>
      </c>
      <c r="J1129" s="832">
        <v>5</v>
      </c>
      <c r="K1129" s="832">
        <v>2730</v>
      </c>
      <c r="L1129" s="832">
        <v>1</v>
      </c>
      <c r="M1129" s="832">
        <v>546</v>
      </c>
      <c r="N1129" s="832"/>
      <c r="O1129" s="832"/>
      <c r="P1129" s="828"/>
      <c r="Q1129" s="833"/>
    </row>
    <row r="1130" spans="1:17" ht="14.45" customHeight="1" x14ac:dyDescent="0.2">
      <c r="A1130" s="822" t="s">
        <v>6749</v>
      </c>
      <c r="B1130" s="823" t="s">
        <v>5811</v>
      </c>
      <c r="C1130" s="823" t="s">
        <v>5728</v>
      </c>
      <c r="D1130" s="823" t="s">
        <v>5846</v>
      </c>
      <c r="E1130" s="823" t="s">
        <v>5847</v>
      </c>
      <c r="F1130" s="832">
        <v>1</v>
      </c>
      <c r="G1130" s="832">
        <v>308</v>
      </c>
      <c r="H1130" s="832">
        <v>0.99354838709677418</v>
      </c>
      <c r="I1130" s="832">
        <v>308</v>
      </c>
      <c r="J1130" s="832">
        <v>1</v>
      </c>
      <c r="K1130" s="832">
        <v>310</v>
      </c>
      <c r="L1130" s="832">
        <v>1</v>
      </c>
      <c r="M1130" s="832">
        <v>310</v>
      </c>
      <c r="N1130" s="832"/>
      <c r="O1130" s="832"/>
      <c r="P1130" s="828"/>
      <c r="Q1130" s="833"/>
    </row>
    <row r="1131" spans="1:17" ht="14.45" customHeight="1" x14ac:dyDescent="0.2">
      <c r="A1131" s="822" t="s">
        <v>6749</v>
      </c>
      <c r="B1131" s="823" t="s">
        <v>5811</v>
      </c>
      <c r="C1131" s="823" t="s">
        <v>5728</v>
      </c>
      <c r="D1131" s="823" t="s">
        <v>5848</v>
      </c>
      <c r="E1131" s="823" t="s">
        <v>5843</v>
      </c>
      <c r="F1131" s="832">
        <v>11</v>
      </c>
      <c r="G1131" s="832">
        <v>1969</v>
      </c>
      <c r="H1131" s="832">
        <v>0.7857142857142857</v>
      </c>
      <c r="I1131" s="832">
        <v>179</v>
      </c>
      <c r="J1131" s="832">
        <v>14</v>
      </c>
      <c r="K1131" s="832">
        <v>2506</v>
      </c>
      <c r="L1131" s="832">
        <v>1</v>
      </c>
      <c r="M1131" s="832">
        <v>179</v>
      </c>
      <c r="N1131" s="832">
        <v>3</v>
      </c>
      <c r="O1131" s="832">
        <v>540</v>
      </c>
      <c r="P1131" s="828">
        <v>0.2154828411811652</v>
      </c>
      <c r="Q1131" s="833">
        <v>180</v>
      </c>
    </row>
    <row r="1132" spans="1:17" ht="14.45" customHeight="1" x14ac:dyDescent="0.2">
      <c r="A1132" s="822" t="s">
        <v>6749</v>
      </c>
      <c r="B1132" s="823" t="s">
        <v>5811</v>
      </c>
      <c r="C1132" s="823" t="s">
        <v>5728</v>
      </c>
      <c r="D1132" s="823" t="s">
        <v>5849</v>
      </c>
      <c r="E1132" s="823" t="s">
        <v>5847</v>
      </c>
      <c r="F1132" s="832">
        <v>12</v>
      </c>
      <c r="G1132" s="832">
        <v>4572</v>
      </c>
      <c r="H1132" s="832">
        <v>0.65974025974025974</v>
      </c>
      <c r="I1132" s="832">
        <v>381</v>
      </c>
      <c r="J1132" s="832">
        <v>18</v>
      </c>
      <c r="K1132" s="832">
        <v>6930</v>
      </c>
      <c r="L1132" s="832">
        <v>1</v>
      </c>
      <c r="M1132" s="832">
        <v>385</v>
      </c>
      <c r="N1132" s="832">
        <v>5</v>
      </c>
      <c r="O1132" s="832">
        <v>1940</v>
      </c>
      <c r="P1132" s="828">
        <v>0.27994227994227994</v>
      </c>
      <c r="Q1132" s="833">
        <v>388</v>
      </c>
    </row>
    <row r="1133" spans="1:17" ht="14.45" customHeight="1" x14ac:dyDescent="0.2">
      <c r="A1133" s="822" t="s">
        <v>6749</v>
      </c>
      <c r="B1133" s="823" t="s">
        <v>5811</v>
      </c>
      <c r="C1133" s="823" t="s">
        <v>5728</v>
      </c>
      <c r="D1133" s="823" t="s">
        <v>5850</v>
      </c>
      <c r="E1133" s="823" t="s">
        <v>5851</v>
      </c>
      <c r="F1133" s="832"/>
      <c r="G1133" s="832"/>
      <c r="H1133" s="832"/>
      <c r="I1133" s="832"/>
      <c r="J1133" s="832">
        <v>1</v>
      </c>
      <c r="K1133" s="832">
        <v>275</v>
      </c>
      <c r="L1133" s="832">
        <v>1</v>
      </c>
      <c r="M1133" s="832">
        <v>275</v>
      </c>
      <c r="N1133" s="832"/>
      <c r="O1133" s="832"/>
      <c r="P1133" s="828"/>
      <c r="Q1133" s="833"/>
    </row>
    <row r="1134" spans="1:17" ht="14.45" customHeight="1" x14ac:dyDescent="0.2">
      <c r="A1134" s="822" t="s">
        <v>6749</v>
      </c>
      <c r="B1134" s="823" t="s">
        <v>5811</v>
      </c>
      <c r="C1134" s="823" t="s">
        <v>5728</v>
      </c>
      <c r="D1134" s="823" t="s">
        <v>5891</v>
      </c>
      <c r="E1134" s="823" t="s">
        <v>5892</v>
      </c>
      <c r="F1134" s="832">
        <v>1</v>
      </c>
      <c r="G1134" s="832">
        <v>100</v>
      </c>
      <c r="H1134" s="832">
        <v>1</v>
      </c>
      <c r="I1134" s="832">
        <v>100</v>
      </c>
      <c r="J1134" s="832">
        <v>1</v>
      </c>
      <c r="K1134" s="832">
        <v>100</v>
      </c>
      <c r="L1134" s="832">
        <v>1</v>
      </c>
      <c r="M1134" s="832">
        <v>100</v>
      </c>
      <c r="N1134" s="832"/>
      <c r="O1134" s="832"/>
      <c r="P1134" s="828"/>
      <c r="Q1134" s="833"/>
    </row>
    <row r="1135" spans="1:17" ht="14.45" customHeight="1" x14ac:dyDescent="0.2">
      <c r="A1135" s="822" t="s">
        <v>6749</v>
      </c>
      <c r="B1135" s="823" t="s">
        <v>5811</v>
      </c>
      <c r="C1135" s="823" t="s">
        <v>5728</v>
      </c>
      <c r="D1135" s="823" t="s">
        <v>5795</v>
      </c>
      <c r="E1135" s="823" t="s">
        <v>5796</v>
      </c>
      <c r="F1135" s="832"/>
      <c r="G1135" s="832"/>
      <c r="H1135" s="832"/>
      <c r="I1135" s="832"/>
      <c r="J1135" s="832"/>
      <c r="K1135" s="832"/>
      <c r="L1135" s="832"/>
      <c r="M1135" s="832"/>
      <c r="N1135" s="832">
        <v>1</v>
      </c>
      <c r="O1135" s="832">
        <v>358</v>
      </c>
      <c r="P1135" s="828"/>
      <c r="Q1135" s="833">
        <v>358</v>
      </c>
    </row>
    <row r="1136" spans="1:17" ht="14.45" customHeight="1" x14ac:dyDescent="0.2">
      <c r="A1136" s="822" t="s">
        <v>6749</v>
      </c>
      <c r="B1136" s="823" t="s">
        <v>5811</v>
      </c>
      <c r="C1136" s="823" t="s">
        <v>5728</v>
      </c>
      <c r="D1136" s="823" t="s">
        <v>5852</v>
      </c>
      <c r="E1136" s="823" t="s">
        <v>5831</v>
      </c>
      <c r="F1136" s="832">
        <v>1</v>
      </c>
      <c r="G1136" s="832">
        <v>405</v>
      </c>
      <c r="H1136" s="832"/>
      <c r="I1136" s="832">
        <v>405</v>
      </c>
      <c r="J1136" s="832"/>
      <c r="K1136" s="832"/>
      <c r="L1136" s="832"/>
      <c r="M1136" s="832"/>
      <c r="N1136" s="832"/>
      <c r="O1136" s="832"/>
      <c r="P1136" s="828"/>
      <c r="Q1136" s="833"/>
    </row>
    <row r="1137" spans="1:17" ht="14.45" customHeight="1" x14ac:dyDescent="0.2">
      <c r="A1137" s="822" t="s">
        <v>6749</v>
      </c>
      <c r="B1137" s="823" t="s">
        <v>5811</v>
      </c>
      <c r="C1137" s="823" t="s">
        <v>5728</v>
      </c>
      <c r="D1137" s="823" t="s">
        <v>6736</v>
      </c>
      <c r="E1137" s="823" t="s">
        <v>6737</v>
      </c>
      <c r="F1137" s="832"/>
      <c r="G1137" s="832"/>
      <c r="H1137" s="832"/>
      <c r="I1137" s="832"/>
      <c r="J1137" s="832"/>
      <c r="K1137" s="832"/>
      <c r="L1137" s="832"/>
      <c r="M1137" s="832"/>
      <c r="N1137" s="832">
        <v>0</v>
      </c>
      <c r="O1137" s="832">
        <v>0</v>
      </c>
      <c r="P1137" s="828"/>
      <c r="Q1137" s="833"/>
    </row>
    <row r="1138" spans="1:17" ht="14.45" customHeight="1" x14ac:dyDescent="0.2">
      <c r="A1138" s="822" t="s">
        <v>6749</v>
      </c>
      <c r="B1138" s="823" t="s">
        <v>5811</v>
      </c>
      <c r="C1138" s="823" t="s">
        <v>5728</v>
      </c>
      <c r="D1138" s="823" t="s">
        <v>6738</v>
      </c>
      <c r="E1138" s="823" t="s">
        <v>6739</v>
      </c>
      <c r="F1138" s="832"/>
      <c r="G1138" s="832"/>
      <c r="H1138" s="832"/>
      <c r="I1138" s="832"/>
      <c r="J1138" s="832"/>
      <c r="K1138" s="832"/>
      <c r="L1138" s="832"/>
      <c r="M1138" s="832"/>
      <c r="N1138" s="832">
        <v>0</v>
      </c>
      <c r="O1138" s="832">
        <v>0</v>
      </c>
      <c r="P1138" s="828"/>
      <c r="Q1138" s="833"/>
    </row>
    <row r="1139" spans="1:17" ht="14.45" customHeight="1" x14ac:dyDescent="0.2">
      <c r="A1139" s="822" t="s">
        <v>6749</v>
      </c>
      <c r="B1139" s="823" t="s">
        <v>5731</v>
      </c>
      <c r="C1139" s="823" t="s">
        <v>5728</v>
      </c>
      <c r="D1139" s="823" t="s">
        <v>5779</v>
      </c>
      <c r="E1139" s="823" t="s">
        <v>5780</v>
      </c>
      <c r="F1139" s="832"/>
      <c r="G1139" s="832"/>
      <c r="H1139" s="832"/>
      <c r="I1139" s="832"/>
      <c r="J1139" s="832"/>
      <c r="K1139" s="832"/>
      <c r="L1139" s="832"/>
      <c r="M1139" s="832"/>
      <c r="N1139" s="832">
        <v>1</v>
      </c>
      <c r="O1139" s="832">
        <v>360</v>
      </c>
      <c r="P1139" s="828"/>
      <c r="Q1139" s="833">
        <v>360</v>
      </c>
    </row>
    <row r="1140" spans="1:17" ht="14.45" customHeight="1" x14ac:dyDescent="0.2">
      <c r="A1140" s="822" t="s">
        <v>6750</v>
      </c>
      <c r="B1140" s="823" t="s">
        <v>5811</v>
      </c>
      <c r="C1140" s="823" t="s">
        <v>5756</v>
      </c>
      <c r="D1140" s="823" t="s">
        <v>5759</v>
      </c>
      <c r="E1140" s="823" t="s">
        <v>5760</v>
      </c>
      <c r="F1140" s="832">
        <v>44</v>
      </c>
      <c r="G1140" s="832">
        <v>10676.16</v>
      </c>
      <c r="H1140" s="832">
        <v>1.2941176470588234</v>
      </c>
      <c r="I1140" s="832">
        <v>242.64</v>
      </c>
      <c r="J1140" s="832">
        <v>34</v>
      </c>
      <c r="K1140" s="832">
        <v>8249.76</v>
      </c>
      <c r="L1140" s="832">
        <v>1</v>
      </c>
      <c r="M1140" s="832">
        <v>242.64000000000001</v>
      </c>
      <c r="N1140" s="832"/>
      <c r="O1140" s="832"/>
      <c r="P1140" s="828"/>
      <c r="Q1140" s="833"/>
    </row>
    <row r="1141" spans="1:17" ht="14.45" customHeight="1" x14ac:dyDescent="0.2">
      <c r="A1141" s="822" t="s">
        <v>6750</v>
      </c>
      <c r="B1141" s="823" t="s">
        <v>5811</v>
      </c>
      <c r="C1141" s="823" t="s">
        <v>5728</v>
      </c>
      <c r="D1141" s="823" t="s">
        <v>5775</v>
      </c>
      <c r="E1141" s="823" t="s">
        <v>5776</v>
      </c>
      <c r="F1141" s="832">
        <v>3</v>
      </c>
      <c r="G1141" s="832">
        <v>390</v>
      </c>
      <c r="H1141" s="832">
        <v>0.74427480916030531</v>
      </c>
      <c r="I1141" s="832">
        <v>130</v>
      </c>
      <c r="J1141" s="832">
        <v>4</v>
      </c>
      <c r="K1141" s="832">
        <v>524</v>
      </c>
      <c r="L1141" s="832">
        <v>1</v>
      </c>
      <c r="M1141" s="832">
        <v>131</v>
      </c>
      <c r="N1141" s="832"/>
      <c r="O1141" s="832"/>
      <c r="P1141" s="828"/>
      <c r="Q1141" s="833"/>
    </row>
    <row r="1142" spans="1:17" ht="14.45" customHeight="1" x14ac:dyDescent="0.2">
      <c r="A1142" s="822" t="s">
        <v>6750</v>
      </c>
      <c r="B1142" s="823" t="s">
        <v>5811</v>
      </c>
      <c r="C1142" s="823" t="s">
        <v>5728</v>
      </c>
      <c r="D1142" s="823" t="s">
        <v>5819</v>
      </c>
      <c r="E1142" s="823" t="s">
        <v>5820</v>
      </c>
      <c r="F1142" s="832">
        <v>3</v>
      </c>
      <c r="G1142" s="832">
        <v>756</v>
      </c>
      <c r="H1142" s="832">
        <v>1.4881889763779528</v>
      </c>
      <c r="I1142" s="832">
        <v>252</v>
      </c>
      <c r="J1142" s="832">
        <v>2</v>
      </c>
      <c r="K1142" s="832">
        <v>508</v>
      </c>
      <c r="L1142" s="832">
        <v>1</v>
      </c>
      <c r="M1142" s="832">
        <v>254</v>
      </c>
      <c r="N1142" s="832"/>
      <c r="O1142" s="832"/>
      <c r="P1142" s="828"/>
      <c r="Q1142" s="833"/>
    </row>
    <row r="1143" spans="1:17" ht="14.45" customHeight="1" x14ac:dyDescent="0.2">
      <c r="A1143" s="822" t="s">
        <v>6750</v>
      </c>
      <c r="B1143" s="823" t="s">
        <v>5811</v>
      </c>
      <c r="C1143" s="823" t="s">
        <v>5728</v>
      </c>
      <c r="D1143" s="823" t="s">
        <v>5821</v>
      </c>
      <c r="E1143" s="823" t="s">
        <v>5822</v>
      </c>
      <c r="F1143" s="832">
        <v>4</v>
      </c>
      <c r="G1143" s="832">
        <v>508</v>
      </c>
      <c r="H1143" s="832"/>
      <c r="I1143" s="832">
        <v>127</v>
      </c>
      <c r="J1143" s="832"/>
      <c r="K1143" s="832"/>
      <c r="L1143" s="832"/>
      <c r="M1143" s="832"/>
      <c r="N1143" s="832"/>
      <c r="O1143" s="832"/>
      <c r="P1143" s="828"/>
      <c r="Q1143" s="833"/>
    </row>
    <row r="1144" spans="1:17" ht="14.45" customHeight="1" x14ac:dyDescent="0.2">
      <c r="A1144" s="822" t="s">
        <v>6750</v>
      </c>
      <c r="B1144" s="823" t="s">
        <v>5811</v>
      </c>
      <c r="C1144" s="823" t="s">
        <v>5728</v>
      </c>
      <c r="D1144" s="823" t="s">
        <v>5889</v>
      </c>
      <c r="E1144" s="823" t="s">
        <v>5854</v>
      </c>
      <c r="F1144" s="832">
        <v>3</v>
      </c>
      <c r="G1144" s="832">
        <v>2457</v>
      </c>
      <c r="H1144" s="832"/>
      <c r="I1144" s="832">
        <v>819</v>
      </c>
      <c r="J1144" s="832"/>
      <c r="K1144" s="832"/>
      <c r="L1144" s="832"/>
      <c r="M1144" s="832"/>
      <c r="N1144" s="832"/>
      <c r="O1144" s="832"/>
      <c r="P1144" s="828"/>
      <c r="Q1144" s="833"/>
    </row>
    <row r="1145" spans="1:17" ht="14.45" customHeight="1" x14ac:dyDescent="0.2">
      <c r="A1145" s="822" t="s">
        <v>6750</v>
      </c>
      <c r="B1145" s="823" t="s">
        <v>5811</v>
      </c>
      <c r="C1145" s="823" t="s">
        <v>5728</v>
      </c>
      <c r="D1145" s="823" t="s">
        <v>5842</v>
      </c>
      <c r="E1145" s="823" t="s">
        <v>5843</v>
      </c>
      <c r="F1145" s="832">
        <v>1</v>
      </c>
      <c r="G1145" s="832">
        <v>215</v>
      </c>
      <c r="H1145" s="832"/>
      <c r="I1145" s="832">
        <v>215</v>
      </c>
      <c r="J1145" s="832"/>
      <c r="K1145" s="832"/>
      <c r="L1145" s="832"/>
      <c r="M1145" s="832"/>
      <c r="N1145" s="832"/>
      <c r="O1145" s="832"/>
      <c r="P1145" s="828"/>
      <c r="Q1145" s="833"/>
    </row>
    <row r="1146" spans="1:17" ht="14.45" customHeight="1" x14ac:dyDescent="0.2">
      <c r="A1146" s="822" t="s">
        <v>6750</v>
      </c>
      <c r="B1146" s="823" t="s">
        <v>5811</v>
      </c>
      <c r="C1146" s="823" t="s">
        <v>5728</v>
      </c>
      <c r="D1146" s="823" t="s">
        <v>5779</v>
      </c>
      <c r="E1146" s="823" t="s">
        <v>5780</v>
      </c>
      <c r="F1146" s="832">
        <v>49</v>
      </c>
      <c r="G1146" s="832">
        <v>17395</v>
      </c>
      <c r="H1146" s="832">
        <v>0.57844506517690875</v>
      </c>
      <c r="I1146" s="832">
        <v>355</v>
      </c>
      <c r="J1146" s="832">
        <v>84</v>
      </c>
      <c r="K1146" s="832">
        <v>30072</v>
      </c>
      <c r="L1146" s="832">
        <v>1</v>
      </c>
      <c r="M1146" s="832">
        <v>358</v>
      </c>
      <c r="N1146" s="832"/>
      <c r="O1146" s="832"/>
      <c r="P1146" s="828"/>
      <c r="Q1146" s="833"/>
    </row>
    <row r="1147" spans="1:17" ht="14.45" customHeight="1" x14ac:dyDescent="0.2">
      <c r="A1147" s="822" t="s">
        <v>6750</v>
      </c>
      <c r="B1147" s="823" t="s">
        <v>5811</v>
      </c>
      <c r="C1147" s="823" t="s">
        <v>5728</v>
      </c>
      <c r="D1147" s="823" t="s">
        <v>5844</v>
      </c>
      <c r="E1147" s="823" t="s">
        <v>5845</v>
      </c>
      <c r="F1147" s="832">
        <v>3</v>
      </c>
      <c r="G1147" s="832">
        <v>258</v>
      </c>
      <c r="H1147" s="832"/>
      <c r="I1147" s="832">
        <v>86</v>
      </c>
      <c r="J1147" s="832"/>
      <c r="K1147" s="832"/>
      <c r="L1147" s="832"/>
      <c r="M1147" s="832"/>
      <c r="N1147" s="832"/>
      <c r="O1147" s="832"/>
      <c r="P1147" s="828"/>
      <c r="Q1147" s="833"/>
    </row>
    <row r="1148" spans="1:17" ht="14.45" customHeight="1" x14ac:dyDescent="0.2">
      <c r="A1148" s="822" t="s">
        <v>6750</v>
      </c>
      <c r="B1148" s="823" t="s">
        <v>5811</v>
      </c>
      <c r="C1148" s="823" t="s">
        <v>5728</v>
      </c>
      <c r="D1148" s="823" t="s">
        <v>5783</v>
      </c>
      <c r="E1148" s="823" t="s">
        <v>5784</v>
      </c>
      <c r="F1148" s="832"/>
      <c r="G1148" s="832"/>
      <c r="H1148" s="832"/>
      <c r="I1148" s="832"/>
      <c r="J1148" s="832">
        <v>318</v>
      </c>
      <c r="K1148" s="832">
        <v>38796</v>
      </c>
      <c r="L1148" s="832">
        <v>1</v>
      </c>
      <c r="M1148" s="832">
        <v>122</v>
      </c>
      <c r="N1148" s="832"/>
      <c r="O1148" s="832"/>
      <c r="P1148" s="828"/>
      <c r="Q1148" s="833"/>
    </row>
    <row r="1149" spans="1:17" ht="14.45" customHeight="1" x14ac:dyDescent="0.2">
      <c r="A1149" s="822" t="s">
        <v>6750</v>
      </c>
      <c r="B1149" s="823" t="s">
        <v>5811</v>
      </c>
      <c r="C1149" s="823" t="s">
        <v>5728</v>
      </c>
      <c r="D1149" s="823" t="s">
        <v>5793</v>
      </c>
      <c r="E1149" s="823" t="s">
        <v>5794</v>
      </c>
      <c r="F1149" s="832">
        <v>5</v>
      </c>
      <c r="G1149" s="832">
        <v>3100</v>
      </c>
      <c r="H1149" s="832">
        <v>9.4036279803433848E-2</v>
      </c>
      <c r="I1149" s="832">
        <v>620</v>
      </c>
      <c r="J1149" s="832">
        <v>53</v>
      </c>
      <c r="K1149" s="832">
        <v>32966</v>
      </c>
      <c r="L1149" s="832">
        <v>1</v>
      </c>
      <c r="M1149" s="832">
        <v>622</v>
      </c>
      <c r="N1149" s="832"/>
      <c r="O1149" s="832"/>
      <c r="P1149" s="828"/>
      <c r="Q1149" s="833"/>
    </row>
    <row r="1150" spans="1:17" ht="14.45" customHeight="1" x14ac:dyDescent="0.2">
      <c r="A1150" s="822" t="s">
        <v>6750</v>
      </c>
      <c r="B1150" s="823" t="s">
        <v>5811</v>
      </c>
      <c r="C1150" s="823" t="s">
        <v>5728</v>
      </c>
      <c r="D1150" s="823" t="s">
        <v>5797</v>
      </c>
      <c r="E1150" s="823" t="s">
        <v>5798</v>
      </c>
      <c r="F1150" s="832">
        <v>40</v>
      </c>
      <c r="G1150" s="832">
        <v>14960</v>
      </c>
      <c r="H1150" s="832">
        <v>1.5302782324058919</v>
      </c>
      <c r="I1150" s="832">
        <v>374</v>
      </c>
      <c r="J1150" s="832">
        <v>26</v>
      </c>
      <c r="K1150" s="832">
        <v>9776</v>
      </c>
      <c r="L1150" s="832">
        <v>1</v>
      </c>
      <c r="M1150" s="832">
        <v>376</v>
      </c>
      <c r="N1150" s="832"/>
      <c r="O1150" s="832"/>
      <c r="P1150" s="828"/>
      <c r="Q1150" s="833"/>
    </row>
    <row r="1151" spans="1:17" ht="14.45" customHeight="1" x14ac:dyDescent="0.2">
      <c r="A1151" s="822" t="s">
        <v>6750</v>
      </c>
      <c r="B1151" s="823" t="s">
        <v>5731</v>
      </c>
      <c r="C1151" s="823" t="s">
        <v>5756</v>
      </c>
      <c r="D1151" s="823" t="s">
        <v>5759</v>
      </c>
      <c r="E1151" s="823" t="s">
        <v>5760</v>
      </c>
      <c r="F1151" s="832"/>
      <c r="G1151" s="832"/>
      <c r="H1151" s="832"/>
      <c r="I1151" s="832"/>
      <c r="J1151" s="832"/>
      <c r="K1151" s="832"/>
      <c r="L1151" s="832"/>
      <c r="M1151" s="832"/>
      <c r="N1151" s="832">
        <v>29</v>
      </c>
      <c r="O1151" s="832">
        <v>5916.9599999999982</v>
      </c>
      <c r="P1151" s="828"/>
      <c r="Q1151" s="833">
        <v>204.0331034482758</v>
      </c>
    </row>
    <row r="1152" spans="1:17" ht="14.45" customHeight="1" x14ac:dyDescent="0.2">
      <c r="A1152" s="822" t="s">
        <v>6750</v>
      </c>
      <c r="B1152" s="823" t="s">
        <v>5731</v>
      </c>
      <c r="C1152" s="823" t="s">
        <v>5756</v>
      </c>
      <c r="D1152" s="823" t="s">
        <v>5761</v>
      </c>
      <c r="E1152" s="823" t="s">
        <v>5762</v>
      </c>
      <c r="F1152" s="832"/>
      <c r="G1152" s="832"/>
      <c r="H1152" s="832"/>
      <c r="I1152" s="832"/>
      <c r="J1152" s="832"/>
      <c r="K1152" s="832"/>
      <c r="L1152" s="832"/>
      <c r="M1152" s="832"/>
      <c r="N1152" s="832">
        <v>7</v>
      </c>
      <c r="O1152" s="832">
        <v>1387.48</v>
      </c>
      <c r="P1152" s="828"/>
      <c r="Q1152" s="833">
        <v>198.21142857142857</v>
      </c>
    </row>
    <row r="1153" spans="1:17" ht="14.45" customHeight="1" x14ac:dyDescent="0.2">
      <c r="A1153" s="822" t="s">
        <v>6750</v>
      </c>
      <c r="B1153" s="823" t="s">
        <v>5731</v>
      </c>
      <c r="C1153" s="823" t="s">
        <v>5728</v>
      </c>
      <c r="D1153" s="823" t="s">
        <v>5779</v>
      </c>
      <c r="E1153" s="823" t="s">
        <v>5780</v>
      </c>
      <c r="F1153" s="832"/>
      <c r="G1153" s="832"/>
      <c r="H1153" s="832"/>
      <c r="I1153" s="832"/>
      <c r="J1153" s="832"/>
      <c r="K1153" s="832"/>
      <c r="L1153" s="832"/>
      <c r="M1153" s="832"/>
      <c r="N1153" s="832">
        <v>72</v>
      </c>
      <c r="O1153" s="832">
        <v>25920</v>
      </c>
      <c r="P1153" s="828"/>
      <c r="Q1153" s="833">
        <v>360</v>
      </c>
    </row>
    <row r="1154" spans="1:17" ht="14.45" customHeight="1" x14ac:dyDescent="0.2">
      <c r="A1154" s="822" t="s">
        <v>6750</v>
      </c>
      <c r="B1154" s="823" t="s">
        <v>5731</v>
      </c>
      <c r="C1154" s="823" t="s">
        <v>5728</v>
      </c>
      <c r="D1154" s="823" t="s">
        <v>5793</v>
      </c>
      <c r="E1154" s="823" t="s">
        <v>5794</v>
      </c>
      <c r="F1154" s="832"/>
      <c r="G1154" s="832"/>
      <c r="H1154" s="832"/>
      <c r="I1154" s="832"/>
      <c r="J1154" s="832"/>
      <c r="K1154" s="832"/>
      <c r="L1154" s="832"/>
      <c r="M1154" s="832"/>
      <c r="N1154" s="832">
        <v>44</v>
      </c>
      <c r="O1154" s="832">
        <v>27500</v>
      </c>
      <c r="P1154" s="828"/>
      <c r="Q1154" s="833">
        <v>625</v>
      </c>
    </row>
    <row r="1155" spans="1:17" ht="14.45" customHeight="1" x14ac:dyDescent="0.2">
      <c r="A1155" s="822" t="s">
        <v>6750</v>
      </c>
      <c r="B1155" s="823" t="s">
        <v>5731</v>
      </c>
      <c r="C1155" s="823" t="s">
        <v>5728</v>
      </c>
      <c r="D1155" s="823" t="s">
        <v>5797</v>
      </c>
      <c r="E1155" s="823" t="s">
        <v>5798</v>
      </c>
      <c r="F1155" s="832"/>
      <c r="G1155" s="832"/>
      <c r="H1155" s="832"/>
      <c r="I1155" s="832"/>
      <c r="J1155" s="832"/>
      <c r="K1155" s="832"/>
      <c r="L1155" s="832"/>
      <c r="M1155" s="832"/>
      <c r="N1155" s="832">
        <v>29</v>
      </c>
      <c r="O1155" s="832">
        <v>10933</v>
      </c>
      <c r="P1155" s="828"/>
      <c r="Q1155" s="833">
        <v>377</v>
      </c>
    </row>
    <row r="1156" spans="1:17" ht="14.45" customHeight="1" x14ac:dyDescent="0.2">
      <c r="A1156" s="822" t="s">
        <v>6750</v>
      </c>
      <c r="B1156" s="823" t="s">
        <v>5731</v>
      </c>
      <c r="C1156" s="823" t="s">
        <v>5728</v>
      </c>
      <c r="D1156" s="823" t="s">
        <v>5799</v>
      </c>
      <c r="E1156" s="823" t="s">
        <v>5800</v>
      </c>
      <c r="F1156" s="832"/>
      <c r="G1156" s="832"/>
      <c r="H1156" s="832"/>
      <c r="I1156" s="832"/>
      <c r="J1156" s="832"/>
      <c r="K1156" s="832"/>
      <c r="L1156" s="832"/>
      <c r="M1156" s="832"/>
      <c r="N1156" s="832">
        <v>1</v>
      </c>
      <c r="O1156" s="832">
        <v>180</v>
      </c>
      <c r="P1156" s="828"/>
      <c r="Q1156" s="833">
        <v>180</v>
      </c>
    </row>
    <row r="1157" spans="1:17" ht="14.45" customHeight="1" x14ac:dyDescent="0.2">
      <c r="A1157" s="822" t="s">
        <v>6751</v>
      </c>
      <c r="B1157" s="823" t="s">
        <v>5811</v>
      </c>
      <c r="C1157" s="823" t="s">
        <v>5728</v>
      </c>
      <c r="D1157" s="823" t="s">
        <v>5819</v>
      </c>
      <c r="E1157" s="823" t="s">
        <v>5820</v>
      </c>
      <c r="F1157" s="832">
        <v>5</v>
      </c>
      <c r="G1157" s="832">
        <v>1260</v>
      </c>
      <c r="H1157" s="832">
        <v>0.82677165354330706</v>
      </c>
      <c r="I1157" s="832">
        <v>252</v>
      </c>
      <c r="J1157" s="832">
        <v>6</v>
      </c>
      <c r="K1157" s="832">
        <v>1524</v>
      </c>
      <c r="L1157" s="832">
        <v>1</v>
      </c>
      <c r="M1157" s="832">
        <v>254</v>
      </c>
      <c r="N1157" s="832">
        <v>3</v>
      </c>
      <c r="O1157" s="832">
        <v>765</v>
      </c>
      <c r="P1157" s="828">
        <v>0.50196850393700787</v>
      </c>
      <c r="Q1157" s="833">
        <v>255</v>
      </c>
    </row>
    <row r="1158" spans="1:17" ht="14.45" customHeight="1" x14ac:dyDescent="0.2">
      <c r="A1158" s="822" t="s">
        <v>6751</v>
      </c>
      <c r="B1158" s="823" t="s">
        <v>5811</v>
      </c>
      <c r="C1158" s="823" t="s">
        <v>5728</v>
      </c>
      <c r="D1158" s="823" t="s">
        <v>5838</v>
      </c>
      <c r="E1158" s="823" t="s">
        <v>5798</v>
      </c>
      <c r="F1158" s="832">
        <v>1</v>
      </c>
      <c r="G1158" s="832">
        <v>447</v>
      </c>
      <c r="H1158" s="832"/>
      <c r="I1158" s="832">
        <v>447</v>
      </c>
      <c r="J1158" s="832"/>
      <c r="K1158" s="832"/>
      <c r="L1158" s="832"/>
      <c r="M1158" s="832"/>
      <c r="N1158" s="832"/>
      <c r="O1158" s="832"/>
      <c r="P1158" s="828"/>
      <c r="Q1158" s="833"/>
    </row>
    <row r="1159" spans="1:17" ht="14.45" customHeight="1" x14ac:dyDescent="0.2">
      <c r="A1159" s="822" t="s">
        <v>6751</v>
      </c>
      <c r="B1159" s="823" t="s">
        <v>5811</v>
      </c>
      <c r="C1159" s="823" t="s">
        <v>5728</v>
      </c>
      <c r="D1159" s="823" t="s">
        <v>5779</v>
      </c>
      <c r="E1159" s="823" t="s">
        <v>5780</v>
      </c>
      <c r="F1159" s="832">
        <v>1</v>
      </c>
      <c r="G1159" s="832">
        <v>355</v>
      </c>
      <c r="H1159" s="832">
        <v>0.99162011173184361</v>
      </c>
      <c r="I1159" s="832">
        <v>355</v>
      </c>
      <c r="J1159" s="832">
        <v>1</v>
      </c>
      <c r="K1159" s="832">
        <v>358</v>
      </c>
      <c r="L1159" s="832">
        <v>1</v>
      </c>
      <c r="M1159" s="832">
        <v>358</v>
      </c>
      <c r="N1159" s="832"/>
      <c r="O1159" s="832"/>
      <c r="P1159" s="828"/>
      <c r="Q1159" s="833"/>
    </row>
    <row r="1160" spans="1:17" ht="14.45" customHeight="1" x14ac:dyDescent="0.2">
      <c r="A1160" s="822" t="s">
        <v>6751</v>
      </c>
      <c r="B1160" s="823" t="s">
        <v>5811</v>
      </c>
      <c r="C1160" s="823" t="s">
        <v>5728</v>
      </c>
      <c r="D1160" s="823" t="s">
        <v>5824</v>
      </c>
      <c r="E1160" s="823" t="s">
        <v>5825</v>
      </c>
      <c r="F1160" s="832">
        <v>1</v>
      </c>
      <c r="G1160" s="832">
        <v>720</v>
      </c>
      <c r="H1160" s="832">
        <v>0.33195020746887965</v>
      </c>
      <c r="I1160" s="832">
        <v>720</v>
      </c>
      <c r="J1160" s="832">
        <v>3</v>
      </c>
      <c r="K1160" s="832">
        <v>2169</v>
      </c>
      <c r="L1160" s="832">
        <v>1</v>
      </c>
      <c r="M1160" s="832">
        <v>723</v>
      </c>
      <c r="N1160" s="832">
        <v>2</v>
      </c>
      <c r="O1160" s="832">
        <v>1450</v>
      </c>
      <c r="P1160" s="828">
        <v>0.66851083448593818</v>
      </c>
      <c r="Q1160" s="833">
        <v>725</v>
      </c>
    </row>
    <row r="1161" spans="1:17" ht="14.45" customHeight="1" x14ac:dyDescent="0.2">
      <c r="A1161" s="822" t="s">
        <v>6751</v>
      </c>
      <c r="B1161" s="823" t="s">
        <v>5731</v>
      </c>
      <c r="C1161" s="823" t="s">
        <v>5756</v>
      </c>
      <c r="D1161" s="823" t="s">
        <v>5766</v>
      </c>
      <c r="E1161" s="823" t="s">
        <v>5764</v>
      </c>
      <c r="F1161" s="832"/>
      <c r="G1161" s="832"/>
      <c r="H1161" s="832"/>
      <c r="I1161" s="832"/>
      <c r="J1161" s="832"/>
      <c r="K1161" s="832"/>
      <c r="L1161" s="832"/>
      <c r="M1161" s="832"/>
      <c r="N1161" s="832">
        <v>3</v>
      </c>
      <c r="O1161" s="832">
        <v>1500</v>
      </c>
      <c r="P1161" s="828"/>
      <c r="Q1161" s="833">
        <v>500</v>
      </c>
    </row>
    <row r="1162" spans="1:17" ht="14.45" customHeight="1" x14ac:dyDescent="0.2">
      <c r="A1162" s="822" t="s">
        <v>6751</v>
      </c>
      <c r="B1162" s="823" t="s">
        <v>5731</v>
      </c>
      <c r="C1162" s="823" t="s">
        <v>5728</v>
      </c>
      <c r="D1162" s="823" t="s">
        <v>5773</v>
      </c>
      <c r="E1162" s="823" t="s">
        <v>5774</v>
      </c>
      <c r="F1162" s="832"/>
      <c r="G1162" s="832"/>
      <c r="H1162" s="832"/>
      <c r="I1162" s="832"/>
      <c r="J1162" s="832"/>
      <c r="K1162" s="832"/>
      <c r="L1162" s="832"/>
      <c r="M1162" s="832"/>
      <c r="N1162" s="832">
        <v>1</v>
      </c>
      <c r="O1162" s="832">
        <v>38</v>
      </c>
      <c r="P1162" s="828"/>
      <c r="Q1162" s="833">
        <v>38</v>
      </c>
    </row>
    <row r="1163" spans="1:17" ht="14.45" customHeight="1" x14ac:dyDescent="0.2">
      <c r="A1163" s="822" t="s">
        <v>6751</v>
      </c>
      <c r="B1163" s="823" t="s">
        <v>5731</v>
      </c>
      <c r="C1163" s="823" t="s">
        <v>5728</v>
      </c>
      <c r="D1163" s="823" t="s">
        <v>5779</v>
      </c>
      <c r="E1163" s="823" t="s">
        <v>5780</v>
      </c>
      <c r="F1163" s="832"/>
      <c r="G1163" s="832"/>
      <c r="H1163" s="832"/>
      <c r="I1163" s="832"/>
      <c r="J1163" s="832"/>
      <c r="K1163" s="832"/>
      <c r="L1163" s="832"/>
      <c r="M1163" s="832"/>
      <c r="N1163" s="832">
        <v>1</v>
      </c>
      <c r="O1163" s="832">
        <v>360</v>
      </c>
      <c r="P1163" s="828"/>
      <c r="Q1163" s="833">
        <v>360</v>
      </c>
    </row>
    <row r="1164" spans="1:17" ht="14.45" customHeight="1" x14ac:dyDescent="0.2">
      <c r="A1164" s="822" t="s">
        <v>6751</v>
      </c>
      <c r="B1164" s="823" t="s">
        <v>5731</v>
      </c>
      <c r="C1164" s="823" t="s">
        <v>5728</v>
      </c>
      <c r="D1164" s="823" t="s">
        <v>5805</v>
      </c>
      <c r="E1164" s="823" t="s">
        <v>5804</v>
      </c>
      <c r="F1164" s="832"/>
      <c r="G1164" s="832"/>
      <c r="H1164" s="832"/>
      <c r="I1164" s="832"/>
      <c r="J1164" s="832"/>
      <c r="K1164" s="832"/>
      <c r="L1164" s="832"/>
      <c r="M1164" s="832"/>
      <c r="N1164" s="832">
        <v>1</v>
      </c>
      <c r="O1164" s="832">
        <v>1679</v>
      </c>
      <c r="P1164" s="828"/>
      <c r="Q1164" s="833">
        <v>1679</v>
      </c>
    </row>
    <row r="1165" spans="1:17" ht="14.45" customHeight="1" x14ac:dyDescent="0.2">
      <c r="A1165" s="822" t="s">
        <v>6752</v>
      </c>
      <c r="B1165" s="823" t="s">
        <v>5811</v>
      </c>
      <c r="C1165" s="823" t="s">
        <v>5756</v>
      </c>
      <c r="D1165" s="823" t="s">
        <v>5828</v>
      </c>
      <c r="E1165" s="823" t="s">
        <v>5829</v>
      </c>
      <c r="F1165" s="832">
        <v>16</v>
      </c>
      <c r="G1165" s="832">
        <v>14476</v>
      </c>
      <c r="H1165" s="832">
        <v>5.333333333333333</v>
      </c>
      <c r="I1165" s="832">
        <v>904.75</v>
      </c>
      <c r="J1165" s="832">
        <v>3</v>
      </c>
      <c r="K1165" s="832">
        <v>2714.25</v>
      </c>
      <c r="L1165" s="832">
        <v>1</v>
      </c>
      <c r="M1165" s="832">
        <v>904.75</v>
      </c>
      <c r="N1165" s="832">
        <v>5</v>
      </c>
      <c r="O1165" s="832">
        <v>4523.75</v>
      </c>
      <c r="P1165" s="828">
        <v>1.6666666666666667</v>
      </c>
      <c r="Q1165" s="833">
        <v>904.75</v>
      </c>
    </row>
    <row r="1166" spans="1:17" ht="14.45" customHeight="1" x14ac:dyDescent="0.2">
      <c r="A1166" s="822" t="s">
        <v>6752</v>
      </c>
      <c r="B1166" s="823" t="s">
        <v>5811</v>
      </c>
      <c r="C1166" s="823" t="s">
        <v>5756</v>
      </c>
      <c r="D1166" s="823" t="s">
        <v>5757</v>
      </c>
      <c r="E1166" s="823" t="s">
        <v>5758</v>
      </c>
      <c r="F1166" s="832">
        <v>2</v>
      </c>
      <c r="G1166" s="832">
        <v>485.28</v>
      </c>
      <c r="H1166" s="832"/>
      <c r="I1166" s="832">
        <v>242.64</v>
      </c>
      <c r="J1166" s="832"/>
      <c r="K1166" s="832"/>
      <c r="L1166" s="832"/>
      <c r="M1166" s="832"/>
      <c r="N1166" s="832"/>
      <c r="O1166" s="832"/>
      <c r="P1166" s="828"/>
      <c r="Q1166" s="833"/>
    </row>
    <row r="1167" spans="1:17" ht="14.45" customHeight="1" x14ac:dyDescent="0.2">
      <c r="A1167" s="822" t="s">
        <v>6752</v>
      </c>
      <c r="B1167" s="823" t="s">
        <v>5811</v>
      </c>
      <c r="C1167" s="823" t="s">
        <v>5756</v>
      </c>
      <c r="D1167" s="823" t="s">
        <v>5759</v>
      </c>
      <c r="E1167" s="823" t="s">
        <v>5760</v>
      </c>
      <c r="F1167" s="832">
        <v>43</v>
      </c>
      <c r="G1167" s="832">
        <v>10433.52</v>
      </c>
      <c r="H1167" s="832">
        <v>0.67187500000000033</v>
      </c>
      <c r="I1167" s="832">
        <v>242.64000000000001</v>
      </c>
      <c r="J1167" s="832">
        <v>64</v>
      </c>
      <c r="K1167" s="832">
        <v>15528.959999999994</v>
      </c>
      <c r="L1167" s="832">
        <v>1</v>
      </c>
      <c r="M1167" s="832">
        <v>242.6399999999999</v>
      </c>
      <c r="N1167" s="832">
        <v>23</v>
      </c>
      <c r="O1167" s="832">
        <v>4150.1200000000008</v>
      </c>
      <c r="P1167" s="828">
        <v>0.26725035031322142</v>
      </c>
      <c r="Q1167" s="833">
        <v>180.44000000000003</v>
      </c>
    </row>
    <row r="1168" spans="1:17" ht="14.45" customHeight="1" x14ac:dyDescent="0.2">
      <c r="A1168" s="822" t="s">
        <v>6752</v>
      </c>
      <c r="B1168" s="823" t="s">
        <v>5811</v>
      </c>
      <c r="C1168" s="823" t="s">
        <v>5756</v>
      </c>
      <c r="D1168" s="823" t="s">
        <v>5761</v>
      </c>
      <c r="E1168" s="823" t="s">
        <v>5762</v>
      </c>
      <c r="F1168" s="832">
        <v>1</v>
      </c>
      <c r="G1168" s="832">
        <v>242.64</v>
      </c>
      <c r="H1168" s="832">
        <v>0.33333333333333331</v>
      </c>
      <c r="I1168" s="832">
        <v>242.64</v>
      </c>
      <c r="J1168" s="832">
        <v>3</v>
      </c>
      <c r="K1168" s="832">
        <v>727.92</v>
      </c>
      <c r="L1168" s="832">
        <v>1</v>
      </c>
      <c r="M1168" s="832">
        <v>242.64</v>
      </c>
      <c r="N1168" s="832"/>
      <c r="O1168" s="832"/>
      <c r="P1168" s="828"/>
      <c r="Q1168" s="833"/>
    </row>
    <row r="1169" spans="1:17" ht="14.45" customHeight="1" x14ac:dyDescent="0.2">
      <c r="A1169" s="822" t="s">
        <v>6752</v>
      </c>
      <c r="B1169" s="823" t="s">
        <v>5811</v>
      </c>
      <c r="C1169" s="823" t="s">
        <v>5756</v>
      </c>
      <c r="D1169" s="823" t="s">
        <v>5765</v>
      </c>
      <c r="E1169" s="823" t="s">
        <v>5764</v>
      </c>
      <c r="F1169" s="832"/>
      <c r="G1169" s="832"/>
      <c r="H1169" s="832"/>
      <c r="I1169" s="832"/>
      <c r="J1169" s="832">
        <v>5</v>
      </c>
      <c r="K1169" s="832">
        <v>2245</v>
      </c>
      <c r="L1169" s="832">
        <v>1</v>
      </c>
      <c r="M1169" s="832">
        <v>449</v>
      </c>
      <c r="N1169" s="832"/>
      <c r="O1169" s="832"/>
      <c r="P1169" s="828"/>
      <c r="Q1169" s="833"/>
    </row>
    <row r="1170" spans="1:17" ht="14.45" customHeight="1" x14ac:dyDescent="0.2">
      <c r="A1170" s="822" t="s">
        <v>6752</v>
      </c>
      <c r="B1170" s="823" t="s">
        <v>5811</v>
      </c>
      <c r="C1170" s="823" t="s">
        <v>5728</v>
      </c>
      <c r="D1170" s="823" t="s">
        <v>5887</v>
      </c>
      <c r="E1170" s="823" t="s">
        <v>5888</v>
      </c>
      <c r="F1170" s="832">
        <v>3</v>
      </c>
      <c r="G1170" s="832">
        <v>588</v>
      </c>
      <c r="H1170" s="832">
        <v>0.98492462311557794</v>
      </c>
      <c r="I1170" s="832">
        <v>196</v>
      </c>
      <c r="J1170" s="832">
        <v>3</v>
      </c>
      <c r="K1170" s="832">
        <v>597</v>
      </c>
      <c r="L1170" s="832">
        <v>1</v>
      </c>
      <c r="M1170" s="832">
        <v>199</v>
      </c>
      <c r="N1170" s="832">
        <v>5</v>
      </c>
      <c r="O1170" s="832">
        <v>1005</v>
      </c>
      <c r="P1170" s="828">
        <v>1.6834170854271358</v>
      </c>
      <c r="Q1170" s="833">
        <v>201</v>
      </c>
    </row>
    <row r="1171" spans="1:17" ht="14.45" customHeight="1" x14ac:dyDescent="0.2">
      <c r="A1171" s="822" t="s">
        <v>6752</v>
      </c>
      <c r="B1171" s="823" t="s">
        <v>5811</v>
      </c>
      <c r="C1171" s="823" t="s">
        <v>5728</v>
      </c>
      <c r="D1171" s="823" t="s">
        <v>5773</v>
      </c>
      <c r="E1171" s="823" t="s">
        <v>5774</v>
      </c>
      <c r="F1171" s="832">
        <v>1</v>
      </c>
      <c r="G1171" s="832">
        <v>37</v>
      </c>
      <c r="H1171" s="832">
        <v>0.97368421052631582</v>
      </c>
      <c r="I1171" s="832">
        <v>37</v>
      </c>
      <c r="J1171" s="832">
        <v>1</v>
      </c>
      <c r="K1171" s="832">
        <v>38</v>
      </c>
      <c r="L1171" s="832">
        <v>1</v>
      </c>
      <c r="M1171" s="832">
        <v>38</v>
      </c>
      <c r="N1171" s="832">
        <v>1</v>
      </c>
      <c r="O1171" s="832">
        <v>38</v>
      </c>
      <c r="P1171" s="828">
        <v>1</v>
      </c>
      <c r="Q1171" s="833">
        <v>38</v>
      </c>
    </row>
    <row r="1172" spans="1:17" ht="14.45" customHeight="1" x14ac:dyDescent="0.2">
      <c r="A1172" s="822" t="s">
        <v>6752</v>
      </c>
      <c r="B1172" s="823" t="s">
        <v>5811</v>
      </c>
      <c r="C1172" s="823" t="s">
        <v>5728</v>
      </c>
      <c r="D1172" s="823" t="s">
        <v>5819</v>
      </c>
      <c r="E1172" s="823" t="s">
        <v>5820</v>
      </c>
      <c r="F1172" s="832">
        <v>1102</v>
      </c>
      <c r="G1172" s="832">
        <v>277704</v>
      </c>
      <c r="H1172" s="832">
        <v>0.90133786862792187</v>
      </c>
      <c r="I1172" s="832">
        <v>252</v>
      </c>
      <c r="J1172" s="832">
        <v>1213</v>
      </c>
      <c r="K1172" s="832">
        <v>308102</v>
      </c>
      <c r="L1172" s="832">
        <v>1</v>
      </c>
      <c r="M1172" s="832">
        <v>254</v>
      </c>
      <c r="N1172" s="832">
        <v>852</v>
      </c>
      <c r="O1172" s="832">
        <v>217260</v>
      </c>
      <c r="P1172" s="828">
        <v>0.70515608467325752</v>
      </c>
      <c r="Q1172" s="833">
        <v>255</v>
      </c>
    </row>
    <row r="1173" spans="1:17" ht="14.45" customHeight="1" x14ac:dyDescent="0.2">
      <c r="A1173" s="822" t="s">
        <v>6752</v>
      </c>
      <c r="B1173" s="823" t="s">
        <v>5811</v>
      </c>
      <c r="C1173" s="823" t="s">
        <v>5728</v>
      </c>
      <c r="D1173" s="823" t="s">
        <v>5821</v>
      </c>
      <c r="E1173" s="823" t="s">
        <v>5822</v>
      </c>
      <c r="F1173" s="832">
        <v>1852</v>
      </c>
      <c r="G1173" s="832">
        <v>235204</v>
      </c>
      <c r="H1173" s="832">
        <v>0.91729651729651729</v>
      </c>
      <c r="I1173" s="832">
        <v>127</v>
      </c>
      <c r="J1173" s="832">
        <v>2035</v>
      </c>
      <c r="K1173" s="832">
        <v>256410</v>
      </c>
      <c r="L1173" s="832">
        <v>1</v>
      </c>
      <c r="M1173" s="832">
        <v>126</v>
      </c>
      <c r="N1173" s="832">
        <v>1212</v>
      </c>
      <c r="O1173" s="832">
        <v>153924</v>
      </c>
      <c r="P1173" s="828">
        <v>0.60030420030420029</v>
      </c>
      <c r="Q1173" s="833">
        <v>127</v>
      </c>
    </row>
    <row r="1174" spans="1:17" ht="14.45" customHeight="1" x14ac:dyDescent="0.2">
      <c r="A1174" s="822" t="s">
        <v>6752</v>
      </c>
      <c r="B1174" s="823" t="s">
        <v>5811</v>
      </c>
      <c r="C1174" s="823" t="s">
        <v>5728</v>
      </c>
      <c r="D1174" s="823" t="s">
        <v>5832</v>
      </c>
      <c r="E1174" s="823" t="s">
        <v>5833</v>
      </c>
      <c r="F1174" s="832">
        <v>20</v>
      </c>
      <c r="G1174" s="832">
        <v>9920</v>
      </c>
      <c r="H1174" s="832">
        <v>19.919678714859437</v>
      </c>
      <c r="I1174" s="832">
        <v>496</v>
      </c>
      <c r="J1174" s="832">
        <v>1</v>
      </c>
      <c r="K1174" s="832">
        <v>498</v>
      </c>
      <c r="L1174" s="832">
        <v>1</v>
      </c>
      <c r="M1174" s="832">
        <v>498</v>
      </c>
      <c r="N1174" s="832">
        <v>3</v>
      </c>
      <c r="O1174" s="832">
        <v>1497</v>
      </c>
      <c r="P1174" s="828">
        <v>3.0060240963855422</v>
      </c>
      <c r="Q1174" s="833">
        <v>499</v>
      </c>
    </row>
    <row r="1175" spans="1:17" ht="14.45" customHeight="1" x14ac:dyDescent="0.2">
      <c r="A1175" s="822" t="s">
        <v>6752</v>
      </c>
      <c r="B1175" s="823" t="s">
        <v>5811</v>
      </c>
      <c r="C1175" s="823" t="s">
        <v>5728</v>
      </c>
      <c r="D1175" s="823" t="s">
        <v>5834</v>
      </c>
      <c r="E1175" s="823" t="s">
        <v>5835</v>
      </c>
      <c r="F1175" s="832">
        <v>89</v>
      </c>
      <c r="G1175" s="832">
        <v>61321</v>
      </c>
      <c r="H1175" s="832">
        <v>1.1832320308731308</v>
      </c>
      <c r="I1175" s="832">
        <v>689</v>
      </c>
      <c r="J1175" s="832">
        <v>75</v>
      </c>
      <c r="K1175" s="832">
        <v>51825</v>
      </c>
      <c r="L1175" s="832">
        <v>1</v>
      </c>
      <c r="M1175" s="832">
        <v>691</v>
      </c>
      <c r="N1175" s="832">
        <v>97</v>
      </c>
      <c r="O1175" s="832">
        <v>67124</v>
      </c>
      <c r="P1175" s="828">
        <v>1.2952050168837435</v>
      </c>
      <c r="Q1175" s="833">
        <v>692</v>
      </c>
    </row>
    <row r="1176" spans="1:17" ht="14.45" customHeight="1" x14ac:dyDescent="0.2">
      <c r="A1176" s="822" t="s">
        <v>6752</v>
      </c>
      <c r="B1176" s="823" t="s">
        <v>5811</v>
      </c>
      <c r="C1176" s="823" t="s">
        <v>5728</v>
      </c>
      <c r="D1176" s="823" t="s">
        <v>6729</v>
      </c>
      <c r="E1176" s="823" t="s">
        <v>5841</v>
      </c>
      <c r="F1176" s="832">
        <v>1</v>
      </c>
      <c r="G1176" s="832">
        <v>761</v>
      </c>
      <c r="H1176" s="832">
        <v>0.99737876802096981</v>
      </c>
      <c r="I1176" s="832">
        <v>761</v>
      </c>
      <c r="J1176" s="832">
        <v>1</v>
      </c>
      <c r="K1176" s="832">
        <v>763</v>
      </c>
      <c r="L1176" s="832">
        <v>1</v>
      </c>
      <c r="M1176" s="832">
        <v>763</v>
      </c>
      <c r="N1176" s="832"/>
      <c r="O1176" s="832"/>
      <c r="P1176" s="828"/>
      <c r="Q1176" s="833"/>
    </row>
    <row r="1177" spans="1:17" ht="14.45" customHeight="1" x14ac:dyDescent="0.2">
      <c r="A1177" s="822" t="s">
        <v>6752</v>
      </c>
      <c r="B1177" s="823" t="s">
        <v>5811</v>
      </c>
      <c r="C1177" s="823" t="s">
        <v>5728</v>
      </c>
      <c r="D1177" s="823" t="s">
        <v>5836</v>
      </c>
      <c r="E1177" s="823" t="s">
        <v>5833</v>
      </c>
      <c r="F1177" s="832">
        <v>56</v>
      </c>
      <c r="G1177" s="832">
        <v>31864</v>
      </c>
      <c r="H1177" s="832">
        <v>1.793841130439678</v>
      </c>
      <c r="I1177" s="832">
        <v>569</v>
      </c>
      <c r="J1177" s="832">
        <v>31</v>
      </c>
      <c r="K1177" s="832">
        <v>17763</v>
      </c>
      <c r="L1177" s="832">
        <v>1</v>
      </c>
      <c r="M1177" s="832">
        <v>573</v>
      </c>
      <c r="N1177" s="832">
        <v>11</v>
      </c>
      <c r="O1177" s="832">
        <v>6336</v>
      </c>
      <c r="P1177" s="828">
        <v>0.35669650396892416</v>
      </c>
      <c r="Q1177" s="833">
        <v>576</v>
      </c>
    </row>
    <row r="1178" spans="1:17" ht="14.45" customHeight="1" x14ac:dyDescent="0.2">
      <c r="A1178" s="822" t="s">
        <v>6752</v>
      </c>
      <c r="B1178" s="823" t="s">
        <v>5811</v>
      </c>
      <c r="C1178" s="823" t="s">
        <v>5728</v>
      </c>
      <c r="D1178" s="823" t="s">
        <v>5837</v>
      </c>
      <c r="E1178" s="823" t="s">
        <v>5835</v>
      </c>
      <c r="F1178" s="832">
        <v>474</v>
      </c>
      <c r="G1178" s="832">
        <v>361188</v>
      </c>
      <c r="H1178" s="832">
        <v>0.79247866248327004</v>
      </c>
      <c r="I1178" s="832">
        <v>762</v>
      </c>
      <c r="J1178" s="832">
        <v>595</v>
      </c>
      <c r="K1178" s="832">
        <v>455770</v>
      </c>
      <c r="L1178" s="832">
        <v>1</v>
      </c>
      <c r="M1178" s="832">
        <v>766</v>
      </c>
      <c r="N1178" s="832">
        <v>251</v>
      </c>
      <c r="O1178" s="832">
        <v>193019</v>
      </c>
      <c r="P1178" s="828">
        <v>0.42350088860609519</v>
      </c>
      <c r="Q1178" s="833">
        <v>769</v>
      </c>
    </row>
    <row r="1179" spans="1:17" ht="14.45" customHeight="1" x14ac:dyDescent="0.2">
      <c r="A1179" s="822" t="s">
        <v>6752</v>
      </c>
      <c r="B1179" s="823" t="s">
        <v>5811</v>
      </c>
      <c r="C1179" s="823" t="s">
        <v>5728</v>
      </c>
      <c r="D1179" s="823" t="s">
        <v>5889</v>
      </c>
      <c r="E1179" s="823" t="s">
        <v>5854</v>
      </c>
      <c r="F1179" s="832">
        <v>1630</v>
      </c>
      <c r="G1179" s="832">
        <v>1334970</v>
      </c>
      <c r="H1179" s="832">
        <v>1.0253336057376961</v>
      </c>
      <c r="I1179" s="832">
        <v>819</v>
      </c>
      <c r="J1179" s="832">
        <v>1582</v>
      </c>
      <c r="K1179" s="832">
        <v>1301986</v>
      </c>
      <c r="L1179" s="832">
        <v>1</v>
      </c>
      <c r="M1179" s="832">
        <v>823</v>
      </c>
      <c r="N1179" s="832">
        <v>1241</v>
      </c>
      <c r="O1179" s="832">
        <v>1025066</v>
      </c>
      <c r="P1179" s="828">
        <v>0.78730954096280603</v>
      </c>
      <c r="Q1179" s="833">
        <v>826</v>
      </c>
    </row>
    <row r="1180" spans="1:17" ht="14.45" customHeight="1" x14ac:dyDescent="0.2">
      <c r="A1180" s="822" t="s">
        <v>6752</v>
      </c>
      <c r="B1180" s="823" t="s">
        <v>5811</v>
      </c>
      <c r="C1180" s="823" t="s">
        <v>5728</v>
      </c>
      <c r="D1180" s="823" t="s">
        <v>5823</v>
      </c>
      <c r="E1180" s="823" t="s">
        <v>5796</v>
      </c>
      <c r="F1180" s="832">
        <v>1</v>
      </c>
      <c r="G1180" s="832">
        <v>464</v>
      </c>
      <c r="H1180" s="832">
        <v>0.33048433048433046</v>
      </c>
      <c r="I1180" s="832">
        <v>464</v>
      </c>
      <c r="J1180" s="832">
        <v>3</v>
      </c>
      <c r="K1180" s="832">
        <v>1404</v>
      </c>
      <c r="L1180" s="832">
        <v>1</v>
      </c>
      <c r="M1180" s="832">
        <v>468</v>
      </c>
      <c r="N1180" s="832">
        <v>1</v>
      </c>
      <c r="O1180" s="832">
        <v>473</v>
      </c>
      <c r="P1180" s="828">
        <v>0.3368945868945869</v>
      </c>
      <c r="Q1180" s="833">
        <v>473</v>
      </c>
    </row>
    <row r="1181" spans="1:17" ht="14.45" customHeight="1" x14ac:dyDescent="0.2">
      <c r="A1181" s="822" t="s">
        <v>6752</v>
      </c>
      <c r="B1181" s="823" t="s">
        <v>5811</v>
      </c>
      <c r="C1181" s="823" t="s">
        <v>5728</v>
      </c>
      <c r="D1181" s="823" t="s">
        <v>5838</v>
      </c>
      <c r="E1181" s="823" t="s">
        <v>5798</v>
      </c>
      <c r="F1181" s="832">
        <v>37</v>
      </c>
      <c r="G1181" s="832">
        <v>16539</v>
      </c>
      <c r="H1181" s="832">
        <v>0.9650484303886101</v>
      </c>
      <c r="I1181" s="832">
        <v>447</v>
      </c>
      <c r="J1181" s="832">
        <v>38</v>
      </c>
      <c r="K1181" s="832">
        <v>17138</v>
      </c>
      <c r="L1181" s="832">
        <v>1</v>
      </c>
      <c r="M1181" s="832">
        <v>451</v>
      </c>
      <c r="N1181" s="832">
        <v>30</v>
      </c>
      <c r="O1181" s="832">
        <v>13620</v>
      </c>
      <c r="P1181" s="828">
        <v>0.79472517213210414</v>
      </c>
      <c r="Q1181" s="833">
        <v>454</v>
      </c>
    </row>
    <row r="1182" spans="1:17" ht="14.45" customHeight="1" x14ac:dyDescent="0.2">
      <c r="A1182" s="822" t="s">
        <v>6752</v>
      </c>
      <c r="B1182" s="823" t="s">
        <v>5811</v>
      </c>
      <c r="C1182" s="823" t="s">
        <v>5728</v>
      </c>
      <c r="D1182" s="823" t="s">
        <v>5839</v>
      </c>
      <c r="E1182" s="823" t="s">
        <v>5794</v>
      </c>
      <c r="F1182" s="832">
        <v>53</v>
      </c>
      <c r="G1182" s="832">
        <v>38690</v>
      </c>
      <c r="H1182" s="832">
        <v>0.87732426303854871</v>
      </c>
      <c r="I1182" s="832">
        <v>730</v>
      </c>
      <c r="J1182" s="832">
        <v>60</v>
      </c>
      <c r="K1182" s="832">
        <v>44100</v>
      </c>
      <c r="L1182" s="832">
        <v>1</v>
      </c>
      <c r="M1182" s="832">
        <v>735</v>
      </c>
      <c r="N1182" s="832">
        <v>41</v>
      </c>
      <c r="O1182" s="832">
        <v>30340</v>
      </c>
      <c r="P1182" s="828">
        <v>0.68798185941043088</v>
      </c>
      <c r="Q1182" s="833">
        <v>740</v>
      </c>
    </row>
    <row r="1183" spans="1:17" ht="14.45" customHeight="1" x14ac:dyDescent="0.2">
      <c r="A1183" s="822" t="s">
        <v>6752</v>
      </c>
      <c r="B1183" s="823" t="s">
        <v>5811</v>
      </c>
      <c r="C1183" s="823" t="s">
        <v>5728</v>
      </c>
      <c r="D1183" s="823" t="s">
        <v>5840</v>
      </c>
      <c r="E1183" s="823" t="s">
        <v>5841</v>
      </c>
      <c r="F1183" s="832"/>
      <c r="G1183" s="832"/>
      <c r="H1183" s="832"/>
      <c r="I1183" s="832"/>
      <c r="J1183" s="832">
        <v>3</v>
      </c>
      <c r="K1183" s="832">
        <v>2514</v>
      </c>
      <c r="L1183" s="832">
        <v>1</v>
      </c>
      <c r="M1183" s="832">
        <v>838</v>
      </c>
      <c r="N1183" s="832">
        <v>2</v>
      </c>
      <c r="O1183" s="832">
        <v>1682</v>
      </c>
      <c r="P1183" s="828">
        <v>0.66905330151153541</v>
      </c>
      <c r="Q1183" s="833">
        <v>841</v>
      </c>
    </row>
    <row r="1184" spans="1:17" ht="14.45" customHeight="1" x14ac:dyDescent="0.2">
      <c r="A1184" s="822" t="s">
        <v>6752</v>
      </c>
      <c r="B1184" s="823" t="s">
        <v>5811</v>
      </c>
      <c r="C1184" s="823" t="s">
        <v>5728</v>
      </c>
      <c r="D1184" s="823" t="s">
        <v>5842</v>
      </c>
      <c r="E1184" s="823" t="s">
        <v>5843</v>
      </c>
      <c r="F1184" s="832">
        <v>421</v>
      </c>
      <c r="G1184" s="832">
        <v>90515</v>
      </c>
      <c r="H1184" s="832">
        <v>1.0051079895619344</v>
      </c>
      <c r="I1184" s="832">
        <v>215</v>
      </c>
      <c r="J1184" s="832">
        <v>415</v>
      </c>
      <c r="K1184" s="832">
        <v>90055</v>
      </c>
      <c r="L1184" s="832">
        <v>1</v>
      </c>
      <c r="M1184" s="832">
        <v>217</v>
      </c>
      <c r="N1184" s="832">
        <v>321</v>
      </c>
      <c r="O1184" s="832">
        <v>70299</v>
      </c>
      <c r="P1184" s="828">
        <v>0.78062295264005332</v>
      </c>
      <c r="Q1184" s="833">
        <v>219</v>
      </c>
    </row>
    <row r="1185" spans="1:17" ht="14.45" customHeight="1" x14ac:dyDescent="0.2">
      <c r="A1185" s="822" t="s">
        <v>6752</v>
      </c>
      <c r="B1185" s="823" t="s">
        <v>5811</v>
      </c>
      <c r="C1185" s="823" t="s">
        <v>5728</v>
      </c>
      <c r="D1185" s="823" t="s">
        <v>5779</v>
      </c>
      <c r="E1185" s="823" t="s">
        <v>5780</v>
      </c>
      <c r="F1185" s="832">
        <v>2</v>
      </c>
      <c r="G1185" s="832">
        <v>710</v>
      </c>
      <c r="H1185" s="832">
        <v>1.9832402234636872</v>
      </c>
      <c r="I1185" s="832">
        <v>355</v>
      </c>
      <c r="J1185" s="832">
        <v>1</v>
      </c>
      <c r="K1185" s="832">
        <v>358</v>
      </c>
      <c r="L1185" s="832">
        <v>1</v>
      </c>
      <c r="M1185" s="832">
        <v>358</v>
      </c>
      <c r="N1185" s="832"/>
      <c r="O1185" s="832"/>
      <c r="P1185" s="828"/>
      <c r="Q1185" s="833"/>
    </row>
    <row r="1186" spans="1:17" ht="14.45" customHeight="1" x14ac:dyDescent="0.2">
      <c r="A1186" s="822" t="s">
        <v>6752</v>
      </c>
      <c r="B1186" s="823" t="s">
        <v>5811</v>
      </c>
      <c r="C1186" s="823" t="s">
        <v>5728</v>
      </c>
      <c r="D1186" s="823" t="s">
        <v>5844</v>
      </c>
      <c r="E1186" s="823" t="s">
        <v>5845</v>
      </c>
      <c r="F1186" s="832">
        <v>2405</v>
      </c>
      <c r="G1186" s="832">
        <v>206830</v>
      </c>
      <c r="H1186" s="832">
        <v>0.94695443557248549</v>
      </c>
      <c r="I1186" s="832">
        <v>86</v>
      </c>
      <c r="J1186" s="832">
        <v>2482</v>
      </c>
      <c r="K1186" s="832">
        <v>218416</v>
      </c>
      <c r="L1186" s="832">
        <v>1</v>
      </c>
      <c r="M1186" s="832">
        <v>88</v>
      </c>
      <c r="N1186" s="832">
        <v>1718</v>
      </c>
      <c r="O1186" s="832">
        <v>152902</v>
      </c>
      <c r="P1186" s="828">
        <v>0.70004944692696502</v>
      </c>
      <c r="Q1186" s="833">
        <v>89</v>
      </c>
    </row>
    <row r="1187" spans="1:17" ht="14.45" customHeight="1" x14ac:dyDescent="0.2">
      <c r="A1187" s="822" t="s">
        <v>6752</v>
      </c>
      <c r="B1187" s="823" t="s">
        <v>5811</v>
      </c>
      <c r="C1187" s="823" t="s">
        <v>5728</v>
      </c>
      <c r="D1187" s="823" t="s">
        <v>5824</v>
      </c>
      <c r="E1187" s="823" t="s">
        <v>5825</v>
      </c>
      <c r="F1187" s="832">
        <v>3</v>
      </c>
      <c r="G1187" s="832">
        <v>2160</v>
      </c>
      <c r="H1187" s="832">
        <v>0.59751037344398339</v>
      </c>
      <c r="I1187" s="832">
        <v>720</v>
      </c>
      <c r="J1187" s="832">
        <v>5</v>
      </c>
      <c r="K1187" s="832">
        <v>3615</v>
      </c>
      <c r="L1187" s="832">
        <v>1</v>
      </c>
      <c r="M1187" s="832">
        <v>723</v>
      </c>
      <c r="N1187" s="832">
        <v>10</v>
      </c>
      <c r="O1187" s="832">
        <v>7250</v>
      </c>
      <c r="P1187" s="828">
        <v>2.0055325034578146</v>
      </c>
      <c r="Q1187" s="833">
        <v>725</v>
      </c>
    </row>
    <row r="1188" spans="1:17" ht="14.45" customHeight="1" x14ac:dyDescent="0.2">
      <c r="A1188" s="822" t="s">
        <v>6752</v>
      </c>
      <c r="B1188" s="823" t="s">
        <v>5811</v>
      </c>
      <c r="C1188" s="823" t="s">
        <v>5728</v>
      </c>
      <c r="D1188" s="823" t="s">
        <v>5781</v>
      </c>
      <c r="E1188" s="823" t="s">
        <v>5782</v>
      </c>
      <c r="F1188" s="832">
        <v>1</v>
      </c>
      <c r="G1188" s="832">
        <v>33.33</v>
      </c>
      <c r="H1188" s="832"/>
      <c r="I1188" s="832">
        <v>33.33</v>
      </c>
      <c r="J1188" s="832"/>
      <c r="K1188" s="832"/>
      <c r="L1188" s="832"/>
      <c r="M1188" s="832"/>
      <c r="N1188" s="832"/>
      <c r="O1188" s="832"/>
      <c r="P1188" s="828"/>
      <c r="Q1188" s="833"/>
    </row>
    <row r="1189" spans="1:17" ht="14.45" customHeight="1" x14ac:dyDescent="0.2">
      <c r="A1189" s="822" t="s">
        <v>6752</v>
      </c>
      <c r="B1189" s="823" t="s">
        <v>5811</v>
      </c>
      <c r="C1189" s="823" t="s">
        <v>5728</v>
      </c>
      <c r="D1189" s="823" t="s">
        <v>5890</v>
      </c>
      <c r="E1189" s="823" t="s">
        <v>5854</v>
      </c>
      <c r="F1189" s="832">
        <v>85</v>
      </c>
      <c r="G1189" s="832">
        <v>81005</v>
      </c>
      <c r="H1189" s="832">
        <v>0.84733263598326358</v>
      </c>
      <c r="I1189" s="832">
        <v>953</v>
      </c>
      <c r="J1189" s="832">
        <v>100</v>
      </c>
      <c r="K1189" s="832">
        <v>95600</v>
      </c>
      <c r="L1189" s="832">
        <v>1</v>
      </c>
      <c r="M1189" s="832">
        <v>956</v>
      </c>
      <c r="N1189" s="832">
        <v>142</v>
      </c>
      <c r="O1189" s="832">
        <v>136178</v>
      </c>
      <c r="P1189" s="828">
        <v>1.4244560669456068</v>
      </c>
      <c r="Q1189" s="833">
        <v>959</v>
      </c>
    </row>
    <row r="1190" spans="1:17" ht="14.45" customHeight="1" x14ac:dyDescent="0.2">
      <c r="A1190" s="822" t="s">
        <v>6752</v>
      </c>
      <c r="B1190" s="823" t="s">
        <v>5811</v>
      </c>
      <c r="C1190" s="823" t="s">
        <v>5728</v>
      </c>
      <c r="D1190" s="823" t="s">
        <v>5783</v>
      </c>
      <c r="E1190" s="823" t="s">
        <v>5784</v>
      </c>
      <c r="F1190" s="832">
        <v>41</v>
      </c>
      <c r="G1190" s="832">
        <v>4961</v>
      </c>
      <c r="H1190" s="832">
        <v>0.82987621278019408</v>
      </c>
      <c r="I1190" s="832">
        <v>121</v>
      </c>
      <c r="J1190" s="832">
        <v>49</v>
      </c>
      <c r="K1190" s="832">
        <v>5978</v>
      </c>
      <c r="L1190" s="832">
        <v>1</v>
      </c>
      <c r="M1190" s="832">
        <v>122</v>
      </c>
      <c r="N1190" s="832">
        <v>0</v>
      </c>
      <c r="O1190" s="832">
        <v>0</v>
      </c>
      <c r="P1190" s="828">
        <v>0</v>
      </c>
      <c r="Q1190" s="833"/>
    </row>
    <row r="1191" spans="1:17" ht="14.45" customHeight="1" x14ac:dyDescent="0.2">
      <c r="A1191" s="822" t="s">
        <v>6752</v>
      </c>
      <c r="B1191" s="823" t="s">
        <v>5811</v>
      </c>
      <c r="C1191" s="823" t="s">
        <v>5728</v>
      </c>
      <c r="D1191" s="823" t="s">
        <v>5853</v>
      </c>
      <c r="E1191" s="823" t="s">
        <v>5854</v>
      </c>
      <c r="F1191" s="832">
        <v>105</v>
      </c>
      <c r="G1191" s="832">
        <v>78330</v>
      </c>
      <c r="H1191" s="832">
        <v>0.5660500072264778</v>
      </c>
      <c r="I1191" s="832">
        <v>746</v>
      </c>
      <c r="J1191" s="832">
        <v>185</v>
      </c>
      <c r="K1191" s="832">
        <v>138380</v>
      </c>
      <c r="L1191" s="832">
        <v>1</v>
      </c>
      <c r="M1191" s="832">
        <v>748</v>
      </c>
      <c r="N1191" s="832">
        <v>22</v>
      </c>
      <c r="O1191" s="832">
        <v>16478</v>
      </c>
      <c r="P1191" s="828">
        <v>0.11907790143084261</v>
      </c>
      <c r="Q1191" s="833">
        <v>749</v>
      </c>
    </row>
    <row r="1192" spans="1:17" ht="14.45" customHeight="1" x14ac:dyDescent="0.2">
      <c r="A1192" s="822" t="s">
        <v>6752</v>
      </c>
      <c r="B1192" s="823" t="s">
        <v>5811</v>
      </c>
      <c r="C1192" s="823" t="s">
        <v>5728</v>
      </c>
      <c r="D1192" s="823" t="s">
        <v>5855</v>
      </c>
      <c r="E1192" s="823" t="s">
        <v>5856</v>
      </c>
      <c r="F1192" s="832">
        <v>39</v>
      </c>
      <c r="G1192" s="832">
        <v>21216</v>
      </c>
      <c r="H1192" s="832">
        <v>1.3399014778325122</v>
      </c>
      <c r="I1192" s="832">
        <v>544</v>
      </c>
      <c r="J1192" s="832">
        <v>29</v>
      </c>
      <c r="K1192" s="832">
        <v>15834</v>
      </c>
      <c r="L1192" s="832">
        <v>1</v>
      </c>
      <c r="M1192" s="832">
        <v>546</v>
      </c>
      <c r="N1192" s="832">
        <v>57</v>
      </c>
      <c r="O1192" s="832">
        <v>31179</v>
      </c>
      <c r="P1192" s="828">
        <v>1.9691170898067449</v>
      </c>
      <c r="Q1192" s="833">
        <v>547</v>
      </c>
    </row>
    <row r="1193" spans="1:17" ht="14.45" customHeight="1" x14ac:dyDescent="0.2">
      <c r="A1193" s="822" t="s">
        <v>6752</v>
      </c>
      <c r="B1193" s="823" t="s">
        <v>5811</v>
      </c>
      <c r="C1193" s="823" t="s">
        <v>5728</v>
      </c>
      <c r="D1193" s="823" t="s">
        <v>5846</v>
      </c>
      <c r="E1193" s="823" t="s">
        <v>5847</v>
      </c>
      <c r="F1193" s="832">
        <v>10</v>
      </c>
      <c r="G1193" s="832">
        <v>3080</v>
      </c>
      <c r="H1193" s="832">
        <v>1.6559139784946237</v>
      </c>
      <c r="I1193" s="832">
        <v>308</v>
      </c>
      <c r="J1193" s="832">
        <v>6</v>
      </c>
      <c r="K1193" s="832">
        <v>1860</v>
      </c>
      <c r="L1193" s="832">
        <v>1</v>
      </c>
      <c r="M1193" s="832">
        <v>310</v>
      </c>
      <c r="N1193" s="832">
        <v>4</v>
      </c>
      <c r="O1193" s="832">
        <v>1244</v>
      </c>
      <c r="P1193" s="828">
        <v>0.66881720430107527</v>
      </c>
      <c r="Q1193" s="833">
        <v>311</v>
      </c>
    </row>
    <row r="1194" spans="1:17" ht="14.45" customHeight="1" x14ac:dyDescent="0.2">
      <c r="A1194" s="822" t="s">
        <v>6752</v>
      </c>
      <c r="B1194" s="823" t="s">
        <v>5811</v>
      </c>
      <c r="C1194" s="823" t="s">
        <v>5728</v>
      </c>
      <c r="D1194" s="823" t="s">
        <v>5848</v>
      </c>
      <c r="E1194" s="823" t="s">
        <v>5843</v>
      </c>
      <c r="F1194" s="832">
        <v>42</v>
      </c>
      <c r="G1194" s="832">
        <v>7518</v>
      </c>
      <c r="H1194" s="832">
        <v>0.7</v>
      </c>
      <c r="I1194" s="832">
        <v>179</v>
      </c>
      <c r="J1194" s="832">
        <v>60</v>
      </c>
      <c r="K1194" s="832">
        <v>10740</v>
      </c>
      <c r="L1194" s="832">
        <v>1</v>
      </c>
      <c r="M1194" s="832">
        <v>179</v>
      </c>
      <c r="N1194" s="832">
        <v>5</v>
      </c>
      <c r="O1194" s="832">
        <v>900</v>
      </c>
      <c r="P1194" s="828">
        <v>8.3798882681564241E-2</v>
      </c>
      <c r="Q1194" s="833">
        <v>180</v>
      </c>
    </row>
    <row r="1195" spans="1:17" ht="14.45" customHeight="1" x14ac:dyDescent="0.2">
      <c r="A1195" s="822" t="s">
        <v>6752</v>
      </c>
      <c r="B1195" s="823" t="s">
        <v>5811</v>
      </c>
      <c r="C1195" s="823" t="s">
        <v>5728</v>
      </c>
      <c r="D1195" s="823" t="s">
        <v>5849</v>
      </c>
      <c r="E1195" s="823" t="s">
        <v>5847</v>
      </c>
      <c r="F1195" s="832">
        <v>37</v>
      </c>
      <c r="G1195" s="832">
        <v>14097</v>
      </c>
      <c r="H1195" s="832">
        <v>1.2205194805194806</v>
      </c>
      <c r="I1195" s="832">
        <v>381</v>
      </c>
      <c r="J1195" s="832">
        <v>30</v>
      </c>
      <c r="K1195" s="832">
        <v>11550</v>
      </c>
      <c r="L1195" s="832">
        <v>1</v>
      </c>
      <c r="M1195" s="832">
        <v>385</v>
      </c>
      <c r="N1195" s="832">
        <v>23</v>
      </c>
      <c r="O1195" s="832">
        <v>8924</v>
      </c>
      <c r="P1195" s="828">
        <v>0.77264069264069268</v>
      </c>
      <c r="Q1195" s="833">
        <v>388</v>
      </c>
    </row>
    <row r="1196" spans="1:17" ht="14.45" customHeight="1" x14ac:dyDescent="0.2">
      <c r="A1196" s="822" t="s">
        <v>6752</v>
      </c>
      <c r="B1196" s="823" t="s">
        <v>5811</v>
      </c>
      <c r="C1196" s="823" t="s">
        <v>5728</v>
      </c>
      <c r="D1196" s="823" t="s">
        <v>5793</v>
      </c>
      <c r="E1196" s="823" t="s">
        <v>5794</v>
      </c>
      <c r="F1196" s="832">
        <v>7</v>
      </c>
      <c r="G1196" s="832">
        <v>4340</v>
      </c>
      <c r="H1196" s="832">
        <v>3.4887459807073955</v>
      </c>
      <c r="I1196" s="832">
        <v>620</v>
      </c>
      <c r="J1196" s="832">
        <v>2</v>
      </c>
      <c r="K1196" s="832">
        <v>1244</v>
      </c>
      <c r="L1196" s="832">
        <v>1</v>
      </c>
      <c r="M1196" s="832">
        <v>622</v>
      </c>
      <c r="N1196" s="832">
        <v>3</v>
      </c>
      <c r="O1196" s="832">
        <v>1875</v>
      </c>
      <c r="P1196" s="828">
        <v>1.507234726688103</v>
      </c>
      <c r="Q1196" s="833">
        <v>625</v>
      </c>
    </row>
    <row r="1197" spans="1:17" ht="14.45" customHeight="1" x14ac:dyDescent="0.2">
      <c r="A1197" s="822" t="s">
        <v>6752</v>
      </c>
      <c r="B1197" s="823" t="s">
        <v>5811</v>
      </c>
      <c r="C1197" s="823" t="s">
        <v>5728</v>
      </c>
      <c r="D1197" s="823" t="s">
        <v>5850</v>
      </c>
      <c r="E1197" s="823" t="s">
        <v>5851</v>
      </c>
      <c r="F1197" s="832">
        <v>4</v>
      </c>
      <c r="G1197" s="832">
        <v>1092</v>
      </c>
      <c r="H1197" s="832"/>
      <c r="I1197" s="832">
        <v>273</v>
      </c>
      <c r="J1197" s="832"/>
      <c r="K1197" s="832"/>
      <c r="L1197" s="832"/>
      <c r="M1197" s="832"/>
      <c r="N1197" s="832"/>
      <c r="O1197" s="832"/>
      <c r="P1197" s="828"/>
      <c r="Q1197" s="833"/>
    </row>
    <row r="1198" spans="1:17" ht="14.45" customHeight="1" x14ac:dyDescent="0.2">
      <c r="A1198" s="822" t="s">
        <v>6752</v>
      </c>
      <c r="B1198" s="823" t="s">
        <v>5811</v>
      </c>
      <c r="C1198" s="823" t="s">
        <v>5728</v>
      </c>
      <c r="D1198" s="823" t="s">
        <v>5891</v>
      </c>
      <c r="E1198" s="823" t="s">
        <v>5892</v>
      </c>
      <c r="F1198" s="832">
        <v>1</v>
      </c>
      <c r="G1198" s="832">
        <v>100</v>
      </c>
      <c r="H1198" s="832">
        <v>0.33333333333333331</v>
      </c>
      <c r="I1198" s="832">
        <v>100</v>
      </c>
      <c r="J1198" s="832">
        <v>3</v>
      </c>
      <c r="K1198" s="832">
        <v>300</v>
      </c>
      <c r="L1198" s="832">
        <v>1</v>
      </c>
      <c r="M1198" s="832">
        <v>100</v>
      </c>
      <c r="N1198" s="832">
        <v>3</v>
      </c>
      <c r="O1198" s="832">
        <v>300</v>
      </c>
      <c r="P1198" s="828">
        <v>1</v>
      </c>
      <c r="Q1198" s="833">
        <v>100</v>
      </c>
    </row>
    <row r="1199" spans="1:17" ht="14.45" customHeight="1" x14ac:dyDescent="0.2">
      <c r="A1199" s="822" t="s">
        <v>6752</v>
      </c>
      <c r="B1199" s="823" t="s">
        <v>5811</v>
      </c>
      <c r="C1199" s="823" t="s">
        <v>5728</v>
      </c>
      <c r="D1199" s="823" t="s">
        <v>5893</v>
      </c>
      <c r="E1199" s="823" t="s">
        <v>5854</v>
      </c>
      <c r="F1199" s="832">
        <v>25</v>
      </c>
      <c r="G1199" s="832">
        <v>25900</v>
      </c>
      <c r="H1199" s="832">
        <v>4.9807692307692308</v>
      </c>
      <c r="I1199" s="832">
        <v>1036</v>
      </c>
      <c r="J1199" s="832">
        <v>5</v>
      </c>
      <c r="K1199" s="832">
        <v>5200</v>
      </c>
      <c r="L1199" s="832">
        <v>1</v>
      </c>
      <c r="M1199" s="832">
        <v>1040</v>
      </c>
      <c r="N1199" s="832"/>
      <c r="O1199" s="832"/>
      <c r="P1199" s="828"/>
      <c r="Q1199" s="833"/>
    </row>
    <row r="1200" spans="1:17" ht="14.45" customHeight="1" x14ac:dyDescent="0.2">
      <c r="A1200" s="822" t="s">
        <v>6752</v>
      </c>
      <c r="B1200" s="823" t="s">
        <v>5811</v>
      </c>
      <c r="C1200" s="823" t="s">
        <v>5728</v>
      </c>
      <c r="D1200" s="823" t="s">
        <v>5795</v>
      </c>
      <c r="E1200" s="823" t="s">
        <v>5796</v>
      </c>
      <c r="F1200" s="832">
        <v>1</v>
      </c>
      <c r="G1200" s="832">
        <v>354</v>
      </c>
      <c r="H1200" s="832">
        <v>0.49859154929577465</v>
      </c>
      <c r="I1200" s="832">
        <v>354</v>
      </c>
      <c r="J1200" s="832">
        <v>2</v>
      </c>
      <c r="K1200" s="832">
        <v>710</v>
      </c>
      <c r="L1200" s="832">
        <v>1</v>
      </c>
      <c r="M1200" s="832">
        <v>355</v>
      </c>
      <c r="N1200" s="832"/>
      <c r="O1200" s="832"/>
      <c r="P1200" s="828"/>
      <c r="Q1200" s="833"/>
    </row>
    <row r="1201" spans="1:17" ht="14.45" customHeight="1" x14ac:dyDescent="0.2">
      <c r="A1201" s="822" t="s">
        <v>6752</v>
      </c>
      <c r="B1201" s="823" t="s">
        <v>5811</v>
      </c>
      <c r="C1201" s="823" t="s">
        <v>5728</v>
      </c>
      <c r="D1201" s="823" t="s">
        <v>5797</v>
      </c>
      <c r="E1201" s="823" t="s">
        <v>5798</v>
      </c>
      <c r="F1201" s="832">
        <v>8</v>
      </c>
      <c r="G1201" s="832">
        <v>2992</v>
      </c>
      <c r="H1201" s="832">
        <v>0.88416075650118209</v>
      </c>
      <c r="I1201" s="832">
        <v>374</v>
      </c>
      <c r="J1201" s="832">
        <v>9</v>
      </c>
      <c r="K1201" s="832">
        <v>3384</v>
      </c>
      <c r="L1201" s="832">
        <v>1</v>
      </c>
      <c r="M1201" s="832">
        <v>376</v>
      </c>
      <c r="N1201" s="832">
        <v>2</v>
      </c>
      <c r="O1201" s="832">
        <v>754</v>
      </c>
      <c r="P1201" s="828">
        <v>0.22281323877068557</v>
      </c>
      <c r="Q1201" s="833">
        <v>377</v>
      </c>
    </row>
    <row r="1202" spans="1:17" ht="14.45" customHeight="1" x14ac:dyDescent="0.2">
      <c r="A1202" s="822" t="s">
        <v>6752</v>
      </c>
      <c r="B1202" s="823" t="s">
        <v>5811</v>
      </c>
      <c r="C1202" s="823" t="s">
        <v>5728</v>
      </c>
      <c r="D1202" s="823" t="s">
        <v>5894</v>
      </c>
      <c r="E1202" s="823" t="s">
        <v>5854</v>
      </c>
      <c r="F1202" s="832">
        <v>8</v>
      </c>
      <c r="G1202" s="832">
        <v>7040</v>
      </c>
      <c r="H1202" s="832"/>
      <c r="I1202" s="832">
        <v>880</v>
      </c>
      <c r="J1202" s="832"/>
      <c r="K1202" s="832"/>
      <c r="L1202" s="832"/>
      <c r="M1202" s="832"/>
      <c r="N1202" s="832"/>
      <c r="O1202" s="832"/>
      <c r="P1202" s="828"/>
      <c r="Q1202" s="833"/>
    </row>
    <row r="1203" spans="1:17" ht="14.45" customHeight="1" x14ac:dyDescent="0.2">
      <c r="A1203" s="822" t="s">
        <v>6752</v>
      </c>
      <c r="B1203" s="823" t="s">
        <v>5811</v>
      </c>
      <c r="C1203" s="823" t="s">
        <v>5728</v>
      </c>
      <c r="D1203" s="823" t="s">
        <v>5913</v>
      </c>
      <c r="E1203" s="823" t="s">
        <v>5896</v>
      </c>
      <c r="F1203" s="832">
        <v>28</v>
      </c>
      <c r="G1203" s="832">
        <v>14896</v>
      </c>
      <c r="H1203" s="832">
        <v>2.7895131086142322</v>
      </c>
      <c r="I1203" s="832">
        <v>532</v>
      </c>
      <c r="J1203" s="832">
        <v>10</v>
      </c>
      <c r="K1203" s="832">
        <v>5340</v>
      </c>
      <c r="L1203" s="832">
        <v>1</v>
      </c>
      <c r="M1203" s="832">
        <v>534</v>
      </c>
      <c r="N1203" s="832">
        <v>10</v>
      </c>
      <c r="O1203" s="832">
        <v>5350</v>
      </c>
      <c r="P1203" s="828">
        <v>1.0018726591760299</v>
      </c>
      <c r="Q1203" s="833">
        <v>535</v>
      </c>
    </row>
    <row r="1204" spans="1:17" ht="14.45" customHeight="1" x14ac:dyDescent="0.2">
      <c r="A1204" s="822" t="s">
        <v>6752</v>
      </c>
      <c r="B1204" s="823" t="s">
        <v>5811</v>
      </c>
      <c r="C1204" s="823" t="s">
        <v>5728</v>
      </c>
      <c r="D1204" s="823" t="s">
        <v>5895</v>
      </c>
      <c r="E1204" s="823" t="s">
        <v>5896</v>
      </c>
      <c r="F1204" s="832">
        <v>13</v>
      </c>
      <c r="G1204" s="832">
        <v>10725</v>
      </c>
      <c r="H1204" s="832">
        <v>2.1588164251207731</v>
      </c>
      <c r="I1204" s="832">
        <v>825</v>
      </c>
      <c r="J1204" s="832">
        <v>6</v>
      </c>
      <c r="K1204" s="832">
        <v>4968</v>
      </c>
      <c r="L1204" s="832">
        <v>1</v>
      </c>
      <c r="M1204" s="832">
        <v>828</v>
      </c>
      <c r="N1204" s="832">
        <v>13</v>
      </c>
      <c r="O1204" s="832">
        <v>10803</v>
      </c>
      <c r="P1204" s="828">
        <v>2.1745169082125604</v>
      </c>
      <c r="Q1204" s="833">
        <v>831</v>
      </c>
    </row>
    <row r="1205" spans="1:17" ht="14.45" customHeight="1" x14ac:dyDescent="0.2">
      <c r="A1205" s="822" t="s">
        <v>6752</v>
      </c>
      <c r="B1205" s="823" t="s">
        <v>5811</v>
      </c>
      <c r="C1205" s="823" t="s">
        <v>5728</v>
      </c>
      <c r="D1205" s="823" t="s">
        <v>5914</v>
      </c>
      <c r="E1205" s="823" t="s">
        <v>5896</v>
      </c>
      <c r="F1205" s="832">
        <v>200</v>
      </c>
      <c r="G1205" s="832">
        <v>121000</v>
      </c>
      <c r="H1205" s="832">
        <v>0.91984431064890837</v>
      </c>
      <c r="I1205" s="832">
        <v>605</v>
      </c>
      <c r="J1205" s="832">
        <v>216</v>
      </c>
      <c r="K1205" s="832">
        <v>131544</v>
      </c>
      <c r="L1205" s="832">
        <v>1</v>
      </c>
      <c r="M1205" s="832">
        <v>609</v>
      </c>
      <c r="N1205" s="832">
        <v>127</v>
      </c>
      <c r="O1205" s="832">
        <v>77724</v>
      </c>
      <c r="P1205" s="828">
        <v>0.59085933223864262</v>
      </c>
      <c r="Q1205" s="833">
        <v>612</v>
      </c>
    </row>
    <row r="1206" spans="1:17" ht="14.45" customHeight="1" x14ac:dyDescent="0.2">
      <c r="A1206" s="822" t="s">
        <v>6752</v>
      </c>
      <c r="B1206" s="823" t="s">
        <v>5811</v>
      </c>
      <c r="C1206" s="823" t="s">
        <v>5728</v>
      </c>
      <c r="D1206" s="823" t="s">
        <v>5799</v>
      </c>
      <c r="E1206" s="823" t="s">
        <v>5800</v>
      </c>
      <c r="F1206" s="832">
        <v>1</v>
      </c>
      <c r="G1206" s="832">
        <v>178</v>
      </c>
      <c r="H1206" s="832"/>
      <c r="I1206" s="832">
        <v>178</v>
      </c>
      <c r="J1206" s="832"/>
      <c r="K1206" s="832"/>
      <c r="L1206" s="832"/>
      <c r="M1206" s="832"/>
      <c r="N1206" s="832"/>
      <c r="O1206" s="832"/>
      <c r="P1206" s="828"/>
      <c r="Q1206" s="833"/>
    </row>
    <row r="1207" spans="1:17" ht="14.45" customHeight="1" x14ac:dyDescent="0.2">
      <c r="A1207" s="822" t="s">
        <v>6752</v>
      </c>
      <c r="B1207" s="823" t="s">
        <v>5811</v>
      </c>
      <c r="C1207" s="823" t="s">
        <v>5728</v>
      </c>
      <c r="D1207" s="823" t="s">
        <v>5852</v>
      </c>
      <c r="E1207" s="823" t="s">
        <v>5831</v>
      </c>
      <c r="F1207" s="832">
        <v>3</v>
      </c>
      <c r="G1207" s="832">
        <v>1215</v>
      </c>
      <c r="H1207" s="832"/>
      <c r="I1207" s="832">
        <v>405</v>
      </c>
      <c r="J1207" s="832"/>
      <c r="K1207" s="832"/>
      <c r="L1207" s="832"/>
      <c r="M1207" s="832"/>
      <c r="N1207" s="832">
        <v>4</v>
      </c>
      <c r="O1207" s="832">
        <v>1648</v>
      </c>
      <c r="P1207" s="828"/>
      <c r="Q1207" s="833">
        <v>412</v>
      </c>
    </row>
    <row r="1208" spans="1:17" ht="14.45" customHeight="1" x14ac:dyDescent="0.2">
      <c r="A1208" s="822" t="s">
        <v>6752</v>
      </c>
      <c r="B1208" s="823" t="s">
        <v>5811</v>
      </c>
      <c r="C1208" s="823" t="s">
        <v>5728</v>
      </c>
      <c r="D1208" s="823" t="s">
        <v>5801</v>
      </c>
      <c r="E1208" s="823" t="s">
        <v>5802</v>
      </c>
      <c r="F1208" s="832"/>
      <c r="G1208" s="832"/>
      <c r="H1208" s="832"/>
      <c r="I1208" s="832"/>
      <c r="J1208" s="832">
        <v>1</v>
      </c>
      <c r="K1208" s="832">
        <v>1303</v>
      </c>
      <c r="L1208" s="832">
        <v>1</v>
      </c>
      <c r="M1208" s="832">
        <v>1303</v>
      </c>
      <c r="N1208" s="832"/>
      <c r="O1208" s="832"/>
      <c r="P1208" s="828"/>
      <c r="Q1208" s="833"/>
    </row>
    <row r="1209" spans="1:17" ht="14.45" customHeight="1" x14ac:dyDescent="0.2">
      <c r="A1209" s="822" t="s">
        <v>6752</v>
      </c>
      <c r="B1209" s="823" t="s">
        <v>5811</v>
      </c>
      <c r="C1209" s="823" t="s">
        <v>5728</v>
      </c>
      <c r="D1209" s="823" t="s">
        <v>5919</v>
      </c>
      <c r="E1209" s="823" t="s">
        <v>5920</v>
      </c>
      <c r="F1209" s="832">
        <v>1</v>
      </c>
      <c r="G1209" s="832">
        <v>359</v>
      </c>
      <c r="H1209" s="832">
        <v>0.49722991689750695</v>
      </c>
      <c r="I1209" s="832">
        <v>359</v>
      </c>
      <c r="J1209" s="832">
        <v>2</v>
      </c>
      <c r="K1209" s="832">
        <v>722</v>
      </c>
      <c r="L1209" s="832">
        <v>1</v>
      </c>
      <c r="M1209" s="832">
        <v>361</v>
      </c>
      <c r="N1209" s="832">
        <v>2</v>
      </c>
      <c r="O1209" s="832">
        <v>728</v>
      </c>
      <c r="P1209" s="828">
        <v>1.0083102493074791</v>
      </c>
      <c r="Q1209" s="833">
        <v>364</v>
      </c>
    </row>
    <row r="1210" spans="1:17" ht="14.45" customHeight="1" x14ac:dyDescent="0.2">
      <c r="A1210" s="822" t="s">
        <v>6753</v>
      </c>
      <c r="B1210" s="823" t="s">
        <v>5811</v>
      </c>
      <c r="C1210" s="823" t="s">
        <v>5728</v>
      </c>
      <c r="D1210" s="823" t="s">
        <v>5773</v>
      </c>
      <c r="E1210" s="823" t="s">
        <v>5774</v>
      </c>
      <c r="F1210" s="832"/>
      <c r="G1210" s="832"/>
      <c r="H1210" s="832"/>
      <c r="I1210" s="832"/>
      <c r="J1210" s="832">
        <v>1</v>
      </c>
      <c r="K1210" s="832">
        <v>38</v>
      </c>
      <c r="L1210" s="832">
        <v>1</v>
      </c>
      <c r="M1210" s="832">
        <v>38</v>
      </c>
      <c r="N1210" s="832"/>
      <c r="O1210" s="832"/>
      <c r="P1210" s="828"/>
      <c r="Q1210" s="833"/>
    </row>
    <row r="1211" spans="1:17" ht="14.45" customHeight="1" x14ac:dyDescent="0.2">
      <c r="A1211" s="822" t="s">
        <v>6753</v>
      </c>
      <c r="B1211" s="823" t="s">
        <v>5811</v>
      </c>
      <c r="C1211" s="823" t="s">
        <v>5728</v>
      </c>
      <c r="D1211" s="823" t="s">
        <v>5819</v>
      </c>
      <c r="E1211" s="823" t="s">
        <v>5820</v>
      </c>
      <c r="F1211" s="832">
        <v>15</v>
      </c>
      <c r="G1211" s="832">
        <v>3780</v>
      </c>
      <c r="H1211" s="832">
        <v>1.2401574803149606</v>
      </c>
      <c r="I1211" s="832">
        <v>252</v>
      </c>
      <c r="J1211" s="832">
        <v>12</v>
      </c>
      <c r="K1211" s="832">
        <v>3048</v>
      </c>
      <c r="L1211" s="832">
        <v>1</v>
      </c>
      <c r="M1211" s="832">
        <v>254</v>
      </c>
      <c r="N1211" s="832">
        <v>15</v>
      </c>
      <c r="O1211" s="832">
        <v>3825</v>
      </c>
      <c r="P1211" s="828">
        <v>1.2549212598425197</v>
      </c>
      <c r="Q1211" s="833">
        <v>255</v>
      </c>
    </row>
    <row r="1212" spans="1:17" ht="14.45" customHeight="1" x14ac:dyDescent="0.2">
      <c r="A1212" s="822" t="s">
        <v>6753</v>
      </c>
      <c r="B1212" s="823" t="s">
        <v>5811</v>
      </c>
      <c r="C1212" s="823" t="s">
        <v>5728</v>
      </c>
      <c r="D1212" s="823" t="s">
        <v>5821</v>
      </c>
      <c r="E1212" s="823" t="s">
        <v>5822</v>
      </c>
      <c r="F1212" s="832">
        <v>8</v>
      </c>
      <c r="G1212" s="832">
        <v>1016</v>
      </c>
      <c r="H1212" s="832">
        <v>8.0634920634920633</v>
      </c>
      <c r="I1212" s="832">
        <v>127</v>
      </c>
      <c r="J1212" s="832">
        <v>1</v>
      </c>
      <c r="K1212" s="832">
        <v>126</v>
      </c>
      <c r="L1212" s="832">
        <v>1</v>
      </c>
      <c r="M1212" s="832">
        <v>126</v>
      </c>
      <c r="N1212" s="832">
        <v>4</v>
      </c>
      <c r="O1212" s="832">
        <v>508</v>
      </c>
      <c r="P1212" s="828">
        <v>4.0317460317460316</v>
      </c>
      <c r="Q1212" s="833">
        <v>127</v>
      </c>
    </row>
    <row r="1213" spans="1:17" ht="14.45" customHeight="1" x14ac:dyDescent="0.2">
      <c r="A1213" s="822" t="s">
        <v>6753</v>
      </c>
      <c r="B1213" s="823" t="s">
        <v>5811</v>
      </c>
      <c r="C1213" s="823" t="s">
        <v>5728</v>
      </c>
      <c r="D1213" s="823" t="s">
        <v>5832</v>
      </c>
      <c r="E1213" s="823" t="s">
        <v>5833</v>
      </c>
      <c r="F1213" s="832"/>
      <c r="G1213" s="832"/>
      <c r="H1213" s="832"/>
      <c r="I1213" s="832"/>
      <c r="J1213" s="832">
        <v>2</v>
      </c>
      <c r="K1213" s="832">
        <v>996</v>
      </c>
      <c r="L1213" s="832">
        <v>1</v>
      </c>
      <c r="M1213" s="832">
        <v>498</v>
      </c>
      <c r="N1213" s="832"/>
      <c r="O1213" s="832"/>
      <c r="P1213" s="828"/>
      <c r="Q1213" s="833"/>
    </row>
    <row r="1214" spans="1:17" ht="14.45" customHeight="1" x14ac:dyDescent="0.2">
      <c r="A1214" s="822" t="s">
        <v>6753</v>
      </c>
      <c r="B1214" s="823" t="s">
        <v>5811</v>
      </c>
      <c r="C1214" s="823" t="s">
        <v>5728</v>
      </c>
      <c r="D1214" s="823" t="s">
        <v>5837</v>
      </c>
      <c r="E1214" s="823" t="s">
        <v>5835</v>
      </c>
      <c r="F1214" s="832"/>
      <c r="G1214" s="832"/>
      <c r="H1214" s="832"/>
      <c r="I1214" s="832"/>
      <c r="J1214" s="832">
        <v>3</v>
      </c>
      <c r="K1214" s="832">
        <v>2298</v>
      </c>
      <c r="L1214" s="832">
        <v>1</v>
      </c>
      <c r="M1214" s="832">
        <v>766</v>
      </c>
      <c r="N1214" s="832"/>
      <c r="O1214" s="832"/>
      <c r="P1214" s="828"/>
      <c r="Q1214" s="833"/>
    </row>
    <row r="1215" spans="1:17" ht="14.45" customHeight="1" x14ac:dyDescent="0.2">
      <c r="A1215" s="822" t="s">
        <v>6753</v>
      </c>
      <c r="B1215" s="823" t="s">
        <v>5811</v>
      </c>
      <c r="C1215" s="823" t="s">
        <v>5728</v>
      </c>
      <c r="D1215" s="823" t="s">
        <v>5889</v>
      </c>
      <c r="E1215" s="823" t="s">
        <v>5854</v>
      </c>
      <c r="F1215" s="832"/>
      <c r="G1215" s="832"/>
      <c r="H1215" s="832"/>
      <c r="I1215" s="832"/>
      <c r="J1215" s="832"/>
      <c r="K1215" s="832"/>
      <c r="L1215" s="832"/>
      <c r="M1215" s="832"/>
      <c r="N1215" s="832">
        <v>4</v>
      </c>
      <c r="O1215" s="832">
        <v>3304</v>
      </c>
      <c r="P1215" s="828"/>
      <c r="Q1215" s="833">
        <v>826</v>
      </c>
    </row>
    <row r="1216" spans="1:17" ht="14.45" customHeight="1" x14ac:dyDescent="0.2">
      <c r="A1216" s="822" t="s">
        <v>6753</v>
      </c>
      <c r="B1216" s="823" t="s">
        <v>5811</v>
      </c>
      <c r="C1216" s="823" t="s">
        <v>5728</v>
      </c>
      <c r="D1216" s="823" t="s">
        <v>5842</v>
      </c>
      <c r="E1216" s="823" t="s">
        <v>5843</v>
      </c>
      <c r="F1216" s="832"/>
      <c r="G1216" s="832"/>
      <c r="H1216" s="832"/>
      <c r="I1216" s="832"/>
      <c r="J1216" s="832"/>
      <c r="K1216" s="832"/>
      <c r="L1216" s="832"/>
      <c r="M1216" s="832"/>
      <c r="N1216" s="832">
        <v>1</v>
      </c>
      <c r="O1216" s="832">
        <v>219</v>
      </c>
      <c r="P1216" s="828"/>
      <c r="Q1216" s="833">
        <v>219</v>
      </c>
    </row>
    <row r="1217" spans="1:17" ht="14.45" customHeight="1" x14ac:dyDescent="0.2">
      <c r="A1217" s="822" t="s">
        <v>6753</v>
      </c>
      <c r="B1217" s="823" t="s">
        <v>5811</v>
      </c>
      <c r="C1217" s="823" t="s">
        <v>5728</v>
      </c>
      <c r="D1217" s="823" t="s">
        <v>5779</v>
      </c>
      <c r="E1217" s="823" t="s">
        <v>5780</v>
      </c>
      <c r="F1217" s="832"/>
      <c r="G1217" s="832"/>
      <c r="H1217" s="832"/>
      <c r="I1217" s="832"/>
      <c r="J1217" s="832">
        <v>1</v>
      </c>
      <c r="K1217" s="832">
        <v>358</v>
      </c>
      <c r="L1217" s="832">
        <v>1</v>
      </c>
      <c r="M1217" s="832">
        <v>358</v>
      </c>
      <c r="N1217" s="832"/>
      <c r="O1217" s="832"/>
      <c r="P1217" s="828"/>
      <c r="Q1217" s="833"/>
    </row>
    <row r="1218" spans="1:17" ht="14.45" customHeight="1" x14ac:dyDescent="0.2">
      <c r="A1218" s="822" t="s">
        <v>6753</v>
      </c>
      <c r="B1218" s="823" t="s">
        <v>5811</v>
      </c>
      <c r="C1218" s="823" t="s">
        <v>5728</v>
      </c>
      <c r="D1218" s="823" t="s">
        <v>5844</v>
      </c>
      <c r="E1218" s="823" t="s">
        <v>5845</v>
      </c>
      <c r="F1218" s="832">
        <v>4</v>
      </c>
      <c r="G1218" s="832">
        <v>344</v>
      </c>
      <c r="H1218" s="832">
        <v>1.303030303030303</v>
      </c>
      <c r="I1218" s="832">
        <v>86</v>
      </c>
      <c r="J1218" s="832">
        <v>3</v>
      </c>
      <c r="K1218" s="832">
        <v>264</v>
      </c>
      <c r="L1218" s="832">
        <v>1</v>
      </c>
      <c r="M1218" s="832">
        <v>88</v>
      </c>
      <c r="N1218" s="832">
        <v>4</v>
      </c>
      <c r="O1218" s="832">
        <v>356</v>
      </c>
      <c r="P1218" s="828">
        <v>1.3484848484848484</v>
      </c>
      <c r="Q1218" s="833">
        <v>89</v>
      </c>
    </row>
    <row r="1219" spans="1:17" ht="14.45" customHeight="1" x14ac:dyDescent="0.2">
      <c r="A1219" s="822" t="s">
        <v>6753</v>
      </c>
      <c r="B1219" s="823" t="s">
        <v>5811</v>
      </c>
      <c r="C1219" s="823" t="s">
        <v>5728</v>
      </c>
      <c r="D1219" s="823" t="s">
        <v>5824</v>
      </c>
      <c r="E1219" s="823" t="s">
        <v>5825</v>
      </c>
      <c r="F1219" s="832">
        <v>2</v>
      </c>
      <c r="G1219" s="832">
        <v>1440</v>
      </c>
      <c r="H1219" s="832">
        <v>1.991701244813278</v>
      </c>
      <c r="I1219" s="832">
        <v>720</v>
      </c>
      <c r="J1219" s="832">
        <v>1</v>
      </c>
      <c r="K1219" s="832">
        <v>723</v>
      </c>
      <c r="L1219" s="832">
        <v>1</v>
      </c>
      <c r="M1219" s="832">
        <v>723</v>
      </c>
      <c r="N1219" s="832">
        <v>2</v>
      </c>
      <c r="O1219" s="832">
        <v>1450</v>
      </c>
      <c r="P1219" s="828">
        <v>2.0055325034578146</v>
      </c>
      <c r="Q1219" s="833">
        <v>725</v>
      </c>
    </row>
    <row r="1220" spans="1:17" ht="14.45" customHeight="1" x14ac:dyDescent="0.2">
      <c r="A1220" s="822" t="s">
        <v>6753</v>
      </c>
      <c r="B1220" s="823" t="s">
        <v>5811</v>
      </c>
      <c r="C1220" s="823" t="s">
        <v>5728</v>
      </c>
      <c r="D1220" s="823" t="s">
        <v>5853</v>
      </c>
      <c r="E1220" s="823" t="s">
        <v>5854</v>
      </c>
      <c r="F1220" s="832">
        <v>4</v>
      </c>
      <c r="G1220" s="832">
        <v>2984</v>
      </c>
      <c r="H1220" s="832"/>
      <c r="I1220" s="832">
        <v>746</v>
      </c>
      <c r="J1220" s="832"/>
      <c r="K1220" s="832"/>
      <c r="L1220" s="832"/>
      <c r="M1220" s="832"/>
      <c r="N1220" s="832"/>
      <c r="O1220" s="832"/>
      <c r="P1220" s="828"/>
      <c r="Q1220" s="833"/>
    </row>
    <row r="1221" spans="1:17" ht="14.45" customHeight="1" x14ac:dyDescent="0.2">
      <c r="A1221" s="822" t="s">
        <v>6753</v>
      </c>
      <c r="B1221" s="823" t="s">
        <v>5811</v>
      </c>
      <c r="C1221" s="823" t="s">
        <v>5728</v>
      </c>
      <c r="D1221" s="823" t="s">
        <v>5855</v>
      </c>
      <c r="E1221" s="823" t="s">
        <v>5856</v>
      </c>
      <c r="F1221" s="832"/>
      <c r="G1221" s="832"/>
      <c r="H1221" s="832"/>
      <c r="I1221" s="832"/>
      <c r="J1221" s="832"/>
      <c r="K1221" s="832"/>
      <c r="L1221" s="832"/>
      <c r="M1221" s="832"/>
      <c r="N1221" s="832">
        <v>4</v>
      </c>
      <c r="O1221" s="832">
        <v>2188</v>
      </c>
      <c r="P1221" s="828"/>
      <c r="Q1221" s="833">
        <v>547</v>
      </c>
    </row>
    <row r="1222" spans="1:17" ht="14.45" customHeight="1" x14ac:dyDescent="0.2">
      <c r="A1222" s="822" t="s">
        <v>6753</v>
      </c>
      <c r="B1222" s="823" t="s">
        <v>5811</v>
      </c>
      <c r="C1222" s="823" t="s">
        <v>5728</v>
      </c>
      <c r="D1222" s="823" t="s">
        <v>5846</v>
      </c>
      <c r="E1222" s="823" t="s">
        <v>5847</v>
      </c>
      <c r="F1222" s="832">
        <v>2</v>
      </c>
      <c r="G1222" s="832">
        <v>616</v>
      </c>
      <c r="H1222" s="832"/>
      <c r="I1222" s="832">
        <v>308</v>
      </c>
      <c r="J1222" s="832"/>
      <c r="K1222" s="832"/>
      <c r="L1222" s="832"/>
      <c r="M1222" s="832"/>
      <c r="N1222" s="832"/>
      <c r="O1222" s="832"/>
      <c r="P1222" s="828"/>
      <c r="Q1222" s="833"/>
    </row>
    <row r="1223" spans="1:17" ht="14.45" customHeight="1" x14ac:dyDescent="0.2">
      <c r="A1223" s="822" t="s">
        <v>6753</v>
      </c>
      <c r="B1223" s="823" t="s">
        <v>5811</v>
      </c>
      <c r="C1223" s="823" t="s">
        <v>5728</v>
      </c>
      <c r="D1223" s="823" t="s">
        <v>5848</v>
      </c>
      <c r="E1223" s="823" t="s">
        <v>5843</v>
      </c>
      <c r="F1223" s="832">
        <v>1</v>
      </c>
      <c r="G1223" s="832">
        <v>179</v>
      </c>
      <c r="H1223" s="832"/>
      <c r="I1223" s="832">
        <v>179</v>
      </c>
      <c r="J1223" s="832"/>
      <c r="K1223" s="832"/>
      <c r="L1223" s="832"/>
      <c r="M1223" s="832"/>
      <c r="N1223" s="832"/>
      <c r="O1223" s="832"/>
      <c r="P1223" s="828"/>
      <c r="Q1223" s="833"/>
    </row>
    <row r="1224" spans="1:17" ht="14.45" customHeight="1" x14ac:dyDescent="0.2">
      <c r="A1224" s="822" t="s">
        <v>6753</v>
      </c>
      <c r="B1224" s="823" t="s">
        <v>5811</v>
      </c>
      <c r="C1224" s="823" t="s">
        <v>5728</v>
      </c>
      <c r="D1224" s="823" t="s">
        <v>5849</v>
      </c>
      <c r="E1224" s="823" t="s">
        <v>5847</v>
      </c>
      <c r="F1224" s="832"/>
      <c r="G1224" s="832"/>
      <c r="H1224" s="832"/>
      <c r="I1224" s="832"/>
      <c r="J1224" s="832"/>
      <c r="K1224" s="832"/>
      <c r="L1224" s="832"/>
      <c r="M1224" s="832"/>
      <c r="N1224" s="832">
        <v>1</v>
      </c>
      <c r="O1224" s="832">
        <v>388</v>
      </c>
      <c r="P1224" s="828"/>
      <c r="Q1224" s="833">
        <v>388</v>
      </c>
    </row>
    <row r="1225" spans="1:17" ht="14.45" customHeight="1" x14ac:dyDescent="0.2">
      <c r="A1225" s="822" t="s">
        <v>6753</v>
      </c>
      <c r="B1225" s="823" t="s">
        <v>5811</v>
      </c>
      <c r="C1225" s="823" t="s">
        <v>5728</v>
      </c>
      <c r="D1225" s="823" t="s">
        <v>5897</v>
      </c>
      <c r="E1225" s="823" t="s">
        <v>5898</v>
      </c>
      <c r="F1225" s="832"/>
      <c r="G1225" s="832"/>
      <c r="H1225" s="832"/>
      <c r="I1225" s="832"/>
      <c r="J1225" s="832">
        <v>1</v>
      </c>
      <c r="K1225" s="832">
        <v>627</v>
      </c>
      <c r="L1225" s="832">
        <v>1</v>
      </c>
      <c r="M1225" s="832">
        <v>627</v>
      </c>
      <c r="N1225" s="832">
        <v>1</v>
      </c>
      <c r="O1225" s="832">
        <v>630</v>
      </c>
      <c r="P1225" s="828">
        <v>1.0047846889952152</v>
      </c>
      <c r="Q1225" s="833">
        <v>630</v>
      </c>
    </row>
    <row r="1226" spans="1:17" ht="14.45" customHeight="1" x14ac:dyDescent="0.2">
      <c r="A1226" s="822" t="s">
        <v>6753</v>
      </c>
      <c r="B1226" s="823" t="s">
        <v>5811</v>
      </c>
      <c r="C1226" s="823" t="s">
        <v>5728</v>
      </c>
      <c r="D1226" s="823" t="s">
        <v>5899</v>
      </c>
      <c r="E1226" s="823" t="s">
        <v>5898</v>
      </c>
      <c r="F1226" s="832"/>
      <c r="G1226" s="832"/>
      <c r="H1226" s="832"/>
      <c r="I1226" s="832"/>
      <c r="J1226" s="832"/>
      <c r="K1226" s="832"/>
      <c r="L1226" s="832"/>
      <c r="M1226" s="832"/>
      <c r="N1226" s="832">
        <v>1</v>
      </c>
      <c r="O1226" s="832">
        <v>544</v>
      </c>
      <c r="P1226" s="828"/>
      <c r="Q1226" s="833">
        <v>544</v>
      </c>
    </row>
    <row r="1227" spans="1:17" ht="14.45" customHeight="1" x14ac:dyDescent="0.2">
      <c r="A1227" s="822" t="s">
        <v>6753</v>
      </c>
      <c r="B1227" s="823" t="s">
        <v>5731</v>
      </c>
      <c r="C1227" s="823" t="s">
        <v>5728</v>
      </c>
      <c r="D1227" s="823" t="s">
        <v>5779</v>
      </c>
      <c r="E1227" s="823" t="s">
        <v>5780</v>
      </c>
      <c r="F1227" s="832"/>
      <c r="G1227" s="832"/>
      <c r="H1227" s="832"/>
      <c r="I1227" s="832"/>
      <c r="J1227" s="832"/>
      <c r="K1227" s="832"/>
      <c r="L1227" s="832"/>
      <c r="M1227" s="832"/>
      <c r="N1227" s="832">
        <v>1</v>
      </c>
      <c r="O1227" s="832">
        <v>360</v>
      </c>
      <c r="P1227" s="828"/>
      <c r="Q1227" s="833">
        <v>360</v>
      </c>
    </row>
    <row r="1228" spans="1:17" ht="14.45" customHeight="1" x14ac:dyDescent="0.2">
      <c r="A1228" s="822" t="s">
        <v>6754</v>
      </c>
      <c r="B1228" s="823" t="s">
        <v>5811</v>
      </c>
      <c r="C1228" s="823" t="s">
        <v>5756</v>
      </c>
      <c r="D1228" s="823" t="s">
        <v>5903</v>
      </c>
      <c r="E1228" s="823" t="s">
        <v>5904</v>
      </c>
      <c r="F1228" s="832">
        <v>1</v>
      </c>
      <c r="G1228" s="832">
        <v>2310</v>
      </c>
      <c r="H1228" s="832"/>
      <c r="I1228" s="832">
        <v>2310</v>
      </c>
      <c r="J1228" s="832"/>
      <c r="K1228" s="832"/>
      <c r="L1228" s="832"/>
      <c r="M1228" s="832"/>
      <c r="N1228" s="832"/>
      <c r="O1228" s="832"/>
      <c r="P1228" s="828"/>
      <c r="Q1228" s="833"/>
    </row>
    <row r="1229" spans="1:17" ht="14.45" customHeight="1" x14ac:dyDescent="0.2">
      <c r="A1229" s="822" t="s">
        <v>6754</v>
      </c>
      <c r="B1229" s="823" t="s">
        <v>5811</v>
      </c>
      <c r="C1229" s="823" t="s">
        <v>5756</v>
      </c>
      <c r="D1229" s="823" t="s">
        <v>5828</v>
      </c>
      <c r="E1229" s="823" t="s">
        <v>5829</v>
      </c>
      <c r="F1229" s="832">
        <v>2</v>
      </c>
      <c r="G1229" s="832">
        <v>1809.5</v>
      </c>
      <c r="H1229" s="832"/>
      <c r="I1229" s="832">
        <v>904.75</v>
      </c>
      <c r="J1229" s="832"/>
      <c r="K1229" s="832"/>
      <c r="L1229" s="832"/>
      <c r="M1229" s="832"/>
      <c r="N1229" s="832"/>
      <c r="O1229" s="832"/>
      <c r="P1229" s="828"/>
      <c r="Q1229" s="833"/>
    </row>
    <row r="1230" spans="1:17" ht="14.45" customHeight="1" x14ac:dyDescent="0.2">
      <c r="A1230" s="822" t="s">
        <v>6754</v>
      </c>
      <c r="B1230" s="823" t="s">
        <v>5811</v>
      </c>
      <c r="C1230" s="823" t="s">
        <v>5728</v>
      </c>
      <c r="D1230" s="823" t="s">
        <v>5887</v>
      </c>
      <c r="E1230" s="823" t="s">
        <v>5888</v>
      </c>
      <c r="F1230" s="832"/>
      <c r="G1230" s="832"/>
      <c r="H1230" s="832"/>
      <c r="I1230" s="832"/>
      <c r="J1230" s="832">
        <v>1</v>
      </c>
      <c r="K1230" s="832">
        <v>199</v>
      </c>
      <c r="L1230" s="832">
        <v>1</v>
      </c>
      <c r="M1230" s="832">
        <v>199</v>
      </c>
      <c r="N1230" s="832">
        <v>1</v>
      </c>
      <c r="O1230" s="832">
        <v>201</v>
      </c>
      <c r="P1230" s="828">
        <v>1.0100502512562815</v>
      </c>
      <c r="Q1230" s="833">
        <v>201</v>
      </c>
    </row>
    <row r="1231" spans="1:17" ht="14.45" customHeight="1" x14ac:dyDescent="0.2">
      <c r="A1231" s="822" t="s">
        <v>6754</v>
      </c>
      <c r="B1231" s="823" t="s">
        <v>5811</v>
      </c>
      <c r="C1231" s="823" t="s">
        <v>5728</v>
      </c>
      <c r="D1231" s="823" t="s">
        <v>5819</v>
      </c>
      <c r="E1231" s="823" t="s">
        <v>5820</v>
      </c>
      <c r="F1231" s="832">
        <v>3</v>
      </c>
      <c r="G1231" s="832">
        <v>756</v>
      </c>
      <c r="H1231" s="832">
        <v>0.59527559055118107</v>
      </c>
      <c r="I1231" s="832">
        <v>252</v>
      </c>
      <c r="J1231" s="832">
        <v>5</v>
      </c>
      <c r="K1231" s="832">
        <v>1270</v>
      </c>
      <c r="L1231" s="832">
        <v>1</v>
      </c>
      <c r="M1231" s="832">
        <v>254</v>
      </c>
      <c r="N1231" s="832">
        <v>15</v>
      </c>
      <c r="O1231" s="832">
        <v>3825</v>
      </c>
      <c r="P1231" s="828">
        <v>3.0118110236220472</v>
      </c>
      <c r="Q1231" s="833">
        <v>255</v>
      </c>
    </row>
    <row r="1232" spans="1:17" ht="14.45" customHeight="1" x14ac:dyDescent="0.2">
      <c r="A1232" s="822" t="s">
        <v>6754</v>
      </c>
      <c r="B1232" s="823" t="s">
        <v>5811</v>
      </c>
      <c r="C1232" s="823" t="s">
        <v>5728</v>
      </c>
      <c r="D1232" s="823" t="s">
        <v>5821</v>
      </c>
      <c r="E1232" s="823" t="s">
        <v>5822</v>
      </c>
      <c r="F1232" s="832"/>
      <c r="G1232" s="832"/>
      <c r="H1232" s="832"/>
      <c r="I1232" s="832"/>
      <c r="J1232" s="832"/>
      <c r="K1232" s="832"/>
      <c r="L1232" s="832"/>
      <c r="M1232" s="832"/>
      <c r="N1232" s="832">
        <v>8</v>
      </c>
      <c r="O1232" s="832">
        <v>1016</v>
      </c>
      <c r="P1232" s="828"/>
      <c r="Q1232" s="833">
        <v>127</v>
      </c>
    </row>
    <row r="1233" spans="1:17" ht="14.45" customHeight="1" x14ac:dyDescent="0.2">
      <c r="A1233" s="822" t="s">
        <v>6754</v>
      </c>
      <c r="B1233" s="823" t="s">
        <v>5811</v>
      </c>
      <c r="C1233" s="823" t="s">
        <v>5728</v>
      </c>
      <c r="D1233" s="823" t="s">
        <v>5836</v>
      </c>
      <c r="E1233" s="823" t="s">
        <v>5833</v>
      </c>
      <c r="F1233" s="832">
        <v>2</v>
      </c>
      <c r="G1233" s="832">
        <v>1138</v>
      </c>
      <c r="H1233" s="832"/>
      <c r="I1233" s="832">
        <v>569</v>
      </c>
      <c r="J1233" s="832"/>
      <c r="K1233" s="832"/>
      <c r="L1233" s="832"/>
      <c r="M1233" s="832"/>
      <c r="N1233" s="832"/>
      <c r="O1233" s="832"/>
      <c r="P1233" s="828"/>
      <c r="Q1233" s="833"/>
    </row>
    <row r="1234" spans="1:17" ht="14.45" customHeight="1" x14ac:dyDescent="0.2">
      <c r="A1234" s="822" t="s">
        <v>6754</v>
      </c>
      <c r="B1234" s="823" t="s">
        <v>5811</v>
      </c>
      <c r="C1234" s="823" t="s">
        <v>5728</v>
      </c>
      <c r="D1234" s="823" t="s">
        <v>5837</v>
      </c>
      <c r="E1234" s="823" t="s">
        <v>5835</v>
      </c>
      <c r="F1234" s="832"/>
      <c r="G1234" s="832"/>
      <c r="H1234" s="832"/>
      <c r="I1234" s="832"/>
      <c r="J1234" s="832"/>
      <c r="K1234" s="832"/>
      <c r="L1234" s="832"/>
      <c r="M1234" s="832"/>
      <c r="N1234" s="832">
        <v>3</v>
      </c>
      <c r="O1234" s="832">
        <v>2307</v>
      </c>
      <c r="P1234" s="828"/>
      <c r="Q1234" s="833">
        <v>769</v>
      </c>
    </row>
    <row r="1235" spans="1:17" ht="14.45" customHeight="1" x14ac:dyDescent="0.2">
      <c r="A1235" s="822" t="s">
        <v>6754</v>
      </c>
      <c r="B1235" s="823" t="s">
        <v>5811</v>
      </c>
      <c r="C1235" s="823" t="s">
        <v>5728</v>
      </c>
      <c r="D1235" s="823" t="s">
        <v>5889</v>
      </c>
      <c r="E1235" s="823" t="s">
        <v>5854</v>
      </c>
      <c r="F1235" s="832">
        <v>8</v>
      </c>
      <c r="G1235" s="832">
        <v>6552</v>
      </c>
      <c r="H1235" s="832">
        <v>0.66342648845686514</v>
      </c>
      <c r="I1235" s="832">
        <v>819</v>
      </c>
      <c r="J1235" s="832">
        <v>12</v>
      </c>
      <c r="K1235" s="832">
        <v>9876</v>
      </c>
      <c r="L1235" s="832">
        <v>1</v>
      </c>
      <c r="M1235" s="832">
        <v>823</v>
      </c>
      <c r="N1235" s="832">
        <v>49</v>
      </c>
      <c r="O1235" s="832">
        <v>40474</v>
      </c>
      <c r="P1235" s="828">
        <v>4.0982179019846088</v>
      </c>
      <c r="Q1235" s="833">
        <v>826</v>
      </c>
    </row>
    <row r="1236" spans="1:17" ht="14.45" customHeight="1" x14ac:dyDescent="0.2">
      <c r="A1236" s="822" t="s">
        <v>6754</v>
      </c>
      <c r="B1236" s="823" t="s">
        <v>5811</v>
      </c>
      <c r="C1236" s="823" t="s">
        <v>5728</v>
      </c>
      <c r="D1236" s="823" t="s">
        <v>5839</v>
      </c>
      <c r="E1236" s="823" t="s">
        <v>5794</v>
      </c>
      <c r="F1236" s="832"/>
      <c r="G1236" s="832"/>
      <c r="H1236" s="832"/>
      <c r="I1236" s="832"/>
      <c r="J1236" s="832"/>
      <c r="K1236" s="832"/>
      <c r="L1236" s="832"/>
      <c r="M1236" s="832"/>
      <c r="N1236" s="832">
        <v>1</v>
      </c>
      <c r="O1236" s="832">
        <v>740</v>
      </c>
      <c r="P1236" s="828"/>
      <c r="Q1236" s="833">
        <v>740</v>
      </c>
    </row>
    <row r="1237" spans="1:17" ht="14.45" customHeight="1" x14ac:dyDescent="0.2">
      <c r="A1237" s="822" t="s">
        <v>6754</v>
      </c>
      <c r="B1237" s="823" t="s">
        <v>5811</v>
      </c>
      <c r="C1237" s="823" t="s">
        <v>5728</v>
      </c>
      <c r="D1237" s="823" t="s">
        <v>5842</v>
      </c>
      <c r="E1237" s="823" t="s">
        <v>5843</v>
      </c>
      <c r="F1237" s="832">
        <v>2</v>
      </c>
      <c r="G1237" s="832">
        <v>430</v>
      </c>
      <c r="H1237" s="832">
        <v>1.9815668202764978</v>
      </c>
      <c r="I1237" s="832">
        <v>215</v>
      </c>
      <c r="J1237" s="832">
        <v>1</v>
      </c>
      <c r="K1237" s="832">
        <v>217</v>
      </c>
      <c r="L1237" s="832">
        <v>1</v>
      </c>
      <c r="M1237" s="832">
        <v>217</v>
      </c>
      <c r="N1237" s="832">
        <v>9</v>
      </c>
      <c r="O1237" s="832">
        <v>1971</v>
      </c>
      <c r="P1237" s="828">
        <v>9.0829493087557598</v>
      </c>
      <c r="Q1237" s="833">
        <v>219</v>
      </c>
    </row>
    <row r="1238" spans="1:17" ht="14.45" customHeight="1" x14ac:dyDescent="0.2">
      <c r="A1238" s="822" t="s">
        <v>6754</v>
      </c>
      <c r="B1238" s="823" t="s">
        <v>5811</v>
      </c>
      <c r="C1238" s="823" t="s">
        <v>5728</v>
      </c>
      <c r="D1238" s="823" t="s">
        <v>5844</v>
      </c>
      <c r="E1238" s="823" t="s">
        <v>5845</v>
      </c>
      <c r="F1238" s="832">
        <v>19</v>
      </c>
      <c r="G1238" s="832">
        <v>1634</v>
      </c>
      <c r="H1238" s="832">
        <v>1.3262987012987013</v>
      </c>
      <c r="I1238" s="832">
        <v>86</v>
      </c>
      <c r="J1238" s="832">
        <v>14</v>
      </c>
      <c r="K1238" s="832">
        <v>1232</v>
      </c>
      <c r="L1238" s="832">
        <v>1</v>
      </c>
      <c r="M1238" s="832">
        <v>88</v>
      </c>
      <c r="N1238" s="832">
        <v>63</v>
      </c>
      <c r="O1238" s="832">
        <v>5607</v>
      </c>
      <c r="P1238" s="828">
        <v>4.5511363636363633</v>
      </c>
      <c r="Q1238" s="833">
        <v>89</v>
      </c>
    </row>
    <row r="1239" spans="1:17" ht="14.45" customHeight="1" x14ac:dyDescent="0.2">
      <c r="A1239" s="822" t="s">
        <v>6754</v>
      </c>
      <c r="B1239" s="823" t="s">
        <v>5811</v>
      </c>
      <c r="C1239" s="823" t="s">
        <v>5728</v>
      </c>
      <c r="D1239" s="823" t="s">
        <v>5890</v>
      </c>
      <c r="E1239" s="823" t="s">
        <v>5854</v>
      </c>
      <c r="F1239" s="832">
        <v>11</v>
      </c>
      <c r="G1239" s="832">
        <v>10483</v>
      </c>
      <c r="H1239" s="832"/>
      <c r="I1239" s="832">
        <v>953</v>
      </c>
      <c r="J1239" s="832"/>
      <c r="K1239" s="832"/>
      <c r="L1239" s="832"/>
      <c r="M1239" s="832"/>
      <c r="N1239" s="832"/>
      <c r="O1239" s="832"/>
      <c r="P1239" s="828"/>
      <c r="Q1239" s="833"/>
    </row>
    <row r="1240" spans="1:17" ht="14.45" customHeight="1" x14ac:dyDescent="0.2">
      <c r="A1240" s="822" t="s">
        <v>6754</v>
      </c>
      <c r="B1240" s="823" t="s">
        <v>5811</v>
      </c>
      <c r="C1240" s="823" t="s">
        <v>5728</v>
      </c>
      <c r="D1240" s="823" t="s">
        <v>5783</v>
      </c>
      <c r="E1240" s="823" t="s">
        <v>5784</v>
      </c>
      <c r="F1240" s="832"/>
      <c r="G1240" s="832"/>
      <c r="H1240" s="832"/>
      <c r="I1240" s="832"/>
      <c r="J1240" s="832">
        <v>5</v>
      </c>
      <c r="K1240" s="832">
        <v>610</v>
      </c>
      <c r="L1240" s="832">
        <v>1</v>
      </c>
      <c r="M1240" s="832">
        <v>122</v>
      </c>
      <c r="N1240" s="832"/>
      <c r="O1240" s="832"/>
      <c r="P1240" s="828"/>
      <c r="Q1240" s="833"/>
    </row>
    <row r="1241" spans="1:17" ht="14.45" customHeight="1" x14ac:dyDescent="0.2">
      <c r="A1241" s="822" t="s">
        <v>6754</v>
      </c>
      <c r="B1241" s="823" t="s">
        <v>5811</v>
      </c>
      <c r="C1241" s="823" t="s">
        <v>5728</v>
      </c>
      <c r="D1241" s="823" t="s">
        <v>5853</v>
      </c>
      <c r="E1241" s="823" t="s">
        <v>5854</v>
      </c>
      <c r="F1241" s="832"/>
      <c r="G1241" s="832"/>
      <c r="H1241" s="832"/>
      <c r="I1241" s="832"/>
      <c r="J1241" s="832">
        <v>2</v>
      </c>
      <c r="K1241" s="832">
        <v>1496</v>
      </c>
      <c r="L1241" s="832">
        <v>1</v>
      </c>
      <c r="M1241" s="832">
        <v>748</v>
      </c>
      <c r="N1241" s="832">
        <v>7</v>
      </c>
      <c r="O1241" s="832">
        <v>5243</v>
      </c>
      <c r="P1241" s="828">
        <v>3.5046791443850269</v>
      </c>
      <c r="Q1241" s="833">
        <v>749</v>
      </c>
    </row>
    <row r="1242" spans="1:17" ht="14.45" customHeight="1" x14ac:dyDescent="0.2">
      <c r="A1242" s="822" t="s">
        <v>6754</v>
      </c>
      <c r="B1242" s="823" t="s">
        <v>5811</v>
      </c>
      <c r="C1242" s="823" t="s">
        <v>5728</v>
      </c>
      <c r="D1242" s="823" t="s">
        <v>5855</v>
      </c>
      <c r="E1242" s="823" t="s">
        <v>5856</v>
      </c>
      <c r="F1242" s="832">
        <v>10</v>
      </c>
      <c r="G1242" s="832">
        <v>5440</v>
      </c>
      <c r="H1242" s="832">
        <v>0.83028083028083033</v>
      </c>
      <c r="I1242" s="832">
        <v>544</v>
      </c>
      <c r="J1242" s="832">
        <v>12</v>
      </c>
      <c r="K1242" s="832">
        <v>6552</v>
      </c>
      <c r="L1242" s="832">
        <v>1</v>
      </c>
      <c r="M1242" s="832">
        <v>546</v>
      </c>
      <c r="N1242" s="832">
        <v>14</v>
      </c>
      <c r="O1242" s="832">
        <v>7658</v>
      </c>
      <c r="P1242" s="828">
        <v>1.1688034188034189</v>
      </c>
      <c r="Q1242" s="833">
        <v>547</v>
      </c>
    </row>
    <row r="1243" spans="1:17" ht="14.45" customHeight="1" x14ac:dyDescent="0.2">
      <c r="A1243" s="822" t="s">
        <v>6754</v>
      </c>
      <c r="B1243" s="823" t="s">
        <v>5811</v>
      </c>
      <c r="C1243" s="823" t="s">
        <v>5728</v>
      </c>
      <c r="D1243" s="823" t="s">
        <v>5848</v>
      </c>
      <c r="E1243" s="823" t="s">
        <v>5843</v>
      </c>
      <c r="F1243" s="832"/>
      <c r="G1243" s="832"/>
      <c r="H1243" s="832"/>
      <c r="I1243" s="832"/>
      <c r="J1243" s="832"/>
      <c r="K1243" s="832"/>
      <c r="L1243" s="832"/>
      <c r="M1243" s="832"/>
      <c r="N1243" s="832">
        <v>1</v>
      </c>
      <c r="O1243" s="832">
        <v>180</v>
      </c>
      <c r="P1243" s="828"/>
      <c r="Q1243" s="833">
        <v>180</v>
      </c>
    </row>
    <row r="1244" spans="1:17" ht="14.45" customHeight="1" x14ac:dyDescent="0.2">
      <c r="A1244" s="822" t="s">
        <v>6754</v>
      </c>
      <c r="B1244" s="823" t="s">
        <v>5811</v>
      </c>
      <c r="C1244" s="823" t="s">
        <v>5728</v>
      </c>
      <c r="D1244" s="823" t="s">
        <v>5849</v>
      </c>
      <c r="E1244" s="823" t="s">
        <v>5847</v>
      </c>
      <c r="F1244" s="832"/>
      <c r="G1244" s="832"/>
      <c r="H1244" s="832"/>
      <c r="I1244" s="832"/>
      <c r="J1244" s="832">
        <v>5</v>
      </c>
      <c r="K1244" s="832">
        <v>1925</v>
      </c>
      <c r="L1244" s="832">
        <v>1</v>
      </c>
      <c r="M1244" s="832">
        <v>385</v>
      </c>
      <c r="N1244" s="832"/>
      <c r="O1244" s="832"/>
      <c r="P1244" s="828"/>
      <c r="Q1244" s="833"/>
    </row>
    <row r="1245" spans="1:17" ht="14.45" customHeight="1" x14ac:dyDescent="0.2">
      <c r="A1245" s="822" t="s">
        <v>6754</v>
      </c>
      <c r="B1245" s="823" t="s">
        <v>5811</v>
      </c>
      <c r="C1245" s="823" t="s">
        <v>5728</v>
      </c>
      <c r="D1245" s="823" t="s">
        <v>5914</v>
      </c>
      <c r="E1245" s="823" t="s">
        <v>5896</v>
      </c>
      <c r="F1245" s="832"/>
      <c r="G1245" s="832"/>
      <c r="H1245" s="832"/>
      <c r="I1245" s="832"/>
      <c r="J1245" s="832"/>
      <c r="K1245" s="832"/>
      <c r="L1245" s="832"/>
      <c r="M1245" s="832"/>
      <c r="N1245" s="832">
        <v>4</v>
      </c>
      <c r="O1245" s="832">
        <v>2448</v>
      </c>
      <c r="P1245" s="828"/>
      <c r="Q1245" s="833">
        <v>612</v>
      </c>
    </row>
    <row r="1246" spans="1:17" ht="14.45" customHeight="1" x14ac:dyDescent="0.2">
      <c r="A1246" s="822" t="s">
        <v>6755</v>
      </c>
      <c r="B1246" s="823" t="s">
        <v>5811</v>
      </c>
      <c r="C1246" s="823" t="s">
        <v>5756</v>
      </c>
      <c r="D1246" s="823" t="s">
        <v>5903</v>
      </c>
      <c r="E1246" s="823" t="s">
        <v>5904</v>
      </c>
      <c r="F1246" s="832">
        <v>5</v>
      </c>
      <c r="G1246" s="832">
        <v>11550</v>
      </c>
      <c r="H1246" s="832">
        <v>0.83333333333333337</v>
      </c>
      <c r="I1246" s="832">
        <v>2310</v>
      </c>
      <c r="J1246" s="832">
        <v>6</v>
      </c>
      <c r="K1246" s="832">
        <v>13860</v>
      </c>
      <c r="L1246" s="832">
        <v>1</v>
      </c>
      <c r="M1246" s="832">
        <v>2310</v>
      </c>
      <c r="N1246" s="832">
        <v>6</v>
      </c>
      <c r="O1246" s="832">
        <v>9002.4</v>
      </c>
      <c r="P1246" s="828">
        <v>0.6495238095238095</v>
      </c>
      <c r="Q1246" s="833">
        <v>1500.3999999999999</v>
      </c>
    </row>
    <row r="1247" spans="1:17" ht="14.45" customHeight="1" x14ac:dyDescent="0.2">
      <c r="A1247" s="822" t="s">
        <v>6755</v>
      </c>
      <c r="B1247" s="823" t="s">
        <v>5811</v>
      </c>
      <c r="C1247" s="823" t="s">
        <v>5756</v>
      </c>
      <c r="D1247" s="823" t="s">
        <v>5828</v>
      </c>
      <c r="E1247" s="823" t="s">
        <v>5829</v>
      </c>
      <c r="F1247" s="832">
        <v>189</v>
      </c>
      <c r="G1247" s="832">
        <v>170997.75</v>
      </c>
      <c r="H1247" s="832">
        <v>2.7391304347826089</v>
      </c>
      <c r="I1247" s="832">
        <v>904.75</v>
      </c>
      <c r="J1247" s="832">
        <v>69</v>
      </c>
      <c r="K1247" s="832">
        <v>62427.75</v>
      </c>
      <c r="L1247" s="832">
        <v>1</v>
      </c>
      <c r="M1247" s="832">
        <v>904.75</v>
      </c>
      <c r="N1247" s="832">
        <v>60</v>
      </c>
      <c r="O1247" s="832">
        <v>54285</v>
      </c>
      <c r="P1247" s="828">
        <v>0.86956521739130432</v>
      </c>
      <c r="Q1247" s="833">
        <v>904.75</v>
      </c>
    </row>
    <row r="1248" spans="1:17" ht="14.45" customHeight="1" x14ac:dyDescent="0.2">
      <c r="A1248" s="822" t="s">
        <v>6755</v>
      </c>
      <c r="B1248" s="823" t="s">
        <v>5811</v>
      </c>
      <c r="C1248" s="823" t="s">
        <v>5756</v>
      </c>
      <c r="D1248" s="823" t="s">
        <v>5759</v>
      </c>
      <c r="E1248" s="823" t="s">
        <v>5760</v>
      </c>
      <c r="F1248" s="832">
        <v>2</v>
      </c>
      <c r="G1248" s="832">
        <v>485.28</v>
      </c>
      <c r="H1248" s="832">
        <v>0.33333333333333337</v>
      </c>
      <c r="I1248" s="832">
        <v>242.64</v>
      </c>
      <c r="J1248" s="832">
        <v>6</v>
      </c>
      <c r="K1248" s="832">
        <v>1455.8399999999997</v>
      </c>
      <c r="L1248" s="832">
        <v>1</v>
      </c>
      <c r="M1248" s="832">
        <v>242.63999999999996</v>
      </c>
      <c r="N1248" s="832"/>
      <c r="O1248" s="832"/>
      <c r="P1248" s="828"/>
      <c r="Q1248" s="833"/>
    </row>
    <row r="1249" spans="1:17" ht="14.45" customHeight="1" x14ac:dyDescent="0.2">
      <c r="A1249" s="822" t="s">
        <v>6755</v>
      </c>
      <c r="B1249" s="823" t="s">
        <v>5811</v>
      </c>
      <c r="C1249" s="823" t="s">
        <v>5756</v>
      </c>
      <c r="D1249" s="823" t="s">
        <v>5761</v>
      </c>
      <c r="E1249" s="823" t="s">
        <v>5762</v>
      </c>
      <c r="F1249" s="832">
        <v>1</v>
      </c>
      <c r="G1249" s="832">
        <v>242.64</v>
      </c>
      <c r="H1249" s="832"/>
      <c r="I1249" s="832">
        <v>242.64</v>
      </c>
      <c r="J1249" s="832"/>
      <c r="K1249" s="832"/>
      <c r="L1249" s="832"/>
      <c r="M1249" s="832"/>
      <c r="N1249" s="832">
        <v>1</v>
      </c>
      <c r="O1249" s="832">
        <v>180.44</v>
      </c>
      <c r="P1249" s="828"/>
      <c r="Q1249" s="833">
        <v>180.44</v>
      </c>
    </row>
    <row r="1250" spans="1:17" ht="14.45" customHeight="1" x14ac:dyDescent="0.2">
      <c r="A1250" s="822" t="s">
        <v>6755</v>
      </c>
      <c r="B1250" s="823" t="s">
        <v>5811</v>
      </c>
      <c r="C1250" s="823" t="s">
        <v>5728</v>
      </c>
      <c r="D1250" s="823" t="s">
        <v>5887</v>
      </c>
      <c r="E1250" s="823" t="s">
        <v>5888</v>
      </c>
      <c r="F1250" s="832">
        <v>49</v>
      </c>
      <c r="G1250" s="832">
        <v>9604</v>
      </c>
      <c r="H1250" s="832">
        <v>1.3405918481295365</v>
      </c>
      <c r="I1250" s="832">
        <v>196</v>
      </c>
      <c r="J1250" s="832">
        <v>36</v>
      </c>
      <c r="K1250" s="832">
        <v>7164</v>
      </c>
      <c r="L1250" s="832">
        <v>1</v>
      </c>
      <c r="M1250" s="832">
        <v>199</v>
      </c>
      <c r="N1250" s="832">
        <v>36</v>
      </c>
      <c r="O1250" s="832">
        <v>7236</v>
      </c>
      <c r="P1250" s="828">
        <v>1.0100502512562815</v>
      </c>
      <c r="Q1250" s="833">
        <v>201</v>
      </c>
    </row>
    <row r="1251" spans="1:17" ht="14.45" customHeight="1" x14ac:dyDescent="0.2">
      <c r="A1251" s="822" t="s">
        <v>6755</v>
      </c>
      <c r="B1251" s="823" t="s">
        <v>5811</v>
      </c>
      <c r="C1251" s="823" t="s">
        <v>5728</v>
      </c>
      <c r="D1251" s="823" t="s">
        <v>5907</v>
      </c>
      <c r="E1251" s="823" t="s">
        <v>5908</v>
      </c>
      <c r="F1251" s="832">
        <v>4</v>
      </c>
      <c r="G1251" s="832">
        <v>4640</v>
      </c>
      <c r="H1251" s="832"/>
      <c r="I1251" s="832">
        <v>1160</v>
      </c>
      <c r="J1251" s="832"/>
      <c r="K1251" s="832"/>
      <c r="L1251" s="832"/>
      <c r="M1251" s="832"/>
      <c r="N1251" s="832"/>
      <c r="O1251" s="832"/>
      <c r="P1251" s="828"/>
      <c r="Q1251" s="833"/>
    </row>
    <row r="1252" spans="1:17" ht="14.45" customHeight="1" x14ac:dyDescent="0.2">
      <c r="A1252" s="822" t="s">
        <v>6755</v>
      </c>
      <c r="B1252" s="823" t="s">
        <v>5811</v>
      </c>
      <c r="C1252" s="823" t="s">
        <v>5728</v>
      </c>
      <c r="D1252" s="823" t="s">
        <v>5909</v>
      </c>
      <c r="E1252" s="823" t="s">
        <v>5910</v>
      </c>
      <c r="F1252" s="832">
        <v>1</v>
      </c>
      <c r="G1252" s="832">
        <v>797</v>
      </c>
      <c r="H1252" s="832">
        <v>0.49812499999999998</v>
      </c>
      <c r="I1252" s="832">
        <v>797</v>
      </c>
      <c r="J1252" s="832">
        <v>2</v>
      </c>
      <c r="K1252" s="832">
        <v>1600</v>
      </c>
      <c r="L1252" s="832">
        <v>1</v>
      </c>
      <c r="M1252" s="832">
        <v>800</v>
      </c>
      <c r="N1252" s="832">
        <v>6</v>
      </c>
      <c r="O1252" s="832">
        <v>4818</v>
      </c>
      <c r="P1252" s="828">
        <v>3.01125</v>
      </c>
      <c r="Q1252" s="833">
        <v>803</v>
      </c>
    </row>
    <row r="1253" spans="1:17" ht="14.45" customHeight="1" x14ac:dyDescent="0.2">
      <c r="A1253" s="822" t="s">
        <v>6755</v>
      </c>
      <c r="B1253" s="823" t="s">
        <v>5811</v>
      </c>
      <c r="C1253" s="823" t="s">
        <v>5728</v>
      </c>
      <c r="D1253" s="823" t="s">
        <v>5819</v>
      </c>
      <c r="E1253" s="823" t="s">
        <v>5820</v>
      </c>
      <c r="F1253" s="832">
        <v>534</v>
      </c>
      <c r="G1253" s="832">
        <v>134568</v>
      </c>
      <c r="H1253" s="832">
        <v>0.979288864307858</v>
      </c>
      <c r="I1253" s="832">
        <v>252</v>
      </c>
      <c r="J1253" s="832">
        <v>541</v>
      </c>
      <c r="K1253" s="832">
        <v>137414</v>
      </c>
      <c r="L1253" s="832">
        <v>1</v>
      </c>
      <c r="M1253" s="832">
        <v>254</v>
      </c>
      <c r="N1253" s="832">
        <v>460</v>
      </c>
      <c r="O1253" s="832">
        <v>117300</v>
      </c>
      <c r="P1253" s="828">
        <v>0.85362481261006884</v>
      </c>
      <c r="Q1253" s="833">
        <v>255</v>
      </c>
    </row>
    <row r="1254" spans="1:17" ht="14.45" customHeight="1" x14ac:dyDescent="0.2">
      <c r="A1254" s="822" t="s">
        <v>6755</v>
      </c>
      <c r="B1254" s="823" t="s">
        <v>5811</v>
      </c>
      <c r="C1254" s="823" t="s">
        <v>5728</v>
      </c>
      <c r="D1254" s="823" t="s">
        <v>5821</v>
      </c>
      <c r="E1254" s="823" t="s">
        <v>5822</v>
      </c>
      <c r="F1254" s="832">
        <v>21</v>
      </c>
      <c r="G1254" s="832">
        <v>2667</v>
      </c>
      <c r="H1254" s="832">
        <v>0.50396825396825395</v>
      </c>
      <c r="I1254" s="832">
        <v>127</v>
      </c>
      <c r="J1254" s="832">
        <v>42</v>
      </c>
      <c r="K1254" s="832">
        <v>5292</v>
      </c>
      <c r="L1254" s="832">
        <v>1</v>
      </c>
      <c r="M1254" s="832">
        <v>126</v>
      </c>
      <c r="N1254" s="832">
        <v>36</v>
      </c>
      <c r="O1254" s="832">
        <v>4572</v>
      </c>
      <c r="P1254" s="828">
        <v>0.86394557823129248</v>
      </c>
      <c r="Q1254" s="833">
        <v>127</v>
      </c>
    </row>
    <row r="1255" spans="1:17" ht="14.45" customHeight="1" x14ac:dyDescent="0.2">
      <c r="A1255" s="822" t="s">
        <v>6755</v>
      </c>
      <c r="B1255" s="823" t="s">
        <v>5811</v>
      </c>
      <c r="C1255" s="823" t="s">
        <v>5728</v>
      </c>
      <c r="D1255" s="823" t="s">
        <v>5832</v>
      </c>
      <c r="E1255" s="823" t="s">
        <v>5833</v>
      </c>
      <c r="F1255" s="832"/>
      <c r="G1255" s="832"/>
      <c r="H1255" s="832"/>
      <c r="I1255" s="832"/>
      <c r="J1255" s="832">
        <v>1</v>
      </c>
      <c r="K1255" s="832">
        <v>498</v>
      </c>
      <c r="L1255" s="832">
        <v>1</v>
      </c>
      <c r="M1255" s="832">
        <v>498</v>
      </c>
      <c r="N1255" s="832"/>
      <c r="O1255" s="832"/>
      <c r="P1255" s="828"/>
      <c r="Q1255" s="833"/>
    </row>
    <row r="1256" spans="1:17" ht="14.45" customHeight="1" x14ac:dyDescent="0.2">
      <c r="A1256" s="822" t="s">
        <v>6755</v>
      </c>
      <c r="B1256" s="823" t="s">
        <v>5811</v>
      </c>
      <c r="C1256" s="823" t="s">
        <v>5728</v>
      </c>
      <c r="D1256" s="823" t="s">
        <v>5834</v>
      </c>
      <c r="E1256" s="823" t="s">
        <v>5835</v>
      </c>
      <c r="F1256" s="832"/>
      <c r="G1256" s="832"/>
      <c r="H1256" s="832"/>
      <c r="I1256" s="832"/>
      <c r="J1256" s="832">
        <v>9</v>
      </c>
      <c r="K1256" s="832">
        <v>6219</v>
      </c>
      <c r="L1256" s="832">
        <v>1</v>
      </c>
      <c r="M1256" s="832">
        <v>691</v>
      </c>
      <c r="N1256" s="832">
        <v>4</v>
      </c>
      <c r="O1256" s="832">
        <v>2768</v>
      </c>
      <c r="P1256" s="828">
        <v>0.44508763466795304</v>
      </c>
      <c r="Q1256" s="833">
        <v>692</v>
      </c>
    </row>
    <row r="1257" spans="1:17" ht="14.45" customHeight="1" x14ac:dyDescent="0.2">
      <c r="A1257" s="822" t="s">
        <v>6755</v>
      </c>
      <c r="B1257" s="823" t="s">
        <v>5811</v>
      </c>
      <c r="C1257" s="823" t="s">
        <v>5728</v>
      </c>
      <c r="D1257" s="823" t="s">
        <v>5836</v>
      </c>
      <c r="E1257" s="823" t="s">
        <v>5833</v>
      </c>
      <c r="F1257" s="832">
        <v>6</v>
      </c>
      <c r="G1257" s="832">
        <v>3414</v>
      </c>
      <c r="H1257" s="832">
        <v>0.99301919720767884</v>
      </c>
      <c r="I1257" s="832">
        <v>569</v>
      </c>
      <c r="J1257" s="832">
        <v>6</v>
      </c>
      <c r="K1257" s="832">
        <v>3438</v>
      </c>
      <c r="L1257" s="832">
        <v>1</v>
      </c>
      <c r="M1257" s="832">
        <v>573</v>
      </c>
      <c r="N1257" s="832">
        <v>4</v>
      </c>
      <c r="O1257" s="832">
        <v>2304</v>
      </c>
      <c r="P1257" s="828">
        <v>0.67015706806282727</v>
      </c>
      <c r="Q1257" s="833">
        <v>576</v>
      </c>
    </row>
    <row r="1258" spans="1:17" ht="14.45" customHeight="1" x14ac:dyDescent="0.2">
      <c r="A1258" s="822" t="s">
        <v>6755</v>
      </c>
      <c r="B1258" s="823" t="s">
        <v>5811</v>
      </c>
      <c r="C1258" s="823" t="s">
        <v>5728</v>
      </c>
      <c r="D1258" s="823" t="s">
        <v>5837</v>
      </c>
      <c r="E1258" s="823" t="s">
        <v>5835</v>
      </c>
      <c r="F1258" s="832">
        <v>51</v>
      </c>
      <c r="G1258" s="832">
        <v>38862</v>
      </c>
      <c r="H1258" s="832">
        <v>2.5366840731070495</v>
      </c>
      <c r="I1258" s="832">
        <v>762</v>
      </c>
      <c r="J1258" s="832">
        <v>20</v>
      </c>
      <c r="K1258" s="832">
        <v>15320</v>
      </c>
      <c r="L1258" s="832">
        <v>1</v>
      </c>
      <c r="M1258" s="832">
        <v>766</v>
      </c>
      <c r="N1258" s="832">
        <v>10</v>
      </c>
      <c r="O1258" s="832">
        <v>7690</v>
      </c>
      <c r="P1258" s="828">
        <v>0.50195822454308092</v>
      </c>
      <c r="Q1258" s="833">
        <v>769</v>
      </c>
    </row>
    <row r="1259" spans="1:17" ht="14.45" customHeight="1" x14ac:dyDescent="0.2">
      <c r="A1259" s="822" t="s">
        <v>6755</v>
      </c>
      <c r="B1259" s="823" t="s">
        <v>5811</v>
      </c>
      <c r="C1259" s="823" t="s">
        <v>5728</v>
      </c>
      <c r="D1259" s="823" t="s">
        <v>5889</v>
      </c>
      <c r="E1259" s="823" t="s">
        <v>5854</v>
      </c>
      <c r="F1259" s="832">
        <v>1739</v>
      </c>
      <c r="G1259" s="832">
        <v>1424241</v>
      </c>
      <c r="H1259" s="832">
        <v>1.0911399717148378</v>
      </c>
      <c r="I1259" s="832">
        <v>819</v>
      </c>
      <c r="J1259" s="832">
        <v>1586</v>
      </c>
      <c r="K1259" s="832">
        <v>1305278</v>
      </c>
      <c r="L1259" s="832">
        <v>1</v>
      </c>
      <c r="M1259" s="832">
        <v>823</v>
      </c>
      <c r="N1259" s="832">
        <v>1544</v>
      </c>
      <c r="O1259" s="832">
        <v>1275344</v>
      </c>
      <c r="P1259" s="828">
        <v>0.97706695431930979</v>
      </c>
      <c r="Q1259" s="833">
        <v>826</v>
      </c>
    </row>
    <row r="1260" spans="1:17" ht="14.45" customHeight="1" x14ac:dyDescent="0.2">
      <c r="A1260" s="822" t="s">
        <v>6755</v>
      </c>
      <c r="B1260" s="823" t="s">
        <v>5811</v>
      </c>
      <c r="C1260" s="823" t="s">
        <v>5728</v>
      </c>
      <c r="D1260" s="823" t="s">
        <v>5823</v>
      </c>
      <c r="E1260" s="823" t="s">
        <v>5796</v>
      </c>
      <c r="F1260" s="832">
        <v>1</v>
      </c>
      <c r="G1260" s="832">
        <v>464</v>
      </c>
      <c r="H1260" s="832"/>
      <c r="I1260" s="832">
        <v>464</v>
      </c>
      <c r="J1260" s="832"/>
      <c r="K1260" s="832"/>
      <c r="L1260" s="832"/>
      <c r="M1260" s="832"/>
      <c r="N1260" s="832">
        <v>1</v>
      </c>
      <c r="O1260" s="832">
        <v>473</v>
      </c>
      <c r="P1260" s="828"/>
      <c r="Q1260" s="833">
        <v>473</v>
      </c>
    </row>
    <row r="1261" spans="1:17" ht="14.45" customHeight="1" x14ac:dyDescent="0.2">
      <c r="A1261" s="822" t="s">
        <v>6755</v>
      </c>
      <c r="B1261" s="823" t="s">
        <v>5811</v>
      </c>
      <c r="C1261" s="823" t="s">
        <v>5728</v>
      </c>
      <c r="D1261" s="823" t="s">
        <v>5838</v>
      </c>
      <c r="E1261" s="823" t="s">
        <v>5798</v>
      </c>
      <c r="F1261" s="832">
        <v>2</v>
      </c>
      <c r="G1261" s="832">
        <v>894</v>
      </c>
      <c r="H1261" s="832"/>
      <c r="I1261" s="832">
        <v>447</v>
      </c>
      <c r="J1261" s="832"/>
      <c r="K1261" s="832"/>
      <c r="L1261" s="832"/>
      <c r="M1261" s="832"/>
      <c r="N1261" s="832"/>
      <c r="O1261" s="832"/>
      <c r="P1261" s="828"/>
      <c r="Q1261" s="833"/>
    </row>
    <row r="1262" spans="1:17" ht="14.45" customHeight="1" x14ac:dyDescent="0.2">
      <c r="A1262" s="822" t="s">
        <v>6755</v>
      </c>
      <c r="B1262" s="823" t="s">
        <v>5811</v>
      </c>
      <c r="C1262" s="823" t="s">
        <v>5728</v>
      </c>
      <c r="D1262" s="823" t="s">
        <v>5839</v>
      </c>
      <c r="E1262" s="823" t="s">
        <v>5794</v>
      </c>
      <c r="F1262" s="832">
        <v>77</v>
      </c>
      <c r="G1262" s="832">
        <v>56210</v>
      </c>
      <c r="H1262" s="832">
        <v>0.64810330912025826</v>
      </c>
      <c r="I1262" s="832">
        <v>730</v>
      </c>
      <c r="J1262" s="832">
        <v>118</v>
      </c>
      <c r="K1262" s="832">
        <v>86730</v>
      </c>
      <c r="L1262" s="832">
        <v>1</v>
      </c>
      <c r="M1262" s="832">
        <v>735</v>
      </c>
      <c r="N1262" s="832">
        <v>87</v>
      </c>
      <c r="O1262" s="832">
        <v>64380</v>
      </c>
      <c r="P1262" s="828">
        <v>0.74230370114147359</v>
      </c>
      <c r="Q1262" s="833">
        <v>740</v>
      </c>
    </row>
    <row r="1263" spans="1:17" ht="14.45" customHeight="1" x14ac:dyDescent="0.2">
      <c r="A1263" s="822" t="s">
        <v>6755</v>
      </c>
      <c r="B1263" s="823" t="s">
        <v>5811</v>
      </c>
      <c r="C1263" s="823" t="s">
        <v>5728</v>
      </c>
      <c r="D1263" s="823" t="s">
        <v>5840</v>
      </c>
      <c r="E1263" s="823" t="s">
        <v>5841</v>
      </c>
      <c r="F1263" s="832">
        <v>50</v>
      </c>
      <c r="G1263" s="832">
        <v>41700</v>
      </c>
      <c r="H1263" s="832">
        <v>0.5468278737968475</v>
      </c>
      <c r="I1263" s="832">
        <v>834</v>
      </c>
      <c r="J1263" s="832">
        <v>91</v>
      </c>
      <c r="K1263" s="832">
        <v>76258</v>
      </c>
      <c r="L1263" s="832">
        <v>1</v>
      </c>
      <c r="M1263" s="832">
        <v>838</v>
      </c>
      <c r="N1263" s="832">
        <v>67</v>
      </c>
      <c r="O1263" s="832">
        <v>56347</v>
      </c>
      <c r="P1263" s="828">
        <v>0.73889952529570668</v>
      </c>
      <c r="Q1263" s="833">
        <v>841</v>
      </c>
    </row>
    <row r="1264" spans="1:17" ht="14.45" customHeight="1" x14ac:dyDescent="0.2">
      <c r="A1264" s="822" t="s">
        <v>6755</v>
      </c>
      <c r="B1264" s="823" t="s">
        <v>5811</v>
      </c>
      <c r="C1264" s="823" t="s">
        <v>5728</v>
      </c>
      <c r="D1264" s="823" t="s">
        <v>5842</v>
      </c>
      <c r="E1264" s="823" t="s">
        <v>5843</v>
      </c>
      <c r="F1264" s="832">
        <v>403</v>
      </c>
      <c r="G1264" s="832">
        <v>86645</v>
      </c>
      <c r="H1264" s="832">
        <v>0.90540978296080332</v>
      </c>
      <c r="I1264" s="832">
        <v>215</v>
      </c>
      <c r="J1264" s="832">
        <v>441</v>
      </c>
      <c r="K1264" s="832">
        <v>95697</v>
      </c>
      <c r="L1264" s="832">
        <v>1</v>
      </c>
      <c r="M1264" s="832">
        <v>217</v>
      </c>
      <c r="N1264" s="832">
        <v>377</v>
      </c>
      <c r="O1264" s="832">
        <v>82563</v>
      </c>
      <c r="P1264" s="828">
        <v>0.86275431831718863</v>
      </c>
      <c r="Q1264" s="833">
        <v>219</v>
      </c>
    </row>
    <row r="1265" spans="1:17" ht="14.45" customHeight="1" x14ac:dyDescent="0.2">
      <c r="A1265" s="822" t="s">
        <v>6755</v>
      </c>
      <c r="B1265" s="823" t="s">
        <v>5811</v>
      </c>
      <c r="C1265" s="823" t="s">
        <v>5728</v>
      </c>
      <c r="D1265" s="823" t="s">
        <v>5779</v>
      </c>
      <c r="E1265" s="823" t="s">
        <v>5780</v>
      </c>
      <c r="F1265" s="832">
        <v>1</v>
      </c>
      <c r="G1265" s="832">
        <v>355</v>
      </c>
      <c r="H1265" s="832"/>
      <c r="I1265" s="832">
        <v>355</v>
      </c>
      <c r="J1265" s="832"/>
      <c r="K1265" s="832"/>
      <c r="L1265" s="832"/>
      <c r="M1265" s="832"/>
      <c r="N1265" s="832"/>
      <c r="O1265" s="832"/>
      <c r="P1265" s="828"/>
      <c r="Q1265" s="833"/>
    </row>
    <row r="1266" spans="1:17" ht="14.45" customHeight="1" x14ac:dyDescent="0.2">
      <c r="A1266" s="822" t="s">
        <v>6755</v>
      </c>
      <c r="B1266" s="823" t="s">
        <v>5811</v>
      </c>
      <c r="C1266" s="823" t="s">
        <v>5728</v>
      </c>
      <c r="D1266" s="823" t="s">
        <v>5844</v>
      </c>
      <c r="E1266" s="823" t="s">
        <v>5845</v>
      </c>
      <c r="F1266" s="832">
        <v>4229</v>
      </c>
      <c r="G1266" s="832">
        <v>363694</v>
      </c>
      <c r="H1266" s="832">
        <v>0.94444386737576869</v>
      </c>
      <c r="I1266" s="832">
        <v>86</v>
      </c>
      <c r="J1266" s="832">
        <v>4376</v>
      </c>
      <c r="K1266" s="832">
        <v>385088</v>
      </c>
      <c r="L1266" s="832">
        <v>1</v>
      </c>
      <c r="M1266" s="832">
        <v>88</v>
      </c>
      <c r="N1266" s="832">
        <v>3982</v>
      </c>
      <c r="O1266" s="832">
        <v>354398</v>
      </c>
      <c r="P1266" s="828">
        <v>0.92030393053016457</v>
      </c>
      <c r="Q1266" s="833">
        <v>89</v>
      </c>
    </row>
    <row r="1267" spans="1:17" ht="14.45" customHeight="1" x14ac:dyDescent="0.2">
      <c r="A1267" s="822" t="s">
        <v>6755</v>
      </c>
      <c r="B1267" s="823" t="s">
        <v>5811</v>
      </c>
      <c r="C1267" s="823" t="s">
        <v>5728</v>
      </c>
      <c r="D1267" s="823" t="s">
        <v>5824</v>
      </c>
      <c r="E1267" s="823" t="s">
        <v>5825</v>
      </c>
      <c r="F1267" s="832">
        <v>14</v>
      </c>
      <c r="G1267" s="832">
        <v>10080</v>
      </c>
      <c r="H1267" s="832">
        <v>0.51636698939603509</v>
      </c>
      <c r="I1267" s="832">
        <v>720</v>
      </c>
      <c r="J1267" s="832">
        <v>27</v>
      </c>
      <c r="K1267" s="832">
        <v>19521</v>
      </c>
      <c r="L1267" s="832">
        <v>1</v>
      </c>
      <c r="M1267" s="832">
        <v>723</v>
      </c>
      <c r="N1267" s="832">
        <v>15</v>
      </c>
      <c r="O1267" s="832">
        <v>10875</v>
      </c>
      <c r="P1267" s="828">
        <v>0.55709236207161517</v>
      </c>
      <c r="Q1267" s="833">
        <v>725</v>
      </c>
    </row>
    <row r="1268" spans="1:17" ht="14.45" customHeight="1" x14ac:dyDescent="0.2">
      <c r="A1268" s="822" t="s">
        <v>6755</v>
      </c>
      <c r="B1268" s="823" t="s">
        <v>5811</v>
      </c>
      <c r="C1268" s="823" t="s">
        <v>5728</v>
      </c>
      <c r="D1268" s="823" t="s">
        <v>5890</v>
      </c>
      <c r="E1268" s="823" t="s">
        <v>5854</v>
      </c>
      <c r="F1268" s="832">
        <v>2023</v>
      </c>
      <c r="G1268" s="832">
        <v>1927919</v>
      </c>
      <c r="H1268" s="832">
        <v>0.90922077260602674</v>
      </c>
      <c r="I1268" s="832">
        <v>953</v>
      </c>
      <c r="J1268" s="832">
        <v>2218</v>
      </c>
      <c r="K1268" s="832">
        <v>2120408</v>
      </c>
      <c r="L1268" s="832">
        <v>1</v>
      </c>
      <c r="M1268" s="832">
        <v>956</v>
      </c>
      <c r="N1268" s="832">
        <v>1948</v>
      </c>
      <c r="O1268" s="832">
        <v>1868132</v>
      </c>
      <c r="P1268" s="828">
        <v>0.88102478390951178</v>
      </c>
      <c r="Q1268" s="833">
        <v>959</v>
      </c>
    </row>
    <row r="1269" spans="1:17" ht="14.45" customHeight="1" x14ac:dyDescent="0.2">
      <c r="A1269" s="822" t="s">
        <v>6755</v>
      </c>
      <c r="B1269" s="823" t="s">
        <v>5811</v>
      </c>
      <c r="C1269" s="823" t="s">
        <v>5728</v>
      </c>
      <c r="D1269" s="823" t="s">
        <v>5783</v>
      </c>
      <c r="E1269" s="823" t="s">
        <v>5784</v>
      </c>
      <c r="F1269" s="832">
        <v>14</v>
      </c>
      <c r="G1269" s="832">
        <v>1694</v>
      </c>
      <c r="H1269" s="832">
        <v>1.2622950819672132</v>
      </c>
      <c r="I1269" s="832">
        <v>121</v>
      </c>
      <c r="J1269" s="832">
        <v>11</v>
      </c>
      <c r="K1269" s="832">
        <v>1342</v>
      </c>
      <c r="L1269" s="832">
        <v>1</v>
      </c>
      <c r="M1269" s="832">
        <v>122</v>
      </c>
      <c r="N1269" s="832"/>
      <c r="O1269" s="832"/>
      <c r="P1269" s="828"/>
      <c r="Q1269" s="833"/>
    </row>
    <row r="1270" spans="1:17" ht="14.45" customHeight="1" x14ac:dyDescent="0.2">
      <c r="A1270" s="822" t="s">
        <v>6755</v>
      </c>
      <c r="B1270" s="823" t="s">
        <v>5811</v>
      </c>
      <c r="C1270" s="823" t="s">
        <v>5728</v>
      </c>
      <c r="D1270" s="823" t="s">
        <v>5853</v>
      </c>
      <c r="E1270" s="823" t="s">
        <v>5854</v>
      </c>
      <c r="F1270" s="832">
        <v>40</v>
      </c>
      <c r="G1270" s="832">
        <v>29840</v>
      </c>
      <c r="H1270" s="832">
        <v>0.52490852800450327</v>
      </c>
      <c r="I1270" s="832">
        <v>746</v>
      </c>
      <c r="J1270" s="832">
        <v>76</v>
      </c>
      <c r="K1270" s="832">
        <v>56848</v>
      </c>
      <c r="L1270" s="832">
        <v>1</v>
      </c>
      <c r="M1270" s="832">
        <v>748</v>
      </c>
      <c r="N1270" s="832">
        <v>73</v>
      </c>
      <c r="O1270" s="832">
        <v>54677</v>
      </c>
      <c r="P1270" s="828">
        <v>0.96181044188010134</v>
      </c>
      <c r="Q1270" s="833">
        <v>749</v>
      </c>
    </row>
    <row r="1271" spans="1:17" ht="14.45" customHeight="1" x14ac:dyDescent="0.2">
      <c r="A1271" s="822" t="s">
        <v>6755</v>
      </c>
      <c r="B1271" s="823" t="s">
        <v>5811</v>
      </c>
      <c r="C1271" s="823" t="s">
        <v>5728</v>
      </c>
      <c r="D1271" s="823" t="s">
        <v>5911</v>
      </c>
      <c r="E1271" s="823" t="s">
        <v>5912</v>
      </c>
      <c r="F1271" s="832">
        <v>5</v>
      </c>
      <c r="G1271" s="832">
        <v>290</v>
      </c>
      <c r="H1271" s="832"/>
      <c r="I1271" s="832">
        <v>58</v>
      </c>
      <c r="J1271" s="832"/>
      <c r="K1271" s="832"/>
      <c r="L1271" s="832"/>
      <c r="M1271" s="832"/>
      <c r="N1271" s="832"/>
      <c r="O1271" s="832"/>
      <c r="P1271" s="828"/>
      <c r="Q1271" s="833"/>
    </row>
    <row r="1272" spans="1:17" ht="14.45" customHeight="1" x14ac:dyDescent="0.2">
      <c r="A1272" s="822" t="s">
        <v>6755</v>
      </c>
      <c r="B1272" s="823" t="s">
        <v>5811</v>
      </c>
      <c r="C1272" s="823" t="s">
        <v>5728</v>
      </c>
      <c r="D1272" s="823" t="s">
        <v>5855</v>
      </c>
      <c r="E1272" s="823" t="s">
        <v>5856</v>
      </c>
      <c r="F1272" s="832">
        <v>454</v>
      </c>
      <c r="G1272" s="832">
        <v>246976</v>
      </c>
      <c r="H1272" s="832">
        <v>1.1336766825488629</v>
      </c>
      <c r="I1272" s="832">
        <v>544</v>
      </c>
      <c r="J1272" s="832">
        <v>399</v>
      </c>
      <c r="K1272" s="832">
        <v>217854</v>
      </c>
      <c r="L1272" s="832">
        <v>1</v>
      </c>
      <c r="M1272" s="832">
        <v>546</v>
      </c>
      <c r="N1272" s="832">
        <v>343</v>
      </c>
      <c r="O1272" s="832">
        <v>187621</v>
      </c>
      <c r="P1272" s="828">
        <v>0.86122357174988751</v>
      </c>
      <c r="Q1272" s="833">
        <v>547</v>
      </c>
    </row>
    <row r="1273" spans="1:17" ht="14.45" customHeight="1" x14ac:dyDescent="0.2">
      <c r="A1273" s="822" t="s">
        <v>6755</v>
      </c>
      <c r="B1273" s="823" t="s">
        <v>5811</v>
      </c>
      <c r="C1273" s="823" t="s">
        <v>5728</v>
      </c>
      <c r="D1273" s="823" t="s">
        <v>5846</v>
      </c>
      <c r="E1273" s="823" t="s">
        <v>5847</v>
      </c>
      <c r="F1273" s="832">
        <v>4</v>
      </c>
      <c r="G1273" s="832">
        <v>1232</v>
      </c>
      <c r="H1273" s="832">
        <v>3.9741935483870967</v>
      </c>
      <c r="I1273" s="832">
        <v>308</v>
      </c>
      <c r="J1273" s="832">
        <v>1</v>
      </c>
      <c r="K1273" s="832">
        <v>310</v>
      </c>
      <c r="L1273" s="832">
        <v>1</v>
      </c>
      <c r="M1273" s="832">
        <v>310</v>
      </c>
      <c r="N1273" s="832"/>
      <c r="O1273" s="832"/>
      <c r="P1273" s="828"/>
      <c r="Q1273" s="833"/>
    </row>
    <row r="1274" spans="1:17" ht="14.45" customHeight="1" x14ac:dyDescent="0.2">
      <c r="A1274" s="822" t="s">
        <v>6755</v>
      </c>
      <c r="B1274" s="823" t="s">
        <v>5811</v>
      </c>
      <c r="C1274" s="823" t="s">
        <v>5728</v>
      </c>
      <c r="D1274" s="823" t="s">
        <v>5848</v>
      </c>
      <c r="E1274" s="823" t="s">
        <v>5843</v>
      </c>
      <c r="F1274" s="832">
        <v>9</v>
      </c>
      <c r="G1274" s="832">
        <v>1611</v>
      </c>
      <c r="H1274" s="832">
        <v>0.81818181818181823</v>
      </c>
      <c r="I1274" s="832">
        <v>179</v>
      </c>
      <c r="J1274" s="832">
        <v>11</v>
      </c>
      <c r="K1274" s="832">
        <v>1969</v>
      </c>
      <c r="L1274" s="832">
        <v>1</v>
      </c>
      <c r="M1274" s="832">
        <v>179</v>
      </c>
      <c r="N1274" s="832">
        <v>7</v>
      </c>
      <c r="O1274" s="832">
        <v>1260</v>
      </c>
      <c r="P1274" s="828">
        <v>0.63991874047739972</v>
      </c>
      <c r="Q1274" s="833">
        <v>180</v>
      </c>
    </row>
    <row r="1275" spans="1:17" ht="14.45" customHeight="1" x14ac:dyDescent="0.2">
      <c r="A1275" s="822" t="s">
        <v>6755</v>
      </c>
      <c r="B1275" s="823" t="s">
        <v>5811</v>
      </c>
      <c r="C1275" s="823" t="s">
        <v>5728</v>
      </c>
      <c r="D1275" s="823" t="s">
        <v>5849</v>
      </c>
      <c r="E1275" s="823" t="s">
        <v>5847</v>
      </c>
      <c r="F1275" s="832">
        <v>11</v>
      </c>
      <c r="G1275" s="832">
        <v>4191</v>
      </c>
      <c r="H1275" s="832">
        <v>0.77755102040816326</v>
      </c>
      <c r="I1275" s="832">
        <v>381</v>
      </c>
      <c r="J1275" s="832">
        <v>14</v>
      </c>
      <c r="K1275" s="832">
        <v>5390</v>
      </c>
      <c r="L1275" s="832">
        <v>1</v>
      </c>
      <c r="M1275" s="832">
        <v>385</v>
      </c>
      <c r="N1275" s="832">
        <v>12</v>
      </c>
      <c r="O1275" s="832">
        <v>4656</v>
      </c>
      <c r="P1275" s="828">
        <v>0.86382189239332097</v>
      </c>
      <c r="Q1275" s="833">
        <v>388</v>
      </c>
    </row>
    <row r="1276" spans="1:17" ht="14.45" customHeight="1" x14ac:dyDescent="0.2">
      <c r="A1276" s="822" t="s">
        <v>6755</v>
      </c>
      <c r="B1276" s="823" t="s">
        <v>5811</v>
      </c>
      <c r="C1276" s="823" t="s">
        <v>5728</v>
      </c>
      <c r="D1276" s="823" t="s">
        <v>5793</v>
      </c>
      <c r="E1276" s="823" t="s">
        <v>5794</v>
      </c>
      <c r="F1276" s="832"/>
      <c r="G1276" s="832"/>
      <c r="H1276" s="832"/>
      <c r="I1276" s="832"/>
      <c r="J1276" s="832"/>
      <c r="K1276" s="832"/>
      <c r="L1276" s="832"/>
      <c r="M1276" s="832"/>
      <c r="N1276" s="832">
        <v>1</v>
      </c>
      <c r="O1276" s="832">
        <v>625</v>
      </c>
      <c r="P1276" s="828"/>
      <c r="Q1276" s="833">
        <v>625</v>
      </c>
    </row>
    <row r="1277" spans="1:17" ht="14.45" customHeight="1" x14ac:dyDescent="0.2">
      <c r="A1277" s="822" t="s">
        <v>6755</v>
      </c>
      <c r="B1277" s="823" t="s">
        <v>5811</v>
      </c>
      <c r="C1277" s="823" t="s">
        <v>5728</v>
      </c>
      <c r="D1277" s="823" t="s">
        <v>5891</v>
      </c>
      <c r="E1277" s="823" t="s">
        <v>5892</v>
      </c>
      <c r="F1277" s="832">
        <v>30</v>
      </c>
      <c r="G1277" s="832">
        <v>3000</v>
      </c>
      <c r="H1277" s="832">
        <v>0.63829787234042556</v>
      </c>
      <c r="I1277" s="832">
        <v>100</v>
      </c>
      <c r="J1277" s="832">
        <v>47</v>
      </c>
      <c r="K1277" s="832">
        <v>4700</v>
      </c>
      <c r="L1277" s="832">
        <v>1</v>
      </c>
      <c r="M1277" s="832">
        <v>100</v>
      </c>
      <c r="N1277" s="832">
        <v>46</v>
      </c>
      <c r="O1277" s="832">
        <v>4600</v>
      </c>
      <c r="P1277" s="828">
        <v>0.97872340425531912</v>
      </c>
      <c r="Q1277" s="833">
        <v>100</v>
      </c>
    </row>
    <row r="1278" spans="1:17" ht="14.45" customHeight="1" x14ac:dyDescent="0.2">
      <c r="A1278" s="822" t="s">
        <v>6755</v>
      </c>
      <c r="B1278" s="823" t="s">
        <v>5811</v>
      </c>
      <c r="C1278" s="823" t="s">
        <v>5728</v>
      </c>
      <c r="D1278" s="823" t="s">
        <v>5893</v>
      </c>
      <c r="E1278" s="823" t="s">
        <v>5854</v>
      </c>
      <c r="F1278" s="832">
        <v>376</v>
      </c>
      <c r="G1278" s="832">
        <v>389536</v>
      </c>
      <c r="H1278" s="832">
        <v>0.66410256410256407</v>
      </c>
      <c r="I1278" s="832">
        <v>1036</v>
      </c>
      <c r="J1278" s="832">
        <v>564</v>
      </c>
      <c r="K1278" s="832">
        <v>586560</v>
      </c>
      <c r="L1278" s="832">
        <v>1</v>
      </c>
      <c r="M1278" s="832">
        <v>1040</v>
      </c>
      <c r="N1278" s="832">
        <v>455</v>
      </c>
      <c r="O1278" s="832">
        <v>474565</v>
      </c>
      <c r="P1278" s="828">
        <v>0.80906471631205679</v>
      </c>
      <c r="Q1278" s="833">
        <v>1043</v>
      </c>
    </row>
    <row r="1279" spans="1:17" ht="14.45" customHeight="1" x14ac:dyDescent="0.2">
      <c r="A1279" s="822" t="s">
        <v>6755</v>
      </c>
      <c r="B1279" s="823" t="s">
        <v>5811</v>
      </c>
      <c r="C1279" s="823" t="s">
        <v>5728</v>
      </c>
      <c r="D1279" s="823" t="s">
        <v>5797</v>
      </c>
      <c r="E1279" s="823" t="s">
        <v>5798</v>
      </c>
      <c r="F1279" s="832">
        <v>1</v>
      </c>
      <c r="G1279" s="832">
        <v>374</v>
      </c>
      <c r="H1279" s="832"/>
      <c r="I1279" s="832">
        <v>374</v>
      </c>
      <c r="J1279" s="832"/>
      <c r="K1279" s="832"/>
      <c r="L1279" s="832"/>
      <c r="M1279" s="832"/>
      <c r="N1279" s="832"/>
      <c r="O1279" s="832"/>
      <c r="P1279" s="828"/>
      <c r="Q1279" s="833"/>
    </row>
    <row r="1280" spans="1:17" ht="14.45" customHeight="1" x14ac:dyDescent="0.2">
      <c r="A1280" s="822" t="s">
        <v>6755</v>
      </c>
      <c r="B1280" s="823" t="s">
        <v>5811</v>
      </c>
      <c r="C1280" s="823" t="s">
        <v>5728</v>
      </c>
      <c r="D1280" s="823" t="s">
        <v>5894</v>
      </c>
      <c r="E1280" s="823" t="s">
        <v>5854</v>
      </c>
      <c r="F1280" s="832">
        <v>21</v>
      </c>
      <c r="G1280" s="832">
        <v>18480</v>
      </c>
      <c r="H1280" s="832"/>
      <c r="I1280" s="832">
        <v>880</v>
      </c>
      <c r="J1280" s="832"/>
      <c r="K1280" s="832"/>
      <c r="L1280" s="832"/>
      <c r="M1280" s="832"/>
      <c r="N1280" s="832"/>
      <c r="O1280" s="832"/>
      <c r="P1280" s="828"/>
      <c r="Q1280" s="833"/>
    </row>
    <row r="1281" spans="1:17" ht="14.45" customHeight="1" x14ac:dyDescent="0.2">
      <c r="A1281" s="822" t="s">
        <v>6755</v>
      </c>
      <c r="B1281" s="823" t="s">
        <v>5811</v>
      </c>
      <c r="C1281" s="823" t="s">
        <v>5728</v>
      </c>
      <c r="D1281" s="823" t="s">
        <v>5913</v>
      </c>
      <c r="E1281" s="823" t="s">
        <v>5896</v>
      </c>
      <c r="F1281" s="832"/>
      <c r="G1281" s="832"/>
      <c r="H1281" s="832"/>
      <c r="I1281" s="832"/>
      <c r="J1281" s="832"/>
      <c r="K1281" s="832"/>
      <c r="L1281" s="832"/>
      <c r="M1281" s="832"/>
      <c r="N1281" s="832">
        <v>4</v>
      </c>
      <c r="O1281" s="832">
        <v>2140</v>
      </c>
      <c r="P1281" s="828"/>
      <c r="Q1281" s="833">
        <v>535</v>
      </c>
    </row>
    <row r="1282" spans="1:17" ht="14.45" customHeight="1" x14ac:dyDescent="0.2">
      <c r="A1282" s="822" t="s">
        <v>6755</v>
      </c>
      <c r="B1282" s="823" t="s">
        <v>5811</v>
      </c>
      <c r="C1282" s="823" t="s">
        <v>5728</v>
      </c>
      <c r="D1282" s="823" t="s">
        <v>5895</v>
      </c>
      <c r="E1282" s="823" t="s">
        <v>5896</v>
      </c>
      <c r="F1282" s="832">
        <v>21</v>
      </c>
      <c r="G1282" s="832">
        <v>17325</v>
      </c>
      <c r="H1282" s="832">
        <v>0.16220087630603303</v>
      </c>
      <c r="I1282" s="832">
        <v>825</v>
      </c>
      <c r="J1282" s="832">
        <v>129</v>
      </c>
      <c r="K1282" s="832">
        <v>106812</v>
      </c>
      <c r="L1282" s="832">
        <v>1</v>
      </c>
      <c r="M1282" s="832">
        <v>828</v>
      </c>
      <c r="N1282" s="832">
        <v>60</v>
      </c>
      <c r="O1282" s="832">
        <v>49860</v>
      </c>
      <c r="P1282" s="828">
        <v>0.46680148297944052</v>
      </c>
      <c r="Q1282" s="833">
        <v>831</v>
      </c>
    </row>
    <row r="1283" spans="1:17" ht="14.45" customHeight="1" x14ac:dyDescent="0.2">
      <c r="A1283" s="822" t="s">
        <v>6755</v>
      </c>
      <c r="B1283" s="823" t="s">
        <v>5811</v>
      </c>
      <c r="C1283" s="823" t="s">
        <v>5728</v>
      </c>
      <c r="D1283" s="823" t="s">
        <v>5914</v>
      </c>
      <c r="E1283" s="823" t="s">
        <v>5896</v>
      </c>
      <c r="F1283" s="832">
        <v>40</v>
      </c>
      <c r="G1283" s="832">
        <v>24200</v>
      </c>
      <c r="H1283" s="832">
        <v>0.58437167970636528</v>
      </c>
      <c r="I1283" s="832">
        <v>605</v>
      </c>
      <c r="J1283" s="832">
        <v>68</v>
      </c>
      <c r="K1283" s="832">
        <v>41412</v>
      </c>
      <c r="L1283" s="832">
        <v>1</v>
      </c>
      <c r="M1283" s="832">
        <v>609</v>
      </c>
      <c r="N1283" s="832">
        <v>34</v>
      </c>
      <c r="O1283" s="832">
        <v>20808</v>
      </c>
      <c r="P1283" s="828">
        <v>0.50246305418719217</v>
      </c>
      <c r="Q1283" s="833">
        <v>612</v>
      </c>
    </row>
    <row r="1284" spans="1:17" ht="14.45" customHeight="1" x14ac:dyDescent="0.2">
      <c r="A1284" s="822" t="s">
        <v>6755</v>
      </c>
      <c r="B1284" s="823" t="s">
        <v>5811</v>
      </c>
      <c r="C1284" s="823" t="s">
        <v>5728</v>
      </c>
      <c r="D1284" s="823" t="s">
        <v>5852</v>
      </c>
      <c r="E1284" s="823" t="s">
        <v>5831</v>
      </c>
      <c r="F1284" s="832">
        <v>3</v>
      </c>
      <c r="G1284" s="832">
        <v>1215</v>
      </c>
      <c r="H1284" s="832"/>
      <c r="I1284" s="832">
        <v>405</v>
      </c>
      <c r="J1284" s="832"/>
      <c r="K1284" s="832"/>
      <c r="L1284" s="832"/>
      <c r="M1284" s="832"/>
      <c r="N1284" s="832"/>
      <c r="O1284" s="832"/>
      <c r="P1284" s="828"/>
      <c r="Q1284" s="833"/>
    </row>
    <row r="1285" spans="1:17" ht="14.45" customHeight="1" x14ac:dyDescent="0.2">
      <c r="A1285" s="822" t="s">
        <v>6755</v>
      </c>
      <c r="B1285" s="823" t="s">
        <v>5811</v>
      </c>
      <c r="C1285" s="823" t="s">
        <v>5728</v>
      </c>
      <c r="D1285" s="823" t="s">
        <v>5897</v>
      </c>
      <c r="E1285" s="823" t="s">
        <v>5898</v>
      </c>
      <c r="F1285" s="832"/>
      <c r="G1285" s="832"/>
      <c r="H1285" s="832"/>
      <c r="I1285" s="832"/>
      <c r="J1285" s="832">
        <v>1</v>
      </c>
      <c r="K1285" s="832">
        <v>627</v>
      </c>
      <c r="L1285" s="832">
        <v>1</v>
      </c>
      <c r="M1285" s="832">
        <v>627</v>
      </c>
      <c r="N1285" s="832"/>
      <c r="O1285" s="832"/>
      <c r="P1285" s="828"/>
      <c r="Q1285" s="833"/>
    </row>
    <row r="1286" spans="1:17" ht="14.45" customHeight="1" x14ac:dyDescent="0.2">
      <c r="A1286" s="822" t="s">
        <v>6755</v>
      </c>
      <c r="B1286" s="823" t="s">
        <v>5811</v>
      </c>
      <c r="C1286" s="823" t="s">
        <v>5728</v>
      </c>
      <c r="D1286" s="823" t="s">
        <v>5899</v>
      </c>
      <c r="E1286" s="823" t="s">
        <v>5898</v>
      </c>
      <c r="F1286" s="832"/>
      <c r="G1286" s="832"/>
      <c r="H1286" s="832"/>
      <c r="I1286" s="832"/>
      <c r="J1286" s="832">
        <v>1</v>
      </c>
      <c r="K1286" s="832">
        <v>541</v>
      </c>
      <c r="L1286" s="832">
        <v>1</v>
      </c>
      <c r="M1286" s="832">
        <v>541</v>
      </c>
      <c r="N1286" s="832"/>
      <c r="O1286" s="832"/>
      <c r="P1286" s="828"/>
      <c r="Q1286" s="833"/>
    </row>
    <row r="1287" spans="1:17" ht="14.45" customHeight="1" x14ac:dyDescent="0.2">
      <c r="A1287" s="822" t="s">
        <v>6755</v>
      </c>
      <c r="B1287" s="823" t="s">
        <v>5811</v>
      </c>
      <c r="C1287" s="823" t="s">
        <v>5728</v>
      </c>
      <c r="D1287" s="823" t="s">
        <v>5917</v>
      </c>
      <c r="E1287" s="823" t="s">
        <v>5918</v>
      </c>
      <c r="F1287" s="832"/>
      <c r="G1287" s="832"/>
      <c r="H1287" s="832"/>
      <c r="I1287" s="832"/>
      <c r="J1287" s="832">
        <v>2</v>
      </c>
      <c r="K1287" s="832">
        <v>2766</v>
      </c>
      <c r="L1287" s="832">
        <v>1</v>
      </c>
      <c r="M1287" s="832">
        <v>1383</v>
      </c>
      <c r="N1287" s="832">
        <v>3</v>
      </c>
      <c r="O1287" s="832">
        <v>4158</v>
      </c>
      <c r="P1287" s="828">
        <v>1.5032537960954446</v>
      </c>
      <c r="Q1287" s="833">
        <v>1386</v>
      </c>
    </row>
    <row r="1288" spans="1:17" ht="14.45" customHeight="1" x14ac:dyDescent="0.2">
      <c r="A1288" s="822" t="s">
        <v>6755</v>
      </c>
      <c r="B1288" s="823" t="s">
        <v>5811</v>
      </c>
      <c r="C1288" s="823" t="s">
        <v>5728</v>
      </c>
      <c r="D1288" s="823" t="s">
        <v>5924</v>
      </c>
      <c r="E1288" s="823" t="s">
        <v>5896</v>
      </c>
      <c r="F1288" s="832">
        <v>19</v>
      </c>
      <c r="G1288" s="832">
        <v>16625</v>
      </c>
      <c r="H1288" s="832">
        <v>1.893507972665148</v>
      </c>
      <c r="I1288" s="832">
        <v>875</v>
      </c>
      <c r="J1288" s="832">
        <v>10</v>
      </c>
      <c r="K1288" s="832">
        <v>8780</v>
      </c>
      <c r="L1288" s="832">
        <v>1</v>
      </c>
      <c r="M1288" s="832">
        <v>878</v>
      </c>
      <c r="N1288" s="832">
        <v>3</v>
      </c>
      <c r="O1288" s="832">
        <v>2643</v>
      </c>
      <c r="P1288" s="828">
        <v>0.30102505694760823</v>
      </c>
      <c r="Q1288" s="833">
        <v>881</v>
      </c>
    </row>
    <row r="1289" spans="1:17" ht="14.45" customHeight="1" x14ac:dyDescent="0.2">
      <c r="A1289" s="822" t="s">
        <v>6755</v>
      </c>
      <c r="B1289" s="823" t="s">
        <v>5811</v>
      </c>
      <c r="C1289" s="823" t="s">
        <v>5728</v>
      </c>
      <c r="D1289" s="823" t="s">
        <v>6732</v>
      </c>
      <c r="E1289" s="823" t="s">
        <v>6733</v>
      </c>
      <c r="F1289" s="832">
        <v>1</v>
      </c>
      <c r="G1289" s="832">
        <v>544</v>
      </c>
      <c r="H1289" s="832"/>
      <c r="I1289" s="832">
        <v>544</v>
      </c>
      <c r="J1289" s="832"/>
      <c r="K1289" s="832"/>
      <c r="L1289" s="832"/>
      <c r="M1289" s="832"/>
      <c r="N1289" s="832"/>
      <c r="O1289" s="832"/>
      <c r="P1289" s="828"/>
      <c r="Q1289" s="833"/>
    </row>
    <row r="1290" spans="1:17" ht="14.45" customHeight="1" thickBot="1" x14ac:dyDescent="0.25">
      <c r="A1290" s="814" t="s">
        <v>6755</v>
      </c>
      <c r="B1290" s="815" t="s">
        <v>5811</v>
      </c>
      <c r="C1290" s="815" t="s">
        <v>5728</v>
      </c>
      <c r="D1290" s="815" t="s">
        <v>5919</v>
      </c>
      <c r="E1290" s="815" t="s">
        <v>5920</v>
      </c>
      <c r="F1290" s="834">
        <v>5</v>
      </c>
      <c r="G1290" s="834">
        <v>1795</v>
      </c>
      <c r="H1290" s="834">
        <v>0.27623884272083721</v>
      </c>
      <c r="I1290" s="834">
        <v>359</v>
      </c>
      <c r="J1290" s="834">
        <v>18</v>
      </c>
      <c r="K1290" s="834">
        <v>6498</v>
      </c>
      <c r="L1290" s="834">
        <v>1</v>
      </c>
      <c r="M1290" s="834">
        <v>361</v>
      </c>
      <c r="N1290" s="834">
        <v>30</v>
      </c>
      <c r="O1290" s="834">
        <v>10920</v>
      </c>
      <c r="P1290" s="820">
        <v>1.680517082179132</v>
      </c>
      <c r="Q1290" s="835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58449CE8-CA44-4772-A006-6FEE0727B48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705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442.11799999999999</v>
      </c>
      <c r="C5" s="114">
        <v>634.298</v>
      </c>
      <c r="D5" s="114">
        <v>199.54300000000001</v>
      </c>
      <c r="E5" s="424">
        <f>IF(OR(D5=0,B5=0),"",D5/B5)</f>
        <v>0.45133425917967601</v>
      </c>
      <c r="F5" s="129">
        <f>IF(OR(D5=0,C5=0),"",D5/C5)</f>
        <v>0.31458872643457808</v>
      </c>
      <c r="G5" s="130">
        <v>42</v>
      </c>
      <c r="H5" s="114">
        <v>69</v>
      </c>
      <c r="I5" s="114">
        <v>38</v>
      </c>
      <c r="J5" s="424">
        <f>IF(OR(I5=0,G5=0),"",I5/G5)</f>
        <v>0.90476190476190477</v>
      </c>
      <c r="K5" s="131">
        <f>IF(OR(I5=0,H5=0),"",I5/H5)</f>
        <v>0.55072463768115942</v>
      </c>
      <c r="L5" s="121"/>
      <c r="M5" s="121"/>
      <c r="N5" s="7">
        <f>D5-C5</f>
        <v>-434.755</v>
      </c>
      <c r="O5" s="8">
        <f>I5-H5</f>
        <v>-31</v>
      </c>
      <c r="P5" s="7">
        <f>D5-B5</f>
        <v>-242.57499999999999</v>
      </c>
      <c r="Q5" s="8">
        <f>I5-G5</f>
        <v>-4</v>
      </c>
    </row>
    <row r="6" spans="1:17" ht="14.45" hidden="1" customHeight="1" outlineLevel="1" x14ac:dyDescent="0.2">
      <c r="A6" s="441" t="s">
        <v>168</v>
      </c>
      <c r="B6" s="120">
        <v>30.861000000000001</v>
      </c>
      <c r="C6" s="113">
        <v>77.326999999999998</v>
      </c>
      <c r="D6" s="113">
        <v>141.92099999999999</v>
      </c>
      <c r="E6" s="424">
        <f t="shared" ref="E6:E12" si="0">IF(OR(D6=0,B6=0),"",D6/B6)</f>
        <v>4.5987168270632832</v>
      </c>
      <c r="F6" s="129">
        <f t="shared" ref="F6:F12" si="1">IF(OR(D6=0,C6=0),"",D6/C6)</f>
        <v>1.8353356524887814</v>
      </c>
      <c r="G6" s="133">
        <v>6</v>
      </c>
      <c r="H6" s="113">
        <v>10</v>
      </c>
      <c r="I6" s="113">
        <v>14</v>
      </c>
      <c r="J6" s="425">
        <f t="shared" ref="J6:J12" si="2">IF(OR(I6=0,G6=0),"",I6/G6)</f>
        <v>2.3333333333333335</v>
      </c>
      <c r="K6" s="134">
        <f t="shared" ref="K6:K12" si="3">IF(OR(I6=0,H6=0),"",I6/H6)</f>
        <v>1.4</v>
      </c>
      <c r="L6" s="121"/>
      <c r="M6" s="121"/>
      <c r="N6" s="5">
        <f t="shared" ref="N6:N13" si="4">D6-C6</f>
        <v>64.593999999999994</v>
      </c>
      <c r="O6" s="6">
        <f t="shared" ref="O6:O13" si="5">I6-H6</f>
        <v>4</v>
      </c>
      <c r="P6" s="5">
        <f t="shared" ref="P6:P13" si="6">D6-B6</f>
        <v>111.05999999999999</v>
      </c>
      <c r="Q6" s="6">
        <f t="shared" ref="Q6:Q13" si="7">I6-G6</f>
        <v>8</v>
      </c>
    </row>
    <row r="7" spans="1:17" ht="14.45" hidden="1" customHeight="1" outlineLevel="1" x14ac:dyDescent="0.2">
      <c r="A7" s="441" t="s">
        <v>169</v>
      </c>
      <c r="B7" s="120">
        <v>130.59399999999999</v>
      </c>
      <c r="C7" s="113">
        <v>230.976</v>
      </c>
      <c r="D7" s="113">
        <v>185.53200000000001</v>
      </c>
      <c r="E7" s="424">
        <f t="shared" si="0"/>
        <v>1.4206778259338102</v>
      </c>
      <c r="F7" s="129">
        <f t="shared" si="1"/>
        <v>0.80325228595178721</v>
      </c>
      <c r="G7" s="133">
        <v>15</v>
      </c>
      <c r="H7" s="113">
        <v>18</v>
      </c>
      <c r="I7" s="113">
        <v>22</v>
      </c>
      <c r="J7" s="425">
        <f t="shared" si="2"/>
        <v>1.4666666666666666</v>
      </c>
      <c r="K7" s="134">
        <f t="shared" si="3"/>
        <v>1.2222222222222223</v>
      </c>
      <c r="L7" s="121"/>
      <c r="M7" s="121"/>
      <c r="N7" s="5">
        <f t="shared" si="4"/>
        <v>-45.443999999999988</v>
      </c>
      <c r="O7" s="6">
        <f t="shared" si="5"/>
        <v>4</v>
      </c>
      <c r="P7" s="5">
        <f t="shared" si="6"/>
        <v>54.938000000000017</v>
      </c>
      <c r="Q7" s="6">
        <f t="shared" si="7"/>
        <v>7</v>
      </c>
    </row>
    <row r="8" spans="1:17" ht="14.45" hidden="1" customHeight="1" outlineLevel="1" x14ac:dyDescent="0.2">
      <c r="A8" s="441" t="s">
        <v>170</v>
      </c>
      <c r="B8" s="120">
        <v>23.629000000000001</v>
      </c>
      <c r="C8" s="113">
        <v>34.817</v>
      </c>
      <c r="D8" s="113">
        <v>3.1789999999999998</v>
      </c>
      <c r="E8" s="424">
        <f t="shared" si="0"/>
        <v>0.13453806762876125</v>
      </c>
      <c r="F8" s="129">
        <f t="shared" si="1"/>
        <v>9.1305971220955282E-2</v>
      </c>
      <c r="G8" s="133">
        <v>3</v>
      </c>
      <c r="H8" s="113">
        <v>2</v>
      </c>
      <c r="I8" s="113">
        <v>1</v>
      </c>
      <c r="J8" s="425">
        <f t="shared" si="2"/>
        <v>0.33333333333333331</v>
      </c>
      <c r="K8" s="134">
        <f t="shared" si="3"/>
        <v>0.5</v>
      </c>
      <c r="L8" s="121"/>
      <c r="M8" s="121"/>
      <c r="N8" s="5">
        <f t="shared" si="4"/>
        <v>-31.638000000000002</v>
      </c>
      <c r="O8" s="6">
        <f t="shared" si="5"/>
        <v>-1</v>
      </c>
      <c r="P8" s="5">
        <f t="shared" si="6"/>
        <v>-20.450000000000003</v>
      </c>
      <c r="Q8" s="6">
        <f t="shared" si="7"/>
        <v>-2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80.858000000000004</v>
      </c>
      <c r="C10" s="113">
        <v>52.749000000000002</v>
      </c>
      <c r="D10" s="113">
        <v>108.455</v>
      </c>
      <c r="E10" s="424">
        <f t="shared" si="0"/>
        <v>1.3413020356674663</v>
      </c>
      <c r="F10" s="129">
        <f t="shared" si="1"/>
        <v>2.056057934747578</v>
      </c>
      <c r="G10" s="133">
        <v>11</v>
      </c>
      <c r="H10" s="113">
        <v>10</v>
      </c>
      <c r="I10" s="113">
        <v>11</v>
      </c>
      <c r="J10" s="425">
        <f t="shared" si="2"/>
        <v>1</v>
      </c>
      <c r="K10" s="134">
        <f t="shared" si="3"/>
        <v>1.1000000000000001</v>
      </c>
      <c r="L10" s="121"/>
      <c r="M10" s="121"/>
      <c r="N10" s="5">
        <f t="shared" si="4"/>
        <v>55.705999999999996</v>
      </c>
      <c r="O10" s="6">
        <f t="shared" si="5"/>
        <v>1</v>
      </c>
      <c r="P10" s="5">
        <f t="shared" si="6"/>
        <v>27.596999999999994</v>
      </c>
      <c r="Q10" s="6">
        <f t="shared" si="7"/>
        <v>0</v>
      </c>
    </row>
    <row r="11" spans="1:17" ht="14.45" hidden="1" customHeight="1" outlineLevel="1" x14ac:dyDescent="0.2">
      <c r="A11" s="441" t="s">
        <v>173</v>
      </c>
      <c r="B11" s="120">
        <v>30.963999999999999</v>
      </c>
      <c r="C11" s="113">
        <v>41.012999999999998</v>
      </c>
      <c r="D11" s="113">
        <v>32.112000000000002</v>
      </c>
      <c r="E11" s="424">
        <f t="shared" si="0"/>
        <v>1.0370753132670198</v>
      </c>
      <c r="F11" s="129">
        <f t="shared" si="1"/>
        <v>0.78297125301733606</v>
      </c>
      <c r="G11" s="133">
        <v>5</v>
      </c>
      <c r="H11" s="113">
        <v>3</v>
      </c>
      <c r="I11" s="113">
        <v>6</v>
      </c>
      <c r="J11" s="425">
        <f t="shared" si="2"/>
        <v>1.2</v>
      </c>
      <c r="K11" s="134">
        <f t="shared" si="3"/>
        <v>2</v>
      </c>
      <c r="L11" s="121"/>
      <c r="M11" s="121"/>
      <c r="N11" s="5">
        <f t="shared" si="4"/>
        <v>-8.9009999999999962</v>
      </c>
      <c r="O11" s="6">
        <f t="shared" si="5"/>
        <v>3</v>
      </c>
      <c r="P11" s="5">
        <f t="shared" si="6"/>
        <v>1.1480000000000032</v>
      </c>
      <c r="Q11" s="6">
        <f t="shared" si="7"/>
        <v>1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15.827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0</v>
      </c>
      <c r="H12" s="239">
        <v>2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-15.827</v>
      </c>
      <c r="O12" s="244">
        <f t="shared" si="5"/>
        <v>-2</v>
      </c>
      <c r="P12" s="243">
        <f t="shared" si="6"/>
        <v>0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739.02399999999989</v>
      </c>
      <c r="C13" s="116">
        <f>SUM(C5:C12)</f>
        <v>1087.0069999999998</v>
      </c>
      <c r="D13" s="116">
        <f>SUM(D5:D12)</f>
        <v>670.74199999999996</v>
      </c>
      <c r="E13" s="420">
        <f>IF(OR(D13=0,B13=0),0,D13/B13)</f>
        <v>0.90760516573210082</v>
      </c>
      <c r="F13" s="135">
        <f>IF(OR(D13=0,C13=0),0,D13/C13)</f>
        <v>0.6170539840129825</v>
      </c>
      <c r="G13" s="136">
        <f>SUM(G5:G12)</f>
        <v>82</v>
      </c>
      <c r="H13" s="116">
        <f>SUM(H5:H12)</f>
        <v>114</v>
      </c>
      <c r="I13" s="116">
        <f>SUM(I5:I12)</f>
        <v>92</v>
      </c>
      <c r="J13" s="420">
        <f>IF(OR(I13=0,G13=0),0,I13/G13)</f>
        <v>1.1219512195121952</v>
      </c>
      <c r="K13" s="137">
        <f>IF(OR(I13=0,H13=0),0,I13/H13)</f>
        <v>0.80701754385964908</v>
      </c>
      <c r="L13" s="121"/>
      <c r="M13" s="121"/>
      <c r="N13" s="127">
        <f t="shared" si="4"/>
        <v>-416.26499999999987</v>
      </c>
      <c r="O13" s="138">
        <f t="shared" si="5"/>
        <v>-22</v>
      </c>
      <c r="P13" s="127">
        <f t="shared" si="6"/>
        <v>-68.281999999999925</v>
      </c>
      <c r="Q13" s="138">
        <f t="shared" si="7"/>
        <v>10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442.11799999999999</v>
      </c>
      <c r="C18" s="114">
        <v>607.65499999999997</v>
      </c>
      <c r="D18" s="114">
        <v>199.54300000000001</v>
      </c>
      <c r="E18" s="424">
        <f>IF(OR(D18=0,B18=0),"",D18/B18)</f>
        <v>0.45133425917967601</v>
      </c>
      <c r="F18" s="129">
        <f>IF(OR(D18=0,C18=0),"",D18/C18)</f>
        <v>0.32838205889855265</v>
      </c>
      <c r="G18" s="119">
        <v>42</v>
      </c>
      <c r="H18" s="114">
        <v>66</v>
      </c>
      <c r="I18" s="114">
        <v>38</v>
      </c>
      <c r="J18" s="424">
        <f>IF(OR(I18=0,G18=0),"",I18/G18)</f>
        <v>0.90476190476190477</v>
      </c>
      <c r="K18" s="131">
        <f>IF(OR(I18=0,H18=0),"",I18/H18)</f>
        <v>0.5757575757575758</v>
      </c>
      <c r="L18" s="649">
        <v>0.91871999999999998</v>
      </c>
      <c r="M18" s="650"/>
      <c r="N18" s="145">
        <f t="shared" ref="N18:N26" si="8">D18-C18</f>
        <v>-408.11199999999997</v>
      </c>
      <c r="O18" s="146">
        <f t="shared" ref="O18:O26" si="9">I18-H18</f>
        <v>-28</v>
      </c>
      <c r="P18" s="145">
        <f t="shared" ref="P18:P26" si="10">D18-B18</f>
        <v>-242.57499999999999</v>
      </c>
      <c r="Q18" s="146">
        <f t="shared" ref="Q18:Q26" si="11">I18-G18</f>
        <v>-4</v>
      </c>
    </row>
    <row r="19" spans="1:17" ht="14.45" hidden="1" customHeight="1" outlineLevel="1" x14ac:dyDescent="0.2">
      <c r="A19" s="441" t="s">
        <v>168</v>
      </c>
      <c r="B19" s="120">
        <v>17.539000000000001</v>
      </c>
      <c r="C19" s="113">
        <v>77.326999999999998</v>
      </c>
      <c r="D19" s="113">
        <v>141.92099999999999</v>
      </c>
      <c r="E19" s="425">
        <f t="shared" ref="E19:E25" si="12">IF(OR(D19=0,B19=0),"",D19/B19)</f>
        <v>8.0917384115399962</v>
      </c>
      <c r="F19" s="132">
        <f t="shared" ref="F19:F25" si="13">IF(OR(D19=0,C19=0),"",D19/C19)</f>
        <v>1.8353356524887814</v>
      </c>
      <c r="G19" s="120">
        <v>4</v>
      </c>
      <c r="H19" s="113">
        <v>10</v>
      </c>
      <c r="I19" s="113">
        <v>14</v>
      </c>
      <c r="J19" s="425">
        <f t="shared" ref="J19:J25" si="14">IF(OR(I19=0,G19=0),"",I19/G19)</f>
        <v>3.5</v>
      </c>
      <c r="K19" s="134">
        <f t="shared" ref="K19:K25" si="15">IF(OR(I19=0,H19=0),"",I19/H19)</f>
        <v>1.4</v>
      </c>
      <c r="L19" s="649">
        <v>0.99456</v>
      </c>
      <c r="M19" s="650"/>
      <c r="N19" s="147">
        <f t="shared" si="8"/>
        <v>64.593999999999994</v>
      </c>
      <c r="O19" s="148">
        <f t="shared" si="9"/>
        <v>4</v>
      </c>
      <c r="P19" s="147">
        <f t="shared" si="10"/>
        <v>124.38199999999999</v>
      </c>
      <c r="Q19" s="148">
        <f t="shared" si="11"/>
        <v>10</v>
      </c>
    </row>
    <row r="20" spans="1:17" ht="14.45" hidden="1" customHeight="1" outlineLevel="1" x14ac:dyDescent="0.2">
      <c r="A20" s="441" t="s">
        <v>169</v>
      </c>
      <c r="B20" s="120">
        <v>130.59399999999999</v>
      </c>
      <c r="C20" s="113">
        <v>216.047</v>
      </c>
      <c r="D20" s="113">
        <v>185.53200000000001</v>
      </c>
      <c r="E20" s="425">
        <f t="shared" si="12"/>
        <v>1.4206778259338102</v>
      </c>
      <c r="F20" s="132">
        <f t="shared" si="13"/>
        <v>0.85875758515508205</v>
      </c>
      <c r="G20" s="120">
        <v>15</v>
      </c>
      <c r="H20" s="113">
        <v>17</v>
      </c>
      <c r="I20" s="113">
        <v>22</v>
      </c>
      <c r="J20" s="425">
        <f t="shared" si="14"/>
        <v>1.4666666666666666</v>
      </c>
      <c r="K20" s="134">
        <f t="shared" si="15"/>
        <v>1.2941176470588236</v>
      </c>
      <c r="L20" s="649">
        <v>0.96671999999999991</v>
      </c>
      <c r="M20" s="650"/>
      <c r="N20" s="147">
        <f t="shared" si="8"/>
        <v>-30.514999999999986</v>
      </c>
      <c r="O20" s="148">
        <f t="shared" si="9"/>
        <v>5</v>
      </c>
      <c r="P20" s="147">
        <f t="shared" si="10"/>
        <v>54.938000000000017</v>
      </c>
      <c r="Q20" s="148">
        <f t="shared" si="11"/>
        <v>7</v>
      </c>
    </row>
    <row r="21" spans="1:17" ht="14.45" hidden="1" customHeight="1" outlineLevel="1" x14ac:dyDescent="0.2">
      <c r="A21" s="441" t="s">
        <v>170</v>
      </c>
      <c r="B21" s="120">
        <v>23.629000000000001</v>
      </c>
      <c r="C21" s="113">
        <v>34.817</v>
      </c>
      <c r="D21" s="113">
        <v>3.1789999999999998</v>
      </c>
      <c r="E21" s="425">
        <f t="shared" si="12"/>
        <v>0.13453806762876125</v>
      </c>
      <c r="F21" s="132">
        <f t="shared" si="13"/>
        <v>9.1305971220955282E-2</v>
      </c>
      <c r="G21" s="120">
        <v>3</v>
      </c>
      <c r="H21" s="113">
        <v>2</v>
      </c>
      <c r="I21" s="113">
        <v>1</v>
      </c>
      <c r="J21" s="425">
        <f t="shared" si="14"/>
        <v>0.33333333333333331</v>
      </c>
      <c r="K21" s="134">
        <f t="shared" si="15"/>
        <v>0.5</v>
      </c>
      <c r="L21" s="649">
        <v>1.11744</v>
      </c>
      <c r="M21" s="650"/>
      <c r="N21" s="147">
        <f t="shared" si="8"/>
        <v>-31.638000000000002</v>
      </c>
      <c r="O21" s="148">
        <f t="shared" si="9"/>
        <v>-1</v>
      </c>
      <c r="P21" s="147">
        <f t="shared" si="10"/>
        <v>-20.450000000000003</v>
      </c>
      <c r="Q21" s="148">
        <f t="shared" si="11"/>
        <v>-2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80.858000000000004</v>
      </c>
      <c r="C23" s="113">
        <v>52.749000000000002</v>
      </c>
      <c r="D23" s="113">
        <v>108.455</v>
      </c>
      <c r="E23" s="425">
        <f t="shared" si="12"/>
        <v>1.3413020356674663</v>
      </c>
      <c r="F23" s="132">
        <f t="shared" si="13"/>
        <v>2.056057934747578</v>
      </c>
      <c r="G23" s="120">
        <v>11</v>
      </c>
      <c r="H23" s="113">
        <v>10</v>
      </c>
      <c r="I23" s="113">
        <v>11</v>
      </c>
      <c r="J23" s="425">
        <f t="shared" si="14"/>
        <v>1</v>
      </c>
      <c r="K23" s="134">
        <f t="shared" si="15"/>
        <v>1.1000000000000001</v>
      </c>
      <c r="L23" s="649">
        <v>0.98495999999999995</v>
      </c>
      <c r="M23" s="650"/>
      <c r="N23" s="147">
        <f t="shared" si="8"/>
        <v>55.705999999999996</v>
      </c>
      <c r="O23" s="148">
        <f t="shared" si="9"/>
        <v>1</v>
      </c>
      <c r="P23" s="147">
        <f t="shared" si="10"/>
        <v>27.596999999999994</v>
      </c>
      <c r="Q23" s="148">
        <f t="shared" si="11"/>
        <v>0</v>
      </c>
    </row>
    <row r="24" spans="1:17" ht="14.45" hidden="1" customHeight="1" outlineLevel="1" x14ac:dyDescent="0.2">
      <c r="A24" s="441" t="s">
        <v>173</v>
      </c>
      <c r="B24" s="120">
        <v>30.963999999999999</v>
      </c>
      <c r="C24" s="113">
        <v>41.012999999999998</v>
      </c>
      <c r="D24" s="113">
        <v>32.112000000000002</v>
      </c>
      <c r="E24" s="425">
        <f t="shared" si="12"/>
        <v>1.0370753132670198</v>
      </c>
      <c r="F24" s="132">
        <f t="shared" si="13"/>
        <v>0.78297125301733606</v>
      </c>
      <c r="G24" s="120">
        <v>5</v>
      </c>
      <c r="H24" s="113">
        <v>3</v>
      </c>
      <c r="I24" s="113">
        <v>6</v>
      </c>
      <c r="J24" s="425">
        <f t="shared" si="14"/>
        <v>1.2</v>
      </c>
      <c r="K24" s="134">
        <f t="shared" si="15"/>
        <v>2</v>
      </c>
      <c r="L24" s="649">
        <v>1.0147199999999998</v>
      </c>
      <c r="M24" s="650"/>
      <c r="N24" s="147">
        <f t="shared" si="8"/>
        <v>-8.9009999999999962</v>
      </c>
      <c r="O24" s="148">
        <f t="shared" si="9"/>
        <v>3</v>
      </c>
      <c r="P24" s="147">
        <f t="shared" si="10"/>
        <v>1.1480000000000032</v>
      </c>
      <c r="Q24" s="148">
        <f t="shared" si="11"/>
        <v>1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15.827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0</v>
      </c>
      <c r="H25" s="239">
        <v>2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-15.827</v>
      </c>
      <c r="O25" s="246">
        <f t="shared" si="9"/>
        <v>-2</v>
      </c>
      <c r="P25" s="245">
        <f t="shared" si="10"/>
        <v>0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725.702</v>
      </c>
      <c r="C26" s="150">
        <f>SUM(C18:C25)</f>
        <v>1045.4349999999999</v>
      </c>
      <c r="D26" s="150">
        <f>SUM(D18:D25)</f>
        <v>670.74199999999996</v>
      </c>
      <c r="E26" s="421">
        <f>IF(OR(D26=0,B26=0),0,D26/B26)</f>
        <v>0.92426643443176393</v>
      </c>
      <c r="F26" s="151">
        <f>IF(OR(D26=0,C26=0),0,D26/C26)</f>
        <v>0.64159129931559589</v>
      </c>
      <c r="G26" s="149">
        <f>SUM(G18:G25)</f>
        <v>80</v>
      </c>
      <c r="H26" s="150">
        <f>SUM(H18:H25)</f>
        <v>110</v>
      </c>
      <c r="I26" s="150">
        <f>SUM(I18:I25)</f>
        <v>92</v>
      </c>
      <c r="J26" s="421">
        <f>IF(OR(I26=0,G26=0),0,I26/G26)</f>
        <v>1.1499999999999999</v>
      </c>
      <c r="K26" s="152">
        <f>IF(OR(I26=0,H26=0),0,I26/H26)</f>
        <v>0.83636363636363631</v>
      </c>
      <c r="L26" s="121"/>
      <c r="M26" s="121"/>
      <c r="N26" s="143">
        <f t="shared" si="8"/>
        <v>-374.69299999999998</v>
      </c>
      <c r="O26" s="153">
        <f t="shared" si="9"/>
        <v>-18</v>
      </c>
      <c r="P26" s="143">
        <f t="shared" si="10"/>
        <v>-54.960000000000036</v>
      </c>
      <c r="Q26" s="153">
        <f t="shared" si="11"/>
        <v>12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14.929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1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-14.929</v>
      </c>
      <c r="O33" s="148">
        <f t="shared" si="17"/>
        <v>-1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13.321999999999999</v>
      </c>
      <c r="C39" s="162">
        <f>SUM(C31:C38)</f>
        <v>41.572000000000003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2</v>
      </c>
      <c r="H39" s="162">
        <f>SUM(H31:H38)</f>
        <v>4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-41.572000000000003</v>
      </c>
      <c r="O39" s="166">
        <f t="shared" si="17"/>
        <v>-4</v>
      </c>
      <c r="P39" s="160">
        <f t="shared" si="18"/>
        <v>-13.321999999999999</v>
      </c>
      <c r="Q39" s="166">
        <f t="shared" si="19"/>
        <v>-2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A566D15-3A55-47D2-BE0B-B56B4E49ABBB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705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4578F532-EBE0-4132-AE29-428AB89EB44E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6881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705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6757</v>
      </c>
      <c r="B5" s="926"/>
      <c r="C5" s="927"/>
      <c r="D5" s="928"/>
      <c r="E5" s="929">
        <v>1</v>
      </c>
      <c r="F5" s="930">
        <v>27.6</v>
      </c>
      <c r="G5" s="931">
        <v>36</v>
      </c>
      <c r="H5" s="932">
        <v>1</v>
      </c>
      <c r="I5" s="933">
        <v>27.6</v>
      </c>
      <c r="J5" s="934">
        <v>31</v>
      </c>
      <c r="K5" s="935">
        <v>27.6</v>
      </c>
      <c r="L5" s="936">
        <v>13</v>
      </c>
      <c r="M5" s="936">
        <v>117</v>
      </c>
      <c r="N5" s="937">
        <v>39</v>
      </c>
      <c r="O5" s="936" t="s">
        <v>6758</v>
      </c>
      <c r="P5" s="938" t="s">
        <v>6759</v>
      </c>
      <c r="Q5" s="939">
        <f>H5-B5</f>
        <v>1</v>
      </c>
      <c r="R5" s="954">
        <f>I5-C5</f>
        <v>27.6</v>
      </c>
      <c r="S5" s="939">
        <f>H5-E5</f>
        <v>0</v>
      </c>
      <c r="T5" s="954">
        <f>I5-F5</f>
        <v>0</v>
      </c>
      <c r="U5" s="964">
        <v>39</v>
      </c>
      <c r="V5" s="926">
        <v>31</v>
      </c>
      <c r="W5" s="926">
        <v>-8</v>
      </c>
      <c r="X5" s="965">
        <v>0.79487179487179482</v>
      </c>
      <c r="Y5" s="966"/>
    </row>
    <row r="6" spans="1:25" ht="14.45" customHeight="1" x14ac:dyDescent="0.2">
      <c r="A6" s="923" t="s">
        <v>6760</v>
      </c>
      <c r="B6" s="904"/>
      <c r="C6" s="905"/>
      <c r="D6" s="906"/>
      <c r="E6" s="907"/>
      <c r="F6" s="888"/>
      <c r="G6" s="889"/>
      <c r="H6" s="890">
        <v>1</v>
      </c>
      <c r="I6" s="891">
        <v>13.87</v>
      </c>
      <c r="J6" s="892">
        <v>14</v>
      </c>
      <c r="K6" s="893">
        <v>13.87</v>
      </c>
      <c r="L6" s="894">
        <v>11</v>
      </c>
      <c r="M6" s="894">
        <v>72</v>
      </c>
      <c r="N6" s="895">
        <v>24</v>
      </c>
      <c r="O6" s="894" t="s">
        <v>6758</v>
      </c>
      <c r="P6" s="908" t="s">
        <v>6761</v>
      </c>
      <c r="Q6" s="896">
        <f t="shared" ref="Q6:R66" si="0">H6-B6</f>
        <v>1</v>
      </c>
      <c r="R6" s="955">
        <f t="shared" si="0"/>
        <v>13.87</v>
      </c>
      <c r="S6" s="896">
        <f t="shared" ref="S6:S66" si="1">H6-E6</f>
        <v>1</v>
      </c>
      <c r="T6" s="955">
        <f t="shared" ref="T6:T66" si="2">I6-F6</f>
        <v>13.87</v>
      </c>
      <c r="U6" s="962">
        <v>24</v>
      </c>
      <c r="V6" s="904">
        <v>14</v>
      </c>
      <c r="W6" s="904">
        <v>-10</v>
      </c>
      <c r="X6" s="960">
        <v>0.58333333333333337</v>
      </c>
      <c r="Y6" s="958"/>
    </row>
    <row r="7" spans="1:25" ht="14.45" customHeight="1" x14ac:dyDescent="0.2">
      <c r="A7" s="923" t="s">
        <v>6762</v>
      </c>
      <c r="B7" s="897"/>
      <c r="C7" s="898"/>
      <c r="D7" s="899"/>
      <c r="E7" s="907"/>
      <c r="F7" s="888"/>
      <c r="G7" s="889"/>
      <c r="H7" s="894">
        <v>1</v>
      </c>
      <c r="I7" s="888">
        <v>7.09</v>
      </c>
      <c r="J7" s="900">
        <v>28</v>
      </c>
      <c r="K7" s="893">
        <v>7.09</v>
      </c>
      <c r="L7" s="894">
        <v>5</v>
      </c>
      <c r="M7" s="894">
        <v>45</v>
      </c>
      <c r="N7" s="895">
        <v>15</v>
      </c>
      <c r="O7" s="894" t="s">
        <v>6758</v>
      </c>
      <c r="P7" s="908" t="s">
        <v>6763</v>
      </c>
      <c r="Q7" s="896">
        <f t="shared" si="0"/>
        <v>1</v>
      </c>
      <c r="R7" s="955">
        <f t="shared" si="0"/>
        <v>7.09</v>
      </c>
      <c r="S7" s="896">
        <f t="shared" si="1"/>
        <v>1</v>
      </c>
      <c r="T7" s="955">
        <f t="shared" si="2"/>
        <v>7.09</v>
      </c>
      <c r="U7" s="962">
        <v>15</v>
      </c>
      <c r="V7" s="904">
        <v>28</v>
      </c>
      <c r="W7" s="904">
        <v>13</v>
      </c>
      <c r="X7" s="960">
        <v>1.8666666666666667</v>
      </c>
      <c r="Y7" s="958">
        <v>13</v>
      </c>
    </row>
    <row r="8" spans="1:25" ht="14.45" customHeight="1" x14ac:dyDescent="0.2">
      <c r="A8" s="924" t="s">
        <v>6764</v>
      </c>
      <c r="B8" s="910">
        <v>14</v>
      </c>
      <c r="C8" s="911">
        <v>108.78</v>
      </c>
      <c r="D8" s="901">
        <v>7.4</v>
      </c>
      <c r="E8" s="912">
        <v>11</v>
      </c>
      <c r="F8" s="913">
        <v>85.77</v>
      </c>
      <c r="G8" s="902">
        <v>7.7</v>
      </c>
      <c r="H8" s="914">
        <v>2</v>
      </c>
      <c r="I8" s="913">
        <v>15.54</v>
      </c>
      <c r="J8" s="902">
        <v>6.5</v>
      </c>
      <c r="K8" s="915">
        <v>7.77</v>
      </c>
      <c r="L8" s="914">
        <v>5</v>
      </c>
      <c r="M8" s="914">
        <v>45</v>
      </c>
      <c r="N8" s="916">
        <v>15</v>
      </c>
      <c r="O8" s="914" t="s">
        <v>6758</v>
      </c>
      <c r="P8" s="917" t="s">
        <v>6765</v>
      </c>
      <c r="Q8" s="918">
        <f t="shared" si="0"/>
        <v>-12</v>
      </c>
      <c r="R8" s="956">
        <f t="shared" si="0"/>
        <v>-93.240000000000009</v>
      </c>
      <c r="S8" s="918">
        <f t="shared" si="1"/>
        <v>-9</v>
      </c>
      <c r="T8" s="956">
        <f t="shared" si="2"/>
        <v>-70.22999999999999</v>
      </c>
      <c r="U8" s="963">
        <v>30</v>
      </c>
      <c r="V8" s="919">
        <v>13</v>
      </c>
      <c r="W8" s="919">
        <v>-17</v>
      </c>
      <c r="X8" s="961">
        <v>0.43333333333333335</v>
      </c>
      <c r="Y8" s="959"/>
    </row>
    <row r="9" spans="1:25" ht="14.45" customHeight="1" x14ac:dyDescent="0.2">
      <c r="A9" s="923" t="s">
        <v>6766</v>
      </c>
      <c r="B9" s="904">
        <v>2</v>
      </c>
      <c r="C9" s="905">
        <v>70.010000000000005</v>
      </c>
      <c r="D9" s="906">
        <v>82.5</v>
      </c>
      <c r="E9" s="890">
        <v>3</v>
      </c>
      <c r="F9" s="891">
        <v>99.45</v>
      </c>
      <c r="G9" s="892">
        <v>27</v>
      </c>
      <c r="H9" s="894">
        <v>1</v>
      </c>
      <c r="I9" s="888">
        <v>33.96</v>
      </c>
      <c r="J9" s="900">
        <v>69</v>
      </c>
      <c r="K9" s="893">
        <v>33.15</v>
      </c>
      <c r="L9" s="894">
        <v>22</v>
      </c>
      <c r="M9" s="894">
        <v>135</v>
      </c>
      <c r="N9" s="895">
        <v>45</v>
      </c>
      <c r="O9" s="894" t="s">
        <v>6758</v>
      </c>
      <c r="P9" s="908" t="s">
        <v>6767</v>
      </c>
      <c r="Q9" s="896">
        <f t="shared" si="0"/>
        <v>-1</v>
      </c>
      <c r="R9" s="955">
        <f t="shared" si="0"/>
        <v>-36.050000000000004</v>
      </c>
      <c r="S9" s="896">
        <f t="shared" si="1"/>
        <v>-2</v>
      </c>
      <c r="T9" s="955">
        <f t="shared" si="2"/>
        <v>-65.490000000000009</v>
      </c>
      <c r="U9" s="962">
        <v>45</v>
      </c>
      <c r="V9" s="904">
        <v>69</v>
      </c>
      <c r="W9" s="904">
        <v>24</v>
      </c>
      <c r="X9" s="960">
        <v>1.5333333333333334</v>
      </c>
      <c r="Y9" s="958">
        <v>24</v>
      </c>
    </row>
    <row r="10" spans="1:25" ht="14.45" customHeight="1" x14ac:dyDescent="0.2">
      <c r="A10" s="923" t="s">
        <v>6768</v>
      </c>
      <c r="B10" s="904"/>
      <c r="C10" s="905"/>
      <c r="D10" s="906"/>
      <c r="E10" s="907"/>
      <c r="F10" s="888"/>
      <c r="G10" s="889"/>
      <c r="H10" s="890">
        <v>1</v>
      </c>
      <c r="I10" s="891">
        <v>18.43</v>
      </c>
      <c r="J10" s="892">
        <v>15</v>
      </c>
      <c r="K10" s="893">
        <v>20.05</v>
      </c>
      <c r="L10" s="894">
        <v>11</v>
      </c>
      <c r="M10" s="894">
        <v>90</v>
      </c>
      <c r="N10" s="895">
        <v>30</v>
      </c>
      <c r="O10" s="894" t="s">
        <v>6758</v>
      </c>
      <c r="P10" s="908" t="s">
        <v>6769</v>
      </c>
      <c r="Q10" s="896">
        <f t="shared" si="0"/>
        <v>1</v>
      </c>
      <c r="R10" s="955">
        <f t="shared" si="0"/>
        <v>18.43</v>
      </c>
      <c r="S10" s="896">
        <f t="shared" si="1"/>
        <v>1</v>
      </c>
      <c r="T10" s="955">
        <f t="shared" si="2"/>
        <v>18.43</v>
      </c>
      <c r="U10" s="962">
        <v>30</v>
      </c>
      <c r="V10" s="904">
        <v>15</v>
      </c>
      <c r="W10" s="904">
        <v>-15</v>
      </c>
      <c r="X10" s="960">
        <v>0.5</v>
      </c>
      <c r="Y10" s="958"/>
    </row>
    <row r="11" spans="1:25" ht="14.45" customHeight="1" x14ac:dyDescent="0.2">
      <c r="A11" s="924" t="s">
        <v>6770</v>
      </c>
      <c r="B11" s="919">
        <v>11</v>
      </c>
      <c r="C11" s="920">
        <v>228.17</v>
      </c>
      <c r="D11" s="909">
        <v>26.9</v>
      </c>
      <c r="E11" s="912">
        <v>12</v>
      </c>
      <c r="F11" s="913">
        <v>259.74</v>
      </c>
      <c r="G11" s="902">
        <v>23.1</v>
      </c>
      <c r="H11" s="921">
        <v>12</v>
      </c>
      <c r="I11" s="922">
        <v>244.33</v>
      </c>
      <c r="J11" s="903">
        <v>20.2</v>
      </c>
      <c r="K11" s="915">
        <v>20.34</v>
      </c>
      <c r="L11" s="914">
        <v>11</v>
      </c>
      <c r="M11" s="914">
        <v>87</v>
      </c>
      <c r="N11" s="916">
        <v>29</v>
      </c>
      <c r="O11" s="914" t="s">
        <v>6758</v>
      </c>
      <c r="P11" s="917" t="s">
        <v>6769</v>
      </c>
      <c r="Q11" s="918">
        <f t="shared" si="0"/>
        <v>1</v>
      </c>
      <c r="R11" s="956">
        <f t="shared" si="0"/>
        <v>16.160000000000025</v>
      </c>
      <c r="S11" s="918">
        <f t="shared" si="1"/>
        <v>0</v>
      </c>
      <c r="T11" s="956">
        <f t="shared" si="2"/>
        <v>-15.409999999999997</v>
      </c>
      <c r="U11" s="963">
        <v>348</v>
      </c>
      <c r="V11" s="919">
        <v>242.39999999999998</v>
      </c>
      <c r="W11" s="919">
        <v>-105.60000000000002</v>
      </c>
      <c r="X11" s="961">
        <v>0.69655172413793098</v>
      </c>
      <c r="Y11" s="959">
        <v>4</v>
      </c>
    </row>
    <row r="12" spans="1:25" ht="14.45" customHeight="1" x14ac:dyDescent="0.2">
      <c r="A12" s="923" t="s">
        <v>6771</v>
      </c>
      <c r="B12" s="904">
        <v>14</v>
      </c>
      <c r="C12" s="905">
        <v>185.46</v>
      </c>
      <c r="D12" s="906">
        <v>17.100000000000001</v>
      </c>
      <c r="E12" s="890">
        <v>24</v>
      </c>
      <c r="F12" s="891">
        <v>333.14</v>
      </c>
      <c r="G12" s="892">
        <v>18.5</v>
      </c>
      <c r="H12" s="894">
        <v>9</v>
      </c>
      <c r="I12" s="888">
        <v>114.17</v>
      </c>
      <c r="J12" s="889">
        <v>8.9</v>
      </c>
      <c r="K12" s="893">
        <v>12.65</v>
      </c>
      <c r="L12" s="894">
        <v>5</v>
      </c>
      <c r="M12" s="894">
        <v>60</v>
      </c>
      <c r="N12" s="895">
        <v>20</v>
      </c>
      <c r="O12" s="894" t="s">
        <v>6758</v>
      </c>
      <c r="P12" s="908" t="s">
        <v>6772</v>
      </c>
      <c r="Q12" s="896">
        <f t="shared" si="0"/>
        <v>-5</v>
      </c>
      <c r="R12" s="955">
        <f t="shared" si="0"/>
        <v>-71.290000000000006</v>
      </c>
      <c r="S12" s="896">
        <f t="shared" si="1"/>
        <v>-15</v>
      </c>
      <c r="T12" s="955">
        <f t="shared" si="2"/>
        <v>-218.96999999999997</v>
      </c>
      <c r="U12" s="962">
        <v>180</v>
      </c>
      <c r="V12" s="904">
        <v>80.100000000000009</v>
      </c>
      <c r="W12" s="904">
        <v>-99.899999999999991</v>
      </c>
      <c r="X12" s="960">
        <v>0.44500000000000006</v>
      </c>
      <c r="Y12" s="958"/>
    </row>
    <row r="13" spans="1:25" ht="14.45" customHeight="1" x14ac:dyDescent="0.2">
      <c r="A13" s="923" t="s">
        <v>6773</v>
      </c>
      <c r="B13" s="904"/>
      <c r="C13" s="905"/>
      <c r="D13" s="906"/>
      <c r="E13" s="907">
        <v>1</v>
      </c>
      <c r="F13" s="888">
        <v>5.18</v>
      </c>
      <c r="G13" s="889">
        <v>3</v>
      </c>
      <c r="H13" s="890">
        <v>2</v>
      </c>
      <c r="I13" s="891">
        <v>14.73</v>
      </c>
      <c r="J13" s="892">
        <v>6</v>
      </c>
      <c r="K13" s="893">
        <v>6.5</v>
      </c>
      <c r="L13" s="894">
        <v>4</v>
      </c>
      <c r="M13" s="894">
        <v>39</v>
      </c>
      <c r="N13" s="895">
        <v>13</v>
      </c>
      <c r="O13" s="894" t="s">
        <v>6758</v>
      </c>
      <c r="P13" s="908" t="s">
        <v>6774</v>
      </c>
      <c r="Q13" s="896">
        <f t="shared" si="0"/>
        <v>2</v>
      </c>
      <c r="R13" s="955">
        <f t="shared" si="0"/>
        <v>14.73</v>
      </c>
      <c r="S13" s="896">
        <f t="shared" si="1"/>
        <v>1</v>
      </c>
      <c r="T13" s="955">
        <f t="shared" si="2"/>
        <v>9.5500000000000007</v>
      </c>
      <c r="U13" s="962">
        <v>26</v>
      </c>
      <c r="V13" s="904">
        <v>12</v>
      </c>
      <c r="W13" s="904">
        <v>-14</v>
      </c>
      <c r="X13" s="960">
        <v>0.46153846153846156</v>
      </c>
      <c r="Y13" s="958"/>
    </row>
    <row r="14" spans="1:25" ht="14.45" customHeight="1" x14ac:dyDescent="0.2">
      <c r="A14" s="923" t="s">
        <v>6775</v>
      </c>
      <c r="B14" s="904"/>
      <c r="C14" s="905"/>
      <c r="D14" s="906"/>
      <c r="E14" s="890">
        <v>1</v>
      </c>
      <c r="F14" s="891">
        <v>4.51</v>
      </c>
      <c r="G14" s="892">
        <v>2</v>
      </c>
      <c r="H14" s="894"/>
      <c r="I14" s="888"/>
      <c r="J14" s="889"/>
      <c r="K14" s="893">
        <v>3.2</v>
      </c>
      <c r="L14" s="894">
        <v>3</v>
      </c>
      <c r="M14" s="894">
        <v>24</v>
      </c>
      <c r="N14" s="895">
        <v>8</v>
      </c>
      <c r="O14" s="894" t="s">
        <v>6758</v>
      </c>
      <c r="P14" s="908" t="s">
        <v>6776</v>
      </c>
      <c r="Q14" s="896">
        <f t="shared" si="0"/>
        <v>0</v>
      </c>
      <c r="R14" s="955">
        <f t="shared" si="0"/>
        <v>0</v>
      </c>
      <c r="S14" s="896">
        <f t="shared" si="1"/>
        <v>-1</v>
      </c>
      <c r="T14" s="955">
        <f t="shared" si="2"/>
        <v>-4.51</v>
      </c>
      <c r="U14" s="962" t="s">
        <v>329</v>
      </c>
      <c r="V14" s="904" t="s">
        <v>329</v>
      </c>
      <c r="W14" s="904" t="s">
        <v>329</v>
      </c>
      <c r="X14" s="960" t="s">
        <v>329</v>
      </c>
      <c r="Y14" s="958"/>
    </row>
    <row r="15" spans="1:25" ht="14.45" customHeight="1" x14ac:dyDescent="0.2">
      <c r="A15" s="923" t="s">
        <v>6777</v>
      </c>
      <c r="B15" s="904"/>
      <c r="C15" s="905"/>
      <c r="D15" s="906"/>
      <c r="E15" s="907"/>
      <c r="F15" s="888"/>
      <c r="G15" s="889"/>
      <c r="H15" s="890">
        <v>2</v>
      </c>
      <c r="I15" s="891">
        <v>4.2</v>
      </c>
      <c r="J15" s="892">
        <v>3.5</v>
      </c>
      <c r="K15" s="893">
        <v>2.39</v>
      </c>
      <c r="L15" s="894">
        <v>4</v>
      </c>
      <c r="M15" s="894">
        <v>39</v>
      </c>
      <c r="N15" s="895">
        <v>13</v>
      </c>
      <c r="O15" s="894" t="s">
        <v>6758</v>
      </c>
      <c r="P15" s="908" t="s">
        <v>6778</v>
      </c>
      <c r="Q15" s="896">
        <f t="shared" si="0"/>
        <v>2</v>
      </c>
      <c r="R15" s="955">
        <f t="shared" si="0"/>
        <v>4.2</v>
      </c>
      <c r="S15" s="896">
        <f t="shared" si="1"/>
        <v>2</v>
      </c>
      <c r="T15" s="955">
        <f t="shared" si="2"/>
        <v>4.2</v>
      </c>
      <c r="U15" s="962">
        <v>26</v>
      </c>
      <c r="V15" s="904">
        <v>7</v>
      </c>
      <c r="W15" s="904">
        <v>-19</v>
      </c>
      <c r="X15" s="960">
        <v>0.26923076923076922</v>
      </c>
      <c r="Y15" s="958"/>
    </row>
    <row r="16" spans="1:25" ht="14.45" customHeight="1" x14ac:dyDescent="0.2">
      <c r="A16" s="923" t="s">
        <v>6779</v>
      </c>
      <c r="B16" s="904">
        <v>1</v>
      </c>
      <c r="C16" s="905">
        <v>0.77</v>
      </c>
      <c r="D16" s="906">
        <v>1</v>
      </c>
      <c r="E16" s="907">
        <v>3</v>
      </c>
      <c r="F16" s="888">
        <v>6.72</v>
      </c>
      <c r="G16" s="889">
        <v>7.7</v>
      </c>
      <c r="H16" s="890">
        <v>3</v>
      </c>
      <c r="I16" s="891">
        <v>4.51</v>
      </c>
      <c r="J16" s="892">
        <v>2</v>
      </c>
      <c r="K16" s="893">
        <v>2.2200000000000002</v>
      </c>
      <c r="L16" s="894">
        <v>3</v>
      </c>
      <c r="M16" s="894">
        <v>30</v>
      </c>
      <c r="N16" s="895">
        <v>10</v>
      </c>
      <c r="O16" s="894" t="s">
        <v>6758</v>
      </c>
      <c r="P16" s="908" t="s">
        <v>6780</v>
      </c>
      <c r="Q16" s="896">
        <f t="shared" si="0"/>
        <v>2</v>
      </c>
      <c r="R16" s="955">
        <f t="shared" si="0"/>
        <v>3.7399999999999998</v>
      </c>
      <c r="S16" s="896">
        <f t="shared" si="1"/>
        <v>0</v>
      </c>
      <c r="T16" s="955">
        <f t="shared" si="2"/>
        <v>-2.21</v>
      </c>
      <c r="U16" s="962">
        <v>30</v>
      </c>
      <c r="V16" s="904">
        <v>6</v>
      </c>
      <c r="W16" s="904">
        <v>-24</v>
      </c>
      <c r="X16" s="960">
        <v>0.2</v>
      </c>
      <c r="Y16" s="958"/>
    </row>
    <row r="17" spans="1:25" ht="14.45" customHeight="1" x14ac:dyDescent="0.2">
      <c r="A17" s="923" t="s">
        <v>6781</v>
      </c>
      <c r="B17" s="904">
        <v>1</v>
      </c>
      <c r="C17" s="905">
        <v>0.49</v>
      </c>
      <c r="D17" s="906">
        <v>1</v>
      </c>
      <c r="E17" s="907">
        <v>1</v>
      </c>
      <c r="F17" s="888">
        <v>2.5299999999999998</v>
      </c>
      <c r="G17" s="889">
        <v>42</v>
      </c>
      <c r="H17" s="890">
        <v>1</v>
      </c>
      <c r="I17" s="891">
        <v>2.04</v>
      </c>
      <c r="J17" s="900">
        <v>15</v>
      </c>
      <c r="K17" s="893">
        <v>1.72</v>
      </c>
      <c r="L17" s="894">
        <v>4</v>
      </c>
      <c r="M17" s="894">
        <v>33</v>
      </c>
      <c r="N17" s="895">
        <v>11</v>
      </c>
      <c r="O17" s="894" t="s">
        <v>6758</v>
      </c>
      <c r="P17" s="908" t="s">
        <v>6782</v>
      </c>
      <c r="Q17" s="896">
        <f t="shared" si="0"/>
        <v>0</v>
      </c>
      <c r="R17" s="955">
        <f t="shared" si="0"/>
        <v>1.55</v>
      </c>
      <c r="S17" s="896">
        <f t="shared" si="1"/>
        <v>0</v>
      </c>
      <c r="T17" s="955">
        <f t="shared" si="2"/>
        <v>-0.48999999999999977</v>
      </c>
      <c r="U17" s="962">
        <v>11</v>
      </c>
      <c r="V17" s="904">
        <v>15</v>
      </c>
      <c r="W17" s="904">
        <v>4</v>
      </c>
      <c r="X17" s="960">
        <v>1.3636363636363635</v>
      </c>
      <c r="Y17" s="958">
        <v>4</v>
      </c>
    </row>
    <row r="18" spans="1:25" ht="14.45" customHeight="1" x14ac:dyDescent="0.2">
      <c r="A18" s="923" t="s">
        <v>6783</v>
      </c>
      <c r="B18" s="904"/>
      <c r="C18" s="905"/>
      <c r="D18" s="906"/>
      <c r="E18" s="890">
        <v>1</v>
      </c>
      <c r="F18" s="891">
        <v>1.08</v>
      </c>
      <c r="G18" s="892">
        <v>2</v>
      </c>
      <c r="H18" s="894"/>
      <c r="I18" s="888"/>
      <c r="J18" s="889"/>
      <c r="K18" s="893">
        <v>0.74</v>
      </c>
      <c r="L18" s="894">
        <v>3</v>
      </c>
      <c r="M18" s="894">
        <v>24</v>
      </c>
      <c r="N18" s="895">
        <v>8</v>
      </c>
      <c r="O18" s="894" t="s">
        <v>6758</v>
      </c>
      <c r="P18" s="908" t="s">
        <v>6784</v>
      </c>
      <c r="Q18" s="896">
        <f t="shared" si="0"/>
        <v>0</v>
      </c>
      <c r="R18" s="955">
        <f t="shared" si="0"/>
        <v>0</v>
      </c>
      <c r="S18" s="896">
        <f t="shared" si="1"/>
        <v>-1</v>
      </c>
      <c r="T18" s="955">
        <f t="shared" si="2"/>
        <v>-1.08</v>
      </c>
      <c r="U18" s="962" t="s">
        <v>329</v>
      </c>
      <c r="V18" s="904" t="s">
        <v>329</v>
      </c>
      <c r="W18" s="904" t="s">
        <v>329</v>
      </c>
      <c r="X18" s="960" t="s">
        <v>329</v>
      </c>
      <c r="Y18" s="958"/>
    </row>
    <row r="19" spans="1:25" ht="14.45" customHeight="1" x14ac:dyDescent="0.2">
      <c r="A19" s="923" t="s">
        <v>6785</v>
      </c>
      <c r="B19" s="904">
        <v>1</v>
      </c>
      <c r="C19" s="905">
        <v>3.28</v>
      </c>
      <c r="D19" s="906">
        <v>9</v>
      </c>
      <c r="E19" s="907"/>
      <c r="F19" s="888"/>
      <c r="G19" s="889"/>
      <c r="H19" s="890">
        <v>1</v>
      </c>
      <c r="I19" s="891">
        <v>3.28</v>
      </c>
      <c r="J19" s="892">
        <v>5</v>
      </c>
      <c r="K19" s="893">
        <v>3.28</v>
      </c>
      <c r="L19" s="894">
        <v>4</v>
      </c>
      <c r="M19" s="894">
        <v>39</v>
      </c>
      <c r="N19" s="895">
        <v>13</v>
      </c>
      <c r="O19" s="894" t="s">
        <v>6758</v>
      </c>
      <c r="P19" s="908" t="s">
        <v>6786</v>
      </c>
      <c r="Q19" s="896">
        <f t="shared" si="0"/>
        <v>0</v>
      </c>
      <c r="R19" s="955">
        <f t="shared" si="0"/>
        <v>0</v>
      </c>
      <c r="S19" s="896">
        <f t="shared" si="1"/>
        <v>1</v>
      </c>
      <c r="T19" s="955">
        <f t="shared" si="2"/>
        <v>3.28</v>
      </c>
      <c r="U19" s="962">
        <v>13</v>
      </c>
      <c r="V19" s="904">
        <v>5</v>
      </c>
      <c r="W19" s="904">
        <v>-8</v>
      </c>
      <c r="X19" s="960">
        <v>0.38461538461538464</v>
      </c>
      <c r="Y19" s="958"/>
    </row>
    <row r="20" spans="1:25" ht="14.45" customHeight="1" x14ac:dyDescent="0.2">
      <c r="A20" s="923" t="s">
        <v>6787</v>
      </c>
      <c r="B20" s="897">
        <v>1</v>
      </c>
      <c r="C20" s="898">
        <v>0.43</v>
      </c>
      <c r="D20" s="899">
        <v>1</v>
      </c>
      <c r="E20" s="907"/>
      <c r="F20" s="888"/>
      <c r="G20" s="889"/>
      <c r="H20" s="894"/>
      <c r="I20" s="888"/>
      <c r="J20" s="889"/>
      <c r="K20" s="893">
        <v>1.24</v>
      </c>
      <c r="L20" s="894">
        <v>3</v>
      </c>
      <c r="M20" s="894">
        <v>24</v>
      </c>
      <c r="N20" s="895">
        <v>8</v>
      </c>
      <c r="O20" s="894" t="s">
        <v>6758</v>
      </c>
      <c r="P20" s="908" t="s">
        <v>6788</v>
      </c>
      <c r="Q20" s="896">
        <f t="shared" si="0"/>
        <v>-1</v>
      </c>
      <c r="R20" s="955">
        <f t="shared" si="0"/>
        <v>-0.43</v>
      </c>
      <c r="S20" s="896">
        <f t="shared" si="1"/>
        <v>0</v>
      </c>
      <c r="T20" s="955">
        <f t="shared" si="2"/>
        <v>0</v>
      </c>
      <c r="U20" s="962" t="s">
        <v>329</v>
      </c>
      <c r="V20" s="904" t="s">
        <v>329</v>
      </c>
      <c r="W20" s="904" t="s">
        <v>329</v>
      </c>
      <c r="X20" s="960" t="s">
        <v>329</v>
      </c>
      <c r="Y20" s="958"/>
    </row>
    <row r="21" spans="1:25" ht="14.45" customHeight="1" x14ac:dyDescent="0.2">
      <c r="A21" s="923" t="s">
        <v>6789</v>
      </c>
      <c r="B21" s="904"/>
      <c r="C21" s="905"/>
      <c r="D21" s="906"/>
      <c r="E21" s="907"/>
      <c r="F21" s="888"/>
      <c r="G21" s="889"/>
      <c r="H21" s="890">
        <v>1</v>
      </c>
      <c r="I21" s="891">
        <v>1.37</v>
      </c>
      <c r="J21" s="892">
        <v>4</v>
      </c>
      <c r="K21" s="893">
        <v>1.1599999999999999</v>
      </c>
      <c r="L21" s="894">
        <v>2</v>
      </c>
      <c r="M21" s="894">
        <v>21</v>
      </c>
      <c r="N21" s="895">
        <v>7</v>
      </c>
      <c r="O21" s="894" t="s">
        <v>6758</v>
      </c>
      <c r="P21" s="908" t="s">
        <v>6790</v>
      </c>
      <c r="Q21" s="896">
        <f t="shared" si="0"/>
        <v>1</v>
      </c>
      <c r="R21" s="955">
        <f t="shared" si="0"/>
        <v>1.37</v>
      </c>
      <c r="S21" s="896">
        <f t="shared" si="1"/>
        <v>1</v>
      </c>
      <c r="T21" s="955">
        <f t="shared" si="2"/>
        <v>1.37</v>
      </c>
      <c r="U21" s="962">
        <v>7</v>
      </c>
      <c r="V21" s="904">
        <v>4</v>
      </c>
      <c r="W21" s="904">
        <v>-3</v>
      </c>
      <c r="X21" s="960">
        <v>0.5714285714285714</v>
      </c>
      <c r="Y21" s="958"/>
    </row>
    <row r="22" spans="1:25" ht="14.45" customHeight="1" x14ac:dyDescent="0.2">
      <c r="A22" s="923" t="s">
        <v>6791</v>
      </c>
      <c r="B22" s="904">
        <v>2</v>
      </c>
      <c r="C22" s="905">
        <v>3.24</v>
      </c>
      <c r="D22" s="906">
        <v>3</v>
      </c>
      <c r="E22" s="890">
        <v>2</v>
      </c>
      <c r="F22" s="891">
        <v>3.98</v>
      </c>
      <c r="G22" s="892">
        <v>2.5</v>
      </c>
      <c r="H22" s="894">
        <v>1</v>
      </c>
      <c r="I22" s="888">
        <v>2.38</v>
      </c>
      <c r="J22" s="889">
        <v>3</v>
      </c>
      <c r="K22" s="893">
        <v>2.38</v>
      </c>
      <c r="L22" s="894">
        <v>3</v>
      </c>
      <c r="M22" s="894">
        <v>30</v>
      </c>
      <c r="N22" s="895">
        <v>10</v>
      </c>
      <c r="O22" s="894" t="s">
        <v>6758</v>
      </c>
      <c r="P22" s="908" t="s">
        <v>6792</v>
      </c>
      <c r="Q22" s="896">
        <f t="shared" si="0"/>
        <v>-1</v>
      </c>
      <c r="R22" s="955">
        <f t="shared" si="0"/>
        <v>-0.86000000000000032</v>
      </c>
      <c r="S22" s="896">
        <f t="shared" si="1"/>
        <v>-1</v>
      </c>
      <c r="T22" s="955">
        <f t="shared" si="2"/>
        <v>-1.6</v>
      </c>
      <c r="U22" s="962">
        <v>10</v>
      </c>
      <c r="V22" s="904">
        <v>3</v>
      </c>
      <c r="W22" s="904">
        <v>-7</v>
      </c>
      <c r="X22" s="960">
        <v>0.3</v>
      </c>
      <c r="Y22" s="958"/>
    </row>
    <row r="23" spans="1:25" ht="14.45" customHeight="1" x14ac:dyDescent="0.2">
      <c r="A23" s="923" t="s">
        <v>6793</v>
      </c>
      <c r="B23" s="904"/>
      <c r="C23" s="905"/>
      <c r="D23" s="906"/>
      <c r="E23" s="907"/>
      <c r="F23" s="888"/>
      <c r="G23" s="889"/>
      <c r="H23" s="890">
        <v>1</v>
      </c>
      <c r="I23" s="891">
        <v>1.28</v>
      </c>
      <c r="J23" s="892">
        <v>5</v>
      </c>
      <c r="K23" s="893">
        <v>0.86</v>
      </c>
      <c r="L23" s="894">
        <v>3</v>
      </c>
      <c r="M23" s="894">
        <v>27</v>
      </c>
      <c r="N23" s="895">
        <v>9</v>
      </c>
      <c r="O23" s="894" t="s">
        <v>6758</v>
      </c>
      <c r="P23" s="908" t="s">
        <v>6794</v>
      </c>
      <c r="Q23" s="896">
        <f t="shared" si="0"/>
        <v>1</v>
      </c>
      <c r="R23" s="955">
        <f t="shared" si="0"/>
        <v>1.28</v>
      </c>
      <c r="S23" s="896">
        <f t="shared" si="1"/>
        <v>1</v>
      </c>
      <c r="T23" s="955">
        <f t="shared" si="2"/>
        <v>1.28</v>
      </c>
      <c r="U23" s="962">
        <v>9</v>
      </c>
      <c r="V23" s="904">
        <v>5</v>
      </c>
      <c r="W23" s="904">
        <v>-4</v>
      </c>
      <c r="X23" s="960">
        <v>0.55555555555555558</v>
      </c>
      <c r="Y23" s="958"/>
    </row>
    <row r="24" spans="1:25" ht="14.45" customHeight="1" x14ac:dyDescent="0.2">
      <c r="A24" s="923" t="s">
        <v>6795</v>
      </c>
      <c r="B24" s="904">
        <v>1</v>
      </c>
      <c r="C24" s="905">
        <v>8.18</v>
      </c>
      <c r="D24" s="906">
        <v>33</v>
      </c>
      <c r="E24" s="890">
        <v>1</v>
      </c>
      <c r="F24" s="891">
        <v>5.45</v>
      </c>
      <c r="G24" s="892">
        <v>13</v>
      </c>
      <c r="H24" s="894"/>
      <c r="I24" s="888"/>
      <c r="J24" s="889"/>
      <c r="K24" s="893">
        <v>5.45</v>
      </c>
      <c r="L24" s="894">
        <v>5</v>
      </c>
      <c r="M24" s="894">
        <v>48</v>
      </c>
      <c r="N24" s="895">
        <v>16</v>
      </c>
      <c r="O24" s="894" t="s">
        <v>6758</v>
      </c>
      <c r="P24" s="908" t="s">
        <v>6796</v>
      </c>
      <c r="Q24" s="896">
        <f t="shared" si="0"/>
        <v>-1</v>
      </c>
      <c r="R24" s="955">
        <f t="shared" si="0"/>
        <v>-8.18</v>
      </c>
      <c r="S24" s="896">
        <f t="shared" si="1"/>
        <v>-1</v>
      </c>
      <c r="T24" s="955">
        <f t="shared" si="2"/>
        <v>-5.45</v>
      </c>
      <c r="U24" s="962" t="s">
        <v>329</v>
      </c>
      <c r="V24" s="904" t="s">
        <v>329</v>
      </c>
      <c r="W24" s="904" t="s">
        <v>329</v>
      </c>
      <c r="X24" s="960" t="s">
        <v>329</v>
      </c>
      <c r="Y24" s="958"/>
    </row>
    <row r="25" spans="1:25" ht="14.45" customHeight="1" x14ac:dyDescent="0.2">
      <c r="A25" s="923" t="s">
        <v>6797</v>
      </c>
      <c r="B25" s="904"/>
      <c r="C25" s="905"/>
      <c r="D25" s="906"/>
      <c r="E25" s="890">
        <v>1</v>
      </c>
      <c r="F25" s="891">
        <v>5.94</v>
      </c>
      <c r="G25" s="892">
        <v>5</v>
      </c>
      <c r="H25" s="894"/>
      <c r="I25" s="888"/>
      <c r="J25" s="889"/>
      <c r="K25" s="893">
        <v>2.41</v>
      </c>
      <c r="L25" s="894">
        <v>5</v>
      </c>
      <c r="M25" s="894">
        <v>48</v>
      </c>
      <c r="N25" s="895">
        <v>16</v>
      </c>
      <c r="O25" s="894" t="s">
        <v>6758</v>
      </c>
      <c r="P25" s="908" t="s">
        <v>6798</v>
      </c>
      <c r="Q25" s="896">
        <f t="shared" si="0"/>
        <v>0</v>
      </c>
      <c r="R25" s="955">
        <f t="shared" si="0"/>
        <v>0</v>
      </c>
      <c r="S25" s="896">
        <f t="shared" si="1"/>
        <v>-1</v>
      </c>
      <c r="T25" s="955">
        <f t="shared" si="2"/>
        <v>-5.94</v>
      </c>
      <c r="U25" s="962" t="s">
        <v>329</v>
      </c>
      <c r="V25" s="904" t="s">
        <v>329</v>
      </c>
      <c r="W25" s="904" t="s">
        <v>329</v>
      </c>
      <c r="X25" s="960" t="s">
        <v>329</v>
      </c>
      <c r="Y25" s="958"/>
    </row>
    <row r="26" spans="1:25" ht="14.45" customHeight="1" x14ac:dyDescent="0.2">
      <c r="A26" s="923" t="s">
        <v>6799</v>
      </c>
      <c r="B26" s="904">
        <v>8</v>
      </c>
      <c r="C26" s="905">
        <v>11.95</v>
      </c>
      <c r="D26" s="906">
        <v>3.5</v>
      </c>
      <c r="E26" s="907">
        <v>17</v>
      </c>
      <c r="F26" s="888">
        <v>29.82</v>
      </c>
      <c r="G26" s="889">
        <v>8</v>
      </c>
      <c r="H26" s="890">
        <v>21</v>
      </c>
      <c r="I26" s="891">
        <v>30.27</v>
      </c>
      <c r="J26" s="892">
        <v>3.1</v>
      </c>
      <c r="K26" s="893">
        <v>1.67</v>
      </c>
      <c r="L26" s="894">
        <v>3</v>
      </c>
      <c r="M26" s="894">
        <v>27</v>
      </c>
      <c r="N26" s="895">
        <v>9</v>
      </c>
      <c r="O26" s="894" t="s">
        <v>6758</v>
      </c>
      <c r="P26" s="908" t="s">
        <v>6800</v>
      </c>
      <c r="Q26" s="896">
        <f t="shared" si="0"/>
        <v>13</v>
      </c>
      <c r="R26" s="955">
        <f t="shared" si="0"/>
        <v>18.32</v>
      </c>
      <c r="S26" s="896">
        <f t="shared" si="1"/>
        <v>4</v>
      </c>
      <c r="T26" s="955">
        <f t="shared" si="2"/>
        <v>0.44999999999999929</v>
      </c>
      <c r="U26" s="962">
        <v>189</v>
      </c>
      <c r="V26" s="904">
        <v>65.100000000000009</v>
      </c>
      <c r="W26" s="904">
        <v>-123.89999999999999</v>
      </c>
      <c r="X26" s="960">
        <v>0.3444444444444445</v>
      </c>
      <c r="Y26" s="958"/>
    </row>
    <row r="27" spans="1:25" ht="14.45" customHeight="1" x14ac:dyDescent="0.2">
      <c r="A27" s="923" t="s">
        <v>6801</v>
      </c>
      <c r="B27" s="897">
        <v>1</v>
      </c>
      <c r="C27" s="898">
        <v>0.38</v>
      </c>
      <c r="D27" s="899">
        <v>1</v>
      </c>
      <c r="E27" s="907"/>
      <c r="F27" s="888"/>
      <c r="G27" s="889"/>
      <c r="H27" s="894"/>
      <c r="I27" s="888"/>
      <c r="J27" s="889"/>
      <c r="K27" s="893">
        <v>1</v>
      </c>
      <c r="L27" s="894">
        <v>3</v>
      </c>
      <c r="M27" s="894">
        <v>30</v>
      </c>
      <c r="N27" s="895">
        <v>10</v>
      </c>
      <c r="O27" s="894" t="s">
        <v>6758</v>
      </c>
      <c r="P27" s="908" t="s">
        <v>6802</v>
      </c>
      <c r="Q27" s="896">
        <f t="shared" si="0"/>
        <v>-1</v>
      </c>
      <c r="R27" s="955">
        <f t="shared" si="0"/>
        <v>-0.38</v>
      </c>
      <c r="S27" s="896">
        <f t="shared" si="1"/>
        <v>0</v>
      </c>
      <c r="T27" s="955">
        <f t="shared" si="2"/>
        <v>0</v>
      </c>
      <c r="U27" s="962" t="s">
        <v>329</v>
      </c>
      <c r="V27" s="904" t="s">
        <v>329</v>
      </c>
      <c r="W27" s="904" t="s">
        <v>329</v>
      </c>
      <c r="X27" s="960" t="s">
        <v>329</v>
      </c>
      <c r="Y27" s="958"/>
    </row>
    <row r="28" spans="1:25" ht="14.45" customHeight="1" x14ac:dyDescent="0.2">
      <c r="A28" s="923" t="s">
        <v>6803</v>
      </c>
      <c r="B28" s="904"/>
      <c r="C28" s="905"/>
      <c r="D28" s="906"/>
      <c r="E28" s="907"/>
      <c r="F28" s="888"/>
      <c r="G28" s="889"/>
      <c r="H28" s="890">
        <v>1</v>
      </c>
      <c r="I28" s="891">
        <v>0.56000000000000005</v>
      </c>
      <c r="J28" s="892">
        <v>2</v>
      </c>
      <c r="K28" s="893">
        <v>0.56000000000000005</v>
      </c>
      <c r="L28" s="894">
        <v>2</v>
      </c>
      <c r="M28" s="894">
        <v>21</v>
      </c>
      <c r="N28" s="895">
        <v>7</v>
      </c>
      <c r="O28" s="894" t="s">
        <v>6758</v>
      </c>
      <c r="P28" s="908" t="s">
        <v>6804</v>
      </c>
      <c r="Q28" s="896">
        <f t="shared" si="0"/>
        <v>1</v>
      </c>
      <c r="R28" s="955">
        <f t="shared" si="0"/>
        <v>0.56000000000000005</v>
      </c>
      <c r="S28" s="896">
        <f t="shared" si="1"/>
        <v>1</v>
      </c>
      <c r="T28" s="955">
        <f t="shared" si="2"/>
        <v>0.56000000000000005</v>
      </c>
      <c r="U28" s="962">
        <v>7</v>
      </c>
      <c r="V28" s="904">
        <v>2</v>
      </c>
      <c r="W28" s="904">
        <v>-5</v>
      </c>
      <c r="X28" s="960">
        <v>0.2857142857142857</v>
      </c>
      <c r="Y28" s="958"/>
    </row>
    <row r="29" spans="1:25" ht="14.45" customHeight="1" x14ac:dyDescent="0.2">
      <c r="A29" s="923" t="s">
        <v>6805</v>
      </c>
      <c r="B29" s="897">
        <v>2</v>
      </c>
      <c r="C29" s="898">
        <v>2.0699999999999998</v>
      </c>
      <c r="D29" s="899">
        <v>1</v>
      </c>
      <c r="E29" s="907"/>
      <c r="F29" s="888"/>
      <c r="G29" s="889"/>
      <c r="H29" s="894">
        <v>1</v>
      </c>
      <c r="I29" s="888">
        <v>0.42</v>
      </c>
      <c r="J29" s="889">
        <v>1</v>
      </c>
      <c r="K29" s="893">
        <v>0.42</v>
      </c>
      <c r="L29" s="894">
        <v>1</v>
      </c>
      <c r="M29" s="894">
        <v>5</v>
      </c>
      <c r="N29" s="895">
        <v>2</v>
      </c>
      <c r="O29" s="894" t="s">
        <v>6758</v>
      </c>
      <c r="P29" s="908" t="s">
        <v>6806</v>
      </c>
      <c r="Q29" s="896">
        <f t="shared" si="0"/>
        <v>-1</v>
      </c>
      <c r="R29" s="955">
        <f t="shared" si="0"/>
        <v>-1.65</v>
      </c>
      <c r="S29" s="896">
        <f t="shared" si="1"/>
        <v>1</v>
      </c>
      <c r="T29" s="955">
        <f t="shared" si="2"/>
        <v>0.42</v>
      </c>
      <c r="U29" s="962">
        <v>2</v>
      </c>
      <c r="V29" s="904">
        <v>1</v>
      </c>
      <c r="W29" s="904">
        <v>-1</v>
      </c>
      <c r="X29" s="960">
        <v>0.5</v>
      </c>
      <c r="Y29" s="958"/>
    </row>
    <row r="30" spans="1:25" ht="14.45" customHeight="1" x14ac:dyDescent="0.2">
      <c r="A30" s="923" t="s">
        <v>6807</v>
      </c>
      <c r="B30" s="904">
        <v>1</v>
      </c>
      <c r="C30" s="905">
        <v>8.6</v>
      </c>
      <c r="D30" s="906">
        <v>1</v>
      </c>
      <c r="E30" s="890">
        <v>2</v>
      </c>
      <c r="F30" s="891">
        <v>32.130000000000003</v>
      </c>
      <c r="G30" s="892">
        <v>9.5</v>
      </c>
      <c r="H30" s="894"/>
      <c r="I30" s="888"/>
      <c r="J30" s="889"/>
      <c r="K30" s="893">
        <v>17.2</v>
      </c>
      <c r="L30" s="894">
        <v>4</v>
      </c>
      <c r="M30" s="894">
        <v>39</v>
      </c>
      <c r="N30" s="895">
        <v>13</v>
      </c>
      <c r="O30" s="894" t="s">
        <v>5728</v>
      </c>
      <c r="P30" s="908" t="s">
        <v>6808</v>
      </c>
      <c r="Q30" s="896">
        <f t="shared" si="0"/>
        <v>-1</v>
      </c>
      <c r="R30" s="955">
        <f t="shared" si="0"/>
        <v>-8.6</v>
      </c>
      <c r="S30" s="896">
        <f t="shared" si="1"/>
        <v>-2</v>
      </c>
      <c r="T30" s="955">
        <f t="shared" si="2"/>
        <v>-32.130000000000003</v>
      </c>
      <c r="U30" s="962" t="s">
        <v>329</v>
      </c>
      <c r="V30" s="904" t="s">
        <v>329</v>
      </c>
      <c r="W30" s="904" t="s">
        <v>329</v>
      </c>
      <c r="X30" s="960" t="s">
        <v>329</v>
      </c>
      <c r="Y30" s="958"/>
    </row>
    <row r="31" spans="1:25" ht="14.45" customHeight="1" x14ac:dyDescent="0.2">
      <c r="A31" s="923" t="s">
        <v>6809</v>
      </c>
      <c r="B31" s="904"/>
      <c r="C31" s="905"/>
      <c r="D31" s="906"/>
      <c r="E31" s="890">
        <v>1</v>
      </c>
      <c r="F31" s="891">
        <v>13.17</v>
      </c>
      <c r="G31" s="892">
        <v>54</v>
      </c>
      <c r="H31" s="894"/>
      <c r="I31" s="888"/>
      <c r="J31" s="889"/>
      <c r="K31" s="893">
        <v>13.17</v>
      </c>
      <c r="L31" s="894">
        <v>6</v>
      </c>
      <c r="M31" s="894">
        <v>54</v>
      </c>
      <c r="N31" s="895">
        <v>18</v>
      </c>
      <c r="O31" s="894" t="s">
        <v>6758</v>
      </c>
      <c r="P31" s="908" t="s">
        <v>6810</v>
      </c>
      <c r="Q31" s="896">
        <f t="shared" si="0"/>
        <v>0</v>
      </c>
      <c r="R31" s="955">
        <f t="shared" si="0"/>
        <v>0</v>
      </c>
      <c r="S31" s="896">
        <f t="shared" si="1"/>
        <v>-1</v>
      </c>
      <c r="T31" s="955">
        <f t="shared" si="2"/>
        <v>-13.17</v>
      </c>
      <c r="U31" s="962" t="s">
        <v>329</v>
      </c>
      <c r="V31" s="904" t="s">
        <v>329</v>
      </c>
      <c r="W31" s="904" t="s">
        <v>329</v>
      </c>
      <c r="X31" s="960" t="s">
        <v>329</v>
      </c>
      <c r="Y31" s="958"/>
    </row>
    <row r="32" spans="1:25" ht="14.45" customHeight="1" x14ac:dyDescent="0.2">
      <c r="A32" s="923" t="s">
        <v>6811</v>
      </c>
      <c r="B32" s="904">
        <v>2</v>
      </c>
      <c r="C32" s="905">
        <v>10.51</v>
      </c>
      <c r="D32" s="906">
        <v>2.5</v>
      </c>
      <c r="E32" s="890">
        <v>3</v>
      </c>
      <c r="F32" s="891">
        <v>26.82</v>
      </c>
      <c r="G32" s="892">
        <v>2.2999999999999998</v>
      </c>
      <c r="H32" s="894">
        <v>2</v>
      </c>
      <c r="I32" s="888">
        <v>17.100000000000001</v>
      </c>
      <c r="J32" s="889">
        <v>9.5</v>
      </c>
      <c r="K32" s="893">
        <v>9.31</v>
      </c>
      <c r="L32" s="894">
        <v>5</v>
      </c>
      <c r="M32" s="894">
        <v>48</v>
      </c>
      <c r="N32" s="895">
        <v>16</v>
      </c>
      <c r="O32" s="894" t="s">
        <v>6758</v>
      </c>
      <c r="P32" s="908" t="s">
        <v>6812</v>
      </c>
      <c r="Q32" s="896">
        <f t="shared" si="0"/>
        <v>0</v>
      </c>
      <c r="R32" s="955">
        <f t="shared" si="0"/>
        <v>6.5900000000000016</v>
      </c>
      <c r="S32" s="896">
        <f t="shared" si="1"/>
        <v>-1</v>
      </c>
      <c r="T32" s="955">
        <f t="shared" si="2"/>
        <v>-9.7199999999999989</v>
      </c>
      <c r="U32" s="962">
        <v>32</v>
      </c>
      <c r="V32" s="904">
        <v>19</v>
      </c>
      <c r="W32" s="904">
        <v>-13</v>
      </c>
      <c r="X32" s="960">
        <v>0.59375</v>
      </c>
      <c r="Y32" s="958"/>
    </row>
    <row r="33" spans="1:25" ht="14.45" customHeight="1" x14ac:dyDescent="0.2">
      <c r="A33" s="923" t="s">
        <v>6813</v>
      </c>
      <c r="B33" s="904"/>
      <c r="C33" s="905"/>
      <c r="D33" s="906"/>
      <c r="E33" s="890">
        <v>1</v>
      </c>
      <c r="F33" s="891">
        <v>3.17</v>
      </c>
      <c r="G33" s="892">
        <v>1</v>
      </c>
      <c r="H33" s="894"/>
      <c r="I33" s="888"/>
      <c r="J33" s="889"/>
      <c r="K33" s="893">
        <v>4.2300000000000004</v>
      </c>
      <c r="L33" s="894">
        <v>2</v>
      </c>
      <c r="M33" s="894">
        <v>21</v>
      </c>
      <c r="N33" s="895">
        <v>7</v>
      </c>
      <c r="O33" s="894" t="s">
        <v>6758</v>
      </c>
      <c r="P33" s="908" t="s">
        <v>6814</v>
      </c>
      <c r="Q33" s="896">
        <f t="shared" si="0"/>
        <v>0</v>
      </c>
      <c r="R33" s="955">
        <f t="shared" si="0"/>
        <v>0</v>
      </c>
      <c r="S33" s="896">
        <f t="shared" si="1"/>
        <v>-1</v>
      </c>
      <c r="T33" s="955">
        <f t="shared" si="2"/>
        <v>-3.17</v>
      </c>
      <c r="U33" s="962" t="s">
        <v>329</v>
      </c>
      <c r="V33" s="904" t="s">
        <v>329</v>
      </c>
      <c r="W33" s="904" t="s">
        <v>329</v>
      </c>
      <c r="X33" s="960" t="s">
        <v>329</v>
      </c>
      <c r="Y33" s="958"/>
    </row>
    <row r="34" spans="1:25" ht="14.45" customHeight="1" x14ac:dyDescent="0.2">
      <c r="A34" s="923" t="s">
        <v>6815</v>
      </c>
      <c r="B34" s="904">
        <v>1</v>
      </c>
      <c r="C34" s="905">
        <v>4.72</v>
      </c>
      <c r="D34" s="906">
        <v>6</v>
      </c>
      <c r="E34" s="890">
        <v>2</v>
      </c>
      <c r="F34" s="891">
        <v>9.44</v>
      </c>
      <c r="G34" s="892">
        <v>4</v>
      </c>
      <c r="H34" s="894"/>
      <c r="I34" s="888"/>
      <c r="J34" s="889"/>
      <c r="K34" s="893">
        <v>4.72</v>
      </c>
      <c r="L34" s="894">
        <v>2</v>
      </c>
      <c r="M34" s="894">
        <v>21</v>
      </c>
      <c r="N34" s="895">
        <v>7</v>
      </c>
      <c r="O34" s="894" t="s">
        <v>5728</v>
      </c>
      <c r="P34" s="908" t="s">
        <v>6816</v>
      </c>
      <c r="Q34" s="896">
        <f t="shared" si="0"/>
        <v>-1</v>
      </c>
      <c r="R34" s="955">
        <f t="shared" si="0"/>
        <v>-4.72</v>
      </c>
      <c r="S34" s="896">
        <f t="shared" si="1"/>
        <v>-2</v>
      </c>
      <c r="T34" s="955">
        <f t="shared" si="2"/>
        <v>-9.44</v>
      </c>
      <c r="U34" s="962" t="s">
        <v>329</v>
      </c>
      <c r="V34" s="904" t="s">
        <v>329</v>
      </c>
      <c r="W34" s="904" t="s">
        <v>329</v>
      </c>
      <c r="X34" s="960" t="s">
        <v>329</v>
      </c>
      <c r="Y34" s="958"/>
    </row>
    <row r="35" spans="1:25" ht="14.45" customHeight="1" x14ac:dyDescent="0.2">
      <c r="A35" s="923" t="s">
        <v>6817</v>
      </c>
      <c r="B35" s="904"/>
      <c r="C35" s="905"/>
      <c r="D35" s="906"/>
      <c r="E35" s="907">
        <v>1</v>
      </c>
      <c r="F35" s="888">
        <v>0.6</v>
      </c>
      <c r="G35" s="889">
        <v>1</v>
      </c>
      <c r="H35" s="890">
        <v>1</v>
      </c>
      <c r="I35" s="891">
        <v>1.63</v>
      </c>
      <c r="J35" s="892">
        <v>3</v>
      </c>
      <c r="K35" s="893">
        <v>1.63</v>
      </c>
      <c r="L35" s="894">
        <v>3</v>
      </c>
      <c r="M35" s="894">
        <v>27</v>
      </c>
      <c r="N35" s="895">
        <v>9</v>
      </c>
      <c r="O35" s="894" t="s">
        <v>6758</v>
      </c>
      <c r="P35" s="908" t="s">
        <v>6818</v>
      </c>
      <c r="Q35" s="896">
        <f t="shared" si="0"/>
        <v>1</v>
      </c>
      <c r="R35" s="955">
        <f t="shared" si="0"/>
        <v>1.63</v>
      </c>
      <c r="S35" s="896">
        <f t="shared" si="1"/>
        <v>0</v>
      </c>
      <c r="T35" s="955">
        <f t="shared" si="2"/>
        <v>1.0299999999999998</v>
      </c>
      <c r="U35" s="962">
        <v>9</v>
      </c>
      <c r="V35" s="904">
        <v>3</v>
      </c>
      <c r="W35" s="904">
        <v>-6</v>
      </c>
      <c r="X35" s="960">
        <v>0.33333333333333331</v>
      </c>
      <c r="Y35" s="958"/>
    </row>
    <row r="36" spans="1:25" ht="14.45" customHeight="1" x14ac:dyDescent="0.2">
      <c r="A36" s="923" t="s">
        <v>6819</v>
      </c>
      <c r="B36" s="904"/>
      <c r="C36" s="905"/>
      <c r="D36" s="906"/>
      <c r="E36" s="907"/>
      <c r="F36" s="888"/>
      <c r="G36" s="889"/>
      <c r="H36" s="890">
        <v>1</v>
      </c>
      <c r="I36" s="891">
        <v>3.11</v>
      </c>
      <c r="J36" s="892">
        <v>18</v>
      </c>
      <c r="K36" s="893">
        <v>3.11</v>
      </c>
      <c r="L36" s="894">
        <v>7</v>
      </c>
      <c r="M36" s="894">
        <v>63</v>
      </c>
      <c r="N36" s="895">
        <v>21</v>
      </c>
      <c r="O36" s="894" t="s">
        <v>6758</v>
      </c>
      <c r="P36" s="908" t="s">
        <v>6820</v>
      </c>
      <c r="Q36" s="896">
        <f t="shared" si="0"/>
        <v>1</v>
      </c>
      <c r="R36" s="955">
        <f t="shared" si="0"/>
        <v>3.11</v>
      </c>
      <c r="S36" s="896">
        <f t="shared" si="1"/>
        <v>1</v>
      </c>
      <c r="T36" s="955">
        <f t="shared" si="2"/>
        <v>3.11</v>
      </c>
      <c r="U36" s="962">
        <v>21</v>
      </c>
      <c r="V36" s="904">
        <v>18</v>
      </c>
      <c r="W36" s="904">
        <v>-3</v>
      </c>
      <c r="X36" s="960">
        <v>0.8571428571428571</v>
      </c>
      <c r="Y36" s="958"/>
    </row>
    <row r="37" spans="1:25" ht="14.45" customHeight="1" x14ac:dyDescent="0.2">
      <c r="A37" s="923" t="s">
        <v>6821</v>
      </c>
      <c r="B37" s="904"/>
      <c r="C37" s="905"/>
      <c r="D37" s="906"/>
      <c r="E37" s="907">
        <v>1</v>
      </c>
      <c r="F37" s="888">
        <v>1.1000000000000001</v>
      </c>
      <c r="G37" s="889">
        <v>3</v>
      </c>
      <c r="H37" s="890"/>
      <c r="I37" s="891"/>
      <c r="J37" s="892"/>
      <c r="K37" s="893">
        <v>1.45</v>
      </c>
      <c r="L37" s="894">
        <v>4</v>
      </c>
      <c r="M37" s="894">
        <v>33</v>
      </c>
      <c r="N37" s="895">
        <v>11</v>
      </c>
      <c r="O37" s="894" t="s">
        <v>6758</v>
      </c>
      <c r="P37" s="908" t="s">
        <v>6822</v>
      </c>
      <c r="Q37" s="896">
        <f t="shared" si="0"/>
        <v>0</v>
      </c>
      <c r="R37" s="955">
        <f t="shared" si="0"/>
        <v>0</v>
      </c>
      <c r="S37" s="896">
        <f t="shared" si="1"/>
        <v>-1</v>
      </c>
      <c r="T37" s="955">
        <f t="shared" si="2"/>
        <v>-1.1000000000000001</v>
      </c>
      <c r="U37" s="962" t="s">
        <v>329</v>
      </c>
      <c r="V37" s="904" t="s">
        <v>329</v>
      </c>
      <c r="W37" s="904" t="s">
        <v>329</v>
      </c>
      <c r="X37" s="960" t="s">
        <v>329</v>
      </c>
      <c r="Y37" s="958"/>
    </row>
    <row r="38" spans="1:25" ht="14.45" customHeight="1" x14ac:dyDescent="0.2">
      <c r="A38" s="924" t="s">
        <v>6823</v>
      </c>
      <c r="B38" s="919">
        <v>3</v>
      </c>
      <c r="C38" s="920">
        <v>8.25</v>
      </c>
      <c r="D38" s="909">
        <v>7.3</v>
      </c>
      <c r="E38" s="912"/>
      <c r="F38" s="913"/>
      <c r="G38" s="902"/>
      <c r="H38" s="921">
        <v>4</v>
      </c>
      <c r="I38" s="922">
        <v>9.0299999999999994</v>
      </c>
      <c r="J38" s="903">
        <v>6.5</v>
      </c>
      <c r="K38" s="915">
        <v>2.69</v>
      </c>
      <c r="L38" s="914">
        <v>3</v>
      </c>
      <c r="M38" s="914">
        <v>30</v>
      </c>
      <c r="N38" s="916">
        <v>10</v>
      </c>
      <c r="O38" s="914" t="s">
        <v>6758</v>
      </c>
      <c r="P38" s="917" t="s">
        <v>6824</v>
      </c>
      <c r="Q38" s="918">
        <f t="shared" si="0"/>
        <v>1</v>
      </c>
      <c r="R38" s="956">
        <f t="shared" si="0"/>
        <v>0.77999999999999936</v>
      </c>
      <c r="S38" s="918">
        <f t="shared" si="1"/>
        <v>4</v>
      </c>
      <c r="T38" s="956">
        <f t="shared" si="2"/>
        <v>9.0299999999999994</v>
      </c>
      <c r="U38" s="963">
        <v>40</v>
      </c>
      <c r="V38" s="919">
        <v>26</v>
      </c>
      <c r="W38" s="919">
        <v>-14</v>
      </c>
      <c r="X38" s="961">
        <v>0.65</v>
      </c>
      <c r="Y38" s="959">
        <v>9</v>
      </c>
    </row>
    <row r="39" spans="1:25" ht="14.45" customHeight="1" x14ac:dyDescent="0.2">
      <c r="A39" s="923" t="s">
        <v>6825</v>
      </c>
      <c r="B39" s="904"/>
      <c r="C39" s="905"/>
      <c r="D39" s="906"/>
      <c r="E39" s="907"/>
      <c r="F39" s="888"/>
      <c r="G39" s="889"/>
      <c r="H39" s="890">
        <v>1</v>
      </c>
      <c r="I39" s="891">
        <v>0.62</v>
      </c>
      <c r="J39" s="892">
        <v>6</v>
      </c>
      <c r="K39" s="893">
        <v>0.62</v>
      </c>
      <c r="L39" s="894">
        <v>2</v>
      </c>
      <c r="M39" s="894">
        <v>21</v>
      </c>
      <c r="N39" s="895">
        <v>7</v>
      </c>
      <c r="O39" s="894" t="s">
        <v>6758</v>
      </c>
      <c r="P39" s="908" t="s">
        <v>6826</v>
      </c>
      <c r="Q39" s="896">
        <f t="shared" si="0"/>
        <v>1</v>
      </c>
      <c r="R39" s="955">
        <f t="shared" si="0"/>
        <v>0.62</v>
      </c>
      <c r="S39" s="896">
        <f t="shared" si="1"/>
        <v>1</v>
      </c>
      <c r="T39" s="955">
        <f t="shared" si="2"/>
        <v>0.62</v>
      </c>
      <c r="U39" s="962">
        <v>7</v>
      </c>
      <c r="V39" s="904">
        <v>6</v>
      </c>
      <c r="W39" s="904">
        <v>-1</v>
      </c>
      <c r="X39" s="960">
        <v>0.8571428571428571</v>
      </c>
      <c r="Y39" s="958"/>
    </row>
    <row r="40" spans="1:25" ht="14.45" customHeight="1" x14ac:dyDescent="0.2">
      <c r="A40" s="923" t="s">
        <v>6827</v>
      </c>
      <c r="B40" s="904">
        <v>1</v>
      </c>
      <c r="C40" s="905">
        <v>17.8</v>
      </c>
      <c r="D40" s="906">
        <v>125</v>
      </c>
      <c r="E40" s="890">
        <v>5</v>
      </c>
      <c r="F40" s="891">
        <v>21.18</v>
      </c>
      <c r="G40" s="892">
        <v>9.4</v>
      </c>
      <c r="H40" s="894"/>
      <c r="I40" s="888"/>
      <c r="J40" s="889"/>
      <c r="K40" s="893">
        <v>6.37</v>
      </c>
      <c r="L40" s="894">
        <v>7</v>
      </c>
      <c r="M40" s="894">
        <v>60</v>
      </c>
      <c r="N40" s="895">
        <v>20</v>
      </c>
      <c r="O40" s="894" t="s">
        <v>6758</v>
      </c>
      <c r="P40" s="908" t="s">
        <v>6828</v>
      </c>
      <c r="Q40" s="896">
        <f t="shared" si="0"/>
        <v>-1</v>
      </c>
      <c r="R40" s="955">
        <f t="shared" si="0"/>
        <v>-17.8</v>
      </c>
      <c r="S40" s="896">
        <f t="shared" si="1"/>
        <v>-5</v>
      </c>
      <c r="T40" s="955">
        <f t="shared" si="2"/>
        <v>-21.18</v>
      </c>
      <c r="U40" s="962" t="s">
        <v>329</v>
      </c>
      <c r="V40" s="904" t="s">
        <v>329</v>
      </c>
      <c r="W40" s="904" t="s">
        <v>329</v>
      </c>
      <c r="X40" s="960" t="s">
        <v>329</v>
      </c>
      <c r="Y40" s="958"/>
    </row>
    <row r="41" spans="1:25" ht="14.45" customHeight="1" x14ac:dyDescent="0.2">
      <c r="A41" s="923" t="s">
        <v>6829</v>
      </c>
      <c r="B41" s="904"/>
      <c r="C41" s="905"/>
      <c r="D41" s="906"/>
      <c r="E41" s="907"/>
      <c r="F41" s="888"/>
      <c r="G41" s="889"/>
      <c r="H41" s="890">
        <v>1</v>
      </c>
      <c r="I41" s="891">
        <v>2.39</v>
      </c>
      <c r="J41" s="892">
        <v>2</v>
      </c>
      <c r="K41" s="893">
        <v>5.3</v>
      </c>
      <c r="L41" s="894">
        <v>5</v>
      </c>
      <c r="M41" s="894">
        <v>45</v>
      </c>
      <c r="N41" s="895">
        <v>15</v>
      </c>
      <c r="O41" s="894" t="s">
        <v>6758</v>
      </c>
      <c r="P41" s="908" t="s">
        <v>6830</v>
      </c>
      <c r="Q41" s="896">
        <f t="shared" si="0"/>
        <v>1</v>
      </c>
      <c r="R41" s="955">
        <f t="shared" si="0"/>
        <v>2.39</v>
      </c>
      <c r="S41" s="896">
        <f t="shared" si="1"/>
        <v>1</v>
      </c>
      <c r="T41" s="955">
        <f t="shared" si="2"/>
        <v>2.39</v>
      </c>
      <c r="U41" s="962">
        <v>15</v>
      </c>
      <c r="V41" s="904">
        <v>2</v>
      </c>
      <c r="W41" s="904">
        <v>-13</v>
      </c>
      <c r="X41" s="960">
        <v>0.13333333333333333</v>
      </c>
      <c r="Y41" s="958"/>
    </row>
    <row r="42" spans="1:25" ht="14.45" customHeight="1" x14ac:dyDescent="0.2">
      <c r="A42" s="923" t="s">
        <v>6831</v>
      </c>
      <c r="B42" s="897">
        <v>1</v>
      </c>
      <c r="C42" s="898">
        <v>1.78</v>
      </c>
      <c r="D42" s="899">
        <v>2</v>
      </c>
      <c r="E42" s="907"/>
      <c r="F42" s="888"/>
      <c r="G42" s="889"/>
      <c r="H42" s="894"/>
      <c r="I42" s="888"/>
      <c r="J42" s="889"/>
      <c r="K42" s="893">
        <v>3.18</v>
      </c>
      <c r="L42" s="894">
        <v>4</v>
      </c>
      <c r="M42" s="894">
        <v>39</v>
      </c>
      <c r="N42" s="895">
        <v>13</v>
      </c>
      <c r="O42" s="894" t="s">
        <v>6758</v>
      </c>
      <c r="P42" s="908" t="s">
        <v>6832</v>
      </c>
      <c r="Q42" s="896">
        <f t="shared" si="0"/>
        <v>-1</v>
      </c>
      <c r="R42" s="955">
        <f t="shared" si="0"/>
        <v>-1.78</v>
      </c>
      <c r="S42" s="896">
        <f t="shared" si="1"/>
        <v>0</v>
      </c>
      <c r="T42" s="955">
        <f t="shared" si="2"/>
        <v>0</v>
      </c>
      <c r="U42" s="962" t="s">
        <v>329</v>
      </c>
      <c r="V42" s="904" t="s">
        <v>329</v>
      </c>
      <c r="W42" s="904" t="s">
        <v>329</v>
      </c>
      <c r="X42" s="960" t="s">
        <v>329</v>
      </c>
      <c r="Y42" s="958"/>
    </row>
    <row r="43" spans="1:25" ht="14.45" customHeight="1" x14ac:dyDescent="0.2">
      <c r="A43" s="923" t="s">
        <v>6833</v>
      </c>
      <c r="B43" s="904"/>
      <c r="C43" s="905"/>
      <c r="D43" s="906"/>
      <c r="E43" s="907"/>
      <c r="F43" s="888"/>
      <c r="G43" s="889"/>
      <c r="H43" s="890">
        <v>1</v>
      </c>
      <c r="I43" s="891">
        <v>0.78</v>
      </c>
      <c r="J43" s="892">
        <v>2</v>
      </c>
      <c r="K43" s="893">
        <v>1.1200000000000001</v>
      </c>
      <c r="L43" s="894">
        <v>3</v>
      </c>
      <c r="M43" s="894">
        <v>27</v>
      </c>
      <c r="N43" s="895">
        <v>9</v>
      </c>
      <c r="O43" s="894" t="s">
        <v>6758</v>
      </c>
      <c r="P43" s="908" t="s">
        <v>6834</v>
      </c>
      <c r="Q43" s="896">
        <f t="shared" si="0"/>
        <v>1</v>
      </c>
      <c r="R43" s="955">
        <f t="shared" si="0"/>
        <v>0.78</v>
      </c>
      <c r="S43" s="896">
        <f t="shared" si="1"/>
        <v>1</v>
      </c>
      <c r="T43" s="955">
        <f t="shared" si="2"/>
        <v>0.78</v>
      </c>
      <c r="U43" s="962">
        <v>9</v>
      </c>
      <c r="V43" s="904">
        <v>2</v>
      </c>
      <c r="W43" s="904">
        <v>-7</v>
      </c>
      <c r="X43" s="960">
        <v>0.22222222222222221</v>
      </c>
      <c r="Y43" s="958"/>
    </row>
    <row r="44" spans="1:25" ht="14.45" customHeight="1" x14ac:dyDescent="0.2">
      <c r="A44" s="923" t="s">
        <v>6835</v>
      </c>
      <c r="B44" s="904"/>
      <c r="C44" s="905"/>
      <c r="D44" s="906"/>
      <c r="E44" s="907"/>
      <c r="F44" s="888"/>
      <c r="G44" s="889"/>
      <c r="H44" s="890">
        <v>1</v>
      </c>
      <c r="I44" s="891">
        <v>1.95</v>
      </c>
      <c r="J44" s="892">
        <v>5</v>
      </c>
      <c r="K44" s="893">
        <v>1.0900000000000001</v>
      </c>
      <c r="L44" s="894">
        <v>3</v>
      </c>
      <c r="M44" s="894">
        <v>24</v>
      </c>
      <c r="N44" s="895">
        <v>8</v>
      </c>
      <c r="O44" s="894" t="s">
        <v>6758</v>
      </c>
      <c r="P44" s="908" t="s">
        <v>6836</v>
      </c>
      <c r="Q44" s="896">
        <f t="shared" si="0"/>
        <v>1</v>
      </c>
      <c r="R44" s="955">
        <f t="shared" si="0"/>
        <v>1.95</v>
      </c>
      <c r="S44" s="896">
        <f t="shared" si="1"/>
        <v>1</v>
      </c>
      <c r="T44" s="955">
        <f t="shared" si="2"/>
        <v>1.95</v>
      </c>
      <c r="U44" s="962">
        <v>8</v>
      </c>
      <c r="V44" s="904">
        <v>5</v>
      </c>
      <c r="W44" s="904">
        <v>-3</v>
      </c>
      <c r="X44" s="960">
        <v>0.625</v>
      </c>
      <c r="Y44" s="958"/>
    </row>
    <row r="45" spans="1:25" ht="14.45" customHeight="1" x14ac:dyDescent="0.2">
      <c r="A45" s="923" t="s">
        <v>6837</v>
      </c>
      <c r="B45" s="897">
        <v>1</v>
      </c>
      <c r="C45" s="898">
        <v>8.5</v>
      </c>
      <c r="D45" s="899">
        <v>7</v>
      </c>
      <c r="E45" s="907"/>
      <c r="F45" s="888"/>
      <c r="G45" s="889"/>
      <c r="H45" s="894"/>
      <c r="I45" s="888"/>
      <c r="J45" s="889"/>
      <c r="K45" s="893">
        <v>8.5</v>
      </c>
      <c r="L45" s="894">
        <v>7</v>
      </c>
      <c r="M45" s="894">
        <v>66</v>
      </c>
      <c r="N45" s="895">
        <v>22</v>
      </c>
      <c r="O45" s="894" t="s">
        <v>6758</v>
      </c>
      <c r="P45" s="908" t="s">
        <v>6838</v>
      </c>
      <c r="Q45" s="896">
        <f t="shared" si="0"/>
        <v>-1</v>
      </c>
      <c r="R45" s="955">
        <f t="shared" si="0"/>
        <v>-8.5</v>
      </c>
      <c r="S45" s="896">
        <f t="shared" si="1"/>
        <v>0</v>
      </c>
      <c r="T45" s="955">
        <f t="shared" si="2"/>
        <v>0</v>
      </c>
      <c r="U45" s="962" t="s">
        <v>329</v>
      </c>
      <c r="V45" s="904" t="s">
        <v>329</v>
      </c>
      <c r="W45" s="904" t="s">
        <v>329</v>
      </c>
      <c r="X45" s="960" t="s">
        <v>329</v>
      </c>
      <c r="Y45" s="958"/>
    </row>
    <row r="46" spans="1:25" ht="14.45" customHeight="1" x14ac:dyDescent="0.2">
      <c r="A46" s="923" t="s">
        <v>6839</v>
      </c>
      <c r="B46" s="897">
        <v>1</v>
      </c>
      <c r="C46" s="898">
        <v>2.25</v>
      </c>
      <c r="D46" s="899">
        <v>7</v>
      </c>
      <c r="E46" s="907"/>
      <c r="F46" s="888"/>
      <c r="G46" s="889"/>
      <c r="H46" s="894"/>
      <c r="I46" s="888"/>
      <c r="J46" s="889"/>
      <c r="K46" s="893">
        <v>2.25</v>
      </c>
      <c r="L46" s="894">
        <v>5</v>
      </c>
      <c r="M46" s="894">
        <v>42</v>
      </c>
      <c r="N46" s="895">
        <v>14</v>
      </c>
      <c r="O46" s="894" t="s">
        <v>6758</v>
      </c>
      <c r="P46" s="908" t="s">
        <v>6840</v>
      </c>
      <c r="Q46" s="896">
        <f t="shared" si="0"/>
        <v>-1</v>
      </c>
      <c r="R46" s="955">
        <f t="shared" si="0"/>
        <v>-2.25</v>
      </c>
      <c r="S46" s="896">
        <f t="shared" si="1"/>
        <v>0</v>
      </c>
      <c r="T46" s="955">
        <f t="shared" si="2"/>
        <v>0</v>
      </c>
      <c r="U46" s="962" t="s">
        <v>329</v>
      </c>
      <c r="V46" s="904" t="s">
        <v>329</v>
      </c>
      <c r="W46" s="904" t="s">
        <v>329</v>
      </c>
      <c r="X46" s="960" t="s">
        <v>329</v>
      </c>
      <c r="Y46" s="958"/>
    </row>
    <row r="47" spans="1:25" ht="14.45" customHeight="1" x14ac:dyDescent="0.2">
      <c r="A47" s="923" t="s">
        <v>6841</v>
      </c>
      <c r="B47" s="904"/>
      <c r="C47" s="905"/>
      <c r="D47" s="906"/>
      <c r="E47" s="890">
        <v>1</v>
      </c>
      <c r="F47" s="891">
        <v>7.41</v>
      </c>
      <c r="G47" s="892">
        <v>6</v>
      </c>
      <c r="H47" s="894"/>
      <c r="I47" s="888"/>
      <c r="J47" s="889"/>
      <c r="K47" s="893">
        <v>7.41</v>
      </c>
      <c r="L47" s="894">
        <v>5</v>
      </c>
      <c r="M47" s="894">
        <v>45</v>
      </c>
      <c r="N47" s="895">
        <v>15</v>
      </c>
      <c r="O47" s="894" t="s">
        <v>6758</v>
      </c>
      <c r="P47" s="908" t="s">
        <v>6842</v>
      </c>
      <c r="Q47" s="896">
        <f t="shared" si="0"/>
        <v>0</v>
      </c>
      <c r="R47" s="955">
        <f t="shared" si="0"/>
        <v>0</v>
      </c>
      <c r="S47" s="896">
        <f t="shared" si="1"/>
        <v>-1</v>
      </c>
      <c r="T47" s="955">
        <f t="shared" si="2"/>
        <v>-7.41</v>
      </c>
      <c r="U47" s="962" t="s">
        <v>329</v>
      </c>
      <c r="V47" s="904" t="s">
        <v>329</v>
      </c>
      <c r="W47" s="904" t="s">
        <v>329</v>
      </c>
      <c r="X47" s="960" t="s">
        <v>329</v>
      </c>
      <c r="Y47" s="958"/>
    </row>
    <row r="48" spans="1:25" ht="14.45" customHeight="1" x14ac:dyDescent="0.2">
      <c r="A48" s="923" t="s">
        <v>6843</v>
      </c>
      <c r="B48" s="904"/>
      <c r="C48" s="905"/>
      <c r="D48" s="906"/>
      <c r="E48" s="907"/>
      <c r="F48" s="888"/>
      <c r="G48" s="889"/>
      <c r="H48" s="890">
        <v>1</v>
      </c>
      <c r="I48" s="891">
        <v>4.49</v>
      </c>
      <c r="J48" s="892">
        <v>3</v>
      </c>
      <c r="K48" s="893">
        <v>9.2200000000000006</v>
      </c>
      <c r="L48" s="894">
        <v>7</v>
      </c>
      <c r="M48" s="894">
        <v>66</v>
      </c>
      <c r="N48" s="895">
        <v>22</v>
      </c>
      <c r="O48" s="894" t="s">
        <v>6758</v>
      </c>
      <c r="P48" s="908" t="s">
        <v>6844</v>
      </c>
      <c r="Q48" s="896">
        <f t="shared" si="0"/>
        <v>1</v>
      </c>
      <c r="R48" s="955">
        <f t="shared" si="0"/>
        <v>4.49</v>
      </c>
      <c r="S48" s="896">
        <f t="shared" si="1"/>
        <v>1</v>
      </c>
      <c r="T48" s="955">
        <f t="shared" si="2"/>
        <v>4.49</v>
      </c>
      <c r="U48" s="962">
        <v>22</v>
      </c>
      <c r="V48" s="904">
        <v>3</v>
      </c>
      <c r="W48" s="904">
        <v>-19</v>
      </c>
      <c r="X48" s="960">
        <v>0.13636363636363635</v>
      </c>
      <c r="Y48" s="958"/>
    </row>
    <row r="49" spans="1:25" ht="14.45" customHeight="1" x14ac:dyDescent="0.2">
      <c r="A49" s="923" t="s">
        <v>6845</v>
      </c>
      <c r="B49" s="904"/>
      <c r="C49" s="905"/>
      <c r="D49" s="906"/>
      <c r="E49" s="907">
        <v>1</v>
      </c>
      <c r="F49" s="888">
        <v>4.59</v>
      </c>
      <c r="G49" s="889">
        <v>8</v>
      </c>
      <c r="H49" s="890">
        <v>1</v>
      </c>
      <c r="I49" s="891">
        <v>4.59</v>
      </c>
      <c r="J49" s="892">
        <v>6</v>
      </c>
      <c r="K49" s="893">
        <v>4.59</v>
      </c>
      <c r="L49" s="894">
        <v>5</v>
      </c>
      <c r="M49" s="894">
        <v>45</v>
      </c>
      <c r="N49" s="895">
        <v>15</v>
      </c>
      <c r="O49" s="894" t="s">
        <v>6758</v>
      </c>
      <c r="P49" s="908" t="s">
        <v>6846</v>
      </c>
      <c r="Q49" s="896">
        <f t="shared" si="0"/>
        <v>1</v>
      </c>
      <c r="R49" s="955">
        <f t="shared" si="0"/>
        <v>4.59</v>
      </c>
      <c r="S49" s="896">
        <f t="shared" si="1"/>
        <v>0</v>
      </c>
      <c r="T49" s="955">
        <f t="shared" si="2"/>
        <v>0</v>
      </c>
      <c r="U49" s="962">
        <v>15</v>
      </c>
      <c r="V49" s="904">
        <v>6</v>
      </c>
      <c r="W49" s="904">
        <v>-9</v>
      </c>
      <c r="X49" s="960">
        <v>0.4</v>
      </c>
      <c r="Y49" s="958"/>
    </row>
    <row r="50" spans="1:25" ht="14.45" customHeight="1" x14ac:dyDescent="0.2">
      <c r="A50" s="923" t="s">
        <v>6847</v>
      </c>
      <c r="B50" s="904"/>
      <c r="C50" s="905"/>
      <c r="D50" s="906"/>
      <c r="E50" s="907"/>
      <c r="F50" s="888"/>
      <c r="G50" s="889"/>
      <c r="H50" s="890">
        <v>1</v>
      </c>
      <c r="I50" s="891">
        <v>2.71</v>
      </c>
      <c r="J50" s="892">
        <v>4</v>
      </c>
      <c r="K50" s="893">
        <v>3.32</v>
      </c>
      <c r="L50" s="894">
        <v>5</v>
      </c>
      <c r="M50" s="894">
        <v>45</v>
      </c>
      <c r="N50" s="895">
        <v>15</v>
      </c>
      <c r="O50" s="894" t="s">
        <v>6758</v>
      </c>
      <c r="P50" s="908" t="s">
        <v>6848</v>
      </c>
      <c r="Q50" s="896">
        <f t="shared" si="0"/>
        <v>1</v>
      </c>
      <c r="R50" s="955">
        <f t="shared" si="0"/>
        <v>2.71</v>
      </c>
      <c r="S50" s="896">
        <f t="shared" si="1"/>
        <v>1</v>
      </c>
      <c r="T50" s="955">
        <f t="shared" si="2"/>
        <v>2.71</v>
      </c>
      <c r="U50" s="962">
        <v>15</v>
      </c>
      <c r="V50" s="904">
        <v>4</v>
      </c>
      <c r="W50" s="904">
        <v>-11</v>
      </c>
      <c r="X50" s="960">
        <v>0.26666666666666666</v>
      </c>
      <c r="Y50" s="958"/>
    </row>
    <row r="51" spans="1:25" ht="14.45" customHeight="1" x14ac:dyDescent="0.2">
      <c r="A51" s="923" t="s">
        <v>6849</v>
      </c>
      <c r="B51" s="897">
        <v>1</v>
      </c>
      <c r="C51" s="898">
        <v>1</v>
      </c>
      <c r="D51" s="899">
        <v>6</v>
      </c>
      <c r="E51" s="907"/>
      <c r="F51" s="888"/>
      <c r="G51" s="889"/>
      <c r="H51" s="894"/>
      <c r="I51" s="888"/>
      <c r="J51" s="889"/>
      <c r="K51" s="893">
        <v>1</v>
      </c>
      <c r="L51" s="894">
        <v>3</v>
      </c>
      <c r="M51" s="894">
        <v>30</v>
      </c>
      <c r="N51" s="895">
        <v>10</v>
      </c>
      <c r="O51" s="894" t="s">
        <v>6758</v>
      </c>
      <c r="P51" s="908" t="s">
        <v>6850</v>
      </c>
      <c r="Q51" s="896">
        <f t="shared" si="0"/>
        <v>-1</v>
      </c>
      <c r="R51" s="955">
        <f t="shared" si="0"/>
        <v>-1</v>
      </c>
      <c r="S51" s="896">
        <f t="shared" si="1"/>
        <v>0</v>
      </c>
      <c r="T51" s="955">
        <f t="shared" si="2"/>
        <v>0</v>
      </c>
      <c r="U51" s="962" t="s">
        <v>329</v>
      </c>
      <c r="V51" s="904" t="s">
        <v>329</v>
      </c>
      <c r="W51" s="904" t="s">
        <v>329</v>
      </c>
      <c r="X51" s="960" t="s">
        <v>329</v>
      </c>
      <c r="Y51" s="958"/>
    </row>
    <row r="52" spans="1:25" ht="14.45" customHeight="1" x14ac:dyDescent="0.2">
      <c r="A52" s="923" t="s">
        <v>6851</v>
      </c>
      <c r="B52" s="897">
        <v>2</v>
      </c>
      <c r="C52" s="898">
        <v>12.13</v>
      </c>
      <c r="D52" s="899">
        <v>12</v>
      </c>
      <c r="E52" s="907"/>
      <c r="F52" s="888"/>
      <c r="G52" s="889"/>
      <c r="H52" s="894"/>
      <c r="I52" s="888"/>
      <c r="J52" s="889"/>
      <c r="K52" s="893">
        <v>3.09</v>
      </c>
      <c r="L52" s="894">
        <v>3</v>
      </c>
      <c r="M52" s="894">
        <v>30</v>
      </c>
      <c r="N52" s="895">
        <v>10</v>
      </c>
      <c r="O52" s="894" t="s">
        <v>6758</v>
      </c>
      <c r="P52" s="908" t="s">
        <v>6852</v>
      </c>
      <c r="Q52" s="896">
        <f t="shared" si="0"/>
        <v>-2</v>
      </c>
      <c r="R52" s="955">
        <f t="shared" si="0"/>
        <v>-12.13</v>
      </c>
      <c r="S52" s="896">
        <f t="shared" si="1"/>
        <v>0</v>
      </c>
      <c r="T52" s="955">
        <f t="shared" si="2"/>
        <v>0</v>
      </c>
      <c r="U52" s="962" t="s">
        <v>329</v>
      </c>
      <c r="V52" s="904" t="s">
        <v>329</v>
      </c>
      <c r="W52" s="904" t="s">
        <v>329</v>
      </c>
      <c r="X52" s="960" t="s">
        <v>329</v>
      </c>
      <c r="Y52" s="958"/>
    </row>
    <row r="53" spans="1:25" ht="14.45" customHeight="1" x14ac:dyDescent="0.2">
      <c r="A53" s="923" t="s">
        <v>6853</v>
      </c>
      <c r="B53" s="904"/>
      <c r="C53" s="905"/>
      <c r="D53" s="906"/>
      <c r="E53" s="907">
        <v>1</v>
      </c>
      <c r="F53" s="888">
        <v>1.37</v>
      </c>
      <c r="G53" s="889">
        <v>2</v>
      </c>
      <c r="H53" s="890">
        <v>2</v>
      </c>
      <c r="I53" s="891">
        <v>2.2999999999999998</v>
      </c>
      <c r="J53" s="892">
        <v>1.5</v>
      </c>
      <c r="K53" s="893">
        <v>1.83</v>
      </c>
      <c r="L53" s="894">
        <v>3</v>
      </c>
      <c r="M53" s="894">
        <v>30</v>
      </c>
      <c r="N53" s="895">
        <v>10</v>
      </c>
      <c r="O53" s="894" t="s">
        <v>6758</v>
      </c>
      <c r="P53" s="908" t="s">
        <v>6854</v>
      </c>
      <c r="Q53" s="896">
        <f t="shared" si="0"/>
        <v>2</v>
      </c>
      <c r="R53" s="955">
        <f t="shared" si="0"/>
        <v>2.2999999999999998</v>
      </c>
      <c r="S53" s="896">
        <f t="shared" si="1"/>
        <v>1</v>
      </c>
      <c r="T53" s="955">
        <f t="shared" si="2"/>
        <v>0.92999999999999972</v>
      </c>
      <c r="U53" s="962">
        <v>20</v>
      </c>
      <c r="V53" s="904">
        <v>3</v>
      </c>
      <c r="W53" s="904">
        <v>-17</v>
      </c>
      <c r="X53" s="960">
        <v>0.15</v>
      </c>
      <c r="Y53" s="958"/>
    </row>
    <row r="54" spans="1:25" ht="14.45" customHeight="1" x14ac:dyDescent="0.2">
      <c r="A54" s="923" t="s">
        <v>6855</v>
      </c>
      <c r="B54" s="904"/>
      <c r="C54" s="905"/>
      <c r="D54" s="906"/>
      <c r="E54" s="907">
        <v>1</v>
      </c>
      <c r="F54" s="888">
        <v>3.92</v>
      </c>
      <c r="G54" s="889">
        <v>3</v>
      </c>
      <c r="H54" s="890">
        <v>1</v>
      </c>
      <c r="I54" s="891">
        <v>4.37</v>
      </c>
      <c r="J54" s="892">
        <v>5</v>
      </c>
      <c r="K54" s="893">
        <v>5.89</v>
      </c>
      <c r="L54" s="894">
        <v>7</v>
      </c>
      <c r="M54" s="894">
        <v>66</v>
      </c>
      <c r="N54" s="895">
        <v>22</v>
      </c>
      <c r="O54" s="894" t="s">
        <v>6758</v>
      </c>
      <c r="P54" s="908" t="s">
        <v>6856</v>
      </c>
      <c r="Q54" s="896">
        <f t="shared" si="0"/>
        <v>1</v>
      </c>
      <c r="R54" s="955">
        <f t="shared" si="0"/>
        <v>4.37</v>
      </c>
      <c r="S54" s="896">
        <f t="shared" si="1"/>
        <v>0</v>
      </c>
      <c r="T54" s="955">
        <f t="shared" si="2"/>
        <v>0.45000000000000018</v>
      </c>
      <c r="U54" s="962">
        <v>22</v>
      </c>
      <c r="V54" s="904">
        <v>5</v>
      </c>
      <c r="W54" s="904">
        <v>-17</v>
      </c>
      <c r="X54" s="960">
        <v>0.22727272727272727</v>
      </c>
      <c r="Y54" s="958"/>
    </row>
    <row r="55" spans="1:25" ht="14.45" customHeight="1" x14ac:dyDescent="0.2">
      <c r="A55" s="923" t="s">
        <v>6857</v>
      </c>
      <c r="B55" s="904"/>
      <c r="C55" s="905"/>
      <c r="D55" s="906"/>
      <c r="E55" s="890"/>
      <c r="F55" s="891"/>
      <c r="G55" s="892"/>
      <c r="H55" s="894">
        <v>1</v>
      </c>
      <c r="I55" s="888">
        <v>0.85</v>
      </c>
      <c r="J55" s="889">
        <v>3</v>
      </c>
      <c r="K55" s="893">
        <v>1.1100000000000001</v>
      </c>
      <c r="L55" s="894">
        <v>4</v>
      </c>
      <c r="M55" s="894">
        <v>33</v>
      </c>
      <c r="N55" s="895">
        <v>11</v>
      </c>
      <c r="O55" s="894" t="s">
        <v>6758</v>
      </c>
      <c r="P55" s="908" t="s">
        <v>6858</v>
      </c>
      <c r="Q55" s="896">
        <f t="shared" si="0"/>
        <v>1</v>
      </c>
      <c r="R55" s="955">
        <f t="shared" si="0"/>
        <v>0.85</v>
      </c>
      <c r="S55" s="896">
        <f t="shared" si="1"/>
        <v>1</v>
      </c>
      <c r="T55" s="955">
        <f t="shared" si="2"/>
        <v>0.85</v>
      </c>
      <c r="U55" s="962">
        <v>11</v>
      </c>
      <c r="V55" s="904">
        <v>3</v>
      </c>
      <c r="W55" s="904">
        <v>-8</v>
      </c>
      <c r="X55" s="960">
        <v>0.27272727272727271</v>
      </c>
      <c r="Y55" s="958"/>
    </row>
    <row r="56" spans="1:25" ht="14.45" customHeight="1" x14ac:dyDescent="0.2">
      <c r="A56" s="924" t="s">
        <v>6859</v>
      </c>
      <c r="B56" s="919">
        <v>2</v>
      </c>
      <c r="C56" s="920">
        <v>4.04</v>
      </c>
      <c r="D56" s="909">
        <v>9</v>
      </c>
      <c r="E56" s="921">
        <v>4</v>
      </c>
      <c r="F56" s="922">
        <v>7.55</v>
      </c>
      <c r="G56" s="903">
        <v>5</v>
      </c>
      <c r="H56" s="914">
        <v>2</v>
      </c>
      <c r="I56" s="913">
        <v>4.04</v>
      </c>
      <c r="J56" s="902">
        <v>9.5</v>
      </c>
      <c r="K56" s="915">
        <v>2.02</v>
      </c>
      <c r="L56" s="914">
        <v>4</v>
      </c>
      <c r="M56" s="914">
        <v>39</v>
      </c>
      <c r="N56" s="916">
        <v>13</v>
      </c>
      <c r="O56" s="914" t="s">
        <v>6758</v>
      </c>
      <c r="P56" s="917" t="s">
        <v>6860</v>
      </c>
      <c r="Q56" s="918">
        <f t="shared" si="0"/>
        <v>0</v>
      </c>
      <c r="R56" s="956">
        <f t="shared" si="0"/>
        <v>0</v>
      </c>
      <c r="S56" s="918">
        <f t="shared" si="1"/>
        <v>-2</v>
      </c>
      <c r="T56" s="956">
        <f t="shared" si="2"/>
        <v>-3.51</v>
      </c>
      <c r="U56" s="963">
        <v>26</v>
      </c>
      <c r="V56" s="919">
        <v>19</v>
      </c>
      <c r="W56" s="919">
        <v>-7</v>
      </c>
      <c r="X56" s="961">
        <v>0.73076923076923073</v>
      </c>
      <c r="Y56" s="959">
        <v>2</v>
      </c>
    </row>
    <row r="57" spans="1:25" ht="14.45" customHeight="1" x14ac:dyDescent="0.2">
      <c r="A57" s="923" t="s">
        <v>6861</v>
      </c>
      <c r="B57" s="904">
        <v>1</v>
      </c>
      <c r="C57" s="905">
        <v>2.2599999999999998</v>
      </c>
      <c r="D57" s="906">
        <v>2</v>
      </c>
      <c r="E57" s="907"/>
      <c r="F57" s="888"/>
      <c r="G57" s="889"/>
      <c r="H57" s="890">
        <v>2</v>
      </c>
      <c r="I57" s="891">
        <v>11.48</v>
      </c>
      <c r="J57" s="892">
        <v>4</v>
      </c>
      <c r="K57" s="893">
        <v>4.8499999999999996</v>
      </c>
      <c r="L57" s="894">
        <v>5</v>
      </c>
      <c r="M57" s="894">
        <v>48</v>
      </c>
      <c r="N57" s="895">
        <v>16</v>
      </c>
      <c r="O57" s="894" t="s">
        <v>6758</v>
      </c>
      <c r="P57" s="908" t="s">
        <v>6862</v>
      </c>
      <c r="Q57" s="896">
        <f t="shared" si="0"/>
        <v>1</v>
      </c>
      <c r="R57" s="955">
        <f t="shared" si="0"/>
        <v>9.2200000000000006</v>
      </c>
      <c r="S57" s="896">
        <f t="shared" si="1"/>
        <v>2</v>
      </c>
      <c r="T57" s="955">
        <f t="shared" si="2"/>
        <v>11.48</v>
      </c>
      <c r="U57" s="962">
        <v>32</v>
      </c>
      <c r="V57" s="904">
        <v>8</v>
      </c>
      <c r="W57" s="904">
        <v>-24</v>
      </c>
      <c r="X57" s="960">
        <v>0.25</v>
      </c>
      <c r="Y57" s="958"/>
    </row>
    <row r="58" spans="1:25" ht="14.45" customHeight="1" x14ac:dyDescent="0.2">
      <c r="A58" s="923" t="s">
        <v>6863</v>
      </c>
      <c r="B58" s="897">
        <v>2</v>
      </c>
      <c r="C58" s="898">
        <v>5.14</v>
      </c>
      <c r="D58" s="899">
        <v>2.5</v>
      </c>
      <c r="E58" s="907"/>
      <c r="F58" s="888"/>
      <c r="G58" s="889"/>
      <c r="H58" s="894"/>
      <c r="I58" s="888"/>
      <c r="J58" s="889"/>
      <c r="K58" s="893">
        <v>3.18</v>
      </c>
      <c r="L58" s="894">
        <v>4</v>
      </c>
      <c r="M58" s="894">
        <v>33</v>
      </c>
      <c r="N58" s="895">
        <v>11</v>
      </c>
      <c r="O58" s="894" t="s">
        <v>6758</v>
      </c>
      <c r="P58" s="908" t="s">
        <v>6864</v>
      </c>
      <c r="Q58" s="896">
        <f t="shared" si="0"/>
        <v>-2</v>
      </c>
      <c r="R58" s="955">
        <f t="shared" si="0"/>
        <v>-5.14</v>
      </c>
      <c r="S58" s="896">
        <f t="shared" si="1"/>
        <v>0</v>
      </c>
      <c r="T58" s="955">
        <f t="shared" si="2"/>
        <v>0</v>
      </c>
      <c r="U58" s="962" t="s">
        <v>329</v>
      </c>
      <c r="V58" s="904" t="s">
        <v>329</v>
      </c>
      <c r="W58" s="904" t="s">
        <v>329</v>
      </c>
      <c r="X58" s="960" t="s">
        <v>329</v>
      </c>
      <c r="Y58" s="958"/>
    </row>
    <row r="59" spans="1:25" ht="14.45" customHeight="1" x14ac:dyDescent="0.2">
      <c r="A59" s="923" t="s">
        <v>6865</v>
      </c>
      <c r="B59" s="904">
        <v>2</v>
      </c>
      <c r="C59" s="905">
        <v>0.65</v>
      </c>
      <c r="D59" s="906">
        <v>1</v>
      </c>
      <c r="E59" s="890">
        <v>2</v>
      </c>
      <c r="F59" s="891">
        <v>0.65</v>
      </c>
      <c r="G59" s="892">
        <v>1</v>
      </c>
      <c r="H59" s="894"/>
      <c r="I59" s="888"/>
      <c r="J59" s="889"/>
      <c r="K59" s="893">
        <v>0.85</v>
      </c>
      <c r="L59" s="894">
        <v>3</v>
      </c>
      <c r="M59" s="894">
        <v>24</v>
      </c>
      <c r="N59" s="895">
        <v>8</v>
      </c>
      <c r="O59" s="894" t="s">
        <v>6758</v>
      </c>
      <c r="P59" s="908" t="s">
        <v>6866</v>
      </c>
      <c r="Q59" s="896">
        <f t="shared" si="0"/>
        <v>-2</v>
      </c>
      <c r="R59" s="955">
        <f t="shared" si="0"/>
        <v>-0.65</v>
      </c>
      <c r="S59" s="896">
        <f t="shared" si="1"/>
        <v>-2</v>
      </c>
      <c r="T59" s="955">
        <f t="shared" si="2"/>
        <v>-0.65</v>
      </c>
      <c r="U59" s="962" t="s">
        <v>329</v>
      </c>
      <c r="V59" s="904" t="s">
        <v>329</v>
      </c>
      <c r="W59" s="904" t="s">
        <v>329</v>
      </c>
      <c r="X59" s="960" t="s">
        <v>329</v>
      </c>
      <c r="Y59" s="958"/>
    </row>
    <row r="60" spans="1:25" ht="14.45" customHeight="1" x14ac:dyDescent="0.2">
      <c r="A60" s="923" t="s">
        <v>6867</v>
      </c>
      <c r="B60" s="904">
        <v>1</v>
      </c>
      <c r="C60" s="905">
        <v>12.99</v>
      </c>
      <c r="D60" s="906">
        <v>44</v>
      </c>
      <c r="E60" s="907"/>
      <c r="F60" s="888"/>
      <c r="G60" s="889"/>
      <c r="H60" s="890">
        <v>1</v>
      </c>
      <c r="I60" s="891">
        <v>9.7899999999999991</v>
      </c>
      <c r="J60" s="900">
        <v>22</v>
      </c>
      <c r="K60" s="893">
        <v>6.6</v>
      </c>
      <c r="L60" s="894">
        <v>6</v>
      </c>
      <c r="M60" s="894">
        <v>51</v>
      </c>
      <c r="N60" s="895">
        <v>17</v>
      </c>
      <c r="O60" s="894" t="s">
        <v>6758</v>
      </c>
      <c r="P60" s="908" t="s">
        <v>6868</v>
      </c>
      <c r="Q60" s="896">
        <f t="shared" si="0"/>
        <v>0</v>
      </c>
      <c r="R60" s="955">
        <f t="shared" si="0"/>
        <v>-3.2000000000000011</v>
      </c>
      <c r="S60" s="896">
        <f t="shared" si="1"/>
        <v>1</v>
      </c>
      <c r="T60" s="955">
        <f t="shared" si="2"/>
        <v>9.7899999999999991</v>
      </c>
      <c r="U60" s="962">
        <v>17</v>
      </c>
      <c r="V60" s="904">
        <v>22</v>
      </c>
      <c r="W60" s="904">
        <v>5</v>
      </c>
      <c r="X60" s="960">
        <v>1.2941176470588236</v>
      </c>
      <c r="Y60" s="958">
        <v>5</v>
      </c>
    </row>
    <row r="61" spans="1:25" ht="14.45" customHeight="1" x14ac:dyDescent="0.2">
      <c r="A61" s="923" t="s">
        <v>6869</v>
      </c>
      <c r="B61" s="904"/>
      <c r="C61" s="905"/>
      <c r="D61" s="906"/>
      <c r="E61" s="890">
        <v>2</v>
      </c>
      <c r="F61" s="891">
        <v>45.69</v>
      </c>
      <c r="G61" s="892">
        <v>21</v>
      </c>
      <c r="H61" s="894">
        <v>1</v>
      </c>
      <c r="I61" s="888">
        <v>23.68</v>
      </c>
      <c r="J61" s="889">
        <v>14</v>
      </c>
      <c r="K61" s="893">
        <v>23.68</v>
      </c>
      <c r="L61" s="894">
        <v>11</v>
      </c>
      <c r="M61" s="894">
        <v>87</v>
      </c>
      <c r="N61" s="895">
        <v>29</v>
      </c>
      <c r="O61" s="894" t="s">
        <v>6758</v>
      </c>
      <c r="P61" s="908" t="s">
        <v>6870</v>
      </c>
      <c r="Q61" s="896">
        <f t="shared" si="0"/>
        <v>1</v>
      </c>
      <c r="R61" s="955">
        <f t="shared" si="0"/>
        <v>23.68</v>
      </c>
      <c r="S61" s="896">
        <f t="shared" si="1"/>
        <v>-1</v>
      </c>
      <c r="T61" s="955">
        <f t="shared" si="2"/>
        <v>-22.009999999999998</v>
      </c>
      <c r="U61" s="962">
        <v>29</v>
      </c>
      <c r="V61" s="904">
        <v>14</v>
      </c>
      <c r="W61" s="904">
        <v>-15</v>
      </c>
      <c r="X61" s="960">
        <v>0.48275862068965519</v>
      </c>
      <c r="Y61" s="958"/>
    </row>
    <row r="62" spans="1:25" ht="14.45" customHeight="1" x14ac:dyDescent="0.2">
      <c r="A62" s="923" t="s">
        <v>6871</v>
      </c>
      <c r="B62" s="904"/>
      <c r="C62" s="905"/>
      <c r="D62" s="906"/>
      <c r="E62" s="890">
        <v>1</v>
      </c>
      <c r="F62" s="891">
        <v>17.34</v>
      </c>
      <c r="G62" s="892">
        <v>24</v>
      </c>
      <c r="H62" s="894"/>
      <c r="I62" s="888"/>
      <c r="J62" s="889"/>
      <c r="K62" s="893">
        <v>17.34</v>
      </c>
      <c r="L62" s="894">
        <v>7</v>
      </c>
      <c r="M62" s="894">
        <v>60</v>
      </c>
      <c r="N62" s="895">
        <v>20</v>
      </c>
      <c r="O62" s="894" t="s">
        <v>6758</v>
      </c>
      <c r="P62" s="908" t="s">
        <v>6872</v>
      </c>
      <c r="Q62" s="896">
        <f t="shared" si="0"/>
        <v>0</v>
      </c>
      <c r="R62" s="955">
        <f t="shared" si="0"/>
        <v>0</v>
      </c>
      <c r="S62" s="896">
        <f t="shared" si="1"/>
        <v>-1</v>
      </c>
      <c r="T62" s="955">
        <f t="shared" si="2"/>
        <v>-17.34</v>
      </c>
      <c r="U62" s="962" t="s">
        <v>329</v>
      </c>
      <c r="V62" s="904" t="s">
        <v>329</v>
      </c>
      <c r="W62" s="904" t="s">
        <v>329</v>
      </c>
      <c r="X62" s="960" t="s">
        <v>329</v>
      </c>
      <c r="Y62" s="958"/>
    </row>
    <row r="63" spans="1:25" ht="14.45" customHeight="1" x14ac:dyDescent="0.2">
      <c r="A63" s="923" t="s">
        <v>6873</v>
      </c>
      <c r="B63" s="904">
        <v>1</v>
      </c>
      <c r="C63" s="905">
        <v>15.2</v>
      </c>
      <c r="D63" s="906">
        <v>11</v>
      </c>
      <c r="E63" s="907"/>
      <c r="F63" s="888"/>
      <c r="G63" s="889"/>
      <c r="H63" s="890">
        <v>1</v>
      </c>
      <c r="I63" s="891">
        <v>16.940000000000001</v>
      </c>
      <c r="J63" s="892">
        <v>19</v>
      </c>
      <c r="K63" s="893">
        <v>16.940000000000001</v>
      </c>
      <c r="L63" s="894">
        <v>5</v>
      </c>
      <c r="M63" s="894">
        <v>72</v>
      </c>
      <c r="N63" s="895">
        <v>24</v>
      </c>
      <c r="O63" s="894" t="s">
        <v>6758</v>
      </c>
      <c r="P63" s="908" t="s">
        <v>6874</v>
      </c>
      <c r="Q63" s="896">
        <f t="shared" si="0"/>
        <v>0</v>
      </c>
      <c r="R63" s="955">
        <f t="shared" si="0"/>
        <v>1.740000000000002</v>
      </c>
      <c r="S63" s="896">
        <f t="shared" si="1"/>
        <v>1</v>
      </c>
      <c r="T63" s="955">
        <f t="shared" si="2"/>
        <v>16.940000000000001</v>
      </c>
      <c r="U63" s="962">
        <v>24</v>
      </c>
      <c r="V63" s="904">
        <v>19</v>
      </c>
      <c r="W63" s="904">
        <v>-5</v>
      </c>
      <c r="X63" s="960">
        <v>0.79166666666666663</v>
      </c>
      <c r="Y63" s="958"/>
    </row>
    <row r="64" spans="1:25" ht="14.45" customHeight="1" x14ac:dyDescent="0.2">
      <c r="A64" s="923" t="s">
        <v>6875</v>
      </c>
      <c r="B64" s="904"/>
      <c r="C64" s="905"/>
      <c r="D64" s="906"/>
      <c r="E64" s="907">
        <v>1</v>
      </c>
      <c r="F64" s="888">
        <v>3.18</v>
      </c>
      <c r="G64" s="889">
        <v>5</v>
      </c>
      <c r="H64" s="890">
        <v>1</v>
      </c>
      <c r="I64" s="891">
        <v>3.18</v>
      </c>
      <c r="J64" s="892">
        <v>1</v>
      </c>
      <c r="K64" s="893">
        <v>3.18</v>
      </c>
      <c r="L64" s="894">
        <v>1</v>
      </c>
      <c r="M64" s="894">
        <v>5</v>
      </c>
      <c r="N64" s="895">
        <v>2</v>
      </c>
      <c r="O64" s="894" t="s">
        <v>6758</v>
      </c>
      <c r="P64" s="908" t="s">
        <v>6876</v>
      </c>
      <c r="Q64" s="896">
        <f t="shared" si="0"/>
        <v>1</v>
      </c>
      <c r="R64" s="955">
        <f t="shared" si="0"/>
        <v>3.18</v>
      </c>
      <c r="S64" s="896">
        <f t="shared" si="1"/>
        <v>0</v>
      </c>
      <c r="T64" s="955">
        <f t="shared" si="2"/>
        <v>0</v>
      </c>
      <c r="U64" s="962">
        <v>2</v>
      </c>
      <c r="V64" s="904">
        <v>1</v>
      </c>
      <c r="W64" s="904">
        <v>-1</v>
      </c>
      <c r="X64" s="960">
        <v>0.5</v>
      </c>
      <c r="Y64" s="958"/>
    </row>
    <row r="65" spans="1:25" ht="14.45" customHeight="1" x14ac:dyDescent="0.2">
      <c r="A65" s="923" t="s">
        <v>6877</v>
      </c>
      <c r="B65" s="904"/>
      <c r="C65" s="905"/>
      <c r="D65" s="906"/>
      <c r="E65" s="890">
        <v>3</v>
      </c>
      <c r="F65" s="891">
        <v>10.29</v>
      </c>
      <c r="G65" s="892">
        <v>4.3</v>
      </c>
      <c r="H65" s="894">
        <v>2</v>
      </c>
      <c r="I65" s="888">
        <v>5.65</v>
      </c>
      <c r="J65" s="889">
        <v>3.5</v>
      </c>
      <c r="K65" s="893">
        <v>4.42</v>
      </c>
      <c r="L65" s="894">
        <v>6</v>
      </c>
      <c r="M65" s="894">
        <v>57</v>
      </c>
      <c r="N65" s="895">
        <v>19</v>
      </c>
      <c r="O65" s="894" t="s">
        <v>6758</v>
      </c>
      <c r="P65" s="908" t="s">
        <v>6878</v>
      </c>
      <c r="Q65" s="896">
        <f t="shared" si="0"/>
        <v>2</v>
      </c>
      <c r="R65" s="955">
        <f t="shared" si="0"/>
        <v>5.65</v>
      </c>
      <c r="S65" s="896">
        <f t="shared" si="1"/>
        <v>-1</v>
      </c>
      <c r="T65" s="955">
        <f t="shared" si="2"/>
        <v>-4.6399999999999988</v>
      </c>
      <c r="U65" s="962">
        <v>38</v>
      </c>
      <c r="V65" s="904">
        <v>7</v>
      </c>
      <c r="W65" s="904">
        <v>-31</v>
      </c>
      <c r="X65" s="960">
        <v>0.18421052631578946</v>
      </c>
      <c r="Y65" s="958"/>
    </row>
    <row r="66" spans="1:25" ht="14.45" customHeight="1" thickBot="1" x14ac:dyDescent="0.25">
      <c r="A66" s="940" t="s">
        <v>6879</v>
      </c>
      <c r="B66" s="941"/>
      <c r="C66" s="942"/>
      <c r="D66" s="943"/>
      <c r="E66" s="944">
        <v>2</v>
      </c>
      <c r="F66" s="945">
        <v>6.48</v>
      </c>
      <c r="G66" s="946">
        <v>42.5</v>
      </c>
      <c r="H66" s="947"/>
      <c r="I66" s="948"/>
      <c r="J66" s="949"/>
      <c r="K66" s="950">
        <v>2.44</v>
      </c>
      <c r="L66" s="947">
        <v>5</v>
      </c>
      <c r="M66" s="947">
        <v>45</v>
      </c>
      <c r="N66" s="951">
        <v>15</v>
      </c>
      <c r="O66" s="947" t="s">
        <v>6758</v>
      </c>
      <c r="P66" s="952" t="s">
        <v>6880</v>
      </c>
      <c r="Q66" s="953">
        <f t="shared" si="0"/>
        <v>0</v>
      </c>
      <c r="R66" s="957">
        <f t="shared" si="0"/>
        <v>0</v>
      </c>
      <c r="S66" s="953">
        <f t="shared" si="1"/>
        <v>-2</v>
      </c>
      <c r="T66" s="957">
        <f t="shared" si="2"/>
        <v>-6.48</v>
      </c>
      <c r="U66" s="967" t="s">
        <v>329</v>
      </c>
      <c r="V66" s="941" t="s">
        <v>329</v>
      </c>
      <c r="W66" s="941" t="s">
        <v>329</v>
      </c>
      <c r="X66" s="968" t="s">
        <v>329</v>
      </c>
      <c r="Y66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7:Q1048576">
    <cfRule type="cellIs" dxfId="14" priority="11" stopIfTrue="1" operator="lessThan">
      <formula>0</formula>
    </cfRule>
  </conditionalFormatting>
  <conditionalFormatting sqref="W67:W1048576">
    <cfRule type="cellIs" dxfId="13" priority="10" stopIfTrue="1" operator="greaterThan">
      <formula>0</formula>
    </cfRule>
  </conditionalFormatting>
  <conditionalFormatting sqref="X67:X1048576">
    <cfRule type="cellIs" dxfId="12" priority="9" stopIfTrue="1" operator="greaterThan">
      <formula>1</formula>
    </cfRule>
  </conditionalFormatting>
  <conditionalFormatting sqref="X67:X1048576">
    <cfRule type="cellIs" dxfId="11" priority="6" stopIfTrue="1" operator="greaterThan">
      <formula>1</formula>
    </cfRule>
  </conditionalFormatting>
  <conditionalFormatting sqref="W67:W1048576">
    <cfRule type="cellIs" dxfId="10" priority="7" stopIfTrue="1" operator="greaterThan">
      <formula>0</formula>
    </cfRule>
  </conditionalFormatting>
  <conditionalFormatting sqref="Q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6">
    <cfRule type="cellIs" dxfId="7" priority="4" stopIfTrue="1" operator="lessThan">
      <formula>0</formula>
    </cfRule>
  </conditionalFormatting>
  <conditionalFormatting sqref="X5:X66">
    <cfRule type="cellIs" dxfId="6" priority="2" stopIfTrue="1" operator="greaterThan">
      <formula>1</formula>
    </cfRule>
  </conditionalFormatting>
  <conditionalFormatting sqref="W5:W66">
    <cfRule type="cellIs" dxfId="5" priority="3" stopIfTrue="1" operator="greaterThan">
      <formula>0</formula>
    </cfRule>
  </conditionalFormatting>
  <conditionalFormatting sqref="S5:S66">
    <cfRule type="cellIs" dxfId="4" priority="1" stopIfTrue="1" operator="lessThan">
      <formula>0</formula>
    </cfRule>
  </conditionalFormatting>
  <hyperlinks>
    <hyperlink ref="A2" location="Obsah!A1" display="Zpět na Obsah  KL 01  1.-4.měsíc" xr:uid="{72EE9CF2-269E-4BB5-A3B5-ACC1DD422F2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705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8758.1558299999997</v>
      </c>
      <c r="C5" s="33">
        <v>10229.78723</v>
      </c>
      <c r="D5" s="12"/>
      <c r="E5" s="226">
        <v>9112.1775200000011</v>
      </c>
      <c r="F5" s="32">
        <v>0</v>
      </c>
      <c r="G5" s="225">
        <f>E5-F5</f>
        <v>9112.1775200000011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5025.6141399999997</v>
      </c>
      <c r="C6" s="35">
        <v>6051.5676500000009</v>
      </c>
      <c r="D6" s="12"/>
      <c r="E6" s="227">
        <v>5870.6768599999996</v>
      </c>
      <c r="F6" s="34">
        <v>0</v>
      </c>
      <c r="G6" s="228">
        <f>E6-F6</f>
        <v>5870.6768599999996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61578.26402000001</v>
      </c>
      <c r="C7" s="35">
        <v>75395.949249999991</v>
      </c>
      <c r="D7" s="12"/>
      <c r="E7" s="227">
        <v>81341.380090000006</v>
      </c>
      <c r="F7" s="34">
        <v>0</v>
      </c>
      <c r="G7" s="228">
        <f>E7-F7</f>
        <v>81341.380090000006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7515.9518399999961</v>
      </c>
      <c r="C8" s="37">
        <v>9644.560859999996</v>
      </c>
      <c r="D8" s="12"/>
      <c r="E8" s="229">
        <v>10866.384420000006</v>
      </c>
      <c r="F8" s="36">
        <v>0</v>
      </c>
      <c r="G8" s="230">
        <f>E8-F8</f>
        <v>10866.384420000006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82877.985830000005</v>
      </c>
      <c r="C9" s="39">
        <v>101321.86498999999</v>
      </c>
      <c r="D9" s="12"/>
      <c r="E9" s="3">
        <v>107190.61889000001</v>
      </c>
      <c r="F9" s="38">
        <v>0</v>
      </c>
      <c r="G9" s="38">
        <f>E9-F9</f>
        <v>107190.61889000001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2593.0666599999995</v>
      </c>
      <c r="C11" s="33">
        <f>IF(ISERROR(VLOOKUP("Celkem:",'ZV Vykáz.-A'!A:H,5,0)),0,VLOOKUP("Celkem:",'ZV Vykáz.-A'!A:H,5,0)/1000)</f>
        <v>2486.7036499999999</v>
      </c>
      <c r="D11" s="12"/>
      <c r="E11" s="226">
        <f>IF(ISERROR(VLOOKUP("Celkem:",'ZV Vykáz.-A'!A:H,8,0)),0,VLOOKUP("Celkem:",'ZV Vykáz.-A'!A:H,8,0)/1000)</f>
        <v>1724.4286200000001</v>
      </c>
      <c r="F11" s="32">
        <f>C11</f>
        <v>2486.7036499999999</v>
      </c>
      <c r="G11" s="225">
        <f>E11-F11</f>
        <v>-762.27502999999979</v>
      </c>
      <c r="H11" s="231">
        <f>IF(F11&lt;0.00000001,"",E11/F11)</f>
        <v>0.69345964083818357</v>
      </c>
      <c r="I11" s="225">
        <f>E11-B11</f>
        <v>-868.63803999999936</v>
      </c>
      <c r="J11" s="231">
        <f>IF(B11&lt;0.00000001,"",E11/B11)</f>
        <v>0.66501515236789188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22170.719999999998</v>
      </c>
      <c r="C12" s="37">
        <f>IF(ISERROR(VLOOKUP("Celkem",CaseMix!A:D,3,0)),0,VLOOKUP("Celkem",CaseMix!A:D,3,0)*30)</f>
        <v>32610.209999999995</v>
      </c>
      <c r="D12" s="12"/>
      <c r="E12" s="229">
        <f>IF(ISERROR(VLOOKUP("Celkem",CaseMix!A:D,4,0)),0,VLOOKUP("Celkem",CaseMix!A:D,4,0)*30)</f>
        <v>20122.259999999998</v>
      </c>
      <c r="F12" s="36">
        <f>C12</f>
        <v>32610.209999999995</v>
      </c>
      <c r="G12" s="230">
        <f>E12-F12</f>
        <v>-12487.949999999997</v>
      </c>
      <c r="H12" s="233">
        <f>IF(F12&lt;0.00000001,"",E12/F12)</f>
        <v>0.6170539840129825</v>
      </c>
      <c r="I12" s="230">
        <f>E12-B12</f>
        <v>-2048.4599999999991</v>
      </c>
      <c r="J12" s="233">
        <f>IF(B12&lt;0.00000001,"",E12/B12)</f>
        <v>0.9076051657321007</v>
      </c>
    </row>
    <row r="13" spans="1:10" ht="14.45" customHeight="1" thickBot="1" x14ac:dyDescent="0.25">
      <c r="A13" s="4" t="s">
        <v>100</v>
      </c>
      <c r="B13" s="9">
        <f>SUM(B11:B12)</f>
        <v>24763.786659999998</v>
      </c>
      <c r="C13" s="41">
        <f>SUM(C11:C12)</f>
        <v>35096.913649999995</v>
      </c>
      <c r="D13" s="12"/>
      <c r="E13" s="9">
        <f>SUM(E11:E12)</f>
        <v>21846.688619999997</v>
      </c>
      <c r="F13" s="40">
        <f>SUM(F11:F12)</f>
        <v>35096.913649999995</v>
      </c>
      <c r="G13" s="40">
        <f>E13-F13</f>
        <v>-13250.225029999998</v>
      </c>
      <c r="H13" s="235">
        <f>IF(F13&lt;0.00000001,"",E13/F13)</f>
        <v>0.6224675148893043</v>
      </c>
      <c r="I13" s="40">
        <f>SUM(I11:I12)</f>
        <v>-2917.0980399999985</v>
      </c>
      <c r="J13" s="235">
        <f>IF(B13&lt;0.00000001,"",E13/B13)</f>
        <v>0.88220307015033861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0.29879812367539527</v>
      </c>
      <c r="C15" s="43">
        <f>IF(C9=0,"",C13/C9)</f>
        <v>0.34639032407727494</v>
      </c>
      <c r="D15" s="12"/>
      <c r="E15" s="10">
        <f>IF(E9=0,"",E13/E9)</f>
        <v>0.2038115727498436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7D32B634-A37F-4255-82D2-EA80DA17EDA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705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4297153</v>
      </c>
      <c r="C3" s="344">
        <f t="shared" ref="C3:L3" si="0">SUBTOTAL(9,C6:C1048576)</f>
        <v>7.6457191709138312</v>
      </c>
      <c r="D3" s="344">
        <f t="shared" si="0"/>
        <v>5259938</v>
      </c>
      <c r="E3" s="344">
        <f t="shared" si="0"/>
        <v>9</v>
      </c>
      <c r="F3" s="344">
        <f t="shared" si="0"/>
        <v>5639046</v>
      </c>
      <c r="G3" s="347">
        <f>IF(D3&lt;&gt;0,F3/D3,"")</f>
        <v>1.072074613807235</v>
      </c>
      <c r="H3" s="343">
        <f t="shared" si="0"/>
        <v>99743.550000000017</v>
      </c>
      <c r="I3" s="344">
        <f t="shared" si="0"/>
        <v>7.3883611986265696E-2</v>
      </c>
      <c r="J3" s="344">
        <f t="shared" si="0"/>
        <v>1367567.1500000001</v>
      </c>
      <c r="K3" s="344">
        <f t="shared" si="0"/>
        <v>2</v>
      </c>
      <c r="L3" s="344">
        <f t="shared" si="0"/>
        <v>1034675.3700000002</v>
      </c>
      <c r="M3" s="345">
        <f>IF(J3&lt;&gt;0,L3/J3,"")</f>
        <v>0.7565810351616008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2" t="s">
        <v>2</v>
      </c>
      <c r="H5" s="971">
        <v>2018</v>
      </c>
      <c r="I5" s="972"/>
      <c r="J5" s="972">
        <v>2019</v>
      </c>
      <c r="K5" s="972"/>
      <c r="L5" s="972">
        <v>2020</v>
      </c>
      <c r="M5" s="882" t="s">
        <v>2</v>
      </c>
    </row>
    <row r="6" spans="1:13" ht="14.45" customHeight="1" x14ac:dyDescent="0.2">
      <c r="A6" s="836" t="s">
        <v>5874</v>
      </c>
      <c r="B6" s="864">
        <v>4023</v>
      </c>
      <c r="C6" s="808">
        <v>1.6832635983263597</v>
      </c>
      <c r="D6" s="864">
        <v>2390</v>
      </c>
      <c r="E6" s="808">
        <v>1</v>
      </c>
      <c r="F6" s="864"/>
      <c r="G6" s="813"/>
      <c r="H6" s="864"/>
      <c r="I6" s="808"/>
      <c r="J6" s="864"/>
      <c r="K6" s="808"/>
      <c r="L6" s="864"/>
      <c r="M6" s="231"/>
    </row>
    <row r="7" spans="1:13" ht="14.45" customHeight="1" x14ac:dyDescent="0.2">
      <c r="A7" s="837" t="s">
        <v>6882</v>
      </c>
      <c r="B7" s="866"/>
      <c r="C7" s="823"/>
      <c r="D7" s="866">
        <v>29030</v>
      </c>
      <c r="E7" s="823">
        <v>1</v>
      </c>
      <c r="F7" s="866"/>
      <c r="G7" s="828"/>
      <c r="H7" s="866"/>
      <c r="I7" s="823"/>
      <c r="J7" s="866">
        <v>17558.03</v>
      </c>
      <c r="K7" s="823">
        <v>1</v>
      </c>
      <c r="L7" s="866"/>
      <c r="M7" s="829"/>
    </row>
    <row r="8" spans="1:13" ht="14.45" customHeight="1" x14ac:dyDescent="0.2">
      <c r="A8" s="837" t="s">
        <v>5883</v>
      </c>
      <c r="B8" s="866">
        <v>438506</v>
      </c>
      <c r="C8" s="823">
        <v>0.81761093066530433</v>
      </c>
      <c r="D8" s="866">
        <v>536326</v>
      </c>
      <c r="E8" s="823">
        <v>1</v>
      </c>
      <c r="F8" s="866">
        <v>613300</v>
      </c>
      <c r="G8" s="828">
        <v>1.1435209182474837</v>
      </c>
      <c r="H8" s="866"/>
      <c r="I8" s="823"/>
      <c r="J8" s="866"/>
      <c r="K8" s="823"/>
      <c r="L8" s="866"/>
      <c r="M8" s="829"/>
    </row>
    <row r="9" spans="1:13" ht="14.45" customHeight="1" x14ac:dyDescent="0.2">
      <c r="A9" s="837" t="s">
        <v>6883</v>
      </c>
      <c r="B9" s="866">
        <v>2177160</v>
      </c>
      <c r="C9" s="823">
        <v>0.95516327177947835</v>
      </c>
      <c r="D9" s="866">
        <v>2279359</v>
      </c>
      <c r="E9" s="823">
        <v>1</v>
      </c>
      <c r="F9" s="866">
        <v>2295428</v>
      </c>
      <c r="G9" s="828">
        <v>1.0070497889976964</v>
      </c>
      <c r="H9" s="866"/>
      <c r="I9" s="823"/>
      <c r="J9" s="866"/>
      <c r="K9" s="823"/>
      <c r="L9" s="866"/>
      <c r="M9" s="829"/>
    </row>
    <row r="10" spans="1:13" ht="14.45" customHeight="1" x14ac:dyDescent="0.2">
      <c r="A10" s="837" t="s">
        <v>6884</v>
      </c>
      <c r="B10" s="866">
        <v>608481</v>
      </c>
      <c r="C10" s="823">
        <v>0.51371540544259842</v>
      </c>
      <c r="D10" s="866">
        <v>1184471</v>
      </c>
      <c r="E10" s="823">
        <v>1</v>
      </c>
      <c r="F10" s="866">
        <v>1156351</v>
      </c>
      <c r="G10" s="828">
        <v>0.9762594440893867</v>
      </c>
      <c r="H10" s="866">
        <v>99743.550000000017</v>
      </c>
      <c r="I10" s="823">
        <v>7.3883611986265696E-2</v>
      </c>
      <c r="J10" s="866">
        <v>1350009.12</v>
      </c>
      <c r="K10" s="823">
        <v>1</v>
      </c>
      <c r="L10" s="866">
        <v>1034675.3700000002</v>
      </c>
      <c r="M10" s="829">
        <v>0.76642102240020438</v>
      </c>
    </row>
    <row r="11" spans="1:13" ht="14.45" customHeight="1" x14ac:dyDescent="0.2">
      <c r="A11" s="837" t="s">
        <v>6885</v>
      </c>
      <c r="B11" s="866">
        <v>219323</v>
      </c>
      <c r="C11" s="823">
        <v>0.96674277553467214</v>
      </c>
      <c r="D11" s="866">
        <v>226868</v>
      </c>
      <c r="E11" s="823">
        <v>1</v>
      </c>
      <c r="F11" s="866">
        <v>384533</v>
      </c>
      <c r="G11" s="828">
        <v>1.6949635911631433</v>
      </c>
      <c r="H11" s="866"/>
      <c r="I11" s="823"/>
      <c r="J11" s="866"/>
      <c r="K11" s="823"/>
      <c r="L11" s="866"/>
      <c r="M11" s="829"/>
    </row>
    <row r="12" spans="1:13" ht="14.45" customHeight="1" x14ac:dyDescent="0.2">
      <c r="A12" s="837" t="s">
        <v>6886</v>
      </c>
      <c r="B12" s="866">
        <v>83924</v>
      </c>
      <c r="C12" s="823">
        <v>0.61711092319570571</v>
      </c>
      <c r="D12" s="866">
        <v>135995</v>
      </c>
      <c r="E12" s="823">
        <v>1</v>
      </c>
      <c r="F12" s="866">
        <v>94112</v>
      </c>
      <c r="G12" s="828">
        <v>0.69202544211184236</v>
      </c>
      <c r="H12" s="866"/>
      <c r="I12" s="823"/>
      <c r="J12" s="866"/>
      <c r="K12" s="823"/>
      <c r="L12" s="866"/>
      <c r="M12" s="829"/>
    </row>
    <row r="13" spans="1:13" ht="14.45" customHeight="1" x14ac:dyDescent="0.2">
      <c r="A13" s="837" t="s">
        <v>6887</v>
      </c>
      <c r="B13" s="866">
        <v>710100</v>
      </c>
      <c r="C13" s="823">
        <v>0.86583939843609969</v>
      </c>
      <c r="D13" s="866">
        <v>820129</v>
      </c>
      <c r="E13" s="823">
        <v>1</v>
      </c>
      <c r="F13" s="866">
        <v>908634</v>
      </c>
      <c r="G13" s="828">
        <v>1.1079159498078961</v>
      </c>
      <c r="H13" s="866"/>
      <c r="I13" s="823"/>
      <c r="J13" s="866"/>
      <c r="K13" s="823"/>
      <c r="L13" s="866"/>
      <c r="M13" s="829"/>
    </row>
    <row r="14" spans="1:13" ht="14.45" customHeight="1" x14ac:dyDescent="0.2">
      <c r="A14" s="837" t="s">
        <v>6888</v>
      </c>
      <c r="B14" s="866">
        <v>55636</v>
      </c>
      <c r="C14" s="823">
        <v>1.2262728675336125</v>
      </c>
      <c r="D14" s="866">
        <v>45370</v>
      </c>
      <c r="E14" s="823">
        <v>1</v>
      </c>
      <c r="F14" s="866">
        <v>43821</v>
      </c>
      <c r="G14" s="828">
        <v>0.96585849680405556</v>
      </c>
      <c r="H14" s="866"/>
      <c r="I14" s="823"/>
      <c r="J14" s="866"/>
      <c r="K14" s="823"/>
      <c r="L14" s="866"/>
      <c r="M14" s="829"/>
    </row>
    <row r="15" spans="1:13" ht="14.45" customHeight="1" thickBot="1" x14ac:dyDescent="0.25">
      <c r="A15" s="870" t="s">
        <v>6889</v>
      </c>
      <c r="B15" s="868"/>
      <c r="C15" s="815"/>
      <c r="D15" s="868"/>
      <c r="E15" s="815"/>
      <c r="F15" s="868">
        <v>142867</v>
      </c>
      <c r="G15" s="820"/>
      <c r="H15" s="868"/>
      <c r="I15" s="815"/>
      <c r="J15" s="868"/>
      <c r="K15" s="815"/>
      <c r="L15" s="868"/>
      <c r="M15" s="82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CC1B5629-5A90-4871-8B1C-091B3972E06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1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7642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705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47561.14</v>
      </c>
      <c r="G3" s="211">
        <f t="shared" si="0"/>
        <v>4396896.5500000007</v>
      </c>
      <c r="H3" s="212"/>
      <c r="I3" s="212"/>
      <c r="J3" s="207">
        <f t="shared" si="0"/>
        <v>51370.189999999995</v>
      </c>
      <c r="K3" s="211">
        <f t="shared" si="0"/>
        <v>6627505.1499999994</v>
      </c>
      <c r="L3" s="212"/>
      <c r="M3" s="212"/>
      <c r="N3" s="207">
        <f t="shared" si="0"/>
        <v>52624.590000000004</v>
      </c>
      <c r="O3" s="211">
        <f t="shared" si="0"/>
        <v>6673721.3699999992</v>
      </c>
      <c r="P3" s="177">
        <f>IF(K3=0,"",O3/K3)</f>
        <v>1.0069733963164103</v>
      </c>
      <c r="Q3" s="209">
        <f>IF(N3=0,"",O3/N3)</f>
        <v>126.81754613195083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3"/>
      <c r="B5" s="871"/>
      <c r="C5" s="873"/>
      <c r="D5" s="883"/>
      <c r="E5" s="875"/>
      <c r="F5" s="884" t="s">
        <v>90</v>
      </c>
      <c r="G5" s="885" t="s">
        <v>14</v>
      </c>
      <c r="H5" s="886"/>
      <c r="I5" s="886"/>
      <c r="J5" s="884" t="s">
        <v>90</v>
      </c>
      <c r="K5" s="885" t="s">
        <v>14</v>
      </c>
      <c r="L5" s="886"/>
      <c r="M5" s="886"/>
      <c r="N5" s="884" t="s">
        <v>90</v>
      </c>
      <c r="O5" s="885" t="s">
        <v>14</v>
      </c>
      <c r="P5" s="887"/>
      <c r="Q5" s="880"/>
    </row>
    <row r="6" spans="1:17" ht="14.45" customHeight="1" x14ac:dyDescent="0.2">
      <c r="A6" s="807" t="s">
        <v>6744</v>
      </c>
      <c r="B6" s="808" t="s">
        <v>6890</v>
      </c>
      <c r="C6" s="808" t="s">
        <v>5728</v>
      </c>
      <c r="D6" s="808" t="s">
        <v>6891</v>
      </c>
      <c r="E6" s="808" t="s">
        <v>6892</v>
      </c>
      <c r="F6" s="225">
        <v>1</v>
      </c>
      <c r="G6" s="225">
        <v>117</v>
      </c>
      <c r="H6" s="225"/>
      <c r="I6" s="225">
        <v>117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22" t="s">
        <v>6744</v>
      </c>
      <c r="B7" s="823" t="s">
        <v>6890</v>
      </c>
      <c r="C7" s="823" t="s">
        <v>5728</v>
      </c>
      <c r="D7" s="823" t="s">
        <v>6893</v>
      </c>
      <c r="E7" s="823" t="s">
        <v>6894</v>
      </c>
      <c r="F7" s="832"/>
      <c r="G7" s="832"/>
      <c r="H7" s="832"/>
      <c r="I7" s="832"/>
      <c r="J7" s="832">
        <v>1</v>
      </c>
      <c r="K7" s="832">
        <v>139</v>
      </c>
      <c r="L7" s="832">
        <v>1</v>
      </c>
      <c r="M7" s="832">
        <v>139</v>
      </c>
      <c r="N7" s="832"/>
      <c r="O7" s="832"/>
      <c r="P7" s="828"/>
      <c r="Q7" s="833"/>
    </row>
    <row r="8" spans="1:17" ht="14.45" customHeight="1" x14ac:dyDescent="0.2">
      <c r="A8" s="822" t="s">
        <v>6744</v>
      </c>
      <c r="B8" s="823" t="s">
        <v>6890</v>
      </c>
      <c r="C8" s="823" t="s">
        <v>5728</v>
      </c>
      <c r="D8" s="823" t="s">
        <v>6895</v>
      </c>
      <c r="E8" s="823" t="s">
        <v>6896</v>
      </c>
      <c r="F8" s="832">
        <v>2</v>
      </c>
      <c r="G8" s="832">
        <v>1414</v>
      </c>
      <c r="H8" s="832">
        <v>1.9831697054698456</v>
      </c>
      <c r="I8" s="832">
        <v>707</v>
      </c>
      <c r="J8" s="832">
        <v>1</v>
      </c>
      <c r="K8" s="832">
        <v>713</v>
      </c>
      <c r="L8" s="832">
        <v>1</v>
      </c>
      <c r="M8" s="832">
        <v>713</v>
      </c>
      <c r="N8" s="832"/>
      <c r="O8" s="832"/>
      <c r="P8" s="828"/>
      <c r="Q8" s="833"/>
    </row>
    <row r="9" spans="1:17" ht="14.45" customHeight="1" x14ac:dyDescent="0.2">
      <c r="A9" s="822" t="s">
        <v>6744</v>
      </c>
      <c r="B9" s="823" t="s">
        <v>6890</v>
      </c>
      <c r="C9" s="823" t="s">
        <v>5728</v>
      </c>
      <c r="D9" s="823" t="s">
        <v>6897</v>
      </c>
      <c r="E9" s="823" t="s">
        <v>6898</v>
      </c>
      <c r="F9" s="832">
        <v>4</v>
      </c>
      <c r="G9" s="832">
        <v>1984</v>
      </c>
      <c r="H9" s="832">
        <v>1.984</v>
      </c>
      <c r="I9" s="832">
        <v>496</v>
      </c>
      <c r="J9" s="832">
        <v>2</v>
      </c>
      <c r="K9" s="832">
        <v>1000</v>
      </c>
      <c r="L9" s="832">
        <v>1</v>
      </c>
      <c r="M9" s="832">
        <v>500</v>
      </c>
      <c r="N9" s="832"/>
      <c r="O9" s="832"/>
      <c r="P9" s="828"/>
      <c r="Q9" s="833"/>
    </row>
    <row r="10" spans="1:17" ht="14.45" customHeight="1" x14ac:dyDescent="0.2">
      <c r="A10" s="822" t="s">
        <v>6744</v>
      </c>
      <c r="B10" s="823" t="s">
        <v>6890</v>
      </c>
      <c r="C10" s="823" t="s">
        <v>5728</v>
      </c>
      <c r="D10" s="823" t="s">
        <v>6899</v>
      </c>
      <c r="E10" s="823" t="s">
        <v>6900</v>
      </c>
      <c r="F10" s="832">
        <v>2</v>
      </c>
      <c r="G10" s="832">
        <v>508</v>
      </c>
      <c r="H10" s="832"/>
      <c r="I10" s="832">
        <v>254</v>
      </c>
      <c r="J10" s="832"/>
      <c r="K10" s="832"/>
      <c r="L10" s="832"/>
      <c r="M10" s="832"/>
      <c r="N10" s="832"/>
      <c r="O10" s="832"/>
      <c r="P10" s="828"/>
      <c r="Q10" s="833"/>
    </row>
    <row r="11" spans="1:17" ht="14.45" customHeight="1" x14ac:dyDescent="0.2">
      <c r="A11" s="822" t="s">
        <v>6744</v>
      </c>
      <c r="B11" s="823" t="s">
        <v>6890</v>
      </c>
      <c r="C11" s="823" t="s">
        <v>5728</v>
      </c>
      <c r="D11" s="823" t="s">
        <v>6901</v>
      </c>
      <c r="E11" s="823" t="s">
        <v>6902</v>
      </c>
      <c r="F11" s="832"/>
      <c r="G11" s="832"/>
      <c r="H11" s="832"/>
      <c r="I11" s="832"/>
      <c r="J11" s="832">
        <v>2</v>
      </c>
      <c r="K11" s="832">
        <v>360</v>
      </c>
      <c r="L11" s="832">
        <v>1</v>
      </c>
      <c r="M11" s="832">
        <v>180</v>
      </c>
      <c r="N11" s="832"/>
      <c r="O11" s="832"/>
      <c r="P11" s="828"/>
      <c r="Q11" s="833"/>
    </row>
    <row r="12" spans="1:17" ht="14.45" customHeight="1" x14ac:dyDescent="0.2">
      <c r="A12" s="822" t="s">
        <v>6744</v>
      </c>
      <c r="B12" s="823" t="s">
        <v>6890</v>
      </c>
      <c r="C12" s="823" t="s">
        <v>5728</v>
      </c>
      <c r="D12" s="823" t="s">
        <v>6903</v>
      </c>
      <c r="E12" s="823" t="s">
        <v>6904</v>
      </c>
      <c r="F12" s="832"/>
      <c r="G12" s="832"/>
      <c r="H12" s="832"/>
      <c r="I12" s="832"/>
      <c r="J12" s="832">
        <v>1</v>
      </c>
      <c r="K12" s="832">
        <v>178</v>
      </c>
      <c r="L12" s="832">
        <v>1</v>
      </c>
      <c r="M12" s="832">
        <v>178</v>
      </c>
      <c r="N12" s="832"/>
      <c r="O12" s="832"/>
      <c r="P12" s="828"/>
      <c r="Q12" s="833"/>
    </row>
    <row r="13" spans="1:17" ht="14.45" customHeight="1" x14ac:dyDescent="0.2">
      <c r="A13" s="822" t="s">
        <v>6905</v>
      </c>
      <c r="B13" s="823" t="s">
        <v>6906</v>
      </c>
      <c r="C13" s="823" t="s">
        <v>5732</v>
      </c>
      <c r="D13" s="823" t="s">
        <v>6907</v>
      </c>
      <c r="E13" s="823" t="s">
        <v>6908</v>
      </c>
      <c r="F13" s="832"/>
      <c r="G13" s="832"/>
      <c r="H13" s="832"/>
      <c r="I13" s="832"/>
      <c r="J13" s="832">
        <v>0.4</v>
      </c>
      <c r="K13" s="832">
        <v>262.20999999999998</v>
      </c>
      <c r="L13" s="832">
        <v>1</v>
      </c>
      <c r="M13" s="832">
        <v>655.52499999999986</v>
      </c>
      <c r="N13" s="832"/>
      <c r="O13" s="832"/>
      <c r="P13" s="828"/>
      <c r="Q13" s="833"/>
    </row>
    <row r="14" spans="1:17" ht="14.45" customHeight="1" x14ac:dyDescent="0.2">
      <c r="A14" s="822" t="s">
        <v>6905</v>
      </c>
      <c r="B14" s="823" t="s">
        <v>6906</v>
      </c>
      <c r="C14" s="823" t="s">
        <v>6363</v>
      </c>
      <c r="D14" s="823" t="s">
        <v>6909</v>
      </c>
      <c r="E14" s="823" t="s">
        <v>6910</v>
      </c>
      <c r="F14" s="832"/>
      <c r="G14" s="832"/>
      <c r="H14" s="832"/>
      <c r="I14" s="832"/>
      <c r="J14" s="832">
        <v>509</v>
      </c>
      <c r="K14" s="832">
        <v>17295.82</v>
      </c>
      <c r="L14" s="832">
        <v>1</v>
      </c>
      <c r="M14" s="832">
        <v>33.979999999999997</v>
      </c>
      <c r="N14" s="832"/>
      <c r="O14" s="832"/>
      <c r="P14" s="828"/>
      <c r="Q14" s="833"/>
    </row>
    <row r="15" spans="1:17" ht="14.45" customHeight="1" x14ac:dyDescent="0.2">
      <c r="A15" s="822" t="s">
        <v>6905</v>
      </c>
      <c r="B15" s="823" t="s">
        <v>6906</v>
      </c>
      <c r="C15" s="823" t="s">
        <v>5728</v>
      </c>
      <c r="D15" s="823" t="s">
        <v>6911</v>
      </c>
      <c r="E15" s="823" t="s">
        <v>6912</v>
      </c>
      <c r="F15" s="832"/>
      <c r="G15" s="832"/>
      <c r="H15" s="832"/>
      <c r="I15" s="832"/>
      <c r="J15" s="832">
        <v>2</v>
      </c>
      <c r="K15" s="832">
        <v>29030</v>
      </c>
      <c r="L15" s="832">
        <v>1</v>
      </c>
      <c r="M15" s="832">
        <v>14515</v>
      </c>
      <c r="N15" s="832"/>
      <c r="O15" s="832"/>
      <c r="P15" s="828"/>
      <c r="Q15" s="833"/>
    </row>
    <row r="16" spans="1:17" ht="14.45" customHeight="1" x14ac:dyDescent="0.2">
      <c r="A16" s="822" t="s">
        <v>6753</v>
      </c>
      <c r="B16" s="823" t="s">
        <v>6913</v>
      </c>
      <c r="C16" s="823" t="s">
        <v>5728</v>
      </c>
      <c r="D16" s="823" t="s">
        <v>6914</v>
      </c>
      <c r="E16" s="823" t="s">
        <v>6915</v>
      </c>
      <c r="F16" s="832"/>
      <c r="G16" s="832"/>
      <c r="H16" s="832"/>
      <c r="I16" s="832"/>
      <c r="J16" s="832"/>
      <c r="K16" s="832"/>
      <c r="L16" s="832"/>
      <c r="M16" s="832"/>
      <c r="N16" s="832">
        <v>1</v>
      </c>
      <c r="O16" s="832">
        <v>365</v>
      </c>
      <c r="P16" s="828"/>
      <c r="Q16" s="833">
        <v>365</v>
      </c>
    </row>
    <row r="17" spans="1:17" ht="14.45" customHeight="1" x14ac:dyDescent="0.2">
      <c r="A17" s="822" t="s">
        <v>6753</v>
      </c>
      <c r="B17" s="823" t="s">
        <v>6913</v>
      </c>
      <c r="C17" s="823" t="s">
        <v>5728</v>
      </c>
      <c r="D17" s="823" t="s">
        <v>6916</v>
      </c>
      <c r="E17" s="823" t="s">
        <v>6917</v>
      </c>
      <c r="F17" s="832"/>
      <c r="G17" s="832"/>
      <c r="H17" s="832"/>
      <c r="I17" s="832"/>
      <c r="J17" s="832">
        <v>1</v>
      </c>
      <c r="K17" s="832">
        <v>1110</v>
      </c>
      <c r="L17" s="832">
        <v>1</v>
      </c>
      <c r="M17" s="832">
        <v>1110</v>
      </c>
      <c r="N17" s="832">
        <v>1</v>
      </c>
      <c r="O17" s="832">
        <v>1114</v>
      </c>
      <c r="P17" s="828">
        <v>1.0036036036036036</v>
      </c>
      <c r="Q17" s="833">
        <v>1114</v>
      </c>
    </row>
    <row r="18" spans="1:17" ht="14.45" customHeight="1" x14ac:dyDescent="0.2">
      <c r="A18" s="822" t="s">
        <v>6753</v>
      </c>
      <c r="B18" s="823" t="s">
        <v>6913</v>
      </c>
      <c r="C18" s="823" t="s">
        <v>5728</v>
      </c>
      <c r="D18" s="823" t="s">
        <v>6918</v>
      </c>
      <c r="E18" s="823" t="s">
        <v>6919</v>
      </c>
      <c r="F18" s="832"/>
      <c r="G18" s="832"/>
      <c r="H18" s="832"/>
      <c r="I18" s="832"/>
      <c r="J18" s="832"/>
      <c r="K18" s="832"/>
      <c r="L18" s="832"/>
      <c r="M18" s="832"/>
      <c r="N18" s="832">
        <v>1</v>
      </c>
      <c r="O18" s="832">
        <v>8820</v>
      </c>
      <c r="P18" s="828"/>
      <c r="Q18" s="833">
        <v>8820</v>
      </c>
    </row>
    <row r="19" spans="1:17" ht="14.45" customHeight="1" x14ac:dyDescent="0.2">
      <c r="A19" s="822" t="s">
        <v>6753</v>
      </c>
      <c r="B19" s="823" t="s">
        <v>6913</v>
      </c>
      <c r="C19" s="823" t="s">
        <v>5728</v>
      </c>
      <c r="D19" s="823" t="s">
        <v>6920</v>
      </c>
      <c r="E19" s="823" t="s">
        <v>6921</v>
      </c>
      <c r="F19" s="832"/>
      <c r="G19" s="832"/>
      <c r="H19" s="832"/>
      <c r="I19" s="832"/>
      <c r="J19" s="832">
        <v>1</v>
      </c>
      <c r="K19" s="832">
        <v>3839</v>
      </c>
      <c r="L19" s="832">
        <v>1</v>
      </c>
      <c r="M19" s="832">
        <v>3839</v>
      </c>
      <c r="N19" s="832"/>
      <c r="O19" s="832"/>
      <c r="P19" s="828"/>
      <c r="Q19" s="833"/>
    </row>
    <row r="20" spans="1:17" ht="14.45" customHeight="1" x14ac:dyDescent="0.2">
      <c r="A20" s="822" t="s">
        <v>6753</v>
      </c>
      <c r="B20" s="823" t="s">
        <v>6922</v>
      </c>
      <c r="C20" s="823" t="s">
        <v>5728</v>
      </c>
      <c r="D20" s="823" t="s">
        <v>6923</v>
      </c>
      <c r="E20" s="823" t="s">
        <v>6924</v>
      </c>
      <c r="F20" s="832">
        <v>469</v>
      </c>
      <c r="G20" s="832">
        <v>166026</v>
      </c>
      <c r="H20" s="832">
        <v>0.78866589079163008</v>
      </c>
      <c r="I20" s="832">
        <v>354</v>
      </c>
      <c r="J20" s="832">
        <v>593</v>
      </c>
      <c r="K20" s="832">
        <v>210515</v>
      </c>
      <c r="L20" s="832">
        <v>1</v>
      </c>
      <c r="M20" s="832">
        <v>355</v>
      </c>
      <c r="N20" s="832">
        <v>589</v>
      </c>
      <c r="O20" s="832">
        <v>209095</v>
      </c>
      <c r="P20" s="828">
        <v>0.99325463743676223</v>
      </c>
      <c r="Q20" s="833">
        <v>355</v>
      </c>
    </row>
    <row r="21" spans="1:17" ht="14.45" customHeight="1" x14ac:dyDescent="0.2">
      <c r="A21" s="822" t="s">
        <v>6753</v>
      </c>
      <c r="B21" s="823" t="s">
        <v>6922</v>
      </c>
      <c r="C21" s="823" t="s">
        <v>5728</v>
      </c>
      <c r="D21" s="823" t="s">
        <v>6925</v>
      </c>
      <c r="E21" s="823" t="s">
        <v>6926</v>
      </c>
      <c r="F21" s="832">
        <v>166</v>
      </c>
      <c r="G21" s="832">
        <v>10790</v>
      </c>
      <c r="H21" s="832">
        <v>0.59927797833935015</v>
      </c>
      <c r="I21" s="832">
        <v>65</v>
      </c>
      <c r="J21" s="832">
        <v>277</v>
      </c>
      <c r="K21" s="832">
        <v>18005</v>
      </c>
      <c r="L21" s="832">
        <v>1</v>
      </c>
      <c r="M21" s="832">
        <v>65</v>
      </c>
      <c r="N21" s="832">
        <v>287</v>
      </c>
      <c r="O21" s="832">
        <v>18942</v>
      </c>
      <c r="P21" s="828">
        <v>1.0520410996945293</v>
      </c>
      <c r="Q21" s="833">
        <v>66</v>
      </c>
    </row>
    <row r="22" spans="1:17" ht="14.45" customHeight="1" x14ac:dyDescent="0.2">
      <c r="A22" s="822" t="s">
        <v>6753</v>
      </c>
      <c r="B22" s="823" t="s">
        <v>6922</v>
      </c>
      <c r="C22" s="823" t="s">
        <v>5728</v>
      </c>
      <c r="D22" s="823" t="s">
        <v>6927</v>
      </c>
      <c r="E22" s="823" t="s">
        <v>6928</v>
      </c>
      <c r="F22" s="832">
        <v>17</v>
      </c>
      <c r="G22" s="832">
        <v>408</v>
      </c>
      <c r="H22" s="832">
        <v>0.44835164835164837</v>
      </c>
      <c r="I22" s="832">
        <v>24</v>
      </c>
      <c r="J22" s="832">
        <v>35</v>
      </c>
      <c r="K22" s="832">
        <v>910</v>
      </c>
      <c r="L22" s="832">
        <v>1</v>
      </c>
      <c r="M22" s="832">
        <v>26</v>
      </c>
      <c r="N22" s="832">
        <v>24</v>
      </c>
      <c r="O22" s="832">
        <v>624</v>
      </c>
      <c r="P22" s="828">
        <v>0.68571428571428572</v>
      </c>
      <c r="Q22" s="833">
        <v>26</v>
      </c>
    </row>
    <row r="23" spans="1:17" ht="14.45" customHeight="1" x14ac:dyDescent="0.2">
      <c r="A23" s="822" t="s">
        <v>6753</v>
      </c>
      <c r="B23" s="823" t="s">
        <v>6922</v>
      </c>
      <c r="C23" s="823" t="s">
        <v>5728</v>
      </c>
      <c r="D23" s="823" t="s">
        <v>6929</v>
      </c>
      <c r="E23" s="823" t="s">
        <v>6930</v>
      </c>
      <c r="F23" s="832">
        <v>156</v>
      </c>
      <c r="G23" s="832">
        <v>8580</v>
      </c>
      <c r="H23" s="832">
        <v>0.80412371134020622</v>
      </c>
      <c r="I23" s="832">
        <v>55</v>
      </c>
      <c r="J23" s="832">
        <v>194</v>
      </c>
      <c r="K23" s="832">
        <v>10670</v>
      </c>
      <c r="L23" s="832">
        <v>1</v>
      </c>
      <c r="M23" s="832">
        <v>55</v>
      </c>
      <c r="N23" s="832">
        <v>148</v>
      </c>
      <c r="O23" s="832">
        <v>8140</v>
      </c>
      <c r="P23" s="828">
        <v>0.76288659793814428</v>
      </c>
      <c r="Q23" s="833">
        <v>55</v>
      </c>
    </row>
    <row r="24" spans="1:17" ht="14.45" customHeight="1" x14ac:dyDescent="0.2">
      <c r="A24" s="822" t="s">
        <v>6753</v>
      </c>
      <c r="B24" s="823" t="s">
        <v>6922</v>
      </c>
      <c r="C24" s="823" t="s">
        <v>5728</v>
      </c>
      <c r="D24" s="823" t="s">
        <v>6931</v>
      </c>
      <c r="E24" s="823" t="s">
        <v>6932</v>
      </c>
      <c r="F24" s="832">
        <v>1019</v>
      </c>
      <c r="G24" s="832">
        <v>78463</v>
      </c>
      <c r="H24" s="832">
        <v>0.93837303865288935</v>
      </c>
      <c r="I24" s="832">
        <v>77</v>
      </c>
      <c r="J24" s="832">
        <v>1072</v>
      </c>
      <c r="K24" s="832">
        <v>83616</v>
      </c>
      <c r="L24" s="832">
        <v>1</v>
      </c>
      <c r="M24" s="832">
        <v>78</v>
      </c>
      <c r="N24" s="832">
        <v>1090</v>
      </c>
      <c r="O24" s="832">
        <v>85020</v>
      </c>
      <c r="P24" s="828">
        <v>1.0167910447761195</v>
      </c>
      <c r="Q24" s="833">
        <v>78</v>
      </c>
    </row>
    <row r="25" spans="1:17" ht="14.45" customHeight="1" x14ac:dyDescent="0.2">
      <c r="A25" s="822" t="s">
        <v>6753</v>
      </c>
      <c r="B25" s="823" t="s">
        <v>6922</v>
      </c>
      <c r="C25" s="823" t="s">
        <v>5728</v>
      </c>
      <c r="D25" s="823" t="s">
        <v>6933</v>
      </c>
      <c r="E25" s="823" t="s">
        <v>6934</v>
      </c>
      <c r="F25" s="832">
        <v>91</v>
      </c>
      <c r="G25" s="832">
        <v>2184</v>
      </c>
      <c r="H25" s="832">
        <v>0.93814432989690721</v>
      </c>
      <c r="I25" s="832">
        <v>24</v>
      </c>
      <c r="J25" s="832">
        <v>97</v>
      </c>
      <c r="K25" s="832">
        <v>2328</v>
      </c>
      <c r="L25" s="832">
        <v>1</v>
      </c>
      <c r="M25" s="832">
        <v>24</v>
      </c>
      <c r="N25" s="832">
        <v>97</v>
      </c>
      <c r="O25" s="832">
        <v>2425</v>
      </c>
      <c r="P25" s="828">
        <v>1.0416666666666667</v>
      </c>
      <c r="Q25" s="833">
        <v>25</v>
      </c>
    </row>
    <row r="26" spans="1:17" ht="14.45" customHeight="1" x14ac:dyDescent="0.2">
      <c r="A26" s="822" t="s">
        <v>6753</v>
      </c>
      <c r="B26" s="823" t="s">
        <v>6922</v>
      </c>
      <c r="C26" s="823" t="s">
        <v>5728</v>
      </c>
      <c r="D26" s="823" t="s">
        <v>6935</v>
      </c>
      <c r="E26" s="823" t="s">
        <v>6936</v>
      </c>
      <c r="F26" s="832">
        <v>1</v>
      </c>
      <c r="G26" s="832">
        <v>210</v>
      </c>
      <c r="H26" s="832"/>
      <c r="I26" s="832">
        <v>210</v>
      </c>
      <c r="J26" s="832"/>
      <c r="K26" s="832"/>
      <c r="L26" s="832"/>
      <c r="M26" s="832"/>
      <c r="N26" s="832"/>
      <c r="O26" s="832"/>
      <c r="P26" s="828"/>
      <c r="Q26" s="833"/>
    </row>
    <row r="27" spans="1:17" ht="14.45" customHeight="1" x14ac:dyDescent="0.2">
      <c r="A27" s="822" t="s">
        <v>6753</v>
      </c>
      <c r="B27" s="823" t="s">
        <v>6922</v>
      </c>
      <c r="C27" s="823" t="s">
        <v>5728</v>
      </c>
      <c r="D27" s="823" t="s">
        <v>6937</v>
      </c>
      <c r="E27" s="823" t="s">
        <v>6938</v>
      </c>
      <c r="F27" s="832">
        <v>27</v>
      </c>
      <c r="G27" s="832">
        <v>1782</v>
      </c>
      <c r="H27" s="832">
        <v>1.6875</v>
      </c>
      <c r="I27" s="832">
        <v>66</v>
      </c>
      <c r="J27" s="832">
        <v>16</v>
      </c>
      <c r="K27" s="832">
        <v>1056</v>
      </c>
      <c r="L27" s="832">
        <v>1</v>
      </c>
      <c r="M27" s="832">
        <v>66</v>
      </c>
      <c r="N27" s="832">
        <v>13</v>
      </c>
      <c r="O27" s="832">
        <v>858</v>
      </c>
      <c r="P27" s="828">
        <v>0.8125</v>
      </c>
      <c r="Q27" s="833">
        <v>66</v>
      </c>
    </row>
    <row r="28" spans="1:17" ht="14.45" customHeight="1" x14ac:dyDescent="0.2">
      <c r="A28" s="822" t="s">
        <v>6753</v>
      </c>
      <c r="B28" s="823" t="s">
        <v>6922</v>
      </c>
      <c r="C28" s="823" t="s">
        <v>5728</v>
      </c>
      <c r="D28" s="823" t="s">
        <v>6939</v>
      </c>
      <c r="E28" s="823" t="s">
        <v>6940</v>
      </c>
      <c r="F28" s="832"/>
      <c r="G28" s="832"/>
      <c r="H28" s="832"/>
      <c r="I28" s="832"/>
      <c r="J28" s="832">
        <v>1</v>
      </c>
      <c r="K28" s="832">
        <v>301</v>
      </c>
      <c r="L28" s="832">
        <v>1</v>
      </c>
      <c r="M28" s="832">
        <v>301</v>
      </c>
      <c r="N28" s="832"/>
      <c r="O28" s="832"/>
      <c r="P28" s="828"/>
      <c r="Q28" s="833"/>
    </row>
    <row r="29" spans="1:17" ht="14.45" customHeight="1" x14ac:dyDescent="0.2">
      <c r="A29" s="822" t="s">
        <v>6753</v>
      </c>
      <c r="B29" s="823" t="s">
        <v>6922</v>
      </c>
      <c r="C29" s="823" t="s">
        <v>5728</v>
      </c>
      <c r="D29" s="823" t="s">
        <v>6941</v>
      </c>
      <c r="E29" s="823" t="s">
        <v>6942</v>
      </c>
      <c r="F29" s="832"/>
      <c r="G29" s="832"/>
      <c r="H29" s="832"/>
      <c r="I29" s="832"/>
      <c r="J29" s="832">
        <v>77</v>
      </c>
      <c r="K29" s="832">
        <v>27027</v>
      </c>
      <c r="L29" s="832">
        <v>1</v>
      </c>
      <c r="M29" s="832">
        <v>351</v>
      </c>
      <c r="N29" s="832">
        <v>90</v>
      </c>
      <c r="O29" s="832">
        <v>31680</v>
      </c>
      <c r="P29" s="828">
        <v>1.1721611721611722</v>
      </c>
      <c r="Q29" s="833">
        <v>352</v>
      </c>
    </row>
    <row r="30" spans="1:17" ht="14.45" customHeight="1" x14ac:dyDescent="0.2">
      <c r="A30" s="822" t="s">
        <v>6753</v>
      </c>
      <c r="B30" s="823" t="s">
        <v>6922</v>
      </c>
      <c r="C30" s="823" t="s">
        <v>5728</v>
      </c>
      <c r="D30" s="823" t="s">
        <v>6943</v>
      </c>
      <c r="E30" s="823" t="s">
        <v>6944</v>
      </c>
      <c r="F30" s="832">
        <v>55</v>
      </c>
      <c r="G30" s="832">
        <v>1375</v>
      </c>
      <c r="H30" s="832">
        <v>0.9821428571428571</v>
      </c>
      <c r="I30" s="832">
        <v>25</v>
      </c>
      <c r="J30" s="832">
        <v>56</v>
      </c>
      <c r="K30" s="832">
        <v>1400</v>
      </c>
      <c r="L30" s="832">
        <v>1</v>
      </c>
      <c r="M30" s="832">
        <v>25</v>
      </c>
      <c r="N30" s="832">
        <v>68</v>
      </c>
      <c r="O30" s="832">
        <v>1768</v>
      </c>
      <c r="P30" s="828">
        <v>1.2628571428571429</v>
      </c>
      <c r="Q30" s="833">
        <v>26</v>
      </c>
    </row>
    <row r="31" spans="1:17" ht="14.45" customHeight="1" x14ac:dyDescent="0.2">
      <c r="A31" s="822" t="s">
        <v>6753</v>
      </c>
      <c r="B31" s="823" t="s">
        <v>6922</v>
      </c>
      <c r="C31" s="823" t="s">
        <v>5728</v>
      </c>
      <c r="D31" s="823" t="s">
        <v>6945</v>
      </c>
      <c r="E31" s="823" t="s">
        <v>6946</v>
      </c>
      <c r="F31" s="832">
        <v>191</v>
      </c>
      <c r="G31" s="832">
        <v>34571</v>
      </c>
      <c r="H31" s="832">
        <v>0.77327935222672062</v>
      </c>
      <c r="I31" s="832">
        <v>181</v>
      </c>
      <c r="J31" s="832">
        <v>247</v>
      </c>
      <c r="K31" s="832">
        <v>44707</v>
      </c>
      <c r="L31" s="832">
        <v>1</v>
      </c>
      <c r="M31" s="832">
        <v>181</v>
      </c>
      <c r="N31" s="832">
        <v>273</v>
      </c>
      <c r="O31" s="832">
        <v>49413</v>
      </c>
      <c r="P31" s="828">
        <v>1.1052631578947369</v>
      </c>
      <c r="Q31" s="833">
        <v>181</v>
      </c>
    </row>
    <row r="32" spans="1:17" ht="14.45" customHeight="1" x14ac:dyDescent="0.2">
      <c r="A32" s="822" t="s">
        <v>6753</v>
      </c>
      <c r="B32" s="823" t="s">
        <v>6922</v>
      </c>
      <c r="C32" s="823" t="s">
        <v>5728</v>
      </c>
      <c r="D32" s="823" t="s">
        <v>6947</v>
      </c>
      <c r="E32" s="823" t="s">
        <v>6948</v>
      </c>
      <c r="F32" s="832"/>
      <c r="G32" s="832"/>
      <c r="H32" s="832"/>
      <c r="I32" s="832"/>
      <c r="J32" s="832">
        <v>1</v>
      </c>
      <c r="K32" s="832">
        <v>26</v>
      </c>
      <c r="L32" s="832">
        <v>1</v>
      </c>
      <c r="M32" s="832">
        <v>26</v>
      </c>
      <c r="N32" s="832"/>
      <c r="O32" s="832"/>
      <c r="P32" s="828"/>
      <c r="Q32" s="833"/>
    </row>
    <row r="33" spans="1:17" ht="14.45" customHeight="1" x14ac:dyDescent="0.2">
      <c r="A33" s="822" t="s">
        <v>6753</v>
      </c>
      <c r="B33" s="823" t="s">
        <v>6922</v>
      </c>
      <c r="C33" s="823" t="s">
        <v>5728</v>
      </c>
      <c r="D33" s="823" t="s">
        <v>6949</v>
      </c>
      <c r="E33" s="823" t="s">
        <v>6950</v>
      </c>
      <c r="F33" s="832">
        <v>231</v>
      </c>
      <c r="G33" s="832">
        <v>58674</v>
      </c>
      <c r="H33" s="832">
        <v>0.85873605947955389</v>
      </c>
      <c r="I33" s="832">
        <v>254</v>
      </c>
      <c r="J33" s="832">
        <v>269</v>
      </c>
      <c r="K33" s="832">
        <v>68326</v>
      </c>
      <c r="L33" s="832">
        <v>1</v>
      </c>
      <c r="M33" s="832">
        <v>254</v>
      </c>
      <c r="N33" s="832">
        <v>231</v>
      </c>
      <c r="O33" s="832">
        <v>58674</v>
      </c>
      <c r="P33" s="828">
        <v>0.85873605947955389</v>
      </c>
      <c r="Q33" s="833">
        <v>254</v>
      </c>
    </row>
    <row r="34" spans="1:17" ht="14.45" customHeight="1" x14ac:dyDescent="0.2">
      <c r="A34" s="822" t="s">
        <v>6753</v>
      </c>
      <c r="B34" s="823" t="s">
        <v>6922</v>
      </c>
      <c r="C34" s="823" t="s">
        <v>5728</v>
      </c>
      <c r="D34" s="823" t="s">
        <v>6951</v>
      </c>
      <c r="E34" s="823" t="s">
        <v>6952</v>
      </c>
      <c r="F34" s="832">
        <v>247</v>
      </c>
      <c r="G34" s="832">
        <v>53599</v>
      </c>
      <c r="H34" s="832">
        <v>1.1488372093023256</v>
      </c>
      <c r="I34" s="832">
        <v>217</v>
      </c>
      <c r="J34" s="832">
        <v>215</v>
      </c>
      <c r="K34" s="832">
        <v>46655</v>
      </c>
      <c r="L34" s="832">
        <v>1</v>
      </c>
      <c r="M34" s="832">
        <v>217</v>
      </c>
      <c r="N34" s="832">
        <v>255</v>
      </c>
      <c r="O34" s="832">
        <v>55335</v>
      </c>
      <c r="P34" s="828">
        <v>1.1860465116279071</v>
      </c>
      <c r="Q34" s="833">
        <v>217</v>
      </c>
    </row>
    <row r="35" spans="1:17" ht="14.45" customHeight="1" x14ac:dyDescent="0.2">
      <c r="A35" s="822" t="s">
        <v>6753</v>
      </c>
      <c r="B35" s="823" t="s">
        <v>6922</v>
      </c>
      <c r="C35" s="823" t="s">
        <v>5728</v>
      </c>
      <c r="D35" s="823" t="s">
        <v>6953</v>
      </c>
      <c r="E35" s="823" t="s">
        <v>6954</v>
      </c>
      <c r="F35" s="832">
        <v>18</v>
      </c>
      <c r="G35" s="832">
        <v>666</v>
      </c>
      <c r="H35" s="832">
        <v>3.6</v>
      </c>
      <c r="I35" s="832">
        <v>37</v>
      </c>
      <c r="J35" s="832">
        <v>5</v>
      </c>
      <c r="K35" s="832">
        <v>185</v>
      </c>
      <c r="L35" s="832">
        <v>1</v>
      </c>
      <c r="M35" s="832">
        <v>37</v>
      </c>
      <c r="N35" s="832">
        <v>2</v>
      </c>
      <c r="O35" s="832">
        <v>74</v>
      </c>
      <c r="P35" s="828">
        <v>0.4</v>
      </c>
      <c r="Q35" s="833">
        <v>37</v>
      </c>
    </row>
    <row r="36" spans="1:17" ht="14.45" customHeight="1" x14ac:dyDescent="0.2">
      <c r="A36" s="822" t="s">
        <v>6753</v>
      </c>
      <c r="B36" s="823" t="s">
        <v>6922</v>
      </c>
      <c r="C36" s="823" t="s">
        <v>5728</v>
      </c>
      <c r="D36" s="823" t="s">
        <v>6955</v>
      </c>
      <c r="E36" s="823" t="s">
        <v>6956</v>
      </c>
      <c r="F36" s="832">
        <v>64</v>
      </c>
      <c r="G36" s="832">
        <v>3200</v>
      </c>
      <c r="H36" s="832">
        <v>1.0666666666666667</v>
      </c>
      <c r="I36" s="832">
        <v>50</v>
      </c>
      <c r="J36" s="832">
        <v>60</v>
      </c>
      <c r="K36" s="832">
        <v>3000</v>
      </c>
      <c r="L36" s="832">
        <v>1</v>
      </c>
      <c r="M36" s="832">
        <v>50</v>
      </c>
      <c r="N36" s="832">
        <v>48</v>
      </c>
      <c r="O36" s="832">
        <v>2400</v>
      </c>
      <c r="P36" s="828">
        <v>0.8</v>
      </c>
      <c r="Q36" s="833">
        <v>50</v>
      </c>
    </row>
    <row r="37" spans="1:17" ht="14.45" customHeight="1" x14ac:dyDescent="0.2">
      <c r="A37" s="822" t="s">
        <v>6753</v>
      </c>
      <c r="B37" s="823" t="s">
        <v>6922</v>
      </c>
      <c r="C37" s="823" t="s">
        <v>5728</v>
      </c>
      <c r="D37" s="823" t="s">
        <v>6957</v>
      </c>
      <c r="E37" s="823" t="s">
        <v>6958</v>
      </c>
      <c r="F37" s="832"/>
      <c r="G37" s="832"/>
      <c r="H37" s="832"/>
      <c r="I37" s="832"/>
      <c r="J37" s="832"/>
      <c r="K37" s="832"/>
      <c r="L37" s="832"/>
      <c r="M37" s="832"/>
      <c r="N37" s="832">
        <v>3</v>
      </c>
      <c r="O37" s="832">
        <v>2211</v>
      </c>
      <c r="P37" s="828"/>
      <c r="Q37" s="833">
        <v>737</v>
      </c>
    </row>
    <row r="38" spans="1:17" ht="14.45" customHeight="1" x14ac:dyDescent="0.2">
      <c r="A38" s="822" t="s">
        <v>6753</v>
      </c>
      <c r="B38" s="823" t="s">
        <v>6922</v>
      </c>
      <c r="C38" s="823" t="s">
        <v>5728</v>
      </c>
      <c r="D38" s="823" t="s">
        <v>6959</v>
      </c>
      <c r="E38" s="823" t="s">
        <v>6960</v>
      </c>
      <c r="F38" s="832"/>
      <c r="G38" s="832"/>
      <c r="H38" s="832"/>
      <c r="I38" s="832"/>
      <c r="J38" s="832">
        <v>2</v>
      </c>
      <c r="K38" s="832">
        <v>660</v>
      </c>
      <c r="L38" s="832">
        <v>1</v>
      </c>
      <c r="M38" s="832">
        <v>330</v>
      </c>
      <c r="N38" s="832">
        <v>1</v>
      </c>
      <c r="O38" s="832">
        <v>331</v>
      </c>
      <c r="P38" s="828">
        <v>0.50151515151515147</v>
      </c>
      <c r="Q38" s="833">
        <v>331</v>
      </c>
    </row>
    <row r="39" spans="1:17" ht="14.45" customHeight="1" x14ac:dyDescent="0.2">
      <c r="A39" s="822" t="s">
        <v>6753</v>
      </c>
      <c r="B39" s="823" t="s">
        <v>6922</v>
      </c>
      <c r="C39" s="823" t="s">
        <v>5728</v>
      </c>
      <c r="D39" s="823" t="s">
        <v>6961</v>
      </c>
      <c r="E39" s="823" t="s">
        <v>6962</v>
      </c>
      <c r="F39" s="832"/>
      <c r="G39" s="832"/>
      <c r="H39" s="832"/>
      <c r="I39" s="832"/>
      <c r="J39" s="832">
        <v>4</v>
      </c>
      <c r="K39" s="832">
        <v>928</v>
      </c>
      <c r="L39" s="832">
        <v>1</v>
      </c>
      <c r="M39" s="832">
        <v>232</v>
      </c>
      <c r="N39" s="832">
        <v>1</v>
      </c>
      <c r="O39" s="832">
        <v>233</v>
      </c>
      <c r="P39" s="828">
        <v>0.25107758620689657</v>
      </c>
      <c r="Q39" s="833">
        <v>233</v>
      </c>
    </row>
    <row r="40" spans="1:17" ht="14.45" customHeight="1" x14ac:dyDescent="0.2">
      <c r="A40" s="822" t="s">
        <v>6753</v>
      </c>
      <c r="B40" s="823" t="s">
        <v>6922</v>
      </c>
      <c r="C40" s="823" t="s">
        <v>5728</v>
      </c>
      <c r="D40" s="823" t="s">
        <v>6963</v>
      </c>
      <c r="E40" s="823" t="s">
        <v>6964</v>
      </c>
      <c r="F40" s="832">
        <v>1</v>
      </c>
      <c r="G40" s="832">
        <v>410</v>
      </c>
      <c r="H40" s="832"/>
      <c r="I40" s="832">
        <v>410</v>
      </c>
      <c r="J40" s="832"/>
      <c r="K40" s="832"/>
      <c r="L40" s="832"/>
      <c r="M40" s="832"/>
      <c r="N40" s="832"/>
      <c r="O40" s="832"/>
      <c r="P40" s="828"/>
      <c r="Q40" s="833"/>
    </row>
    <row r="41" spans="1:17" ht="14.45" customHeight="1" x14ac:dyDescent="0.2">
      <c r="A41" s="822" t="s">
        <v>6753</v>
      </c>
      <c r="B41" s="823" t="s">
        <v>6922</v>
      </c>
      <c r="C41" s="823" t="s">
        <v>5728</v>
      </c>
      <c r="D41" s="823" t="s">
        <v>6965</v>
      </c>
      <c r="E41" s="823" t="s">
        <v>6966</v>
      </c>
      <c r="F41" s="832"/>
      <c r="G41" s="832"/>
      <c r="H41" s="832"/>
      <c r="I41" s="832"/>
      <c r="J41" s="832"/>
      <c r="K41" s="832"/>
      <c r="L41" s="832"/>
      <c r="M41" s="832"/>
      <c r="N41" s="832">
        <v>5</v>
      </c>
      <c r="O41" s="832">
        <v>3270</v>
      </c>
      <c r="P41" s="828"/>
      <c r="Q41" s="833">
        <v>654</v>
      </c>
    </row>
    <row r="42" spans="1:17" ht="14.45" customHeight="1" x14ac:dyDescent="0.2">
      <c r="A42" s="822" t="s">
        <v>6753</v>
      </c>
      <c r="B42" s="823" t="s">
        <v>6922</v>
      </c>
      <c r="C42" s="823" t="s">
        <v>5728</v>
      </c>
      <c r="D42" s="823" t="s">
        <v>6967</v>
      </c>
      <c r="E42" s="823" t="s">
        <v>6968</v>
      </c>
      <c r="F42" s="832"/>
      <c r="G42" s="832"/>
      <c r="H42" s="832"/>
      <c r="I42" s="832"/>
      <c r="J42" s="832">
        <v>2</v>
      </c>
      <c r="K42" s="832">
        <v>450</v>
      </c>
      <c r="L42" s="832">
        <v>1</v>
      </c>
      <c r="M42" s="832">
        <v>225</v>
      </c>
      <c r="N42" s="832">
        <v>1</v>
      </c>
      <c r="O42" s="832">
        <v>226</v>
      </c>
      <c r="P42" s="828">
        <v>0.50222222222222224</v>
      </c>
      <c r="Q42" s="833">
        <v>226</v>
      </c>
    </row>
    <row r="43" spans="1:17" ht="14.45" customHeight="1" x14ac:dyDescent="0.2">
      <c r="A43" s="822" t="s">
        <v>6753</v>
      </c>
      <c r="B43" s="823" t="s">
        <v>6922</v>
      </c>
      <c r="C43" s="823" t="s">
        <v>5728</v>
      </c>
      <c r="D43" s="823" t="s">
        <v>6969</v>
      </c>
      <c r="E43" s="823" t="s">
        <v>6970</v>
      </c>
      <c r="F43" s="832">
        <v>72</v>
      </c>
      <c r="G43" s="832">
        <v>17568</v>
      </c>
      <c r="H43" s="832">
        <v>1.7926530612244898</v>
      </c>
      <c r="I43" s="832">
        <v>244</v>
      </c>
      <c r="J43" s="832">
        <v>40</v>
      </c>
      <c r="K43" s="832">
        <v>9800</v>
      </c>
      <c r="L43" s="832">
        <v>1</v>
      </c>
      <c r="M43" s="832">
        <v>245</v>
      </c>
      <c r="N43" s="832">
        <v>293</v>
      </c>
      <c r="O43" s="832">
        <v>72078</v>
      </c>
      <c r="P43" s="828">
        <v>7.3548979591836732</v>
      </c>
      <c r="Q43" s="833">
        <v>246</v>
      </c>
    </row>
    <row r="44" spans="1:17" ht="14.45" customHeight="1" x14ac:dyDescent="0.2">
      <c r="A44" s="822" t="s">
        <v>6753</v>
      </c>
      <c r="B44" s="823" t="s">
        <v>6922</v>
      </c>
      <c r="C44" s="823" t="s">
        <v>5728</v>
      </c>
      <c r="D44" s="823" t="s">
        <v>6971</v>
      </c>
      <c r="E44" s="823" t="s">
        <v>6972</v>
      </c>
      <c r="F44" s="832"/>
      <c r="G44" s="832"/>
      <c r="H44" s="832"/>
      <c r="I44" s="832"/>
      <c r="J44" s="832">
        <v>4</v>
      </c>
      <c r="K44" s="832">
        <v>812</v>
      </c>
      <c r="L44" s="832">
        <v>1</v>
      </c>
      <c r="M44" s="832">
        <v>203</v>
      </c>
      <c r="N44" s="832">
        <v>1</v>
      </c>
      <c r="O44" s="832">
        <v>204</v>
      </c>
      <c r="P44" s="828">
        <v>0.25123152709359609</v>
      </c>
      <c r="Q44" s="833">
        <v>204</v>
      </c>
    </row>
    <row r="45" spans="1:17" ht="14.45" customHeight="1" x14ac:dyDescent="0.2">
      <c r="A45" s="822" t="s">
        <v>6973</v>
      </c>
      <c r="B45" s="823" t="s">
        <v>6974</v>
      </c>
      <c r="C45" s="823" t="s">
        <v>5728</v>
      </c>
      <c r="D45" s="823" t="s">
        <v>6975</v>
      </c>
      <c r="E45" s="823" t="s">
        <v>6976</v>
      </c>
      <c r="F45" s="832">
        <v>296</v>
      </c>
      <c r="G45" s="832">
        <v>7992</v>
      </c>
      <c r="H45" s="832">
        <v>0.92073732718894008</v>
      </c>
      <c r="I45" s="832">
        <v>27</v>
      </c>
      <c r="J45" s="832">
        <v>310</v>
      </c>
      <c r="K45" s="832">
        <v>8680</v>
      </c>
      <c r="L45" s="832">
        <v>1</v>
      </c>
      <c r="M45" s="832">
        <v>28</v>
      </c>
      <c r="N45" s="832">
        <v>298</v>
      </c>
      <c r="O45" s="832">
        <v>8344</v>
      </c>
      <c r="P45" s="828">
        <v>0.96129032258064517</v>
      </c>
      <c r="Q45" s="833">
        <v>28</v>
      </c>
    </row>
    <row r="46" spans="1:17" ht="14.45" customHeight="1" x14ac:dyDescent="0.2">
      <c r="A46" s="822" t="s">
        <v>6973</v>
      </c>
      <c r="B46" s="823" t="s">
        <v>6974</v>
      </c>
      <c r="C46" s="823" t="s">
        <v>5728</v>
      </c>
      <c r="D46" s="823" t="s">
        <v>6977</v>
      </c>
      <c r="E46" s="823" t="s">
        <v>6978</v>
      </c>
      <c r="F46" s="832">
        <v>90</v>
      </c>
      <c r="G46" s="832">
        <v>4860</v>
      </c>
      <c r="H46" s="832">
        <v>0.7142857142857143</v>
      </c>
      <c r="I46" s="832">
        <v>54</v>
      </c>
      <c r="J46" s="832">
        <v>126</v>
      </c>
      <c r="K46" s="832">
        <v>6804</v>
      </c>
      <c r="L46" s="832">
        <v>1</v>
      </c>
      <c r="M46" s="832">
        <v>54</v>
      </c>
      <c r="N46" s="832">
        <v>133</v>
      </c>
      <c r="O46" s="832">
        <v>7182</v>
      </c>
      <c r="P46" s="828">
        <v>1.0555555555555556</v>
      </c>
      <c r="Q46" s="833">
        <v>54</v>
      </c>
    </row>
    <row r="47" spans="1:17" ht="14.45" customHeight="1" x14ac:dyDescent="0.2">
      <c r="A47" s="822" t="s">
        <v>6973</v>
      </c>
      <c r="B47" s="823" t="s">
        <v>6974</v>
      </c>
      <c r="C47" s="823" t="s">
        <v>5728</v>
      </c>
      <c r="D47" s="823" t="s">
        <v>6979</v>
      </c>
      <c r="E47" s="823" t="s">
        <v>6980</v>
      </c>
      <c r="F47" s="832">
        <v>404</v>
      </c>
      <c r="G47" s="832">
        <v>9696</v>
      </c>
      <c r="H47" s="832">
        <v>1.0889487870619947</v>
      </c>
      <c r="I47" s="832">
        <v>24</v>
      </c>
      <c r="J47" s="832">
        <v>371</v>
      </c>
      <c r="K47" s="832">
        <v>8904</v>
      </c>
      <c r="L47" s="832">
        <v>1</v>
      </c>
      <c r="M47" s="832">
        <v>24</v>
      </c>
      <c r="N47" s="832">
        <v>321</v>
      </c>
      <c r="O47" s="832">
        <v>7704</v>
      </c>
      <c r="P47" s="828">
        <v>0.86522911051212936</v>
      </c>
      <c r="Q47" s="833">
        <v>24</v>
      </c>
    </row>
    <row r="48" spans="1:17" ht="14.45" customHeight="1" x14ac:dyDescent="0.2">
      <c r="A48" s="822" t="s">
        <v>6973</v>
      </c>
      <c r="B48" s="823" t="s">
        <v>6974</v>
      </c>
      <c r="C48" s="823" t="s">
        <v>5728</v>
      </c>
      <c r="D48" s="823" t="s">
        <v>6981</v>
      </c>
      <c r="E48" s="823" t="s">
        <v>6982</v>
      </c>
      <c r="F48" s="832">
        <v>508</v>
      </c>
      <c r="G48" s="832">
        <v>13716</v>
      </c>
      <c r="H48" s="832">
        <v>1.0221327967806841</v>
      </c>
      <c r="I48" s="832">
        <v>27</v>
      </c>
      <c r="J48" s="832">
        <v>497</v>
      </c>
      <c r="K48" s="832">
        <v>13419</v>
      </c>
      <c r="L48" s="832">
        <v>1</v>
      </c>
      <c r="M48" s="832">
        <v>27</v>
      </c>
      <c r="N48" s="832">
        <v>432</v>
      </c>
      <c r="O48" s="832">
        <v>11664</v>
      </c>
      <c r="P48" s="828">
        <v>0.86921529175050305</v>
      </c>
      <c r="Q48" s="833">
        <v>27</v>
      </c>
    </row>
    <row r="49" spans="1:17" ht="14.45" customHeight="1" x14ac:dyDescent="0.2">
      <c r="A49" s="822" t="s">
        <v>6973</v>
      </c>
      <c r="B49" s="823" t="s">
        <v>6974</v>
      </c>
      <c r="C49" s="823" t="s">
        <v>5728</v>
      </c>
      <c r="D49" s="823" t="s">
        <v>6983</v>
      </c>
      <c r="E49" s="823" t="s">
        <v>6984</v>
      </c>
      <c r="F49" s="832">
        <v>1</v>
      </c>
      <c r="G49" s="832">
        <v>57</v>
      </c>
      <c r="H49" s="832">
        <v>1</v>
      </c>
      <c r="I49" s="832">
        <v>57</v>
      </c>
      <c r="J49" s="832">
        <v>1</v>
      </c>
      <c r="K49" s="832">
        <v>57</v>
      </c>
      <c r="L49" s="832">
        <v>1</v>
      </c>
      <c r="M49" s="832">
        <v>57</v>
      </c>
      <c r="N49" s="832">
        <v>1</v>
      </c>
      <c r="O49" s="832">
        <v>58</v>
      </c>
      <c r="P49" s="828">
        <v>1.0175438596491229</v>
      </c>
      <c r="Q49" s="833">
        <v>58</v>
      </c>
    </row>
    <row r="50" spans="1:17" ht="14.45" customHeight="1" x14ac:dyDescent="0.2">
      <c r="A50" s="822" t="s">
        <v>6973</v>
      </c>
      <c r="B50" s="823" t="s">
        <v>6974</v>
      </c>
      <c r="C50" s="823" t="s">
        <v>5728</v>
      </c>
      <c r="D50" s="823" t="s">
        <v>6985</v>
      </c>
      <c r="E50" s="823" t="s">
        <v>6986</v>
      </c>
      <c r="F50" s="832">
        <v>140</v>
      </c>
      <c r="G50" s="832">
        <v>3780</v>
      </c>
      <c r="H50" s="832">
        <v>0.77777777777777779</v>
      </c>
      <c r="I50" s="832">
        <v>27</v>
      </c>
      <c r="J50" s="832">
        <v>180</v>
      </c>
      <c r="K50" s="832">
        <v>4860</v>
      </c>
      <c r="L50" s="832">
        <v>1</v>
      </c>
      <c r="M50" s="832">
        <v>27</v>
      </c>
      <c r="N50" s="832">
        <v>176</v>
      </c>
      <c r="O50" s="832">
        <v>4752</v>
      </c>
      <c r="P50" s="828">
        <v>0.97777777777777775</v>
      </c>
      <c r="Q50" s="833">
        <v>27</v>
      </c>
    </row>
    <row r="51" spans="1:17" ht="14.45" customHeight="1" x14ac:dyDescent="0.2">
      <c r="A51" s="822" t="s">
        <v>6973</v>
      </c>
      <c r="B51" s="823" t="s">
        <v>6974</v>
      </c>
      <c r="C51" s="823" t="s">
        <v>5728</v>
      </c>
      <c r="D51" s="823" t="s">
        <v>6987</v>
      </c>
      <c r="E51" s="823" t="s">
        <v>6988</v>
      </c>
      <c r="F51" s="832">
        <v>4531</v>
      </c>
      <c r="G51" s="832">
        <v>99682</v>
      </c>
      <c r="H51" s="832">
        <v>0.94856642591376672</v>
      </c>
      <c r="I51" s="832">
        <v>22</v>
      </c>
      <c r="J51" s="832">
        <v>4569</v>
      </c>
      <c r="K51" s="832">
        <v>105087</v>
      </c>
      <c r="L51" s="832">
        <v>1</v>
      </c>
      <c r="M51" s="832">
        <v>23</v>
      </c>
      <c r="N51" s="832">
        <v>4822</v>
      </c>
      <c r="O51" s="832">
        <v>110906</v>
      </c>
      <c r="P51" s="828">
        <v>1.055373166994966</v>
      </c>
      <c r="Q51" s="833">
        <v>23</v>
      </c>
    </row>
    <row r="52" spans="1:17" ht="14.45" customHeight="1" x14ac:dyDescent="0.2">
      <c r="A52" s="822" t="s">
        <v>6973</v>
      </c>
      <c r="B52" s="823" t="s">
        <v>6974</v>
      </c>
      <c r="C52" s="823" t="s">
        <v>5728</v>
      </c>
      <c r="D52" s="823" t="s">
        <v>6989</v>
      </c>
      <c r="E52" s="823" t="s">
        <v>6990</v>
      </c>
      <c r="F52" s="832">
        <v>24</v>
      </c>
      <c r="G52" s="832">
        <v>1632</v>
      </c>
      <c r="H52" s="832">
        <v>0.69565217391304346</v>
      </c>
      <c r="I52" s="832">
        <v>68</v>
      </c>
      <c r="J52" s="832">
        <v>34</v>
      </c>
      <c r="K52" s="832">
        <v>2346</v>
      </c>
      <c r="L52" s="832">
        <v>1</v>
      </c>
      <c r="M52" s="832">
        <v>69</v>
      </c>
      <c r="N52" s="832">
        <v>26</v>
      </c>
      <c r="O52" s="832">
        <v>1794</v>
      </c>
      <c r="P52" s="828">
        <v>0.76470588235294112</v>
      </c>
      <c r="Q52" s="833">
        <v>69</v>
      </c>
    </row>
    <row r="53" spans="1:17" ht="14.45" customHeight="1" x14ac:dyDescent="0.2">
      <c r="A53" s="822" t="s">
        <v>6973</v>
      </c>
      <c r="B53" s="823" t="s">
        <v>6974</v>
      </c>
      <c r="C53" s="823" t="s">
        <v>5728</v>
      </c>
      <c r="D53" s="823" t="s">
        <v>6991</v>
      </c>
      <c r="E53" s="823" t="s">
        <v>6992</v>
      </c>
      <c r="F53" s="832">
        <v>5486</v>
      </c>
      <c r="G53" s="832">
        <v>340132</v>
      </c>
      <c r="H53" s="832">
        <v>0.98971675987732277</v>
      </c>
      <c r="I53" s="832">
        <v>62</v>
      </c>
      <c r="J53" s="832">
        <v>5543</v>
      </c>
      <c r="K53" s="832">
        <v>343666</v>
      </c>
      <c r="L53" s="832">
        <v>1</v>
      </c>
      <c r="M53" s="832">
        <v>62</v>
      </c>
      <c r="N53" s="832">
        <v>5658</v>
      </c>
      <c r="O53" s="832">
        <v>356454</v>
      </c>
      <c r="P53" s="828">
        <v>1.0372105474501405</v>
      </c>
      <c r="Q53" s="833">
        <v>63</v>
      </c>
    </row>
    <row r="54" spans="1:17" ht="14.45" customHeight="1" x14ac:dyDescent="0.2">
      <c r="A54" s="822" t="s">
        <v>6973</v>
      </c>
      <c r="B54" s="823" t="s">
        <v>6974</v>
      </c>
      <c r="C54" s="823" t="s">
        <v>5728</v>
      </c>
      <c r="D54" s="823" t="s">
        <v>6993</v>
      </c>
      <c r="E54" s="823" t="s">
        <v>6994</v>
      </c>
      <c r="F54" s="832">
        <v>18</v>
      </c>
      <c r="G54" s="832">
        <v>1476</v>
      </c>
      <c r="H54" s="832">
        <v>0.62755102040816324</v>
      </c>
      <c r="I54" s="832">
        <v>82</v>
      </c>
      <c r="J54" s="832">
        <v>28</v>
      </c>
      <c r="K54" s="832">
        <v>2352</v>
      </c>
      <c r="L54" s="832">
        <v>1</v>
      </c>
      <c r="M54" s="832">
        <v>84</v>
      </c>
      <c r="N54" s="832">
        <v>12</v>
      </c>
      <c r="O54" s="832">
        <v>1020</v>
      </c>
      <c r="P54" s="828">
        <v>0.43367346938775508</v>
      </c>
      <c r="Q54" s="833">
        <v>85</v>
      </c>
    </row>
    <row r="55" spans="1:17" ht="14.45" customHeight="1" x14ac:dyDescent="0.2">
      <c r="A55" s="822" t="s">
        <v>6973</v>
      </c>
      <c r="B55" s="823" t="s">
        <v>6974</v>
      </c>
      <c r="C55" s="823" t="s">
        <v>5728</v>
      </c>
      <c r="D55" s="823" t="s">
        <v>6995</v>
      </c>
      <c r="E55" s="823" t="s">
        <v>6996</v>
      </c>
      <c r="F55" s="832">
        <v>203</v>
      </c>
      <c r="G55" s="832">
        <v>200564</v>
      </c>
      <c r="H55" s="832">
        <v>1.0201005025125629</v>
      </c>
      <c r="I55" s="832">
        <v>988</v>
      </c>
      <c r="J55" s="832">
        <v>199</v>
      </c>
      <c r="K55" s="832">
        <v>196612</v>
      </c>
      <c r="L55" s="832">
        <v>1</v>
      </c>
      <c r="M55" s="832">
        <v>988</v>
      </c>
      <c r="N55" s="832">
        <v>166</v>
      </c>
      <c r="O55" s="832">
        <v>164008</v>
      </c>
      <c r="P55" s="828">
        <v>0.83417085427135673</v>
      </c>
      <c r="Q55" s="833">
        <v>988</v>
      </c>
    </row>
    <row r="56" spans="1:17" ht="14.45" customHeight="1" x14ac:dyDescent="0.2">
      <c r="A56" s="822" t="s">
        <v>6973</v>
      </c>
      <c r="B56" s="823" t="s">
        <v>6974</v>
      </c>
      <c r="C56" s="823" t="s">
        <v>5728</v>
      </c>
      <c r="D56" s="823" t="s">
        <v>6997</v>
      </c>
      <c r="E56" s="823" t="s">
        <v>6998</v>
      </c>
      <c r="F56" s="832"/>
      <c r="G56" s="832"/>
      <c r="H56" s="832"/>
      <c r="I56" s="832"/>
      <c r="J56" s="832"/>
      <c r="K56" s="832"/>
      <c r="L56" s="832"/>
      <c r="M56" s="832"/>
      <c r="N56" s="832">
        <v>1</v>
      </c>
      <c r="O56" s="832">
        <v>1800</v>
      </c>
      <c r="P56" s="828"/>
      <c r="Q56" s="833">
        <v>1800</v>
      </c>
    </row>
    <row r="57" spans="1:17" ht="14.45" customHeight="1" x14ac:dyDescent="0.2">
      <c r="A57" s="822" t="s">
        <v>6973</v>
      </c>
      <c r="B57" s="823" t="s">
        <v>6974</v>
      </c>
      <c r="C57" s="823" t="s">
        <v>5728</v>
      </c>
      <c r="D57" s="823" t="s">
        <v>6999</v>
      </c>
      <c r="E57" s="823" t="s">
        <v>7000</v>
      </c>
      <c r="F57" s="832"/>
      <c r="G57" s="832"/>
      <c r="H57" s="832"/>
      <c r="I57" s="832"/>
      <c r="J57" s="832"/>
      <c r="K57" s="832"/>
      <c r="L57" s="832"/>
      <c r="M57" s="832"/>
      <c r="N57" s="832">
        <v>5</v>
      </c>
      <c r="O57" s="832">
        <v>955</v>
      </c>
      <c r="P57" s="828"/>
      <c r="Q57" s="833">
        <v>191</v>
      </c>
    </row>
    <row r="58" spans="1:17" ht="14.45" customHeight="1" x14ac:dyDescent="0.2">
      <c r="A58" s="822" t="s">
        <v>6973</v>
      </c>
      <c r="B58" s="823" t="s">
        <v>6974</v>
      </c>
      <c r="C58" s="823" t="s">
        <v>5728</v>
      </c>
      <c r="D58" s="823" t="s">
        <v>7001</v>
      </c>
      <c r="E58" s="823" t="s">
        <v>7002</v>
      </c>
      <c r="F58" s="832">
        <v>14</v>
      </c>
      <c r="G58" s="832">
        <v>1148</v>
      </c>
      <c r="H58" s="832">
        <v>0.875</v>
      </c>
      <c r="I58" s="832">
        <v>82</v>
      </c>
      <c r="J58" s="832">
        <v>16</v>
      </c>
      <c r="K58" s="832">
        <v>1312</v>
      </c>
      <c r="L58" s="832">
        <v>1</v>
      </c>
      <c r="M58" s="832">
        <v>82</v>
      </c>
      <c r="N58" s="832">
        <v>14</v>
      </c>
      <c r="O58" s="832">
        <v>1148</v>
      </c>
      <c r="P58" s="828">
        <v>0.875</v>
      </c>
      <c r="Q58" s="833">
        <v>82</v>
      </c>
    </row>
    <row r="59" spans="1:17" ht="14.45" customHeight="1" x14ac:dyDescent="0.2">
      <c r="A59" s="822" t="s">
        <v>6973</v>
      </c>
      <c r="B59" s="823" t="s">
        <v>6974</v>
      </c>
      <c r="C59" s="823" t="s">
        <v>5728</v>
      </c>
      <c r="D59" s="823" t="s">
        <v>7003</v>
      </c>
      <c r="E59" s="823" t="s">
        <v>7004</v>
      </c>
      <c r="F59" s="832">
        <v>2</v>
      </c>
      <c r="G59" s="832">
        <v>126</v>
      </c>
      <c r="H59" s="832">
        <v>0.65625</v>
      </c>
      <c r="I59" s="832">
        <v>63</v>
      </c>
      <c r="J59" s="832">
        <v>3</v>
      </c>
      <c r="K59" s="832">
        <v>192</v>
      </c>
      <c r="L59" s="832">
        <v>1</v>
      </c>
      <c r="M59" s="832">
        <v>64</v>
      </c>
      <c r="N59" s="832"/>
      <c r="O59" s="832"/>
      <c r="P59" s="828"/>
      <c r="Q59" s="833"/>
    </row>
    <row r="60" spans="1:17" ht="14.45" customHeight="1" x14ac:dyDescent="0.2">
      <c r="A60" s="822" t="s">
        <v>6973</v>
      </c>
      <c r="B60" s="823" t="s">
        <v>6974</v>
      </c>
      <c r="C60" s="823" t="s">
        <v>5728</v>
      </c>
      <c r="D60" s="823" t="s">
        <v>7005</v>
      </c>
      <c r="E60" s="823" t="s">
        <v>7006</v>
      </c>
      <c r="F60" s="832">
        <v>457</v>
      </c>
      <c r="G60" s="832">
        <v>7769</v>
      </c>
      <c r="H60" s="832">
        <v>0.81753130590339895</v>
      </c>
      <c r="I60" s="832">
        <v>17</v>
      </c>
      <c r="J60" s="832">
        <v>559</v>
      </c>
      <c r="K60" s="832">
        <v>9503</v>
      </c>
      <c r="L60" s="832">
        <v>1</v>
      </c>
      <c r="M60" s="832">
        <v>17</v>
      </c>
      <c r="N60" s="832">
        <v>653</v>
      </c>
      <c r="O60" s="832">
        <v>11101</v>
      </c>
      <c r="P60" s="828">
        <v>1.1681574239713775</v>
      </c>
      <c r="Q60" s="833">
        <v>17</v>
      </c>
    </row>
    <row r="61" spans="1:17" ht="14.45" customHeight="1" x14ac:dyDescent="0.2">
      <c r="A61" s="822" t="s">
        <v>6973</v>
      </c>
      <c r="B61" s="823" t="s">
        <v>6974</v>
      </c>
      <c r="C61" s="823" t="s">
        <v>5728</v>
      </c>
      <c r="D61" s="823" t="s">
        <v>7007</v>
      </c>
      <c r="E61" s="823" t="s">
        <v>7008</v>
      </c>
      <c r="F61" s="832">
        <v>5</v>
      </c>
      <c r="G61" s="832">
        <v>320</v>
      </c>
      <c r="H61" s="832">
        <v>4.9230769230769234</v>
      </c>
      <c r="I61" s="832">
        <v>64</v>
      </c>
      <c r="J61" s="832">
        <v>1</v>
      </c>
      <c r="K61" s="832">
        <v>65</v>
      </c>
      <c r="L61" s="832">
        <v>1</v>
      </c>
      <c r="M61" s="832">
        <v>65</v>
      </c>
      <c r="N61" s="832"/>
      <c r="O61" s="832"/>
      <c r="P61" s="828"/>
      <c r="Q61" s="833"/>
    </row>
    <row r="62" spans="1:17" ht="14.45" customHeight="1" x14ac:dyDescent="0.2">
      <c r="A62" s="822" t="s">
        <v>6973</v>
      </c>
      <c r="B62" s="823" t="s">
        <v>6974</v>
      </c>
      <c r="C62" s="823" t="s">
        <v>5728</v>
      </c>
      <c r="D62" s="823" t="s">
        <v>7009</v>
      </c>
      <c r="E62" s="823" t="s">
        <v>7010</v>
      </c>
      <c r="F62" s="832">
        <v>49</v>
      </c>
      <c r="G62" s="832">
        <v>2303</v>
      </c>
      <c r="H62" s="832">
        <v>0.90740740740740744</v>
      </c>
      <c r="I62" s="832">
        <v>47</v>
      </c>
      <c r="J62" s="832">
        <v>54</v>
      </c>
      <c r="K62" s="832">
        <v>2538</v>
      </c>
      <c r="L62" s="832">
        <v>1</v>
      </c>
      <c r="M62" s="832">
        <v>47</v>
      </c>
      <c r="N62" s="832">
        <v>61</v>
      </c>
      <c r="O62" s="832">
        <v>2867</v>
      </c>
      <c r="P62" s="828">
        <v>1.1296296296296295</v>
      </c>
      <c r="Q62" s="833">
        <v>47</v>
      </c>
    </row>
    <row r="63" spans="1:17" ht="14.45" customHeight="1" x14ac:dyDescent="0.2">
      <c r="A63" s="822" t="s">
        <v>6973</v>
      </c>
      <c r="B63" s="823" t="s">
        <v>6974</v>
      </c>
      <c r="C63" s="823" t="s">
        <v>5728</v>
      </c>
      <c r="D63" s="823" t="s">
        <v>7011</v>
      </c>
      <c r="E63" s="823" t="s">
        <v>7012</v>
      </c>
      <c r="F63" s="832"/>
      <c r="G63" s="832"/>
      <c r="H63" s="832"/>
      <c r="I63" s="832"/>
      <c r="J63" s="832"/>
      <c r="K63" s="832"/>
      <c r="L63" s="832"/>
      <c r="M63" s="832"/>
      <c r="N63" s="832">
        <v>7</v>
      </c>
      <c r="O63" s="832">
        <v>371</v>
      </c>
      <c r="P63" s="828"/>
      <c r="Q63" s="833">
        <v>53</v>
      </c>
    </row>
    <row r="64" spans="1:17" ht="14.45" customHeight="1" x14ac:dyDescent="0.2">
      <c r="A64" s="822" t="s">
        <v>6973</v>
      </c>
      <c r="B64" s="823" t="s">
        <v>6974</v>
      </c>
      <c r="C64" s="823" t="s">
        <v>5728</v>
      </c>
      <c r="D64" s="823" t="s">
        <v>7013</v>
      </c>
      <c r="E64" s="823" t="s">
        <v>7014</v>
      </c>
      <c r="F64" s="832">
        <v>4</v>
      </c>
      <c r="G64" s="832">
        <v>240</v>
      </c>
      <c r="H64" s="832">
        <v>0.98360655737704916</v>
      </c>
      <c r="I64" s="832">
        <v>60</v>
      </c>
      <c r="J64" s="832">
        <v>4</v>
      </c>
      <c r="K64" s="832">
        <v>244</v>
      </c>
      <c r="L64" s="832">
        <v>1</v>
      </c>
      <c r="M64" s="832">
        <v>61</v>
      </c>
      <c r="N64" s="832">
        <v>6</v>
      </c>
      <c r="O64" s="832">
        <v>366</v>
      </c>
      <c r="P64" s="828">
        <v>1.5</v>
      </c>
      <c r="Q64" s="833">
        <v>61</v>
      </c>
    </row>
    <row r="65" spans="1:17" ht="14.45" customHeight="1" x14ac:dyDescent="0.2">
      <c r="A65" s="822" t="s">
        <v>6973</v>
      </c>
      <c r="B65" s="823" t="s">
        <v>6974</v>
      </c>
      <c r="C65" s="823" t="s">
        <v>5728</v>
      </c>
      <c r="D65" s="823" t="s">
        <v>7015</v>
      </c>
      <c r="E65" s="823" t="s">
        <v>7016</v>
      </c>
      <c r="F65" s="832"/>
      <c r="G65" s="832"/>
      <c r="H65" s="832"/>
      <c r="I65" s="832"/>
      <c r="J65" s="832"/>
      <c r="K65" s="832"/>
      <c r="L65" s="832"/>
      <c r="M65" s="832"/>
      <c r="N65" s="832">
        <v>3</v>
      </c>
      <c r="O65" s="832">
        <v>57</v>
      </c>
      <c r="P65" s="828"/>
      <c r="Q65" s="833">
        <v>19</v>
      </c>
    </row>
    <row r="66" spans="1:17" ht="14.45" customHeight="1" x14ac:dyDescent="0.2">
      <c r="A66" s="822" t="s">
        <v>6973</v>
      </c>
      <c r="B66" s="823" t="s">
        <v>6974</v>
      </c>
      <c r="C66" s="823" t="s">
        <v>5728</v>
      </c>
      <c r="D66" s="823" t="s">
        <v>7017</v>
      </c>
      <c r="E66" s="823" t="s">
        <v>7018</v>
      </c>
      <c r="F66" s="832"/>
      <c r="G66" s="832"/>
      <c r="H66" s="832"/>
      <c r="I66" s="832"/>
      <c r="J66" s="832">
        <v>1</v>
      </c>
      <c r="K66" s="832">
        <v>392</v>
      </c>
      <c r="L66" s="832">
        <v>1</v>
      </c>
      <c r="M66" s="832">
        <v>392</v>
      </c>
      <c r="N66" s="832">
        <v>1</v>
      </c>
      <c r="O66" s="832">
        <v>392</v>
      </c>
      <c r="P66" s="828">
        <v>1</v>
      </c>
      <c r="Q66" s="833">
        <v>392</v>
      </c>
    </row>
    <row r="67" spans="1:17" ht="14.45" customHeight="1" x14ac:dyDescent="0.2">
      <c r="A67" s="822" t="s">
        <v>6973</v>
      </c>
      <c r="B67" s="823" t="s">
        <v>6974</v>
      </c>
      <c r="C67" s="823" t="s">
        <v>5728</v>
      </c>
      <c r="D67" s="823" t="s">
        <v>7019</v>
      </c>
      <c r="E67" s="823" t="s">
        <v>7020</v>
      </c>
      <c r="F67" s="832">
        <v>67</v>
      </c>
      <c r="G67" s="832">
        <v>31088</v>
      </c>
      <c r="H67" s="832">
        <v>1.9705882352941178</v>
      </c>
      <c r="I67" s="832">
        <v>464</v>
      </c>
      <c r="J67" s="832">
        <v>34</v>
      </c>
      <c r="K67" s="832">
        <v>15776</v>
      </c>
      <c r="L67" s="832">
        <v>1</v>
      </c>
      <c r="M67" s="832">
        <v>464</v>
      </c>
      <c r="N67" s="832">
        <v>15</v>
      </c>
      <c r="O67" s="832">
        <v>6975</v>
      </c>
      <c r="P67" s="828">
        <v>0.44212728194726164</v>
      </c>
      <c r="Q67" s="833">
        <v>465</v>
      </c>
    </row>
    <row r="68" spans="1:17" ht="14.45" customHeight="1" x14ac:dyDescent="0.2">
      <c r="A68" s="822" t="s">
        <v>6973</v>
      </c>
      <c r="B68" s="823" t="s">
        <v>6974</v>
      </c>
      <c r="C68" s="823" t="s">
        <v>5728</v>
      </c>
      <c r="D68" s="823" t="s">
        <v>7021</v>
      </c>
      <c r="E68" s="823" t="s">
        <v>7022</v>
      </c>
      <c r="F68" s="832"/>
      <c r="G68" s="832"/>
      <c r="H68" s="832"/>
      <c r="I68" s="832"/>
      <c r="J68" s="832"/>
      <c r="K68" s="832"/>
      <c r="L68" s="832"/>
      <c r="M68" s="832"/>
      <c r="N68" s="832">
        <v>3</v>
      </c>
      <c r="O68" s="832">
        <v>939</v>
      </c>
      <c r="P68" s="828"/>
      <c r="Q68" s="833">
        <v>313</v>
      </c>
    </row>
    <row r="69" spans="1:17" ht="14.45" customHeight="1" x14ac:dyDescent="0.2">
      <c r="A69" s="822" t="s">
        <v>6973</v>
      </c>
      <c r="B69" s="823" t="s">
        <v>6974</v>
      </c>
      <c r="C69" s="823" t="s">
        <v>5728</v>
      </c>
      <c r="D69" s="823" t="s">
        <v>7023</v>
      </c>
      <c r="E69" s="823" t="s">
        <v>7024</v>
      </c>
      <c r="F69" s="832">
        <v>140</v>
      </c>
      <c r="G69" s="832">
        <v>119420</v>
      </c>
      <c r="H69" s="832">
        <v>0.77686703096539167</v>
      </c>
      <c r="I69" s="832">
        <v>853</v>
      </c>
      <c r="J69" s="832">
        <v>180</v>
      </c>
      <c r="K69" s="832">
        <v>153720</v>
      </c>
      <c r="L69" s="832">
        <v>1</v>
      </c>
      <c r="M69" s="832">
        <v>854</v>
      </c>
      <c r="N69" s="832">
        <v>116</v>
      </c>
      <c r="O69" s="832">
        <v>99180</v>
      </c>
      <c r="P69" s="828">
        <v>0.64519906323185017</v>
      </c>
      <c r="Q69" s="833">
        <v>855</v>
      </c>
    </row>
    <row r="70" spans="1:17" ht="14.45" customHeight="1" x14ac:dyDescent="0.2">
      <c r="A70" s="822" t="s">
        <v>6973</v>
      </c>
      <c r="B70" s="823" t="s">
        <v>6974</v>
      </c>
      <c r="C70" s="823" t="s">
        <v>5728</v>
      </c>
      <c r="D70" s="823" t="s">
        <v>7025</v>
      </c>
      <c r="E70" s="823" t="s">
        <v>7026</v>
      </c>
      <c r="F70" s="832">
        <v>13</v>
      </c>
      <c r="G70" s="832">
        <v>2431</v>
      </c>
      <c r="H70" s="832">
        <v>1.2930851063829787</v>
      </c>
      <c r="I70" s="832">
        <v>187</v>
      </c>
      <c r="J70" s="832">
        <v>10</v>
      </c>
      <c r="K70" s="832">
        <v>1880</v>
      </c>
      <c r="L70" s="832">
        <v>1</v>
      </c>
      <c r="M70" s="832">
        <v>188</v>
      </c>
      <c r="N70" s="832">
        <v>36</v>
      </c>
      <c r="O70" s="832">
        <v>6768</v>
      </c>
      <c r="P70" s="828">
        <v>3.6</v>
      </c>
      <c r="Q70" s="833">
        <v>188</v>
      </c>
    </row>
    <row r="71" spans="1:17" ht="14.45" customHeight="1" x14ac:dyDescent="0.2">
      <c r="A71" s="822" t="s">
        <v>6973</v>
      </c>
      <c r="B71" s="823" t="s">
        <v>6974</v>
      </c>
      <c r="C71" s="823" t="s">
        <v>5728</v>
      </c>
      <c r="D71" s="823" t="s">
        <v>7027</v>
      </c>
      <c r="E71" s="823" t="s">
        <v>7028</v>
      </c>
      <c r="F71" s="832"/>
      <c r="G71" s="832"/>
      <c r="H71" s="832"/>
      <c r="I71" s="832"/>
      <c r="J71" s="832"/>
      <c r="K71" s="832"/>
      <c r="L71" s="832"/>
      <c r="M71" s="832"/>
      <c r="N71" s="832">
        <v>2</v>
      </c>
      <c r="O71" s="832">
        <v>336</v>
      </c>
      <c r="P71" s="828"/>
      <c r="Q71" s="833">
        <v>168</v>
      </c>
    </row>
    <row r="72" spans="1:17" ht="14.45" customHeight="1" x14ac:dyDescent="0.2">
      <c r="A72" s="822" t="s">
        <v>6973</v>
      </c>
      <c r="B72" s="823" t="s">
        <v>6974</v>
      </c>
      <c r="C72" s="823" t="s">
        <v>5728</v>
      </c>
      <c r="D72" s="823" t="s">
        <v>7029</v>
      </c>
      <c r="E72" s="823" t="s">
        <v>7030</v>
      </c>
      <c r="F72" s="832"/>
      <c r="G72" s="832"/>
      <c r="H72" s="832"/>
      <c r="I72" s="832"/>
      <c r="J72" s="832">
        <v>1</v>
      </c>
      <c r="K72" s="832">
        <v>167</v>
      </c>
      <c r="L72" s="832">
        <v>1</v>
      </c>
      <c r="M72" s="832">
        <v>167</v>
      </c>
      <c r="N72" s="832">
        <v>3</v>
      </c>
      <c r="O72" s="832">
        <v>501</v>
      </c>
      <c r="P72" s="828">
        <v>3</v>
      </c>
      <c r="Q72" s="833">
        <v>167</v>
      </c>
    </row>
    <row r="73" spans="1:17" ht="14.45" customHeight="1" x14ac:dyDescent="0.2">
      <c r="A73" s="822" t="s">
        <v>6973</v>
      </c>
      <c r="B73" s="823" t="s">
        <v>6974</v>
      </c>
      <c r="C73" s="823" t="s">
        <v>5728</v>
      </c>
      <c r="D73" s="823" t="s">
        <v>7031</v>
      </c>
      <c r="E73" s="823" t="s">
        <v>7032</v>
      </c>
      <c r="F73" s="832">
        <v>1</v>
      </c>
      <c r="G73" s="832">
        <v>310</v>
      </c>
      <c r="H73" s="832"/>
      <c r="I73" s="832">
        <v>310</v>
      </c>
      <c r="J73" s="832"/>
      <c r="K73" s="832"/>
      <c r="L73" s="832"/>
      <c r="M73" s="832"/>
      <c r="N73" s="832"/>
      <c r="O73" s="832"/>
      <c r="P73" s="828"/>
      <c r="Q73" s="833"/>
    </row>
    <row r="74" spans="1:17" ht="14.45" customHeight="1" x14ac:dyDescent="0.2">
      <c r="A74" s="822" t="s">
        <v>6973</v>
      </c>
      <c r="B74" s="823" t="s">
        <v>6974</v>
      </c>
      <c r="C74" s="823" t="s">
        <v>5728</v>
      </c>
      <c r="D74" s="823" t="s">
        <v>7033</v>
      </c>
      <c r="E74" s="823" t="s">
        <v>7034</v>
      </c>
      <c r="F74" s="832"/>
      <c r="G74" s="832"/>
      <c r="H74" s="832"/>
      <c r="I74" s="832"/>
      <c r="J74" s="832"/>
      <c r="K74" s="832"/>
      <c r="L74" s="832"/>
      <c r="M74" s="832"/>
      <c r="N74" s="832">
        <v>3</v>
      </c>
      <c r="O74" s="832">
        <v>1062</v>
      </c>
      <c r="P74" s="828"/>
      <c r="Q74" s="833">
        <v>354</v>
      </c>
    </row>
    <row r="75" spans="1:17" ht="14.45" customHeight="1" x14ac:dyDescent="0.2">
      <c r="A75" s="822" t="s">
        <v>6973</v>
      </c>
      <c r="B75" s="823" t="s">
        <v>6974</v>
      </c>
      <c r="C75" s="823" t="s">
        <v>5728</v>
      </c>
      <c r="D75" s="823" t="s">
        <v>7035</v>
      </c>
      <c r="E75" s="823" t="s">
        <v>7036</v>
      </c>
      <c r="F75" s="832"/>
      <c r="G75" s="832"/>
      <c r="H75" s="832"/>
      <c r="I75" s="832"/>
      <c r="J75" s="832"/>
      <c r="K75" s="832"/>
      <c r="L75" s="832"/>
      <c r="M75" s="832"/>
      <c r="N75" s="832">
        <v>4</v>
      </c>
      <c r="O75" s="832">
        <v>1416</v>
      </c>
      <c r="P75" s="828"/>
      <c r="Q75" s="833">
        <v>354</v>
      </c>
    </row>
    <row r="76" spans="1:17" ht="14.45" customHeight="1" x14ac:dyDescent="0.2">
      <c r="A76" s="822" t="s">
        <v>6973</v>
      </c>
      <c r="B76" s="823" t="s">
        <v>6974</v>
      </c>
      <c r="C76" s="823" t="s">
        <v>5728</v>
      </c>
      <c r="D76" s="823" t="s">
        <v>7037</v>
      </c>
      <c r="E76" s="823" t="s">
        <v>7038</v>
      </c>
      <c r="F76" s="832">
        <v>2</v>
      </c>
      <c r="G76" s="832">
        <v>2446</v>
      </c>
      <c r="H76" s="832">
        <v>0.99674001629991849</v>
      </c>
      <c r="I76" s="832">
        <v>1223</v>
      </c>
      <c r="J76" s="832">
        <v>2</v>
      </c>
      <c r="K76" s="832">
        <v>2454</v>
      </c>
      <c r="L76" s="832">
        <v>1</v>
      </c>
      <c r="M76" s="832">
        <v>1227</v>
      </c>
      <c r="N76" s="832"/>
      <c r="O76" s="832"/>
      <c r="P76" s="828"/>
      <c r="Q76" s="833"/>
    </row>
    <row r="77" spans="1:17" ht="14.45" customHeight="1" x14ac:dyDescent="0.2">
      <c r="A77" s="822" t="s">
        <v>6973</v>
      </c>
      <c r="B77" s="823" t="s">
        <v>6974</v>
      </c>
      <c r="C77" s="823" t="s">
        <v>5728</v>
      </c>
      <c r="D77" s="823" t="s">
        <v>7039</v>
      </c>
      <c r="E77" s="823" t="s">
        <v>7040</v>
      </c>
      <c r="F77" s="832">
        <v>454</v>
      </c>
      <c r="G77" s="832">
        <v>357752</v>
      </c>
      <c r="H77" s="832">
        <v>0.89609602388574117</v>
      </c>
      <c r="I77" s="832">
        <v>788</v>
      </c>
      <c r="J77" s="832">
        <v>506</v>
      </c>
      <c r="K77" s="832">
        <v>399234</v>
      </c>
      <c r="L77" s="832">
        <v>1</v>
      </c>
      <c r="M77" s="832">
        <v>789</v>
      </c>
      <c r="N77" s="832">
        <v>500</v>
      </c>
      <c r="O77" s="832">
        <v>395500</v>
      </c>
      <c r="P77" s="828">
        <v>0.9906470891757716</v>
      </c>
      <c r="Q77" s="833">
        <v>791</v>
      </c>
    </row>
    <row r="78" spans="1:17" ht="14.45" customHeight="1" x14ac:dyDescent="0.2">
      <c r="A78" s="822" t="s">
        <v>6973</v>
      </c>
      <c r="B78" s="823" t="s">
        <v>6974</v>
      </c>
      <c r="C78" s="823" t="s">
        <v>5728</v>
      </c>
      <c r="D78" s="823" t="s">
        <v>7041</v>
      </c>
      <c r="E78" s="823" t="s">
        <v>7042</v>
      </c>
      <c r="F78" s="832"/>
      <c r="G78" s="832"/>
      <c r="H78" s="832"/>
      <c r="I78" s="832"/>
      <c r="J78" s="832">
        <v>4</v>
      </c>
      <c r="K78" s="832">
        <v>760</v>
      </c>
      <c r="L78" s="832">
        <v>1</v>
      </c>
      <c r="M78" s="832">
        <v>190</v>
      </c>
      <c r="N78" s="832">
        <v>2</v>
      </c>
      <c r="O78" s="832">
        <v>382</v>
      </c>
      <c r="P78" s="828">
        <v>0.50263157894736843</v>
      </c>
      <c r="Q78" s="833">
        <v>191</v>
      </c>
    </row>
    <row r="79" spans="1:17" ht="14.45" customHeight="1" x14ac:dyDescent="0.2">
      <c r="A79" s="822" t="s">
        <v>6973</v>
      </c>
      <c r="B79" s="823" t="s">
        <v>6974</v>
      </c>
      <c r="C79" s="823" t="s">
        <v>5728</v>
      </c>
      <c r="D79" s="823" t="s">
        <v>7043</v>
      </c>
      <c r="E79" s="823" t="s">
        <v>7044</v>
      </c>
      <c r="F79" s="832"/>
      <c r="G79" s="832"/>
      <c r="H79" s="832"/>
      <c r="I79" s="832"/>
      <c r="J79" s="832"/>
      <c r="K79" s="832"/>
      <c r="L79" s="832"/>
      <c r="M79" s="832"/>
      <c r="N79" s="832">
        <v>2</v>
      </c>
      <c r="O79" s="832">
        <v>732</v>
      </c>
      <c r="P79" s="828"/>
      <c r="Q79" s="833">
        <v>366</v>
      </c>
    </row>
    <row r="80" spans="1:17" ht="14.45" customHeight="1" x14ac:dyDescent="0.2">
      <c r="A80" s="822" t="s">
        <v>6973</v>
      </c>
      <c r="B80" s="823" t="s">
        <v>6974</v>
      </c>
      <c r="C80" s="823" t="s">
        <v>5728</v>
      </c>
      <c r="D80" s="823" t="s">
        <v>7045</v>
      </c>
      <c r="E80" s="823" t="s">
        <v>7046</v>
      </c>
      <c r="F80" s="832"/>
      <c r="G80" s="832"/>
      <c r="H80" s="832"/>
      <c r="I80" s="832"/>
      <c r="J80" s="832"/>
      <c r="K80" s="832"/>
      <c r="L80" s="832"/>
      <c r="M80" s="832"/>
      <c r="N80" s="832">
        <v>11</v>
      </c>
      <c r="O80" s="832">
        <v>2530</v>
      </c>
      <c r="P80" s="828"/>
      <c r="Q80" s="833">
        <v>230</v>
      </c>
    </row>
    <row r="81" spans="1:17" ht="14.45" customHeight="1" x14ac:dyDescent="0.2">
      <c r="A81" s="822" t="s">
        <v>6973</v>
      </c>
      <c r="B81" s="823" t="s">
        <v>6974</v>
      </c>
      <c r="C81" s="823" t="s">
        <v>5728</v>
      </c>
      <c r="D81" s="823" t="s">
        <v>7047</v>
      </c>
      <c r="E81" s="823" t="s">
        <v>7048</v>
      </c>
      <c r="F81" s="832">
        <v>1</v>
      </c>
      <c r="G81" s="832">
        <v>159</v>
      </c>
      <c r="H81" s="832"/>
      <c r="I81" s="832">
        <v>159</v>
      </c>
      <c r="J81" s="832"/>
      <c r="K81" s="832"/>
      <c r="L81" s="832"/>
      <c r="M81" s="832"/>
      <c r="N81" s="832">
        <v>1</v>
      </c>
      <c r="O81" s="832">
        <v>161</v>
      </c>
      <c r="P81" s="828"/>
      <c r="Q81" s="833">
        <v>161</v>
      </c>
    </row>
    <row r="82" spans="1:17" ht="14.45" customHeight="1" x14ac:dyDescent="0.2">
      <c r="A82" s="822" t="s">
        <v>6973</v>
      </c>
      <c r="B82" s="823" t="s">
        <v>6974</v>
      </c>
      <c r="C82" s="823" t="s">
        <v>5728</v>
      </c>
      <c r="D82" s="823" t="s">
        <v>7049</v>
      </c>
      <c r="E82" s="823" t="s">
        <v>7050</v>
      </c>
      <c r="F82" s="832">
        <v>20</v>
      </c>
      <c r="G82" s="832">
        <v>9240</v>
      </c>
      <c r="H82" s="832">
        <v>3.9913606911447084</v>
      </c>
      <c r="I82" s="832">
        <v>462</v>
      </c>
      <c r="J82" s="832">
        <v>5</v>
      </c>
      <c r="K82" s="832">
        <v>2315</v>
      </c>
      <c r="L82" s="832">
        <v>1</v>
      </c>
      <c r="M82" s="832">
        <v>463</v>
      </c>
      <c r="N82" s="832">
        <v>2</v>
      </c>
      <c r="O82" s="832">
        <v>928</v>
      </c>
      <c r="P82" s="828">
        <v>0.40086393088552918</v>
      </c>
      <c r="Q82" s="833">
        <v>464</v>
      </c>
    </row>
    <row r="83" spans="1:17" ht="14.45" customHeight="1" x14ac:dyDescent="0.2">
      <c r="A83" s="822" t="s">
        <v>6973</v>
      </c>
      <c r="B83" s="823" t="s">
        <v>6974</v>
      </c>
      <c r="C83" s="823" t="s">
        <v>5728</v>
      </c>
      <c r="D83" s="823" t="s">
        <v>7051</v>
      </c>
      <c r="E83" s="823" t="s">
        <v>7052</v>
      </c>
      <c r="F83" s="832">
        <v>1</v>
      </c>
      <c r="G83" s="832">
        <v>562</v>
      </c>
      <c r="H83" s="832"/>
      <c r="I83" s="832">
        <v>562</v>
      </c>
      <c r="J83" s="832"/>
      <c r="K83" s="832"/>
      <c r="L83" s="832"/>
      <c r="M83" s="832"/>
      <c r="N83" s="832">
        <v>2</v>
      </c>
      <c r="O83" s="832">
        <v>1128</v>
      </c>
      <c r="P83" s="828"/>
      <c r="Q83" s="833">
        <v>564</v>
      </c>
    </row>
    <row r="84" spans="1:17" ht="14.45" customHeight="1" x14ac:dyDescent="0.2">
      <c r="A84" s="822" t="s">
        <v>6973</v>
      </c>
      <c r="B84" s="823" t="s">
        <v>6974</v>
      </c>
      <c r="C84" s="823" t="s">
        <v>5728</v>
      </c>
      <c r="D84" s="823" t="s">
        <v>7053</v>
      </c>
      <c r="E84" s="823" t="s">
        <v>7054</v>
      </c>
      <c r="F84" s="832">
        <v>4</v>
      </c>
      <c r="G84" s="832">
        <v>532</v>
      </c>
      <c r="H84" s="832">
        <v>1.9850746268656716</v>
      </c>
      <c r="I84" s="832">
        <v>133</v>
      </c>
      <c r="J84" s="832">
        <v>2</v>
      </c>
      <c r="K84" s="832">
        <v>268</v>
      </c>
      <c r="L84" s="832">
        <v>1</v>
      </c>
      <c r="M84" s="832">
        <v>134</v>
      </c>
      <c r="N84" s="832">
        <v>1</v>
      </c>
      <c r="O84" s="832">
        <v>135</v>
      </c>
      <c r="P84" s="828">
        <v>0.50373134328358204</v>
      </c>
      <c r="Q84" s="833">
        <v>135</v>
      </c>
    </row>
    <row r="85" spans="1:17" ht="14.45" customHeight="1" x14ac:dyDescent="0.2">
      <c r="A85" s="822" t="s">
        <v>6973</v>
      </c>
      <c r="B85" s="823" t="s">
        <v>6974</v>
      </c>
      <c r="C85" s="823" t="s">
        <v>5728</v>
      </c>
      <c r="D85" s="823" t="s">
        <v>7055</v>
      </c>
      <c r="E85" s="823" t="s">
        <v>7056</v>
      </c>
      <c r="F85" s="832">
        <v>13</v>
      </c>
      <c r="G85" s="832">
        <v>1157</v>
      </c>
      <c r="H85" s="832">
        <v>0.44827586206896552</v>
      </c>
      <c r="I85" s="832">
        <v>89</v>
      </c>
      <c r="J85" s="832">
        <v>29</v>
      </c>
      <c r="K85" s="832">
        <v>2581</v>
      </c>
      <c r="L85" s="832">
        <v>1</v>
      </c>
      <c r="M85" s="832">
        <v>89</v>
      </c>
      <c r="N85" s="832">
        <v>23</v>
      </c>
      <c r="O85" s="832">
        <v>2070</v>
      </c>
      <c r="P85" s="828">
        <v>0.80201472297559084</v>
      </c>
      <c r="Q85" s="833">
        <v>90</v>
      </c>
    </row>
    <row r="86" spans="1:17" ht="14.45" customHeight="1" x14ac:dyDescent="0.2">
      <c r="A86" s="822" t="s">
        <v>6973</v>
      </c>
      <c r="B86" s="823" t="s">
        <v>6974</v>
      </c>
      <c r="C86" s="823" t="s">
        <v>5728</v>
      </c>
      <c r="D86" s="823" t="s">
        <v>7057</v>
      </c>
      <c r="E86" s="823" t="s">
        <v>7058</v>
      </c>
      <c r="F86" s="832">
        <v>6450</v>
      </c>
      <c r="G86" s="832">
        <v>193500</v>
      </c>
      <c r="H86" s="832">
        <v>0.97964763061968407</v>
      </c>
      <c r="I86" s="832">
        <v>30</v>
      </c>
      <c r="J86" s="832">
        <v>6584</v>
      </c>
      <c r="K86" s="832">
        <v>197520</v>
      </c>
      <c r="L86" s="832">
        <v>1</v>
      </c>
      <c r="M86" s="832">
        <v>30</v>
      </c>
      <c r="N86" s="832">
        <v>6587</v>
      </c>
      <c r="O86" s="832">
        <v>204197</v>
      </c>
      <c r="P86" s="828">
        <v>1.0338041717294451</v>
      </c>
      <c r="Q86" s="833">
        <v>31</v>
      </c>
    </row>
    <row r="87" spans="1:17" ht="14.45" customHeight="1" x14ac:dyDescent="0.2">
      <c r="A87" s="822" t="s">
        <v>6973</v>
      </c>
      <c r="B87" s="823" t="s">
        <v>6974</v>
      </c>
      <c r="C87" s="823" t="s">
        <v>5728</v>
      </c>
      <c r="D87" s="823" t="s">
        <v>7059</v>
      </c>
      <c r="E87" s="823" t="s">
        <v>7060</v>
      </c>
      <c r="F87" s="832">
        <v>3</v>
      </c>
      <c r="G87" s="832">
        <v>150</v>
      </c>
      <c r="H87" s="832">
        <v>0.75</v>
      </c>
      <c r="I87" s="832">
        <v>50</v>
      </c>
      <c r="J87" s="832">
        <v>4</v>
      </c>
      <c r="K87" s="832">
        <v>200</v>
      </c>
      <c r="L87" s="832">
        <v>1</v>
      </c>
      <c r="M87" s="832">
        <v>50</v>
      </c>
      <c r="N87" s="832">
        <v>6</v>
      </c>
      <c r="O87" s="832">
        <v>300</v>
      </c>
      <c r="P87" s="828">
        <v>1.5</v>
      </c>
      <c r="Q87" s="833">
        <v>50</v>
      </c>
    </row>
    <row r="88" spans="1:17" ht="14.45" customHeight="1" x14ac:dyDescent="0.2">
      <c r="A88" s="822" t="s">
        <v>6973</v>
      </c>
      <c r="B88" s="823" t="s">
        <v>6974</v>
      </c>
      <c r="C88" s="823" t="s">
        <v>5728</v>
      </c>
      <c r="D88" s="823" t="s">
        <v>7061</v>
      </c>
      <c r="E88" s="823" t="s">
        <v>7062</v>
      </c>
      <c r="F88" s="832">
        <v>1112</v>
      </c>
      <c r="G88" s="832">
        <v>13344</v>
      </c>
      <c r="H88" s="832">
        <v>0.9075698836972047</v>
      </c>
      <c r="I88" s="832">
        <v>12</v>
      </c>
      <c r="J88" s="832">
        <v>1131</v>
      </c>
      <c r="K88" s="832">
        <v>14703</v>
      </c>
      <c r="L88" s="832">
        <v>1</v>
      </c>
      <c r="M88" s="832">
        <v>13</v>
      </c>
      <c r="N88" s="832">
        <v>1076</v>
      </c>
      <c r="O88" s="832">
        <v>13988</v>
      </c>
      <c r="P88" s="828">
        <v>0.95137046861184793</v>
      </c>
      <c r="Q88" s="833">
        <v>13</v>
      </c>
    </row>
    <row r="89" spans="1:17" ht="14.45" customHeight="1" x14ac:dyDescent="0.2">
      <c r="A89" s="822" t="s">
        <v>6973</v>
      </c>
      <c r="B89" s="823" t="s">
        <v>6974</v>
      </c>
      <c r="C89" s="823" t="s">
        <v>5728</v>
      </c>
      <c r="D89" s="823" t="s">
        <v>7063</v>
      </c>
      <c r="E89" s="823" t="s">
        <v>7064</v>
      </c>
      <c r="F89" s="832">
        <v>7</v>
      </c>
      <c r="G89" s="832">
        <v>1281</v>
      </c>
      <c r="H89" s="832">
        <v>0.58016304347826086</v>
      </c>
      <c r="I89" s="832">
        <v>183</v>
      </c>
      <c r="J89" s="832">
        <v>12</v>
      </c>
      <c r="K89" s="832">
        <v>2208</v>
      </c>
      <c r="L89" s="832">
        <v>1</v>
      </c>
      <c r="M89" s="832">
        <v>184</v>
      </c>
      <c r="N89" s="832">
        <v>15</v>
      </c>
      <c r="O89" s="832">
        <v>2775</v>
      </c>
      <c r="P89" s="828">
        <v>1.2567934782608696</v>
      </c>
      <c r="Q89" s="833">
        <v>185</v>
      </c>
    </row>
    <row r="90" spans="1:17" ht="14.45" customHeight="1" x14ac:dyDescent="0.2">
      <c r="A90" s="822" t="s">
        <v>6973</v>
      </c>
      <c r="B90" s="823" t="s">
        <v>6974</v>
      </c>
      <c r="C90" s="823" t="s">
        <v>5728</v>
      </c>
      <c r="D90" s="823" t="s">
        <v>7065</v>
      </c>
      <c r="E90" s="823" t="s">
        <v>7066</v>
      </c>
      <c r="F90" s="832">
        <v>61</v>
      </c>
      <c r="G90" s="832">
        <v>4453</v>
      </c>
      <c r="H90" s="832">
        <v>0.93846153846153846</v>
      </c>
      <c r="I90" s="832">
        <v>73</v>
      </c>
      <c r="J90" s="832">
        <v>65</v>
      </c>
      <c r="K90" s="832">
        <v>4745</v>
      </c>
      <c r="L90" s="832">
        <v>1</v>
      </c>
      <c r="M90" s="832">
        <v>73</v>
      </c>
      <c r="N90" s="832">
        <v>27</v>
      </c>
      <c r="O90" s="832">
        <v>1998</v>
      </c>
      <c r="P90" s="828">
        <v>0.42107481559536353</v>
      </c>
      <c r="Q90" s="833">
        <v>74</v>
      </c>
    </row>
    <row r="91" spans="1:17" ht="14.45" customHeight="1" x14ac:dyDescent="0.2">
      <c r="A91" s="822" t="s">
        <v>6973</v>
      </c>
      <c r="B91" s="823" t="s">
        <v>6974</v>
      </c>
      <c r="C91" s="823" t="s">
        <v>5728</v>
      </c>
      <c r="D91" s="823" t="s">
        <v>7067</v>
      </c>
      <c r="E91" s="823" t="s">
        <v>7068</v>
      </c>
      <c r="F91" s="832">
        <v>6</v>
      </c>
      <c r="G91" s="832">
        <v>1104</v>
      </c>
      <c r="H91" s="832">
        <v>0.85250965250965249</v>
      </c>
      <c r="I91" s="832">
        <v>184</v>
      </c>
      <c r="J91" s="832">
        <v>7</v>
      </c>
      <c r="K91" s="832">
        <v>1295</v>
      </c>
      <c r="L91" s="832">
        <v>1</v>
      </c>
      <c r="M91" s="832">
        <v>185</v>
      </c>
      <c r="N91" s="832">
        <v>13</v>
      </c>
      <c r="O91" s="832">
        <v>2418</v>
      </c>
      <c r="P91" s="828">
        <v>1.8671814671814673</v>
      </c>
      <c r="Q91" s="833">
        <v>186</v>
      </c>
    </row>
    <row r="92" spans="1:17" ht="14.45" customHeight="1" x14ac:dyDescent="0.2">
      <c r="A92" s="822" t="s">
        <v>6973</v>
      </c>
      <c r="B92" s="823" t="s">
        <v>6974</v>
      </c>
      <c r="C92" s="823" t="s">
        <v>5728</v>
      </c>
      <c r="D92" s="823" t="s">
        <v>7069</v>
      </c>
      <c r="E92" s="823" t="s">
        <v>7070</v>
      </c>
      <c r="F92" s="832">
        <v>1106</v>
      </c>
      <c r="G92" s="832">
        <v>164794</v>
      </c>
      <c r="H92" s="832">
        <v>0.9365956237567491</v>
      </c>
      <c r="I92" s="832">
        <v>149</v>
      </c>
      <c r="J92" s="832">
        <v>1173</v>
      </c>
      <c r="K92" s="832">
        <v>175950</v>
      </c>
      <c r="L92" s="832">
        <v>1</v>
      </c>
      <c r="M92" s="832">
        <v>150</v>
      </c>
      <c r="N92" s="832">
        <v>1116</v>
      </c>
      <c r="O92" s="832">
        <v>167400</v>
      </c>
      <c r="P92" s="828">
        <v>0.95140664961636834</v>
      </c>
      <c r="Q92" s="833">
        <v>150</v>
      </c>
    </row>
    <row r="93" spans="1:17" ht="14.45" customHeight="1" x14ac:dyDescent="0.2">
      <c r="A93" s="822" t="s">
        <v>6973</v>
      </c>
      <c r="B93" s="823" t="s">
        <v>6974</v>
      </c>
      <c r="C93" s="823" t="s">
        <v>5728</v>
      </c>
      <c r="D93" s="823" t="s">
        <v>7071</v>
      </c>
      <c r="E93" s="823" t="s">
        <v>7072</v>
      </c>
      <c r="F93" s="832">
        <v>6216</v>
      </c>
      <c r="G93" s="832">
        <v>186480</v>
      </c>
      <c r="H93" s="832">
        <v>0.98199052132701425</v>
      </c>
      <c r="I93" s="832">
        <v>30</v>
      </c>
      <c r="J93" s="832">
        <v>6330</v>
      </c>
      <c r="K93" s="832">
        <v>189900</v>
      </c>
      <c r="L93" s="832">
        <v>1</v>
      </c>
      <c r="M93" s="832">
        <v>30</v>
      </c>
      <c r="N93" s="832">
        <v>6308</v>
      </c>
      <c r="O93" s="832">
        <v>195548</v>
      </c>
      <c r="P93" s="828">
        <v>1.0297419694576093</v>
      </c>
      <c r="Q93" s="833">
        <v>31</v>
      </c>
    </row>
    <row r="94" spans="1:17" ht="14.45" customHeight="1" x14ac:dyDescent="0.2">
      <c r="A94" s="822" t="s">
        <v>6973</v>
      </c>
      <c r="B94" s="823" t="s">
        <v>6974</v>
      </c>
      <c r="C94" s="823" t="s">
        <v>5728</v>
      </c>
      <c r="D94" s="823" t="s">
        <v>7073</v>
      </c>
      <c r="E94" s="823" t="s">
        <v>7074</v>
      </c>
      <c r="F94" s="832">
        <v>202</v>
      </c>
      <c r="G94" s="832">
        <v>6262</v>
      </c>
      <c r="H94" s="832">
        <v>0.93953488372093019</v>
      </c>
      <c r="I94" s="832">
        <v>31</v>
      </c>
      <c r="J94" s="832">
        <v>215</v>
      </c>
      <c r="K94" s="832">
        <v>6665</v>
      </c>
      <c r="L94" s="832">
        <v>1</v>
      </c>
      <c r="M94" s="832">
        <v>31</v>
      </c>
      <c r="N94" s="832">
        <v>206</v>
      </c>
      <c r="O94" s="832">
        <v>6386</v>
      </c>
      <c r="P94" s="828">
        <v>0.95813953488372094</v>
      </c>
      <c r="Q94" s="833">
        <v>31</v>
      </c>
    </row>
    <row r="95" spans="1:17" ht="14.45" customHeight="1" x14ac:dyDescent="0.2">
      <c r="A95" s="822" t="s">
        <v>6973</v>
      </c>
      <c r="B95" s="823" t="s">
        <v>6974</v>
      </c>
      <c r="C95" s="823" t="s">
        <v>5728</v>
      </c>
      <c r="D95" s="823" t="s">
        <v>7075</v>
      </c>
      <c r="E95" s="823" t="s">
        <v>7076</v>
      </c>
      <c r="F95" s="832">
        <v>297</v>
      </c>
      <c r="G95" s="832">
        <v>8019</v>
      </c>
      <c r="H95" s="832">
        <v>0.92384792626728107</v>
      </c>
      <c r="I95" s="832">
        <v>27</v>
      </c>
      <c r="J95" s="832">
        <v>310</v>
      </c>
      <c r="K95" s="832">
        <v>8680</v>
      </c>
      <c r="L95" s="832">
        <v>1</v>
      </c>
      <c r="M95" s="832">
        <v>28</v>
      </c>
      <c r="N95" s="832">
        <v>302</v>
      </c>
      <c r="O95" s="832">
        <v>8456</v>
      </c>
      <c r="P95" s="828">
        <v>0.97419354838709682</v>
      </c>
      <c r="Q95" s="833">
        <v>28</v>
      </c>
    </row>
    <row r="96" spans="1:17" ht="14.45" customHeight="1" x14ac:dyDescent="0.2">
      <c r="A96" s="822" t="s">
        <v>6973</v>
      </c>
      <c r="B96" s="823" t="s">
        <v>6974</v>
      </c>
      <c r="C96" s="823" t="s">
        <v>5728</v>
      </c>
      <c r="D96" s="823" t="s">
        <v>7077</v>
      </c>
      <c r="E96" s="823" t="s">
        <v>7078</v>
      </c>
      <c r="F96" s="832"/>
      <c r="G96" s="832"/>
      <c r="H96" s="832"/>
      <c r="I96" s="832"/>
      <c r="J96" s="832">
        <v>1</v>
      </c>
      <c r="K96" s="832">
        <v>257</v>
      </c>
      <c r="L96" s="832">
        <v>1</v>
      </c>
      <c r="M96" s="832">
        <v>257</v>
      </c>
      <c r="N96" s="832"/>
      <c r="O96" s="832"/>
      <c r="P96" s="828"/>
      <c r="Q96" s="833"/>
    </row>
    <row r="97" spans="1:17" ht="14.45" customHeight="1" x14ac:dyDescent="0.2">
      <c r="A97" s="822" t="s">
        <v>6973</v>
      </c>
      <c r="B97" s="823" t="s">
        <v>6974</v>
      </c>
      <c r="C97" s="823" t="s">
        <v>5728</v>
      </c>
      <c r="D97" s="823" t="s">
        <v>7079</v>
      </c>
      <c r="E97" s="823" t="s">
        <v>7080</v>
      </c>
      <c r="F97" s="832">
        <v>4</v>
      </c>
      <c r="G97" s="832">
        <v>88</v>
      </c>
      <c r="H97" s="832">
        <v>0.2391304347826087</v>
      </c>
      <c r="I97" s="832">
        <v>22</v>
      </c>
      <c r="J97" s="832">
        <v>16</v>
      </c>
      <c r="K97" s="832">
        <v>368</v>
      </c>
      <c r="L97" s="832">
        <v>1</v>
      </c>
      <c r="M97" s="832">
        <v>23</v>
      </c>
      <c r="N97" s="832">
        <v>13</v>
      </c>
      <c r="O97" s="832">
        <v>299</v>
      </c>
      <c r="P97" s="828">
        <v>0.8125</v>
      </c>
      <c r="Q97" s="833">
        <v>23</v>
      </c>
    </row>
    <row r="98" spans="1:17" ht="14.45" customHeight="1" x14ac:dyDescent="0.2">
      <c r="A98" s="822" t="s">
        <v>6973</v>
      </c>
      <c r="B98" s="823" t="s">
        <v>6974</v>
      </c>
      <c r="C98" s="823" t="s">
        <v>5728</v>
      </c>
      <c r="D98" s="823" t="s">
        <v>7081</v>
      </c>
      <c r="E98" s="823" t="s">
        <v>7082</v>
      </c>
      <c r="F98" s="832"/>
      <c r="G98" s="832"/>
      <c r="H98" s="832"/>
      <c r="I98" s="832"/>
      <c r="J98" s="832"/>
      <c r="K98" s="832"/>
      <c r="L98" s="832"/>
      <c r="M98" s="832"/>
      <c r="N98" s="832">
        <v>1</v>
      </c>
      <c r="O98" s="832">
        <v>882</v>
      </c>
      <c r="P98" s="828"/>
      <c r="Q98" s="833">
        <v>882</v>
      </c>
    </row>
    <row r="99" spans="1:17" ht="14.45" customHeight="1" x14ac:dyDescent="0.2">
      <c r="A99" s="822" t="s">
        <v>6973</v>
      </c>
      <c r="B99" s="823" t="s">
        <v>6974</v>
      </c>
      <c r="C99" s="823" t="s">
        <v>5728</v>
      </c>
      <c r="D99" s="823" t="s">
        <v>7083</v>
      </c>
      <c r="E99" s="823" t="s">
        <v>7084</v>
      </c>
      <c r="F99" s="832">
        <v>507</v>
      </c>
      <c r="G99" s="832">
        <v>12675</v>
      </c>
      <c r="H99" s="832">
        <v>0.9769539078156313</v>
      </c>
      <c r="I99" s="832">
        <v>25</v>
      </c>
      <c r="J99" s="832">
        <v>499</v>
      </c>
      <c r="K99" s="832">
        <v>12974</v>
      </c>
      <c r="L99" s="832">
        <v>1</v>
      </c>
      <c r="M99" s="832">
        <v>26</v>
      </c>
      <c r="N99" s="832">
        <v>429</v>
      </c>
      <c r="O99" s="832">
        <v>11154</v>
      </c>
      <c r="P99" s="828">
        <v>0.85971943887775548</v>
      </c>
      <c r="Q99" s="833">
        <v>26</v>
      </c>
    </row>
    <row r="100" spans="1:17" ht="14.45" customHeight="1" x14ac:dyDescent="0.2">
      <c r="A100" s="822" t="s">
        <v>6973</v>
      </c>
      <c r="B100" s="823" t="s">
        <v>6974</v>
      </c>
      <c r="C100" s="823" t="s">
        <v>5728</v>
      </c>
      <c r="D100" s="823" t="s">
        <v>7085</v>
      </c>
      <c r="E100" s="823" t="s">
        <v>7086</v>
      </c>
      <c r="F100" s="832">
        <v>21</v>
      </c>
      <c r="G100" s="832">
        <v>693</v>
      </c>
      <c r="H100" s="832">
        <v>1.5</v>
      </c>
      <c r="I100" s="832">
        <v>33</v>
      </c>
      <c r="J100" s="832">
        <v>14</v>
      </c>
      <c r="K100" s="832">
        <v>462</v>
      </c>
      <c r="L100" s="832">
        <v>1</v>
      </c>
      <c r="M100" s="832">
        <v>33</v>
      </c>
      <c r="N100" s="832">
        <v>23</v>
      </c>
      <c r="O100" s="832">
        <v>759</v>
      </c>
      <c r="P100" s="828">
        <v>1.6428571428571428</v>
      </c>
      <c r="Q100" s="833">
        <v>33</v>
      </c>
    </row>
    <row r="101" spans="1:17" ht="14.45" customHeight="1" x14ac:dyDescent="0.2">
      <c r="A101" s="822" t="s">
        <v>6973</v>
      </c>
      <c r="B101" s="823" t="s">
        <v>6974</v>
      </c>
      <c r="C101" s="823" t="s">
        <v>5728</v>
      </c>
      <c r="D101" s="823" t="s">
        <v>7087</v>
      </c>
      <c r="E101" s="823" t="s">
        <v>7088</v>
      </c>
      <c r="F101" s="832">
        <v>3</v>
      </c>
      <c r="G101" s="832">
        <v>90</v>
      </c>
      <c r="H101" s="832">
        <v>0.375</v>
      </c>
      <c r="I101" s="832">
        <v>30</v>
      </c>
      <c r="J101" s="832">
        <v>8</v>
      </c>
      <c r="K101" s="832">
        <v>240</v>
      </c>
      <c r="L101" s="832">
        <v>1</v>
      </c>
      <c r="M101" s="832">
        <v>30</v>
      </c>
      <c r="N101" s="832">
        <v>23</v>
      </c>
      <c r="O101" s="832">
        <v>690</v>
      </c>
      <c r="P101" s="828">
        <v>2.875</v>
      </c>
      <c r="Q101" s="833">
        <v>30</v>
      </c>
    </row>
    <row r="102" spans="1:17" ht="14.45" customHeight="1" x14ac:dyDescent="0.2">
      <c r="A102" s="822" t="s">
        <v>6973</v>
      </c>
      <c r="B102" s="823" t="s">
        <v>6974</v>
      </c>
      <c r="C102" s="823" t="s">
        <v>5728</v>
      </c>
      <c r="D102" s="823" t="s">
        <v>7089</v>
      </c>
      <c r="E102" s="823" t="s">
        <v>7090</v>
      </c>
      <c r="F102" s="832"/>
      <c r="G102" s="832"/>
      <c r="H102" s="832"/>
      <c r="I102" s="832"/>
      <c r="J102" s="832"/>
      <c r="K102" s="832"/>
      <c r="L102" s="832"/>
      <c r="M102" s="832"/>
      <c r="N102" s="832">
        <v>1</v>
      </c>
      <c r="O102" s="832">
        <v>83</v>
      </c>
      <c r="P102" s="828"/>
      <c r="Q102" s="833">
        <v>83</v>
      </c>
    </row>
    <row r="103" spans="1:17" ht="14.45" customHeight="1" x14ac:dyDescent="0.2">
      <c r="A103" s="822" t="s">
        <v>6973</v>
      </c>
      <c r="B103" s="823" t="s">
        <v>6974</v>
      </c>
      <c r="C103" s="823" t="s">
        <v>5728</v>
      </c>
      <c r="D103" s="823" t="s">
        <v>7091</v>
      </c>
      <c r="E103" s="823" t="s">
        <v>7092</v>
      </c>
      <c r="F103" s="832">
        <v>2</v>
      </c>
      <c r="G103" s="832">
        <v>410</v>
      </c>
      <c r="H103" s="832">
        <v>2.0098039215686274</v>
      </c>
      <c r="I103" s="832">
        <v>205</v>
      </c>
      <c r="J103" s="832">
        <v>1</v>
      </c>
      <c r="K103" s="832">
        <v>204</v>
      </c>
      <c r="L103" s="832">
        <v>1</v>
      </c>
      <c r="M103" s="832">
        <v>204</v>
      </c>
      <c r="N103" s="832">
        <v>1</v>
      </c>
      <c r="O103" s="832">
        <v>204</v>
      </c>
      <c r="P103" s="828">
        <v>1</v>
      </c>
      <c r="Q103" s="833">
        <v>204</v>
      </c>
    </row>
    <row r="104" spans="1:17" ht="14.45" customHeight="1" x14ac:dyDescent="0.2">
      <c r="A104" s="822" t="s">
        <v>6973</v>
      </c>
      <c r="B104" s="823" t="s">
        <v>6974</v>
      </c>
      <c r="C104" s="823" t="s">
        <v>5728</v>
      </c>
      <c r="D104" s="823" t="s">
        <v>7093</v>
      </c>
      <c r="E104" s="823" t="s">
        <v>7094</v>
      </c>
      <c r="F104" s="832">
        <v>321</v>
      </c>
      <c r="G104" s="832">
        <v>8346</v>
      </c>
      <c r="H104" s="832">
        <v>0.96107784431137722</v>
      </c>
      <c r="I104" s="832">
        <v>26</v>
      </c>
      <c r="J104" s="832">
        <v>334</v>
      </c>
      <c r="K104" s="832">
        <v>8684</v>
      </c>
      <c r="L104" s="832">
        <v>1</v>
      </c>
      <c r="M104" s="832">
        <v>26</v>
      </c>
      <c r="N104" s="832">
        <v>284</v>
      </c>
      <c r="O104" s="832">
        <v>7384</v>
      </c>
      <c r="P104" s="828">
        <v>0.85029940119760483</v>
      </c>
      <c r="Q104" s="833">
        <v>26</v>
      </c>
    </row>
    <row r="105" spans="1:17" ht="14.45" customHeight="1" x14ac:dyDescent="0.2">
      <c r="A105" s="822" t="s">
        <v>6973</v>
      </c>
      <c r="B105" s="823" t="s">
        <v>6974</v>
      </c>
      <c r="C105" s="823" t="s">
        <v>5728</v>
      </c>
      <c r="D105" s="823" t="s">
        <v>7095</v>
      </c>
      <c r="E105" s="823" t="s">
        <v>7096</v>
      </c>
      <c r="F105" s="832">
        <v>51</v>
      </c>
      <c r="G105" s="832">
        <v>4284</v>
      </c>
      <c r="H105" s="832">
        <v>0.52040816326530615</v>
      </c>
      <c r="I105" s="832">
        <v>84</v>
      </c>
      <c r="J105" s="832">
        <v>98</v>
      </c>
      <c r="K105" s="832">
        <v>8232</v>
      </c>
      <c r="L105" s="832">
        <v>1</v>
      </c>
      <c r="M105" s="832">
        <v>84</v>
      </c>
      <c r="N105" s="832">
        <v>85</v>
      </c>
      <c r="O105" s="832">
        <v>7140</v>
      </c>
      <c r="P105" s="828">
        <v>0.86734693877551017</v>
      </c>
      <c r="Q105" s="833">
        <v>84</v>
      </c>
    </row>
    <row r="106" spans="1:17" ht="14.45" customHeight="1" x14ac:dyDescent="0.2">
      <c r="A106" s="822" t="s">
        <v>6973</v>
      </c>
      <c r="B106" s="823" t="s">
        <v>6974</v>
      </c>
      <c r="C106" s="823" t="s">
        <v>5728</v>
      </c>
      <c r="D106" s="823" t="s">
        <v>7097</v>
      </c>
      <c r="E106" s="823" t="s">
        <v>7098</v>
      </c>
      <c r="F106" s="832">
        <v>15</v>
      </c>
      <c r="G106" s="832">
        <v>2640</v>
      </c>
      <c r="H106" s="832">
        <v>1.0653753026634383</v>
      </c>
      <c r="I106" s="832">
        <v>176</v>
      </c>
      <c r="J106" s="832">
        <v>14</v>
      </c>
      <c r="K106" s="832">
        <v>2478</v>
      </c>
      <c r="L106" s="832">
        <v>1</v>
      </c>
      <c r="M106" s="832">
        <v>177</v>
      </c>
      <c r="N106" s="832">
        <v>16</v>
      </c>
      <c r="O106" s="832">
        <v>2848</v>
      </c>
      <c r="P106" s="828">
        <v>1.1493139628732849</v>
      </c>
      <c r="Q106" s="833">
        <v>178</v>
      </c>
    </row>
    <row r="107" spans="1:17" ht="14.45" customHeight="1" x14ac:dyDescent="0.2">
      <c r="A107" s="822" t="s">
        <v>6973</v>
      </c>
      <c r="B107" s="823" t="s">
        <v>6974</v>
      </c>
      <c r="C107" s="823" t="s">
        <v>5728</v>
      </c>
      <c r="D107" s="823" t="s">
        <v>7099</v>
      </c>
      <c r="E107" s="823" t="s">
        <v>7100</v>
      </c>
      <c r="F107" s="832"/>
      <c r="G107" s="832"/>
      <c r="H107" s="832"/>
      <c r="I107" s="832"/>
      <c r="J107" s="832">
        <v>1</v>
      </c>
      <c r="K107" s="832">
        <v>254</v>
      </c>
      <c r="L107" s="832">
        <v>1</v>
      </c>
      <c r="M107" s="832">
        <v>254</v>
      </c>
      <c r="N107" s="832">
        <v>3</v>
      </c>
      <c r="O107" s="832">
        <v>765</v>
      </c>
      <c r="P107" s="828">
        <v>3.0118110236220472</v>
      </c>
      <c r="Q107" s="833">
        <v>255</v>
      </c>
    </row>
    <row r="108" spans="1:17" ht="14.45" customHeight="1" x14ac:dyDescent="0.2">
      <c r="A108" s="822" t="s">
        <v>6973</v>
      </c>
      <c r="B108" s="823" t="s">
        <v>6974</v>
      </c>
      <c r="C108" s="823" t="s">
        <v>5728</v>
      </c>
      <c r="D108" s="823" t="s">
        <v>7101</v>
      </c>
      <c r="E108" s="823" t="s">
        <v>7102</v>
      </c>
      <c r="F108" s="832">
        <v>236</v>
      </c>
      <c r="G108" s="832">
        <v>3540</v>
      </c>
      <c r="H108" s="832">
        <v>0.53442028985507251</v>
      </c>
      <c r="I108" s="832">
        <v>15</v>
      </c>
      <c r="J108" s="832">
        <v>414</v>
      </c>
      <c r="K108" s="832">
        <v>6624</v>
      </c>
      <c r="L108" s="832">
        <v>1</v>
      </c>
      <c r="M108" s="832">
        <v>16</v>
      </c>
      <c r="N108" s="832">
        <v>495</v>
      </c>
      <c r="O108" s="832">
        <v>7920</v>
      </c>
      <c r="P108" s="828">
        <v>1.1956521739130435</v>
      </c>
      <c r="Q108" s="833">
        <v>16</v>
      </c>
    </row>
    <row r="109" spans="1:17" ht="14.45" customHeight="1" x14ac:dyDescent="0.2">
      <c r="A109" s="822" t="s">
        <v>6973</v>
      </c>
      <c r="B109" s="823" t="s">
        <v>6974</v>
      </c>
      <c r="C109" s="823" t="s">
        <v>5728</v>
      </c>
      <c r="D109" s="823" t="s">
        <v>7103</v>
      </c>
      <c r="E109" s="823" t="s">
        <v>7104</v>
      </c>
      <c r="F109" s="832">
        <v>125</v>
      </c>
      <c r="G109" s="832">
        <v>2875</v>
      </c>
      <c r="H109" s="832">
        <v>0.70621468926553677</v>
      </c>
      <c r="I109" s="832">
        <v>23</v>
      </c>
      <c r="J109" s="832">
        <v>177</v>
      </c>
      <c r="K109" s="832">
        <v>4071</v>
      </c>
      <c r="L109" s="832">
        <v>1</v>
      </c>
      <c r="M109" s="832">
        <v>23</v>
      </c>
      <c r="N109" s="832">
        <v>192</v>
      </c>
      <c r="O109" s="832">
        <v>4416</v>
      </c>
      <c r="P109" s="828">
        <v>1.0847457627118644</v>
      </c>
      <c r="Q109" s="833">
        <v>23</v>
      </c>
    </row>
    <row r="110" spans="1:17" ht="14.45" customHeight="1" x14ac:dyDescent="0.2">
      <c r="A110" s="822" t="s">
        <v>6973</v>
      </c>
      <c r="B110" s="823" t="s">
        <v>6974</v>
      </c>
      <c r="C110" s="823" t="s">
        <v>5728</v>
      </c>
      <c r="D110" s="823" t="s">
        <v>7105</v>
      </c>
      <c r="E110" s="823" t="s">
        <v>7106</v>
      </c>
      <c r="F110" s="832"/>
      <c r="G110" s="832"/>
      <c r="H110" s="832"/>
      <c r="I110" s="832"/>
      <c r="J110" s="832">
        <v>1</v>
      </c>
      <c r="K110" s="832">
        <v>253</v>
      </c>
      <c r="L110" s="832">
        <v>1</v>
      </c>
      <c r="M110" s="832">
        <v>253</v>
      </c>
      <c r="N110" s="832">
        <v>3</v>
      </c>
      <c r="O110" s="832">
        <v>762</v>
      </c>
      <c r="P110" s="828">
        <v>3.0118577075098814</v>
      </c>
      <c r="Q110" s="833">
        <v>254</v>
      </c>
    </row>
    <row r="111" spans="1:17" ht="14.45" customHeight="1" x14ac:dyDescent="0.2">
      <c r="A111" s="822" t="s">
        <v>6973</v>
      </c>
      <c r="B111" s="823" t="s">
        <v>6974</v>
      </c>
      <c r="C111" s="823" t="s">
        <v>5728</v>
      </c>
      <c r="D111" s="823" t="s">
        <v>7107</v>
      </c>
      <c r="E111" s="823" t="s">
        <v>7108</v>
      </c>
      <c r="F111" s="832">
        <v>147</v>
      </c>
      <c r="G111" s="832">
        <v>5439</v>
      </c>
      <c r="H111" s="832">
        <v>0.69668246445497628</v>
      </c>
      <c r="I111" s="832">
        <v>37</v>
      </c>
      <c r="J111" s="832">
        <v>211</v>
      </c>
      <c r="K111" s="832">
        <v>7807</v>
      </c>
      <c r="L111" s="832">
        <v>1</v>
      </c>
      <c r="M111" s="832">
        <v>37</v>
      </c>
      <c r="N111" s="832">
        <v>310</v>
      </c>
      <c r="O111" s="832">
        <v>11470</v>
      </c>
      <c r="P111" s="828">
        <v>1.4691943127962086</v>
      </c>
      <c r="Q111" s="833">
        <v>37</v>
      </c>
    </row>
    <row r="112" spans="1:17" ht="14.45" customHeight="1" x14ac:dyDescent="0.2">
      <c r="A112" s="822" t="s">
        <v>6973</v>
      </c>
      <c r="B112" s="823" t="s">
        <v>6974</v>
      </c>
      <c r="C112" s="823" t="s">
        <v>5728</v>
      </c>
      <c r="D112" s="823" t="s">
        <v>7109</v>
      </c>
      <c r="E112" s="823" t="s">
        <v>7110</v>
      </c>
      <c r="F112" s="832">
        <v>6079</v>
      </c>
      <c r="G112" s="832">
        <v>139817</v>
      </c>
      <c r="H112" s="832">
        <v>0.98733149261003739</v>
      </c>
      <c r="I112" s="832">
        <v>23</v>
      </c>
      <c r="J112" s="832">
        <v>6157</v>
      </c>
      <c r="K112" s="832">
        <v>141611</v>
      </c>
      <c r="L112" s="832">
        <v>1</v>
      </c>
      <c r="M112" s="832">
        <v>23</v>
      </c>
      <c r="N112" s="832">
        <v>6178</v>
      </c>
      <c r="O112" s="832">
        <v>142094</v>
      </c>
      <c r="P112" s="828">
        <v>1.0034107519896054</v>
      </c>
      <c r="Q112" s="833">
        <v>23</v>
      </c>
    </row>
    <row r="113" spans="1:17" ht="14.45" customHeight="1" x14ac:dyDescent="0.2">
      <c r="A113" s="822" t="s">
        <v>6973</v>
      </c>
      <c r="B113" s="823" t="s">
        <v>6974</v>
      </c>
      <c r="C113" s="823" t="s">
        <v>5728</v>
      </c>
      <c r="D113" s="823" t="s">
        <v>7111</v>
      </c>
      <c r="E113" s="823" t="s">
        <v>7112</v>
      </c>
      <c r="F113" s="832"/>
      <c r="G113" s="832"/>
      <c r="H113" s="832"/>
      <c r="I113" s="832"/>
      <c r="J113" s="832">
        <v>1</v>
      </c>
      <c r="K113" s="832">
        <v>402</v>
      </c>
      <c r="L113" s="832">
        <v>1</v>
      </c>
      <c r="M113" s="832">
        <v>402</v>
      </c>
      <c r="N113" s="832"/>
      <c r="O113" s="832"/>
      <c r="P113" s="828"/>
      <c r="Q113" s="833"/>
    </row>
    <row r="114" spans="1:17" ht="14.45" customHeight="1" x14ac:dyDescent="0.2">
      <c r="A114" s="822" t="s">
        <v>6973</v>
      </c>
      <c r="B114" s="823" t="s">
        <v>6974</v>
      </c>
      <c r="C114" s="823" t="s">
        <v>5728</v>
      </c>
      <c r="D114" s="823" t="s">
        <v>7113</v>
      </c>
      <c r="E114" s="823" t="s">
        <v>7114</v>
      </c>
      <c r="F114" s="832">
        <v>1</v>
      </c>
      <c r="G114" s="832">
        <v>171</v>
      </c>
      <c r="H114" s="832"/>
      <c r="I114" s="832">
        <v>171</v>
      </c>
      <c r="J114" s="832"/>
      <c r="K114" s="832"/>
      <c r="L114" s="832"/>
      <c r="M114" s="832"/>
      <c r="N114" s="832">
        <v>4</v>
      </c>
      <c r="O114" s="832">
        <v>684</v>
      </c>
      <c r="P114" s="828"/>
      <c r="Q114" s="833">
        <v>171</v>
      </c>
    </row>
    <row r="115" spans="1:17" ht="14.45" customHeight="1" x14ac:dyDescent="0.2">
      <c r="A115" s="822" t="s">
        <v>6973</v>
      </c>
      <c r="B115" s="823" t="s">
        <v>6974</v>
      </c>
      <c r="C115" s="823" t="s">
        <v>5728</v>
      </c>
      <c r="D115" s="823" t="s">
        <v>7115</v>
      </c>
      <c r="E115" s="823" t="s">
        <v>7116</v>
      </c>
      <c r="F115" s="832">
        <v>1</v>
      </c>
      <c r="G115" s="832">
        <v>588</v>
      </c>
      <c r="H115" s="832"/>
      <c r="I115" s="832">
        <v>588</v>
      </c>
      <c r="J115" s="832"/>
      <c r="K115" s="832"/>
      <c r="L115" s="832"/>
      <c r="M115" s="832"/>
      <c r="N115" s="832"/>
      <c r="O115" s="832"/>
      <c r="P115" s="828"/>
      <c r="Q115" s="833"/>
    </row>
    <row r="116" spans="1:17" ht="14.45" customHeight="1" x14ac:dyDescent="0.2">
      <c r="A116" s="822" t="s">
        <v>6973</v>
      </c>
      <c r="B116" s="823" t="s">
        <v>6974</v>
      </c>
      <c r="C116" s="823" t="s">
        <v>5728</v>
      </c>
      <c r="D116" s="823" t="s">
        <v>7117</v>
      </c>
      <c r="E116" s="823" t="s">
        <v>7118</v>
      </c>
      <c r="F116" s="832"/>
      <c r="G116" s="832"/>
      <c r="H116" s="832"/>
      <c r="I116" s="832"/>
      <c r="J116" s="832"/>
      <c r="K116" s="832"/>
      <c r="L116" s="832"/>
      <c r="M116" s="832"/>
      <c r="N116" s="832">
        <v>2</v>
      </c>
      <c r="O116" s="832">
        <v>658</v>
      </c>
      <c r="P116" s="828"/>
      <c r="Q116" s="833">
        <v>329</v>
      </c>
    </row>
    <row r="117" spans="1:17" ht="14.45" customHeight="1" x14ac:dyDescent="0.2">
      <c r="A117" s="822" t="s">
        <v>6973</v>
      </c>
      <c r="B117" s="823" t="s">
        <v>6974</v>
      </c>
      <c r="C117" s="823" t="s">
        <v>5728</v>
      </c>
      <c r="D117" s="823" t="s">
        <v>7119</v>
      </c>
      <c r="E117" s="823" t="s">
        <v>7120</v>
      </c>
      <c r="F117" s="832"/>
      <c r="G117" s="832"/>
      <c r="H117" s="832"/>
      <c r="I117" s="832"/>
      <c r="J117" s="832">
        <v>1</v>
      </c>
      <c r="K117" s="832">
        <v>331</v>
      </c>
      <c r="L117" s="832">
        <v>1</v>
      </c>
      <c r="M117" s="832">
        <v>331</v>
      </c>
      <c r="N117" s="832"/>
      <c r="O117" s="832"/>
      <c r="P117" s="828"/>
      <c r="Q117" s="833"/>
    </row>
    <row r="118" spans="1:17" ht="14.45" customHeight="1" x14ac:dyDescent="0.2">
      <c r="A118" s="822" t="s">
        <v>6973</v>
      </c>
      <c r="B118" s="823" t="s">
        <v>6974</v>
      </c>
      <c r="C118" s="823" t="s">
        <v>5728</v>
      </c>
      <c r="D118" s="823" t="s">
        <v>7121</v>
      </c>
      <c r="E118" s="823" t="s">
        <v>7122</v>
      </c>
      <c r="F118" s="832"/>
      <c r="G118" s="832"/>
      <c r="H118" s="832"/>
      <c r="I118" s="832"/>
      <c r="J118" s="832">
        <v>1</v>
      </c>
      <c r="K118" s="832">
        <v>277</v>
      </c>
      <c r="L118" s="832">
        <v>1</v>
      </c>
      <c r="M118" s="832">
        <v>277</v>
      </c>
      <c r="N118" s="832"/>
      <c r="O118" s="832"/>
      <c r="P118" s="828"/>
      <c r="Q118" s="833"/>
    </row>
    <row r="119" spans="1:17" ht="14.45" customHeight="1" x14ac:dyDescent="0.2">
      <c r="A119" s="822" t="s">
        <v>6973</v>
      </c>
      <c r="B119" s="823" t="s">
        <v>6974</v>
      </c>
      <c r="C119" s="823" t="s">
        <v>5728</v>
      </c>
      <c r="D119" s="823" t="s">
        <v>7123</v>
      </c>
      <c r="E119" s="823" t="s">
        <v>7124</v>
      </c>
      <c r="F119" s="832">
        <v>333</v>
      </c>
      <c r="G119" s="832">
        <v>9657</v>
      </c>
      <c r="H119" s="832">
        <v>0.92757660167130918</v>
      </c>
      <c r="I119" s="832">
        <v>29</v>
      </c>
      <c r="J119" s="832">
        <v>359</v>
      </c>
      <c r="K119" s="832">
        <v>10411</v>
      </c>
      <c r="L119" s="832">
        <v>1</v>
      </c>
      <c r="M119" s="832">
        <v>29</v>
      </c>
      <c r="N119" s="832">
        <v>319</v>
      </c>
      <c r="O119" s="832">
        <v>9251</v>
      </c>
      <c r="P119" s="828">
        <v>0.88857938718662954</v>
      </c>
      <c r="Q119" s="833">
        <v>29</v>
      </c>
    </row>
    <row r="120" spans="1:17" ht="14.45" customHeight="1" x14ac:dyDescent="0.2">
      <c r="A120" s="822" t="s">
        <v>6973</v>
      </c>
      <c r="B120" s="823" t="s">
        <v>6974</v>
      </c>
      <c r="C120" s="823" t="s">
        <v>5728</v>
      </c>
      <c r="D120" s="823" t="s">
        <v>7125</v>
      </c>
      <c r="E120" s="823" t="s">
        <v>7126</v>
      </c>
      <c r="F120" s="832">
        <v>53</v>
      </c>
      <c r="G120" s="832">
        <v>9434</v>
      </c>
      <c r="H120" s="832">
        <v>0.40855744662422588</v>
      </c>
      <c r="I120" s="832">
        <v>178</v>
      </c>
      <c r="J120" s="832">
        <v>129</v>
      </c>
      <c r="K120" s="832">
        <v>23091</v>
      </c>
      <c r="L120" s="832">
        <v>1</v>
      </c>
      <c r="M120" s="832">
        <v>179</v>
      </c>
      <c r="N120" s="832">
        <v>263</v>
      </c>
      <c r="O120" s="832">
        <v>47077</v>
      </c>
      <c r="P120" s="828">
        <v>2.0387596899224807</v>
      </c>
      <c r="Q120" s="833">
        <v>179</v>
      </c>
    </row>
    <row r="121" spans="1:17" ht="14.45" customHeight="1" x14ac:dyDescent="0.2">
      <c r="A121" s="822" t="s">
        <v>6973</v>
      </c>
      <c r="B121" s="823" t="s">
        <v>6974</v>
      </c>
      <c r="C121" s="823" t="s">
        <v>5728</v>
      </c>
      <c r="D121" s="823" t="s">
        <v>7127</v>
      </c>
      <c r="E121" s="823" t="s">
        <v>7128</v>
      </c>
      <c r="F121" s="832">
        <v>10</v>
      </c>
      <c r="G121" s="832">
        <v>150</v>
      </c>
      <c r="H121" s="832">
        <v>0.44642857142857145</v>
      </c>
      <c r="I121" s="832">
        <v>15</v>
      </c>
      <c r="J121" s="832">
        <v>21</v>
      </c>
      <c r="K121" s="832">
        <v>336</v>
      </c>
      <c r="L121" s="832">
        <v>1</v>
      </c>
      <c r="M121" s="832">
        <v>16</v>
      </c>
      <c r="N121" s="832">
        <v>4</v>
      </c>
      <c r="O121" s="832">
        <v>64</v>
      </c>
      <c r="P121" s="828">
        <v>0.19047619047619047</v>
      </c>
      <c r="Q121" s="833">
        <v>16</v>
      </c>
    </row>
    <row r="122" spans="1:17" ht="14.45" customHeight="1" x14ac:dyDescent="0.2">
      <c r="A122" s="822" t="s">
        <v>6973</v>
      </c>
      <c r="B122" s="823" t="s">
        <v>6974</v>
      </c>
      <c r="C122" s="823" t="s">
        <v>5728</v>
      </c>
      <c r="D122" s="823" t="s">
        <v>7129</v>
      </c>
      <c r="E122" s="823" t="s">
        <v>7130</v>
      </c>
      <c r="F122" s="832">
        <v>498</v>
      </c>
      <c r="G122" s="832">
        <v>9462</v>
      </c>
      <c r="H122" s="832">
        <v>0.76061093247588429</v>
      </c>
      <c r="I122" s="832">
        <v>19</v>
      </c>
      <c r="J122" s="832">
        <v>622</v>
      </c>
      <c r="K122" s="832">
        <v>12440</v>
      </c>
      <c r="L122" s="832">
        <v>1</v>
      </c>
      <c r="M122" s="832">
        <v>20</v>
      </c>
      <c r="N122" s="832">
        <v>673</v>
      </c>
      <c r="O122" s="832">
        <v>13460</v>
      </c>
      <c r="P122" s="828">
        <v>1.0819935691318328</v>
      </c>
      <c r="Q122" s="833">
        <v>20</v>
      </c>
    </row>
    <row r="123" spans="1:17" ht="14.45" customHeight="1" x14ac:dyDescent="0.2">
      <c r="A123" s="822" t="s">
        <v>6973</v>
      </c>
      <c r="B123" s="823" t="s">
        <v>6974</v>
      </c>
      <c r="C123" s="823" t="s">
        <v>5728</v>
      </c>
      <c r="D123" s="823" t="s">
        <v>7131</v>
      </c>
      <c r="E123" s="823" t="s">
        <v>7132</v>
      </c>
      <c r="F123" s="832">
        <v>827</v>
      </c>
      <c r="G123" s="832">
        <v>16540</v>
      </c>
      <c r="H123" s="832">
        <v>0.89793702497285555</v>
      </c>
      <c r="I123" s="832">
        <v>20</v>
      </c>
      <c r="J123" s="832">
        <v>921</v>
      </c>
      <c r="K123" s="832">
        <v>18420</v>
      </c>
      <c r="L123" s="832">
        <v>1</v>
      </c>
      <c r="M123" s="832">
        <v>20</v>
      </c>
      <c r="N123" s="832">
        <v>962</v>
      </c>
      <c r="O123" s="832">
        <v>19240</v>
      </c>
      <c r="P123" s="828">
        <v>1.0445168295331162</v>
      </c>
      <c r="Q123" s="833">
        <v>20</v>
      </c>
    </row>
    <row r="124" spans="1:17" ht="14.45" customHeight="1" x14ac:dyDescent="0.2">
      <c r="A124" s="822" t="s">
        <v>6973</v>
      </c>
      <c r="B124" s="823" t="s">
        <v>6974</v>
      </c>
      <c r="C124" s="823" t="s">
        <v>5728</v>
      </c>
      <c r="D124" s="823" t="s">
        <v>7133</v>
      </c>
      <c r="E124" s="823" t="s">
        <v>7134</v>
      </c>
      <c r="F124" s="832"/>
      <c r="G124" s="832"/>
      <c r="H124" s="832"/>
      <c r="I124" s="832"/>
      <c r="J124" s="832">
        <v>1</v>
      </c>
      <c r="K124" s="832">
        <v>187</v>
      </c>
      <c r="L124" s="832">
        <v>1</v>
      </c>
      <c r="M124" s="832">
        <v>187</v>
      </c>
      <c r="N124" s="832"/>
      <c r="O124" s="832"/>
      <c r="P124" s="828"/>
      <c r="Q124" s="833"/>
    </row>
    <row r="125" spans="1:17" ht="14.45" customHeight="1" x14ac:dyDescent="0.2">
      <c r="A125" s="822" t="s">
        <v>6973</v>
      </c>
      <c r="B125" s="823" t="s">
        <v>6974</v>
      </c>
      <c r="C125" s="823" t="s">
        <v>5728</v>
      </c>
      <c r="D125" s="823" t="s">
        <v>7135</v>
      </c>
      <c r="E125" s="823" t="s">
        <v>7136</v>
      </c>
      <c r="F125" s="832"/>
      <c r="G125" s="832"/>
      <c r="H125" s="832"/>
      <c r="I125" s="832"/>
      <c r="J125" s="832"/>
      <c r="K125" s="832"/>
      <c r="L125" s="832"/>
      <c r="M125" s="832"/>
      <c r="N125" s="832">
        <v>4</v>
      </c>
      <c r="O125" s="832">
        <v>696</v>
      </c>
      <c r="P125" s="828"/>
      <c r="Q125" s="833">
        <v>174</v>
      </c>
    </row>
    <row r="126" spans="1:17" ht="14.45" customHeight="1" x14ac:dyDescent="0.2">
      <c r="A126" s="822" t="s">
        <v>6973</v>
      </c>
      <c r="B126" s="823" t="s">
        <v>6974</v>
      </c>
      <c r="C126" s="823" t="s">
        <v>5728</v>
      </c>
      <c r="D126" s="823" t="s">
        <v>7137</v>
      </c>
      <c r="E126" s="823" t="s">
        <v>7138</v>
      </c>
      <c r="F126" s="832">
        <v>101</v>
      </c>
      <c r="G126" s="832">
        <v>8484</v>
      </c>
      <c r="H126" s="832">
        <v>0.87068965517241381</v>
      </c>
      <c r="I126" s="832">
        <v>84</v>
      </c>
      <c r="J126" s="832">
        <v>116</v>
      </c>
      <c r="K126" s="832">
        <v>9744</v>
      </c>
      <c r="L126" s="832">
        <v>1</v>
      </c>
      <c r="M126" s="832">
        <v>84</v>
      </c>
      <c r="N126" s="832">
        <v>122</v>
      </c>
      <c r="O126" s="832">
        <v>10248</v>
      </c>
      <c r="P126" s="828">
        <v>1.0517241379310345</v>
      </c>
      <c r="Q126" s="833">
        <v>84</v>
      </c>
    </row>
    <row r="127" spans="1:17" ht="14.45" customHeight="1" x14ac:dyDescent="0.2">
      <c r="A127" s="822" t="s">
        <v>6973</v>
      </c>
      <c r="B127" s="823" t="s">
        <v>6974</v>
      </c>
      <c r="C127" s="823" t="s">
        <v>5728</v>
      </c>
      <c r="D127" s="823" t="s">
        <v>7139</v>
      </c>
      <c r="E127" s="823" t="s">
        <v>7140</v>
      </c>
      <c r="F127" s="832"/>
      <c r="G127" s="832"/>
      <c r="H127" s="832"/>
      <c r="I127" s="832"/>
      <c r="J127" s="832"/>
      <c r="K127" s="832"/>
      <c r="L127" s="832"/>
      <c r="M127" s="832"/>
      <c r="N127" s="832">
        <v>2</v>
      </c>
      <c r="O127" s="832">
        <v>158</v>
      </c>
      <c r="P127" s="828"/>
      <c r="Q127" s="833">
        <v>79</v>
      </c>
    </row>
    <row r="128" spans="1:17" ht="14.45" customHeight="1" x14ac:dyDescent="0.2">
      <c r="A128" s="822" t="s">
        <v>6973</v>
      </c>
      <c r="B128" s="823" t="s">
        <v>6974</v>
      </c>
      <c r="C128" s="823" t="s">
        <v>5728</v>
      </c>
      <c r="D128" s="823" t="s">
        <v>7141</v>
      </c>
      <c r="E128" s="823" t="s">
        <v>7142</v>
      </c>
      <c r="F128" s="832">
        <v>1</v>
      </c>
      <c r="G128" s="832">
        <v>301</v>
      </c>
      <c r="H128" s="832">
        <v>0.99668874172185429</v>
      </c>
      <c r="I128" s="832">
        <v>301</v>
      </c>
      <c r="J128" s="832">
        <v>1</v>
      </c>
      <c r="K128" s="832">
        <v>302</v>
      </c>
      <c r="L128" s="832">
        <v>1</v>
      </c>
      <c r="M128" s="832">
        <v>302</v>
      </c>
      <c r="N128" s="832">
        <v>1</v>
      </c>
      <c r="O128" s="832">
        <v>303</v>
      </c>
      <c r="P128" s="828">
        <v>1.0033112582781456</v>
      </c>
      <c r="Q128" s="833">
        <v>303</v>
      </c>
    </row>
    <row r="129" spans="1:17" ht="14.45" customHeight="1" x14ac:dyDescent="0.2">
      <c r="A129" s="822" t="s">
        <v>6973</v>
      </c>
      <c r="B129" s="823" t="s">
        <v>6974</v>
      </c>
      <c r="C129" s="823" t="s">
        <v>5728</v>
      </c>
      <c r="D129" s="823" t="s">
        <v>7143</v>
      </c>
      <c r="E129" s="823" t="s">
        <v>7144</v>
      </c>
      <c r="F129" s="832">
        <v>1</v>
      </c>
      <c r="G129" s="832">
        <v>21</v>
      </c>
      <c r="H129" s="832">
        <v>0.15909090909090909</v>
      </c>
      <c r="I129" s="832">
        <v>21</v>
      </c>
      <c r="J129" s="832">
        <v>6</v>
      </c>
      <c r="K129" s="832">
        <v>132</v>
      </c>
      <c r="L129" s="832">
        <v>1</v>
      </c>
      <c r="M129" s="832">
        <v>22</v>
      </c>
      <c r="N129" s="832">
        <v>6</v>
      </c>
      <c r="O129" s="832">
        <v>132</v>
      </c>
      <c r="P129" s="828">
        <v>1</v>
      </c>
      <c r="Q129" s="833">
        <v>22</v>
      </c>
    </row>
    <row r="130" spans="1:17" ht="14.45" customHeight="1" x14ac:dyDescent="0.2">
      <c r="A130" s="822" t="s">
        <v>6973</v>
      </c>
      <c r="B130" s="823" t="s">
        <v>6974</v>
      </c>
      <c r="C130" s="823" t="s">
        <v>5728</v>
      </c>
      <c r="D130" s="823" t="s">
        <v>7145</v>
      </c>
      <c r="E130" s="823" t="s">
        <v>7146</v>
      </c>
      <c r="F130" s="832">
        <v>88</v>
      </c>
      <c r="G130" s="832">
        <v>1936</v>
      </c>
      <c r="H130" s="832">
        <v>0.83809523809523812</v>
      </c>
      <c r="I130" s="832">
        <v>22</v>
      </c>
      <c r="J130" s="832">
        <v>105</v>
      </c>
      <c r="K130" s="832">
        <v>2310</v>
      </c>
      <c r="L130" s="832">
        <v>1</v>
      </c>
      <c r="M130" s="832">
        <v>22</v>
      </c>
      <c r="N130" s="832">
        <v>98</v>
      </c>
      <c r="O130" s="832">
        <v>2156</v>
      </c>
      <c r="P130" s="828">
        <v>0.93333333333333335</v>
      </c>
      <c r="Q130" s="833">
        <v>22</v>
      </c>
    </row>
    <row r="131" spans="1:17" ht="14.45" customHeight="1" x14ac:dyDescent="0.2">
      <c r="A131" s="822" t="s">
        <v>6973</v>
      </c>
      <c r="B131" s="823" t="s">
        <v>6974</v>
      </c>
      <c r="C131" s="823" t="s">
        <v>5728</v>
      </c>
      <c r="D131" s="823" t="s">
        <v>7147</v>
      </c>
      <c r="E131" s="823" t="s">
        <v>7148</v>
      </c>
      <c r="F131" s="832"/>
      <c r="G131" s="832"/>
      <c r="H131" s="832"/>
      <c r="I131" s="832"/>
      <c r="J131" s="832"/>
      <c r="K131" s="832"/>
      <c r="L131" s="832"/>
      <c r="M131" s="832"/>
      <c r="N131" s="832">
        <v>1</v>
      </c>
      <c r="O131" s="832">
        <v>174</v>
      </c>
      <c r="P131" s="828"/>
      <c r="Q131" s="833">
        <v>174</v>
      </c>
    </row>
    <row r="132" spans="1:17" ht="14.45" customHeight="1" x14ac:dyDescent="0.2">
      <c r="A132" s="822" t="s">
        <v>6973</v>
      </c>
      <c r="B132" s="823" t="s">
        <v>6974</v>
      </c>
      <c r="C132" s="823" t="s">
        <v>5728</v>
      </c>
      <c r="D132" s="823" t="s">
        <v>7149</v>
      </c>
      <c r="E132" s="823" t="s">
        <v>7150</v>
      </c>
      <c r="F132" s="832"/>
      <c r="G132" s="832"/>
      <c r="H132" s="832"/>
      <c r="I132" s="832"/>
      <c r="J132" s="832">
        <v>2</v>
      </c>
      <c r="K132" s="832">
        <v>990</v>
      </c>
      <c r="L132" s="832">
        <v>1</v>
      </c>
      <c r="M132" s="832">
        <v>495</v>
      </c>
      <c r="N132" s="832"/>
      <c r="O132" s="832"/>
      <c r="P132" s="828"/>
      <c r="Q132" s="833"/>
    </row>
    <row r="133" spans="1:17" ht="14.45" customHeight="1" x14ac:dyDescent="0.2">
      <c r="A133" s="822" t="s">
        <v>6973</v>
      </c>
      <c r="B133" s="823" t="s">
        <v>6974</v>
      </c>
      <c r="C133" s="823" t="s">
        <v>5728</v>
      </c>
      <c r="D133" s="823" t="s">
        <v>7151</v>
      </c>
      <c r="E133" s="823" t="s">
        <v>7152</v>
      </c>
      <c r="F133" s="832"/>
      <c r="G133" s="832"/>
      <c r="H133" s="832"/>
      <c r="I133" s="832"/>
      <c r="J133" s="832">
        <v>2</v>
      </c>
      <c r="K133" s="832">
        <v>384</v>
      </c>
      <c r="L133" s="832">
        <v>1</v>
      </c>
      <c r="M133" s="832">
        <v>192</v>
      </c>
      <c r="N133" s="832">
        <v>1</v>
      </c>
      <c r="O133" s="832">
        <v>193</v>
      </c>
      <c r="P133" s="828">
        <v>0.50260416666666663</v>
      </c>
      <c r="Q133" s="833">
        <v>193</v>
      </c>
    </row>
    <row r="134" spans="1:17" ht="14.45" customHeight="1" x14ac:dyDescent="0.2">
      <c r="A134" s="822" t="s">
        <v>6973</v>
      </c>
      <c r="B134" s="823" t="s">
        <v>6974</v>
      </c>
      <c r="C134" s="823" t="s">
        <v>5728</v>
      </c>
      <c r="D134" s="823" t="s">
        <v>7153</v>
      </c>
      <c r="E134" s="823" t="s">
        <v>7154</v>
      </c>
      <c r="F134" s="832">
        <v>2</v>
      </c>
      <c r="G134" s="832">
        <v>410</v>
      </c>
      <c r="H134" s="832"/>
      <c r="I134" s="832">
        <v>205</v>
      </c>
      <c r="J134" s="832"/>
      <c r="K134" s="832"/>
      <c r="L134" s="832"/>
      <c r="M134" s="832"/>
      <c r="N134" s="832"/>
      <c r="O134" s="832"/>
      <c r="P134" s="828"/>
      <c r="Q134" s="833"/>
    </row>
    <row r="135" spans="1:17" ht="14.45" customHeight="1" x14ac:dyDescent="0.2">
      <c r="A135" s="822" t="s">
        <v>6973</v>
      </c>
      <c r="B135" s="823" t="s">
        <v>6974</v>
      </c>
      <c r="C135" s="823" t="s">
        <v>5728</v>
      </c>
      <c r="D135" s="823" t="s">
        <v>7155</v>
      </c>
      <c r="E135" s="823" t="s">
        <v>7156</v>
      </c>
      <c r="F135" s="832">
        <v>12</v>
      </c>
      <c r="G135" s="832">
        <v>2016</v>
      </c>
      <c r="H135" s="832">
        <v>2.4</v>
      </c>
      <c r="I135" s="832">
        <v>168</v>
      </c>
      <c r="J135" s="832">
        <v>5</v>
      </c>
      <c r="K135" s="832">
        <v>840</v>
      </c>
      <c r="L135" s="832">
        <v>1</v>
      </c>
      <c r="M135" s="832">
        <v>168</v>
      </c>
      <c r="N135" s="832"/>
      <c r="O135" s="832"/>
      <c r="P135" s="828"/>
      <c r="Q135" s="833"/>
    </row>
    <row r="136" spans="1:17" ht="14.45" customHeight="1" x14ac:dyDescent="0.2">
      <c r="A136" s="822" t="s">
        <v>6973</v>
      </c>
      <c r="B136" s="823" t="s">
        <v>6974</v>
      </c>
      <c r="C136" s="823" t="s">
        <v>5728</v>
      </c>
      <c r="D136" s="823" t="s">
        <v>7157</v>
      </c>
      <c r="E136" s="823" t="s">
        <v>7158</v>
      </c>
      <c r="F136" s="832"/>
      <c r="G136" s="832"/>
      <c r="H136" s="832"/>
      <c r="I136" s="832"/>
      <c r="J136" s="832">
        <v>6</v>
      </c>
      <c r="K136" s="832">
        <v>762</v>
      </c>
      <c r="L136" s="832">
        <v>1</v>
      </c>
      <c r="M136" s="832">
        <v>127</v>
      </c>
      <c r="N136" s="832">
        <v>3</v>
      </c>
      <c r="O136" s="832">
        <v>381</v>
      </c>
      <c r="P136" s="828">
        <v>0.5</v>
      </c>
      <c r="Q136" s="833">
        <v>127</v>
      </c>
    </row>
    <row r="137" spans="1:17" ht="14.45" customHeight="1" x14ac:dyDescent="0.2">
      <c r="A137" s="822" t="s">
        <v>6973</v>
      </c>
      <c r="B137" s="823" t="s">
        <v>6974</v>
      </c>
      <c r="C137" s="823" t="s">
        <v>5728</v>
      </c>
      <c r="D137" s="823" t="s">
        <v>7159</v>
      </c>
      <c r="E137" s="823" t="s">
        <v>7160</v>
      </c>
      <c r="F137" s="832"/>
      <c r="G137" s="832"/>
      <c r="H137" s="832"/>
      <c r="I137" s="832"/>
      <c r="J137" s="832">
        <v>1</v>
      </c>
      <c r="K137" s="832">
        <v>310</v>
      </c>
      <c r="L137" s="832">
        <v>1</v>
      </c>
      <c r="M137" s="832">
        <v>310</v>
      </c>
      <c r="N137" s="832"/>
      <c r="O137" s="832"/>
      <c r="P137" s="828"/>
      <c r="Q137" s="833"/>
    </row>
    <row r="138" spans="1:17" ht="14.45" customHeight="1" x14ac:dyDescent="0.2">
      <c r="A138" s="822" t="s">
        <v>6973</v>
      </c>
      <c r="B138" s="823" t="s">
        <v>6974</v>
      </c>
      <c r="C138" s="823" t="s">
        <v>5728</v>
      </c>
      <c r="D138" s="823" t="s">
        <v>7161</v>
      </c>
      <c r="E138" s="823" t="s">
        <v>7162</v>
      </c>
      <c r="F138" s="832">
        <v>9</v>
      </c>
      <c r="G138" s="832">
        <v>207</v>
      </c>
      <c r="H138" s="832">
        <v>0.5625</v>
      </c>
      <c r="I138" s="832">
        <v>23</v>
      </c>
      <c r="J138" s="832">
        <v>16</v>
      </c>
      <c r="K138" s="832">
        <v>368</v>
      </c>
      <c r="L138" s="832">
        <v>1</v>
      </c>
      <c r="M138" s="832">
        <v>23</v>
      </c>
      <c r="N138" s="832">
        <v>8</v>
      </c>
      <c r="O138" s="832">
        <v>184</v>
      </c>
      <c r="P138" s="828">
        <v>0.5</v>
      </c>
      <c r="Q138" s="833">
        <v>23</v>
      </c>
    </row>
    <row r="139" spans="1:17" ht="14.45" customHeight="1" x14ac:dyDescent="0.2">
      <c r="A139" s="822" t="s">
        <v>6973</v>
      </c>
      <c r="B139" s="823" t="s">
        <v>6974</v>
      </c>
      <c r="C139" s="823" t="s">
        <v>5728</v>
      </c>
      <c r="D139" s="823" t="s">
        <v>7163</v>
      </c>
      <c r="E139" s="823" t="s">
        <v>7164</v>
      </c>
      <c r="F139" s="832">
        <v>22</v>
      </c>
      <c r="G139" s="832">
        <v>374</v>
      </c>
      <c r="H139" s="832">
        <v>0.95652173913043481</v>
      </c>
      <c r="I139" s="832">
        <v>17</v>
      </c>
      <c r="J139" s="832">
        <v>23</v>
      </c>
      <c r="K139" s="832">
        <v>391</v>
      </c>
      <c r="L139" s="832">
        <v>1</v>
      </c>
      <c r="M139" s="832">
        <v>17</v>
      </c>
      <c r="N139" s="832">
        <v>9</v>
      </c>
      <c r="O139" s="832">
        <v>153</v>
      </c>
      <c r="P139" s="828">
        <v>0.39130434782608697</v>
      </c>
      <c r="Q139" s="833">
        <v>17</v>
      </c>
    </row>
    <row r="140" spans="1:17" ht="14.45" customHeight="1" x14ac:dyDescent="0.2">
      <c r="A140" s="822" t="s">
        <v>6973</v>
      </c>
      <c r="B140" s="823" t="s">
        <v>6974</v>
      </c>
      <c r="C140" s="823" t="s">
        <v>5728</v>
      </c>
      <c r="D140" s="823" t="s">
        <v>7165</v>
      </c>
      <c r="E140" s="823" t="s">
        <v>7166</v>
      </c>
      <c r="F140" s="832">
        <v>3</v>
      </c>
      <c r="G140" s="832">
        <v>399</v>
      </c>
      <c r="H140" s="832">
        <v>1.4888059701492538</v>
      </c>
      <c r="I140" s="832">
        <v>133</v>
      </c>
      <c r="J140" s="832">
        <v>2</v>
      </c>
      <c r="K140" s="832">
        <v>268</v>
      </c>
      <c r="L140" s="832">
        <v>1</v>
      </c>
      <c r="M140" s="832">
        <v>134</v>
      </c>
      <c r="N140" s="832">
        <v>1</v>
      </c>
      <c r="O140" s="832">
        <v>135</v>
      </c>
      <c r="P140" s="828">
        <v>0.50373134328358204</v>
      </c>
      <c r="Q140" s="833">
        <v>135</v>
      </c>
    </row>
    <row r="141" spans="1:17" ht="14.45" customHeight="1" x14ac:dyDescent="0.2">
      <c r="A141" s="822" t="s">
        <v>6973</v>
      </c>
      <c r="B141" s="823" t="s">
        <v>6974</v>
      </c>
      <c r="C141" s="823" t="s">
        <v>5728</v>
      </c>
      <c r="D141" s="823" t="s">
        <v>7167</v>
      </c>
      <c r="E141" s="823" t="s">
        <v>7168</v>
      </c>
      <c r="F141" s="832">
        <v>227</v>
      </c>
      <c r="G141" s="832">
        <v>66965</v>
      </c>
      <c r="H141" s="832">
        <v>0.85370984191738908</v>
      </c>
      <c r="I141" s="832">
        <v>295</v>
      </c>
      <c r="J141" s="832">
        <v>265</v>
      </c>
      <c r="K141" s="832">
        <v>78440</v>
      </c>
      <c r="L141" s="832">
        <v>1</v>
      </c>
      <c r="M141" s="832">
        <v>296</v>
      </c>
      <c r="N141" s="832">
        <v>254</v>
      </c>
      <c r="O141" s="832">
        <v>75184</v>
      </c>
      <c r="P141" s="828">
        <v>0.95849056603773586</v>
      </c>
      <c r="Q141" s="833">
        <v>296</v>
      </c>
    </row>
    <row r="142" spans="1:17" ht="14.45" customHeight="1" x14ac:dyDescent="0.2">
      <c r="A142" s="822" t="s">
        <v>6973</v>
      </c>
      <c r="B142" s="823" t="s">
        <v>6974</v>
      </c>
      <c r="C142" s="823" t="s">
        <v>5728</v>
      </c>
      <c r="D142" s="823" t="s">
        <v>7169</v>
      </c>
      <c r="E142" s="823" t="s">
        <v>7170</v>
      </c>
      <c r="F142" s="832">
        <v>9</v>
      </c>
      <c r="G142" s="832">
        <v>405</v>
      </c>
      <c r="H142" s="832">
        <v>1</v>
      </c>
      <c r="I142" s="832">
        <v>45</v>
      </c>
      <c r="J142" s="832">
        <v>9</v>
      </c>
      <c r="K142" s="832">
        <v>405</v>
      </c>
      <c r="L142" s="832">
        <v>1</v>
      </c>
      <c r="M142" s="832">
        <v>45</v>
      </c>
      <c r="N142" s="832">
        <v>23</v>
      </c>
      <c r="O142" s="832">
        <v>1035</v>
      </c>
      <c r="P142" s="828">
        <v>2.5555555555555554</v>
      </c>
      <c r="Q142" s="833">
        <v>45</v>
      </c>
    </row>
    <row r="143" spans="1:17" ht="14.45" customHeight="1" x14ac:dyDescent="0.2">
      <c r="A143" s="822" t="s">
        <v>6973</v>
      </c>
      <c r="B143" s="823" t="s">
        <v>6974</v>
      </c>
      <c r="C143" s="823" t="s">
        <v>5728</v>
      </c>
      <c r="D143" s="823" t="s">
        <v>7171</v>
      </c>
      <c r="E143" s="823" t="s">
        <v>7172</v>
      </c>
      <c r="F143" s="832"/>
      <c r="G143" s="832"/>
      <c r="H143" s="832"/>
      <c r="I143" s="832"/>
      <c r="J143" s="832">
        <v>2</v>
      </c>
      <c r="K143" s="832">
        <v>2220</v>
      </c>
      <c r="L143" s="832">
        <v>1</v>
      </c>
      <c r="M143" s="832">
        <v>1110</v>
      </c>
      <c r="N143" s="832"/>
      <c r="O143" s="832"/>
      <c r="P143" s="828"/>
      <c r="Q143" s="833"/>
    </row>
    <row r="144" spans="1:17" ht="14.45" customHeight="1" x14ac:dyDescent="0.2">
      <c r="A144" s="822" t="s">
        <v>6973</v>
      </c>
      <c r="B144" s="823" t="s">
        <v>6974</v>
      </c>
      <c r="C144" s="823" t="s">
        <v>5728</v>
      </c>
      <c r="D144" s="823" t="s">
        <v>7173</v>
      </c>
      <c r="E144" s="823" t="s">
        <v>7174</v>
      </c>
      <c r="F144" s="832">
        <v>19</v>
      </c>
      <c r="G144" s="832">
        <v>874</v>
      </c>
      <c r="H144" s="832">
        <v>0.65517241379310343</v>
      </c>
      <c r="I144" s="832">
        <v>46</v>
      </c>
      <c r="J144" s="832">
        <v>29</v>
      </c>
      <c r="K144" s="832">
        <v>1334</v>
      </c>
      <c r="L144" s="832">
        <v>1</v>
      </c>
      <c r="M144" s="832">
        <v>46</v>
      </c>
      <c r="N144" s="832">
        <v>12</v>
      </c>
      <c r="O144" s="832">
        <v>552</v>
      </c>
      <c r="P144" s="828">
        <v>0.41379310344827586</v>
      </c>
      <c r="Q144" s="833">
        <v>46</v>
      </c>
    </row>
    <row r="145" spans="1:17" ht="14.45" customHeight="1" x14ac:dyDescent="0.2">
      <c r="A145" s="822" t="s">
        <v>6973</v>
      </c>
      <c r="B145" s="823" t="s">
        <v>6974</v>
      </c>
      <c r="C145" s="823" t="s">
        <v>5728</v>
      </c>
      <c r="D145" s="823" t="s">
        <v>7175</v>
      </c>
      <c r="E145" s="823" t="s">
        <v>7176</v>
      </c>
      <c r="F145" s="832">
        <v>1</v>
      </c>
      <c r="G145" s="832">
        <v>310</v>
      </c>
      <c r="H145" s="832"/>
      <c r="I145" s="832">
        <v>310</v>
      </c>
      <c r="J145" s="832"/>
      <c r="K145" s="832"/>
      <c r="L145" s="832"/>
      <c r="M145" s="832"/>
      <c r="N145" s="832"/>
      <c r="O145" s="832"/>
      <c r="P145" s="828"/>
      <c r="Q145" s="833"/>
    </row>
    <row r="146" spans="1:17" ht="14.45" customHeight="1" x14ac:dyDescent="0.2">
      <c r="A146" s="822" t="s">
        <v>6973</v>
      </c>
      <c r="B146" s="823" t="s">
        <v>6974</v>
      </c>
      <c r="C146" s="823" t="s">
        <v>5728</v>
      </c>
      <c r="D146" s="823" t="s">
        <v>7177</v>
      </c>
      <c r="E146" s="823" t="s">
        <v>7178</v>
      </c>
      <c r="F146" s="832">
        <v>2</v>
      </c>
      <c r="G146" s="832">
        <v>62</v>
      </c>
      <c r="H146" s="832"/>
      <c r="I146" s="832">
        <v>31</v>
      </c>
      <c r="J146" s="832"/>
      <c r="K146" s="832"/>
      <c r="L146" s="832"/>
      <c r="M146" s="832"/>
      <c r="N146" s="832">
        <v>4</v>
      </c>
      <c r="O146" s="832">
        <v>128</v>
      </c>
      <c r="P146" s="828"/>
      <c r="Q146" s="833">
        <v>32</v>
      </c>
    </row>
    <row r="147" spans="1:17" ht="14.45" customHeight="1" x14ac:dyDescent="0.2">
      <c r="A147" s="822" t="s">
        <v>6973</v>
      </c>
      <c r="B147" s="823" t="s">
        <v>6974</v>
      </c>
      <c r="C147" s="823" t="s">
        <v>5728</v>
      </c>
      <c r="D147" s="823" t="s">
        <v>7179</v>
      </c>
      <c r="E147" s="823" t="s">
        <v>7180</v>
      </c>
      <c r="F147" s="832">
        <v>2</v>
      </c>
      <c r="G147" s="832">
        <v>52</v>
      </c>
      <c r="H147" s="832">
        <v>0.16666666666666666</v>
      </c>
      <c r="I147" s="832">
        <v>26</v>
      </c>
      <c r="J147" s="832">
        <v>12</v>
      </c>
      <c r="K147" s="832">
        <v>312</v>
      </c>
      <c r="L147" s="832">
        <v>1</v>
      </c>
      <c r="M147" s="832">
        <v>26</v>
      </c>
      <c r="N147" s="832">
        <v>1</v>
      </c>
      <c r="O147" s="832">
        <v>26</v>
      </c>
      <c r="P147" s="828">
        <v>8.3333333333333329E-2</v>
      </c>
      <c r="Q147" s="833">
        <v>26</v>
      </c>
    </row>
    <row r="148" spans="1:17" ht="14.45" customHeight="1" x14ac:dyDescent="0.2">
      <c r="A148" s="822" t="s">
        <v>6973</v>
      </c>
      <c r="B148" s="823" t="s">
        <v>6974</v>
      </c>
      <c r="C148" s="823" t="s">
        <v>5728</v>
      </c>
      <c r="D148" s="823" t="s">
        <v>7181</v>
      </c>
      <c r="E148" s="823" t="s">
        <v>7182</v>
      </c>
      <c r="F148" s="832"/>
      <c r="G148" s="832"/>
      <c r="H148" s="832"/>
      <c r="I148" s="832"/>
      <c r="J148" s="832"/>
      <c r="K148" s="832"/>
      <c r="L148" s="832"/>
      <c r="M148" s="832"/>
      <c r="N148" s="832">
        <v>1</v>
      </c>
      <c r="O148" s="832">
        <v>1779</v>
      </c>
      <c r="P148" s="828"/>
      <c r="Q148" s="833">
        <v>1779</v>
      </c>
    </row>
    <row r="149" spans="1:17" ht="14.45" customHeight="1" x14ac:dyDescent="0.2">
      <c r="A149" s="822" t="s">
        <v>6973</v>
      </c>
      <c r="B149" s="823" t="s">
        <v>6974</v>
      </c>
      <c r="C149" s="823" t="s">
        <v>5728</v>
      </c>
      <c r="D149" s="823" t="s">
        <v>7183</v>
      </c>
      <c r="E149" s="823" t="s">
        <v>7184</v>
      </c>
      <c r="F149" s="832"/>
      <c r="G149" s="832"/>
      <c r="H149" s="832"/>
      <c r="I149" s="832"/>
      <c r="J149" s="832">
        <v>1</v>
      </c>
      <c r="K149" s="832">
        <v>136</v>
      </c>
      <c r="L149" s="832">
        <v>1</v>
      </c>
      <c r="M149" s="832">
        <v>136</v>
      </c>
      <c r="N149" s="832"/>
      <c r="O149" s="832"/>
      <c r="P149" s="828"/>
      <c r="Q149" s="833"/>
    </row>
    <row r="150" spans="1:17" ht="14.45" customHeight="1" x14ac:dyDescent="0.2">
      <c r="A150" s="822" t="s">
        <v>6973</v>
      </c>
      <c r="B150" s="823" t="s">
        <v>6974</v>
      </c>
      <c r="C150" s="823" t="s">
        <v>5728</v>
      </c>
      <c r="D150" s="823" t="s">
        <v>7185</v>
      </c>
      <c r="E150" s="823" t="s">
        <v>7186</v>
      </c>
      <c r="F150" s="832"/>
      <c r="G150" s="832"/>
      <c r="H150" s="832"/>
      <c r="I150" s="832"/>
      <c r="J150" s="832"/>
      <c r="K150" s="832"/>
      <c r="L150" s="832"/>
      <c r="M150" s="832"/>
      <c r="N150" s="832">
        <v>1</v>
      </c>
      <c r="O150" s="832">
        <v>409</v>
      </c>
      <c r="P150" s="828"/>
      <c r="Q150" s="833">
        <v>409</v>
      </c>
    </row>
    <row r="151" spans="1:17" ht="14.45" customHeight="1" x14ac:dyDescent="0.2">
      <c r="A151" s="822" t="s">
        <v>6973</v>
      </c>
      <c r="B151" s="823" t="s">
        <v>6974</v>
      </c>
      <c r="C151" s="823" t="s">
        <v>5728</v>
      </c>
      <c r="D151" s="823" t="s">
        <v>7187</v>
      </c>
      <c r="E151" s="823" t="s">
        <v>7188</v>
      </c>
      <c r="F151" s="832"/>
      <c r="G151" s="832"/>
      <c r="H151" s="832"/>
      <c r="I151" s="832"/>
      <c r="J151" s="832">
        <v>1</v>
      </c>
      <c r="K151" s="832">
        <v>119</v>
      </c>
      <c r="L151" s="832">
        <v>1</v>
      </c>
      <c r="M151" s="832">
        <v>119</v>
      </c>
      <c r="N151" s="832"/>
      <c r="O151" s="832"/>
      <c r="P151" s="828"/>
      <c r="Q151" s="833"/>
    </row>
    <row r="152" spans="1:17" ht="14.45" customHeight="1" x14ac:dyDescent="0.2">
      <c r="A152" s="822" t="s">
        <v>6973</v>
      </c>
      <c r="B152" s="823" t="s">
        <v>6974</v>
      </c>
      <c r="C152" s="823" t="s">
        <v>5728</v>
      </c>
      <c r="D152" s="823" t="s">
        <v>7189</v>
      </c>
      <c r="E152" s="823" t="s">
        <v>7190</v>
      </c>
      <c r="F152" s="832"/>
      <c r="G152" s="832"/>
      <c r="H152" s="832"/>
      <c r="I152" s="832"/>
      <c r="J152" s="832"/>
      <c r="K152" s="832"/>
      <c r="L152" s="832"/>
      <c r="M152" s="832"/>
      <c r="N152" s="832">
        <v>2</v>
      </c>
      <c r="O152" s="832">
        <v>380</v>
      </c>
      <c r="P152" s="828"/>
      <c r="Q152" s="833">
        <v>190</v>
      </c>
    </row>
    <row r="153" spans="1:17" ht="14.45" customHeight="1" x14ac:dyDescent="0.2">
      <c r="A153" s="822" t="s">
        <v>6973</v>
      </c>
      <c r="B153" s="823" t="s">
        <v>6974</v>
      </c>
      <c r="C153" s="823" t="s">
        <v>5728</v>
      </c>
      <c r="D153" s="823" t="s">
        <v>7191</v>
      </c>
      <c r="E153" s="823" t="s">
        <v>7192</v>
      </c>
      <c r="F153" s="832">
        <v>19</v>
      </c>
      <c r="G153" s="832">
        <v>2527</v>
      </c>
      <c r="H153" s="832">
        <v>1.4615384615384615</v>
      </c>
      <c r="I153" s="832">
        <v>133</v>
      </c>
      <c r="J153" s="832">
        <v>13</v>
      </c>
      <c r="K153" s="832">
        <v>1729</v>
      </c>
      <c r="L153" s="832">
        <v>1</v>
      </c>
      <c r="M153" s="832">
        <v>133</v>
      </c>
      <c r="N153" s="832">
        <v>30</v>
      </c>
      <c r="O153" s="832">
        <v>3990</v>
      </c>
      <c r="P153" s="828">
        <v>2.3076923076923075</v>
      </c>
      <c r="Q153" s="833">
        <v>133</v>
      </c>
    </row>
    <row r="154" spans="1:17" ht="14.45" customHeight="1" x14ac:dyDescent="0.2">
      <c r="A154" s="822" t="s">
        <v>6973</v>
      </c>
      <c r="B154" s="823" t="s">
        <v>6974</v>
      </c>
      <c r="C154" s="823" t="s">
        <v>5728</v>
      </c>
      <c r="D154" s="823" t="s">
        <v>7193</v>
      </c>
      <c r="E154" s="823" t="s">
        <v>7194</v>
      </c>
      <c r="F154" s="832">
        <v>432</v>
      </c>
      <c r="G154" s="832">
        <v>15984</v>
      </c>
      <c r="H154" s="832">
        <v>0.81203007518796988</v>
      </c>
      <c r="I154" s="832">
        <v>37</v>
      </c>
      <c r="J154" s="832">
        <v>532</v>
      </c>
      <c r="K154" s="832">
        <v>19684</v>
      </c>
      <c r="L154" s="832">
        <v>1</v>
      </c>
      <c r="M154" s="832">
        <v>37</v>
      </c>
      <c r="N154" s="832">
        <v>587</v>
      </c>
      <c r="O154" s="832">
        <v>21719</v>
      </c>
      <c r="P154" s="828">
        <v>1.1033834586466165</v>
      </c>
      <c r="Q154" s="833">
        <v>37</v>
      </c>
    </row>
    <row r="155" spans="1:17" ht="14.45" customHeight="1" x14ac:dyDescent="0.2">
      <c r="A155" s="822" t="s">
        <v>6973</v>
      </c>
      <c r="B155" s="823" t="s">
        <v>6974</v>
      </c>
      <c r="C155" s="823" t="s">
        <v>5728</v>
      </c>
      <c r="D155" s="823" t="s">
        <v>7195</v>
      </c>
      <c r="E155" s="823" t="s">
        <v>7196</v>
      </c>
      <c r="F155" s="832"/>
      <c r="G155" s="832"/>
      <c r="H155" s="832"/>
      <c r="I155" s="832"/>
      <c r="J155" s="832">
        <v>1</v>
      </c>
      <c r="K155" s="832">
        <v>475</v>
      </c>
      <c r="L155" s="832">
        <v>1</v>
      </c>
      <c r="M155" s="832">
        <v>475</v>
      </c>
      <c r="N155" s="832"/>
      <c r="O155" s="832"/>
      <c r="P155" s="828"/>
      <c r="Q155" s="833"/>
    </row>
    <row r="156" spans="1:17" ht="14.45" customHeight="1" x14ac:dyDescent="0.2">
      <c r="A156" s="822" t="s">
        <v>6973</v>
      </c>
      <c r="B156" s="823" t="s">
        <v>6974</v>
      </c>
      <c r="C156" s="823" t="s">
        <v>5728</v>
      </c>
      <c r="D156" s="823" t="s">
        <v>7197</v>
      </c>
      <c r="E156" s="823" t="s">
        <v>7198</v>
      </c>
      <c r="F156" s="832"/>
      <c r="G156" s="832"/>
      <c r="H156" s="832"/>
      <c r="I156" s="832"/>
      <c r="J156" s="832"/>
      <c r="K156" s="832"/>
      <c r="L156" s="832"/>
      <c r="M156" s="832"/>
      <c r="N156" s="832">
        <v>1</v>
      </c>
      <c r="O156" s="832">
        <v>171</v>
      </c>
      <c r="P156" s="828"/>
      <c r="Q156" s="833">
        <v>171</v>
      </c>
    </row>
    <row r="157" spans="1:17" ht="14.45" customHeight="1" x14ac:dyDescent="0.2">
      <c r="A157" s="822" t="s">
        <v>6973</v>
      </c>
      <c r="B157" s="823" t="s">
        <v>6974</v>
      </c>
      <c r="C157" s="823" t="s">
        <v>5728</v>
      </c>
      <c r="D157" s="823" t="s">
        <v>7199</v>
      </c>
      <c r="E157" s="823" t="s">
        <v>7200</v>
      </c>
      <c r="F157" s="832">
        <v>13</v>
      </c>
      <c r="G157" s="832">
        <v>1209</v>
      </c>
      <c r="H157" s="832">
        <v>1.4290780141843971</v>
      </c>
      <c r="I157" s="832">
        <v>93</v>
      </c>
      <c r="J157" s="832">
        <v>9</v>
      </c>
      <c r="K157" s="832">
        <v>846</v>
      </c>
      <c r="L157" s="832">
        <v>1</v>
      </c>
      <c r="M157" s="832">
        <v>94</v>
      </c>
      <c r="N157" s="832">
        <v>29</v>
      </c>
      <c r="O157" s="832">
        <v>2726</v>
      </c>
      <c r="P157" s="828">
        <v>3.2222222222222223</v>
      </c>
      <c r="Q157" s="833">
        <v>94</v>
      </c>
    </row>
    <row r="158" spans="1:17" ht="14.45" customHeight="1" x14ac:dyDescent="0.2">
      <c r="A158" s="822" t="s">
        <v>6973</v>
      </c>
      <c r="B158" s="823" t="s">
        <v>6974</v>
      </c>
      <c r="C158" s="823" t="s">
        <v>5728</v>
      </c>
      <c r="D158" s="823" t="s">
        <v>7201</v>
      </c>
      <c r="E158" s="823" t="s">
        <v>7202</v>
      </c>
      <c r="F158" s="832"/>
      <c r="G158" s="832"/>
      <c r="H158" s="832"/>
      <c r="I158" s="832"/>
      <c r="J158" s="832"/>
      <c r="K158" s="832"/>
      <c r="L158" s="832"/>
      <c r="M158" s="832"/>
      <c r="N158" s="832">
        <v>2</v>
      </c>
      <c r="O158" s="832">
        <v>188</v>
      </c>
      <c r="P158" s="828"/>
      <c r="Q158" s="833">
        <v>94</v>
      </c>
    </row>
    <row r="159" spans="1:17" ht="14.45" customHeight="1" x14ac:dyDescent="0.2">
      <c r="A159" s="822" t="s">
        <v>6973</v>
      </c>
      <c r="B159" s="823" t="s">
        <v>6974</v>
      </c>
      <c r="C159" s="823" t="s">
        <v>5728</v>
      </c>
      <c r="D159" s="823" t="s">
        <v>7203</v>
      </c>
      <c r="E159" s="823" t="s">
        <v>7204</v>
      </c>
      <c r="F159" s="832"/>
      <c r="G159" s="832"/>
      <c r="H159" s="832"/>
      <c r="I159" s="832"/>
      <c r="J159" s="832">
        <v>2</v>
      </c>
      <c r="K159" s="832">
        <v>1066</v>
      </c>
      <c r="L159" s="832">
        <v>1</v>
      </c>
      <c r="M159" s="832">
        <v>533</v>
      </c>
      <c r="N159" s="832">
        <v>18</v>
      </c>
      <c r="O159" s="832">
        <v>9612</v>
      </c>
      <c r="P159" s="828">
        <v>9.0168855534709191</v>
      </c>
      <c r="Q159" s="833">
        <v>534</v>
      </c>
    </row>
    <row r="160" spans="1:17" ht="14.45" customHeight="1" x14ac:dyDescent="0.2">
      <c r="A160" s="822" t="s">
        <v>6973</v>
      </c>
      <c r="B160" s="823" t="s">
        <v>6974</v>
      </c>
      <c r="C160" s="823" t="s">
        <v>5728</v>
      </c>
      <c r="D160" s="823" t="s">
        <v>7205</v>
      </c>
      <c r="E160" s="823" t="s">
        <v>7206</v>
      </c>
      <c r="F160" s="832"/>
      <c r="G160" s="832"/>
      <c r="H160" s="832"/>
      <c r="I160" s="832"/>
      <c r="J160" s="832">
        <v>1</v>
      </c>
      <c r="K160" s="832">
        <v>51</v>
      </c>
      <c r="L160" s="832">
        <v>1</v>
      </c>
      <c r="M160" s="832">
        <v>51</v>
      </c>
      <c r="N160" s="832"/>
      <c r="O160" s="832"/>
      <c r="P160" s="828"/>
      <c r="Q160" s="833"/>
    </row>
    <row r="161" spans="1:17" ht="14.45" customHeight="1" x14ac:dyDescent="0.2">
      <c r="A161" s="822" t="s">
        <v>6973</v>
      </c>
      <c r="B161" s="823" t="s">
        <v>7207</v>
      </c>
      <c r="C161" s="823" t="s">
        <v>5728</v>
      </c>
      <c r="D161" s="823" t="s">
        <v>7208</v>
      </c>
      <c r="E161" s="823" t="s">
        <v>7209</v>
      </c>
      <c r="F161" s="832">
        <v>46</v>
      </c>
      <c r="G161" s="832">
        <v>47748</v>
      </c>
      <c r="H161" s="832">
        <v>6.5651038086071773</v>
      </c>
      <c r="I161" s="832">
        <v>1038</v>
      </c>
      <c r="J161" s="832">
        <v>7</v>
      </c>
      <c r="K161" s="832">
        <v>7273</v>
      </c>
      <c r="L161" s="832">
        <v>1</v>
      </c>
      <c r="M161" s="832">
        <v>1039</v>
      </c>
      <c r="N161" s="832">
        <v>54</v>
      </c>
      <c r="O161" s="832">
        <v>56160</v>
      </c>
      <c r="P161" s="828">
        <v>7.7217104358586557</v>
      </c>
      <c r="Q161" s="833">
        <v>1040</v>
      </c>
    </row>
    <row r="162" spans="1:17" ht="14.45" customHeight="1" x14ac:dyDescent="0.2">
      <c r="A162" s="822" t="s">
        <v>7210</v>
      </c>
      <c r="B162" s="823" t="s">
        <v>7211</v>
      </c>
      <c r="C162" s="823" t="s">
        <v>5732</v>
      </c>
      <c r="D162" s="823" t="s">
        <v>6233</v>
      </c>
      <c r="E162" s="823" t="s">
        <v>6234</v>
      </c>
      <c r="F162" s="832">
        <v>0.15</v>
      </c>
      <c r="G162" s="832">
        <v>716.87</v>
      </c>
      <c r="H162" s="832">
        <v>0.2303278188144802</v>
      </c>
      <c r="I162" s="832">
        <v>4779.1333333333332</v>
      </c>
      <c r="J162" s="832">
        <v>0.64000000000000012</v>
      </c>
      <c r="K162" s="832">
        <v>3112.39</v>
      </c>
      <c r="L162" s="832">
        <v>1</v>
      </c>
      <c r="M162" s="832">
        <v>4863.1093749999991</v>
      </c>
      <c r="N162" s="832">
        <v>0.54</v>
      </c>
      <c r="O162" s="832">
        <v>2488.63</v>
      </c>
      <c r="P162" s="828">
        <v>0.79958809789261631</v>
      </c>
      <c r="Q162" s="833">
        <v>4608.5740740740739</v>
      </c>
    </row>
    <row r="163" spans="1:17" ht="14.45" customHeight="1" x14ac:dyDescent="0.2">
      <c r="A163" s="822" t="s">
        <v>7210</v>
      </c>
      <c r="B163" s="823" t="s">
        <v>7211</v>
      </c>
      <c r="C163" s="823" t="s">
        <v>5732</v>
      </c>
      <c r="D163" s="823" t="s">
        <v>7212</v>
      </c>
      <c r="E163" s="823" t="s">
        <v>6234</v>
      </c>
      <c r="F163" s="832">
        <v>0.89999999999999991</v>
      </c>
      <c r="G163" s="832">
        <v>8899.0499999999993</v>
      </c>
      <c r="H163" s="832">
        <v>0.50603353029047715</v>
      </c>
      <c r="I163" s="832">
        <v>9887.8333333333339</v>
      </c>
      <c r="J163" s="832">
        <v>2.0099999999999998</v>
      </c>
      <c r="K163" s="832">
        <v>17585.89</v>
      </c>
      <c r="L163" s="832">
        <v>1</v>
      </c>
      <c r="M163" s="832">
        <v>8749.1990049751257</v>
      </c>
      <c r="N163" s="832">
        <v>2.95</v>
      </c>
      <c r="O163" s="832">
        <v>25503.729999999996</v>
      </c>
      <c r="P163" s="828">
        <v>1.450238230763413</v>
      </c>
      <c r="Q163" s="833">
        <v>8645.3322033898294</v>
      </c>
    </row>
    <row r="164" spans="1:17" ht="14.45" customHeight="1" x14ac:dyDescent="0.2">
      <c r="A164" s="822" t="s">
        <v>7210</v>
      </c>
      <c r="B164" s="823" t="s">
        <v>7211</v>
      </c>
      <c r="C164" s="823" t="s">
        <v>5732</v>
      </c>
      <c r="D164" s="823" t="s">
        <v>7213</v>
      </c>
      <c r="E164" s="823" t="s">
        <v>6234</v>
      </c>
      <c r="F164" s="832"/>
      <c r="G164" s="832"/>
      <c r="H164" s="832"/>
      <c r="I164" s="832"/>
      <c r="J164" s="832"/>
      <c r="K164" s="832"/>
      <c r="L164" s="832"/>
      <c r="M164" s="832"/>
      <c r="N164" s="832">
        <v>7.0000000000000007E-2</v>
      </c>
      <c r="O164" s="832">
        <v>1353.62</v>
      </c>
      <c r="P164" s="828"/>
      <c r="Q164" s="833">
        <v>19337.428571428569</v>
      </c>
    </row>
    <row r="165" spans="1:17" ht="14.45" customHeight="1" x14ac:dyDescent="0.2">
      <c r="A165" s="822" t="s">
        <v>7210</v>
      </c>
      <c r="B165" s="823" t="s">
        <v>7211</v>
      </c>
      <c r="C165" s="823" t="s">
        <v>5732</v>
      </c>
      <c r="D165" s="823" t="s">
        <v>7214</v>
      </c>
      <c r="E165" s="823" t="s">
        <v>7215</v>
      </c>
      <c r="F165" s="832"/>
      <c r="G165" s="832"/>
      <c r="H165" s="832"/>
      <c r="I165" s="832"/>
      <c r="J165" s="832">
        <v>1</v>
      </c>
      <c r="K165" s="832">
        <v>5170</v>
      </c>
      <c r="L165" s="832">
        <v>1</v>
      </c>
      <c r="M165" s="832">
        <v>5170</v>
      </c>
      <c r="N165" s="832"/>
      <c r="O165" s="832"/>
      <c r="P165" s="828"/>
      <c r="Q165" s="833"/>
    </row>
    <row r="166" spans="1:17" ht="14.45" customHeight="1" x14ac:dyDescent="0.2">
      <c r="A166" s="822" t="s">
        <v>7210</v>
      </c>
      <c r="B166" s="823" t="s">
        <v>7211</v>
      </c>
      <c r="C166" s="823" t="s">
        <v>5732</v>
      </c>
      <c r="D166" s="823" t="s">
        <v>6507</v>
      </c>
      <c r="E166" s="823" t="s">
        <v>6908</v>
      </c>
      <c r="F166" s="832">
        <v>0.1</v>
      </c>
      <c r="G166" s="832">
        <v>454.76</v>
      </c>
      <c r="H166" s="832"/>
      <c r="I166" s="832">
        <v>4547.5999999999995</v>
      </c>
      <c r="J166" s="832"/>
      <c r="K166" s="832"/>
      <c r="L166" s="832"/>
      <c r="M166" s="832"/>
      <c r="N166" s="832"/>
      <c r="O166" s="832"/>
      <c r="P166" s="828"/>
      <c r="Q166" s="833"/>
    </row>
    <row r="167" spans="1:17" ht="14.45" customHeight="1" x14ac:dyDescent="0.2">
      <c r="A167" s="822" t="s">
        <v>7210</v>
      </c>
      <c r="B167" s="823" t="s">
        <v>7211</v>
      </c>
      <c r="C167" s="823" t="s">
        <v>5732</v>
      </c>
      <c r="D167" s="823" t="s">
        <v>7216</v>
      </c>
      <c r="E167" s="823" t="s">
        <v>6908</v>
      </c>
      <c r="F167" s="832">
        <v>0.1</v>
      </c>
      <c r="G167" s="832">
        <v>909.52</v>
      </c>
      <c r="H167" s="832"/>
      <c r="I167" s="832">
        <v>9095.1999999999989</v>
      </c>
      <c r="J167" s="832"/>
      <c r="K167" s="832"/>
      <c r="L167" s="832"/>
      <c r="M167" s="832"/>
      <c r="N167" s="832"/>
      <c r="O167" s="832"/>
      <c r="P167" s="828"/>
      <c r="Q167" s="833"/>
    </row>
    <row r="168" spans="1:17" ht="14.45" customHeight="1" x14ac:dyDescent="0.2">
      <c r="A168" s="822" t="s">
        <v>7210</v>
      </c>
      <c r="B168" s="823" t="s">
        <v>7211</v>
      </c>
      <c r="C168" s="823" t="s">
        <v>5732</v>
      </c>
      <c r="D168" s="823" t="s">
        <v>7217</v>
      </c>
      <c r="E168" s="823" t="s">
        <v>7218</v>
      </c>
      <c r="F168" s="832">
        <v>0.30000000000000004</v>
      </c>
      <c r="G168" s="832">
        <v>584.79</v>
      </c>
      <c r="H168" s="832"/>
      <c r="I168" s="832">
        <v>1949.2999999999995</v>
      </c>
      <c r="J168" s="832"/>
      <c r="K168" s="832"/>
      <c r="L168" s="832"/>
      <c r="M168" s="832"/>
      <c r="N168" s="832"/>
      <c r="O168" s="832"/>
      <c r="P168" s="828"/>
      <c r="Q168" s="833"/>
    </row>
    <row r="169" spans="1:17" ht="14.45" customHeight="1" x14ac:dyDescent="0.2">
      <c r="A169" s="822" t="s">
        <v>7210</v>
      </c>
      <c r="B169" s="823" t="s">
        <v>7211</v>
      </c>
      <c r="C169" s="823" t="s">
        <v>5732</v>
      </c>
      <c r="D169" s="823" t="s">
        <v>7219</v>
      </c>
      <c r="E169" s="823" t="s">
        <v>6908</v>
      </c>
      <c r="F169" s="832">
        <v>9.2000000000000011</v>
      </c>
      <c r="G169" s="832">
        <v>16735.150000000001</v>
      </c>
      <c r="H169" s="832"/>
      <c r="I169" s="832">
        <v>1819.0380434782608</v>
      </c>
      <c r="J169" s="832"/>
      <c r="K169" s="832"/>
      <c r="L169" s="832"/>
      <c r="M169" s="832"/>
      <c r="N169" s="832"/>
      <c r="O169" s="832"/>
      <c r="P169" s="828"/>
      <c r="Q169" s="833"/>
    </row>
    <row r="170" spans="1:17" ht="14.45" customHeight="1" x14ac:dyDescent="0.2">
      <c r="A170" s="822" t="s">
        <v>7210</v>
      </c>
      <c r="B170" s="823" t="s">
        <v>7211</v>
      </c>
      <c r="C170" s="823" t="s">
        <v>5732</v>
      </c>
      <c r="D170" s="823" t="s">
        <v>7220</v>
      </c>
      <c r="E170" s="823" t="s">
        <v>7221</v>
      </c>
      <c r="F170" s="832">
        <v>0.15</v>
      </c>
      <c r="G170" s="832">
        <v>77.64</v>
      </c>
      <c r="H170" s="832"/>
      <c r="I170" s="832">
        <v>517.6</v>
      </c>
      <c r="J170" s="832"/>
      <c r="K170" s="832"/>
      <c r="L170" s="832"/>
      <c r="M170" s="832"/>
      <c r="N170" s="832">
        <v>0.15</v>
      </c>
      <c r="O170" s="832">
        <v>76.23</v>
      </c>
      <c r="P170" s="828"/>
      <c r="Q170" s="833">
        <v>508.20000000000005</v>
      </c>
    </row>
    <row r="171" spans="1:17" ht="14.45" customHeight="1" x14ac:dyDescent="0.2">
      <c r="A171" s="822" t="s">
        <v>7210</v>
      </c>
      <c r="B171" s="823" t="s">
        <v>7211</v>
      </c>
      <c r="C171" s="823" t="s">
        <v>5732</v>
      </c>
      <c r="D171" s="823" t="s">
        <v>7222</v>
      </c>
      <c r="E171" s="823" t="s">
        <v>6908</v>
      </c>
      <c r="F171" s="832">
        <v>0.23999999999999996</v>
      </c>
      <c r="G171" s="832">
        <v>8076.4900000000007</v>
      </c>
      <c r="H171" s="832"/>
      <c r="I171" s="832">
        <v>33652.041666666672</v>
      </c>
      <c r="J171" s="832"/>
      <c r="K171" s="832"/>
      <c r="L171" s="832"/>
      <c r="M171" s="832"/>
      <c r="N171" s="832"/>
      <c r="O171" s="832"/>
      <c r="P171" s="828"/>
      <c r="Q171" s="833"/>
    </row>
    <row r="172" spans="1:17" ht="14.45" customHeight="1" x14ac:dyDescent="0.2">
      <c r="A172" s="822" t="s">
        <v>7210</v>
      </c>
      <c r="B172" s="823" t="s">
        <v>7211</v>
      </c>
      <c r="C172" s="823" t="s">
        <v>5732</v>
      </c>
      <c r="D172" s="823" t="s">
        <v>6907</v>
      </c>
      <c r="E172" s="823" t="s">
        <v>6908</v>
      </c>
      <c r="F172" s="832"/>
      <c r="G172" s="832"/>
      <c r="H172" s="832"/>
      <c r="I172" s="832"/>
      <c r="J172" s="832">
        <v>21.520000000000003</v>
      </c>
      <c r="K172" s="832">
        <v>14103.5</v>
      </c>
      <c r="L172" s="832">
        <v>1</v>
      </c>
      <c r="M172" s="832">
        <v>655.36710037174714</v>
      </c>
      <c r="N172" s="832">
        <v>6.5</v>
      </c>
      <c r="O172" s="832">
        <v>4260.8899999999994</v>
      </c>
      <c r="P172" s="828">
        <v>0.30211578686141732</v>
      </c>
      <c r="Q172" s="833">
        <v>655.5215384615384</v>
      </c>
    </row>
    <row r="173" spans="1:17" ht="14.45" customHeight="1" x14ac:dyDescent="0.2">
      <c r="A173" s="822" t="s">
        <v>7210</v>
      </c>
      <c r="B173" s="823" t="s">
        <v>7211</v>
      </c>
      <c r="C173" s="823" t="s">
        <v>5732</v>
      </c>
      <c r="D173" s="823" t="s">
        <v>7223</v>
      </c>
      <c r="E173" s="823" t="s">
        <v>6908</v>
      </c>
      <c r="F173" s="832"/>
      <c r="G173" s="832"/>
      <c r="H173" s="832"/>
      <c r="I173" s="832"/>
      <c r="J173" s="832">
        <v>0.18999999999999997</v>
      </c>
      <c r="K173" s="832">
        <v>2409.06</v>
      </c>
      <c r="L173" s="832">
        <v>1</v>
      </c>
      <c r="M173" s="832">
        <v>12679.263157894738</v>
      </c>
      <c r="N173" s="832">
        <v>0.75000000000000022</v>
      </c>
      <c r="O173" s="832">
        <v>9440.3200000000015</v>
      </c>
      <c r="P173" s="828">
        <v>3.9186736735490197</v>
      </c>
      <c r="Q173" s="833">
        <v>12587.093333333332</v>
      </c>
    </row>
    <row r="174" spans="1:17" ht="14.45" customHeight="1" x14ac:dyDescent="0.2">
      <c r="A174" s="822" t="s">
        <v>7210</v>
      </c>
      <c r="B174" s="823" t="s">
        <v>7211</v>
      </c>
      <c r="C174" s="823" t="s">
        <v>5732</v>
      </c>
      <c r="D174" s="823" t="s">
        <v>7224</v>
      </c>
      <c r="E174" s="823" t="s">
        <v>6908</v>
      </c>
      <c r="F174" s="832"/>
      <c r="G174" s="832"/>
      <c r="H174" s="832"/>
      <c r="I174" s="832"/>
      <c r="J174" s="832">
        <v>0.43000000000000005</v>
      </c>
      <c r="K174" s="832">
        <v>704.95999999999992</v>
      </c>
      <c r="L174" s="832">
        <v>1</v>
      </c>
      <c r="M174" s="832">
        <v>1639.441860465116</v>
      </c>
      <c r="N174" s="832"/>
      <c r="O174" s="832"/>
      <c r="P174" s="828"/>
      <c r="Q174" s="833"/>
    </row>
    <row r="175" spans="1:17" ht="14.45" customHeight="1" x14ac:dyDescent="0.2">
      <c r="A175" s="822" t="s">
        <v>7210</v>
      </c>
      <c r="B175" s="823" t="s">
        <v>7211</v>
      </c>
      <c r="C175" s="823" t="s">
        <v>5732</v>
      </c>
      <c r="D175" s="823" t="s">
        <v>7225</v>
      </c>
      <c r="E175" s="823" t="s">
        <v>7226</v>
      </c>
      <c r="F175" s="832"/>
      <c r="G175" s="832"/>
      <c r="H175" s="832"/>
      <c r="I175" s="832"/>
      <c r="J175" s="832"/>
      <c r="K175" s="832"/>
      <c r="L175" s="832"/>
      <c r="M175" s="832"/>
      <c r="N175" s="832">
        <v>0.33</v>
      </c>
      <c r="O175" s="832">
        <v>480.67</v>
      </c>
      <c r="P175" s="828"/>
      <c r="Q175" s="833">
        <v>1456.5757575757575</v>
      </c>
    </row>
    <row r="176" spans="1:17" ht="14.45" customHeight="1" x14ac:dyDescent="0.2">
      <c r="A176" s="822" t="s">
        <v>7210</v>
      </c>
      <c r="B176" s="823" t="s">
        <v>7211</v>
      </c>
      <c r="C176" s="823" t="s">
        <v>5732</v>
      </c>
      <c r="D176" s="823" t="s">
        <v>7227</v>
      </c>
      <c r="E176" s="823" t="s">
        <v>7226</v>
      </c>
      <c r="F176" s="832"/>
      <c r="G176" s="832"/>
      <c r="H176" s="832"/>
      <c r="I176" s="832"/>
      <c r="J176" s="832">
        <v>0.2</v>
      </c>
      <c r="K176" s="832">
        <v>1295.26</v>
      </c>
      <c r="L176" s="832">
        <v>1</v>
      </c>
      <c r="M176" s="832">
        <v>6476.2999999999993</v>
      </c>
      <c r="N176" s="832"/>
      <c r="O176" s="832"/>
      <c r="P176" s="828"/>
      <c r="Q176" s="833"/>
    </row>
    <row r="177" spans="1:17" ht="14.45" customHeight="1" x14ac:dyDescent="0.2">
      <c r="A177" s="822" t="s">
        <v>7210</v>
      </c>
      <c r="B177" s="823" t="s">
        <v>7211</v>
      </c>
      <c r="C177" s="823" t="s">
        <v>5732</v>
      </c>
      <c r="D177" s="823" t="s">
        <v>7228</v>
      </c>
      <c r="E177" s="823" t="s">
        <v>7218</v>
      </c>
      <c r="F177" s="832"/>
      <c r="G177" s="832"/>
      <c r="H177" s="832"/>
      <c r="I177" s="832"/>
      <c r="J177" s="832">
        <v>0.7</v>
      </c>
      <c r="K177" s="832">
        <v>372.62</v>
      </c>
      <c r="L177" s="832">
        <v>1</v>
      </c>
      <c r="M177" s="832">
        <v>532.3142857142858</v>
      </c>
      <c r="N177" s="832">
        <v>0.30000000000000004</v>
      </c>
      <c r="O177" s="832">
        <v>159.69</v>
      </c>
      <c r="P177" s="828">
        <v>0.42855992700338147</v>
      </c>
      <c r="Q177" s="833">
        <v>532.29999999999995</v>
      </c>
    </row>
    <row r="178" spans="1:17" ht="14.45" customHeight="1" x14ac:dyDescent="0.2">
      <c r="A178" s="822" t="s">
        <v>7210</v>
      </c>
      <c r="B178" s="823" t="s">
        <v>7211</v>
      </c>
      <c r="C178" s="823" t="s">
        <v>5732</v>
      </c>
      <c r="D178" s="823" t="s">
        <v>7229</v>
      </c>
      <c r="E178" s="823" t="s">
        <v>6908</v>
      </c>
      <c r="F178" s="832"/>
      <c r="G178" s="832"/>
      <c r="H178" s="832"/>
      <c r="I178" s="832"/>
      <c r="J178" s="832">
        <v>0.1</v>
      </c>
      <c r="K178" s="832">
        <v>327.58999999999997</v>
      </c>
      <c r="L178" s="832">
        <v>1</v>
      </c>
      <c r="M178" s="832">
        <v>3275.8999999999996</v>
      </c>
      <c r="N178" s="832"/>
      <c r="O178" s="832"/>
      <c r="P178" s="828"/>
      <c r="Q178" s="833"/>
    </row>
    <row r="179" spans="1:17" ht="14.45" customHeight="1" x14ac:dyDescent="0.2">
      <c r="A179" s="822" t="s">
        <v>7210</v>
      </c>
      <c r="B179" s="823" t="s">
        <v>7211</v>
      </c>
      <c r="C179" s="823" t="s">
        <v>5756</v>
      </c>
      <c r="D179" s="823" t="s">
        <v>7230</v>
      </c>
      <c r="E179" s="823" t="s">
        <v>6439</v>
      </c>
      <c r="F179" s="832"/>
      <c r="G179" s="832"/>
      <c r="H179" s="832"/>
      <c r="I179" s="832"/>
      <c r="J179" s="832">
        <v>2</v>
      </c>
      <c r="K179" s="832">
        <v>1944.64</v>
      </c>
      <c r="L179" s="832">
        <v>1</v>
      </c>
      <c r="M179" s="832">
        <v>972.32</v>
      </c>
      <c r="N179" s="832">
        <v>5</v>
      </c>
      <c r="O179" s="832">
        <v>3579.2799999999997</v>
      </c>
      <c r="P179" s="828">
        <v>1.840587460918216</v>
      </c>
      <c r="Q179" s="833">
        <v>715.85599999999999</v>
      </c>
    </row>
    <row r="180" spans="1:17" ht="14.45" customHeight="1" x14ac:dyDescent="0.2">
      <c r="A180" s="822" t="s">
        <v>7210</v>
      </c>
      <c r="B180" s="823" t="s">
        <v>7211</v>
      </c>
      <c r="C180" s="823" t="s">
        <v>5756</v>
      </c>
      <c r="D180" s="823" t="s">
        <v>7231</v>
      </c>
      <c r="E180" s="823" t="s">
        <v>6439</v>
      </c>
      <c r="F180" s="832"/>
      <c r="G180" s="832"/>
      <c r="H180" s="832"/>
      <c r="I180" s="832"/>
      <c r="J180" s="832">
        <v>1</v>
      </c>
      <c r="K180" s="832">
        <v>1408.42</v>
      </c>
      <c r="L180" s="832">
        <v>1</v>
      </c>
      <c r="M180" s="832">
        <v>1408.42</v>
      </c>
      <c r="N180" s="832">
        <v>1</v>
      </c>
      <c r="O180" s="832">
        <v>1408.42</v>
      </c>
      <c r="P180" s="828">
        <v>1</v>
      </c>
      <c r="Q180" s="833">
        <v>1408.42</v>
      </c>
    </row>
    <row r="181" spans="1:17" ht="14.45" customHeight="1" x14ac:dyDescent="0.2">
      <c r="A181" s="822" t="s">
        <v>7210</v>
      </c>
      <c r="B181" s="823" t="s">
        <v>7211</v>
      </c>
      <c r="C181" s="823" t="s">
        <v>5756</v>
      </c>
      <c r="D181" s="823" t="s">
        <v>6438</v>
      </c>
      <c r="E181" s="823" t="s">
        <v>6439</v>
      </c>
      <c r="F181" s="832"/>
      <c r="G181" s="832"/>
      <c r="H181" s="832"/>
      <c r="I181" s="832"/>
      <c r="J181" s="832">
        <v>7</v>
      </c>
      <c r="K181" s="832">
        <v>6352.5</v>
      </c>
      <c r="L181" s="832">
        <v>1</v>
      </c>
      <c r="M181" s="832">
        <v>907.5</v>
      </c>
      <c r="N181" s="832">
        <v>9</v>
      </c>
      <c r="O181" s="832">
        <v>8167</v>
      </c>
      <c r="P181" s="828">
        <v>1.2856355765446674</v>
      </c>
      <c r="Q181" s="833">
        <v>907.44444444444446</v>
      </c>
    </row>
    <row r="182" spans="1:17" ht="14.45" customHeight="1" x14ac:dyDescent="0.2">
      <c r="A182" s="822" t="s">
        <v>7210</v>
      </c>
      <c r="B182" s="823" t="s">
        <v>7211</v>
      </c>
      <c r="C182" s="823" t="s">
        <v>5756</v>
      </c>
      <c r="D182" s="823" t="s">
        <v>7232</v>
      </c>
      <c r="E182" s="823" t="s">
        <v>6439</v>
      </c>
      <c r="F182" s="832">
        <v>1</v>
      </c>
      <c r="G182" s="832">
        <v>1952.7</v>
      </c>
      <c r="H182" s="832">
        <v>1.4896668522996881</v>
      </c>
      <c r="I182" s="832">
        <v>1952.7</v>
      </c>
      <c r="J182" s="832">
        <v>1</v>
      </c>
      <c r="K182" s="832">
        <v>1310.83</v>
      </c>
      <c r="L182" s="832">
        <v>1</v>
      </c>
      <c r="M182" s="832">
        <v>1310.83</v>
      </c>
      <c r="N182" s="832">
        <v>1</v>
      </c>
      <c r="O182" s="832">
        <v>1310.46</v>
      </c>
      <c r="P182" s="828">
        <v>0.99971773609087378</v>
      </c>
      <c r="Q182" s="833">
        <v>1310.46</v>
      </c>
    </row>
    <row r="183" spans="1:17" ht="14.45" customHeight="1" x14ac:dyDescent="0.2">
      <c r="A183" s="822" t="s">
        <v>7210</v>
      </c>
      <c r="B183" s="823" t="s">
        <v>7211</v>
      </c>
      <c r="C183" s="823" t="s">
        <v>5756</v>
      </c>
      <c r="D183" s="823" t="s">
        <v>7233</v>
      </c>
      <c r="E183" s="823" t="s">
        <v>7234</v>
      </c>
      <c r="F183" s="832">
        <v>1</v>
      </c>
      <c r="G183" s="832">
        <v>939.14</v>
      </c>
      <c r="H183" s="832">
        <v>0.125</v>
      </c>
      <c r="I183" s="832">
        <v>939.14</v>
      </c>
      <c r="J183" s="832">
        <v>8</v>
      </c>
      <c r="K183" s="832">
        <v>7513.12</v>
      </c>
      <c r="L183" s="832">
        <v>1</v>
      </c>
      <c r="M183" s="832">
        <v>939.14</v>
      </c>
      <c r="N183" s="832">
        <v>8</v>
      </c>
      <c r="O183" s="832">
        <v>4313.75</v>
      </c>
      <c r="P183" s="828">
        <v>0.57416226547692573</v>
      </c>
      <c r="Q183" s="833">
        <v>539.21875</v>
      </c>
    </row>
    <row r="184" spans="1:17" ht="14.45" customHeight="1" x14ac:dyDescent="0.2">
      <c r="A184" s="822" t="s">
        <v>7210</v>
      </c>
      <c r="B184" s="823" t="s">
        <v>7211</v>
      </c>
      <c r="C184" s="823" t="s">
        <v>5756</v>
      </c>
      <c r="D184" s="823" t="s">
        <v>7235</v>
      </c>
      <c r="E184" s="823" t="s">
        <v>7234</v>
      </c>
      <c r="F184" s="832"/>
      <c r="G184" s="832"/>
      <c r="H184" s="832"/>
      <c r="I184" s="832"/>
      <c r="J184" s="832">
        <v>1</v>
      </c>
      <c r="K184" s="832">
        <v>998.25</v>
      </c>
      <c r="L184" s="832">
        <v>1</v>
      </c>
      <c r="M184" s="832">
        <v>998.25</v>
      </c>
      <c r="N184" s="832">
        <v>1</v>
      </c>
      <c r="O184" s="832">
        <v>948.34</v>
      </c>
      <c r="P184" s="828">
        <v>0.95000250438266975</v>
      </c>
      <c r="Q184" s="833">
        <v>948.34</v>
      </c>
    </row>
    <row r="185" spans="1:17" ht="14.45" customHeight="1" x14ac:dyDescent="0.2">
      <c r="A185" s="822" t="s">
        <v>7210</v>
      </c>
      <c r="B185" s="823" t="s">
        <v>7211</v>
      </c>
      <c r="C185" s="823" t="s">
        <v>5756</v>
      </c>
      <c r="D185" s="823" t="s">
        <v>7236</v>
      </c>
      <c r="E185" s="823" t="s">
        <v>7237</v>
      </c>
      <c r="F185" s="832">
        <v>1</v>
      </c>
      <c r="G185" s="832">
        <v>15635.37</v>
      </c>
      <c r="H185" s="832"/>
      <c r="I185" s="832">
        <v>15635.37</v>
      </c>
      <c r="J185" s="832"/>
      <c r="K185" s="832"/>
      <c r="L185" s="832"/>
      <c r="M185" s="832"/>
      <c r="N185" s="832">
        <v>1</v>
      </c>
      <c r="O185" s="832">
        <v>11918.1</v>
      </c>
      <c r="P185" s="828"/>
      <c r="Q185" s="833">
        <v>11918.1</v>
      </c>
    </row>
    <row r="186" spans="1:17" ht="14.45" customHeight="1" x14ac:dyDescent="0.2">
      <c r="A186" s="822" t="s">
        <v>7210</v>
      </c>
      <c r="B186" s="823" t="s">
        <v>7211</v>
      </c>
      <c r="C186" s="823" t="s">
        <v>5756</v>
      </c>
      <c r="D186" s="823" t="s">
        <v>7238</v>
      </c>
      <c r="E186" s="823" t="s">
        <v>7239</v>
      </c>
      <c r="F186" s="832">
        <v>1</v>
      </c>
      <c r="G186" s="832">
        <v>11000.14</v>
      </c>
      <c r="H186" s="832">
        <v>0.45794247399856536</v>
      </c>
      <c r="I186" s="832">
        <v>11000.14</v>
      </c>
      <c r="J186" s="832">
        <v>3</v>
      </c>
      <c r="K186" s="832">
        <v>24020.79</v>
      </c>
      <c r="L186" s="832">
        <v>1</v>
      </c>
      <c r="M186" s="832">
        <v>8006.93</v>
      </c>
      <c r="N186" s="832">
        <v>1</v>
      </c>
      <c r="O186" s="832">
        <v>8183.18</v>
      </c>
      <c r="P186" s="828">
        <v>0.34067072731579601</v>
      </c>
      <c r="Q186" s="833">
        <v>8183.18</v>
      </c>
    </row>
    <row r="187" spans="1:17" ht="14.45" customHeight="1" x14ac:dyDescent="0.2">
      <c r="A187" s="822" t="s">
        <v>7210</v>
      </c>
      <c r="B187" s="823" t="s">
        <v>7211</v>
      </c>
      <c r="C187" s="823" t="s">
        <v>5756</v>
      </c>
      <c r="D187" s="823" t="s">
        <v>7240</v>
      </c>
      <c r="E187" s="823" t="s">
        <v>7241</v>
      </c>
      <c r="F187" s="832"/>
      <c r="G187" s="832"/>
      <c r="H187" s="832"/>
      <c r="I187" s="832"/>
      <c r="J187" s="832"/>
      <c r="K187" s="832"/>
      <c r="L187" s="832"/>
      <c r="M187" s="832"/>
      <c r="N187" s="832">
        <v>1</v>
      </c>
      <c r="O187" s="832">
        <v>128800</v>
      </c>
      <c r="P187" s="828"/>
      <c r="Q187" s="833">
        <v>128800</v>
      </c>
    </row>
    <row r="188" spans="1:17" ht="14.45" customHeight="1" x14ac:dyDescent="0.2">
      <c r="A188" s="822" t="s">
        <v>7210</v>
      </c>
      <c r="B188" s="823" t="s">
        <v>7211</v>
      </c>
      <c r="C188" s="823" t="s">
        <v>5756</v>
      </c>
      <c r="D188" s="823" t="s">
        <v>7242</v>
      </c>
      <c r="E188" s="823" t="s">
        <v>7243</v>
      </c>
      <c r="F188" s="832"/>
      <c r="G188" s="832"/>
      <c r="H188" s="832"/>
      <c r="I188" s="832"/>
      <c r="J188" s="832">
        <v>1</v>
      </c>
      <c r="K188" s="832">
        <v>4137.8900000000003</v>
      </c>
      <c r="L188" s="832">
        <v>1</v>
      </c>
      <c r="M188" s="832">
        <v>4137.8900000000003</v>
      </c>
      <c r="N188" s="832"/>
      <c r="O188" s="832"/>
      <c r="P188" s="828"/>
      <c r="Q188" s="833"/>
    </row>
    <row r="189" spans="1:17" ht="14.45" customHeight="1" x14ac:dyDescent="0.2">
      <c r="A189" s="822" t="s">
        <v>7210</v>
      </c>
      <c r="B189" s="823" t="s">
        <v>7211</v>
      </c>
      <c r="C189" s="823" t="s">
        <v>5756</v>
      </c>
      <c r="D189" s="823" t="s">
        <v>7244</v>
      </c>
      <c r="E189" s="823" t="s">
        <v>7245</v>
      </c>
      <c r="F189" s="832"/>
      <c r="G189" s="832"/>
      <c r="H189" s="832"/>
      <c r="I189" s="832"/>
      <c r="J189" s="832">
        <v>6</v>
      </c>
      <c r="K189" s="832">
        <v>5372.4</v>
      </c>
      <c r="L189" s="832">
        <v>1</v>
      </c>
      <c r="M189" s="832">
        <v>895.4</v>
      </c>
      <c r="N189" s="832">
        <v>15</v>
      </c>
      <c r="O189" s="832">
        <v>10164</v>
      </c>
      <c r="P189" s="828">
        <v>1.8918918918918921</v>
      </c>
      <c r="Q189" s="833">
        <v>677.6</v>
      </c>
    </row>
    <row r="190" spans="1:17" ht="14.45" customHeight="1" x14ac:dyDescent="0.2">
      <c r="A190" s="822" t="s">
        <v>7210</v>
      </c>
      <c r="B190" s="823" t="s">
        <v>7211</v>
      </c>
      <c r="C190" s="823" t="s">
        <v>5756</v>
      </c>
      <c r="D190" s="823" t="s">
        <v>7246</v>
      </c>
      <c r="E190" s="823" t="s">
        <v>7247</v>
      </c>
      <c r="F190" s="832"/>
      <c r="G190" s="832"/>
      <c r="H190" s="832"/>
      <c r="I190" s="832"/>
      <c r="J190" s="832">
        <v>1</v>
      </c>
      <c r="K190" s="832">
        <v>4946.4799999999996</v>
      </c>
      <c r="L190" s="832">
        <v>1</v>
      </c>
      <c r="M190" s="832">
        <v>4946.4799999999996</v>
      </c>
      <c r="N190" s="832"/>
      <c r="O190" s="832"/>
      <c r="P190" s="828"/>
      <c r="Q190" s="833"/>
    </row>
    <row r="191" spans="1:17" ht="14.45" customHeight="1" x14ac:dyDescent="0.2">
      <c r="A191" s="822" t="s">
        <v>7210</v>
      </c>
      <c r="B191" s="823" t="s">
        <v>7211</v>
      </c>
      <c r="C191" s="823" t="s">
        <v>5756</v>
      </c>
      <c r="D191" s="823" t="s">
        <v>7248</v>
      </c>
      <c r="E191" s="823" t="s">
        <v>7249</v>
      </c>
      <c r="F191" s="832"/>
      <c r="G191" s="832"/>
      <c r="H191" s="832"/>
      <c r="I191" s="832"/>
      <c r="J191" s="832">
        <v>1</v>
      </c>
      <c r="K191" s="832">
        <v>9370.39</v>
      </c>
      <c r="L191" s="832">
        <v>1</v>
      </c>
      <c r="M191" s="832">
        <v>9370.39</v>
      </c>
      <c r="N191" s="832"/>
      <c r="O191" s="832"/>
      <c r="P191" s="828"/>
      <c r="Q191" s="833"/>
    </row>
    <row r="192" spans="1:17" ht="14.45" customHeight="1" x14ac:dyDescent="0.2">
      <c r="A192" s="822" t="s">
        <v>7210</v>
      </c>
      <c r="B192" s="823" t="s">
        <v>7211</v>
      </c>
      <c r="C192" s="823" t="s">
        <v>5756</v>
      </c>
      <c r="D192" s="823" t="s">
        <v>7250</v>
      </c>
      <c r="E192" s="823" t="s">
        <v>7251</v>
      </c>
      <c r="F192" s="832"/>
      <c r="G192" s="832"/>
      <c r="H192" s="832"/>
      <c r="I192" s="832"/>
      <c r="J192" s="832">
        <v>3</v>
      </c>
      <c r="K192" s="832">
        <v>8814.92</v>
      </c>
      <c r="L192" s="832">
        <v>1</v>
      </c>
      <c r="M192" s="832">
        <v>2938.3066666666668</v>
      </c>
      <c r="N192" s="832">
        <v>1</v>
      </c>
      <c r="O192" s="832">
        <v>2971.23</v>
      </c>
      <c r="P192" s="828">
        <v>0.33706828876495759</v>
      </c>
      <c r="Q192" s="833">
        <v>2971.23</v>
      </c>
    </row>
    <row r="193" spans="1:17" ht="14.45" customHeight="1" x14ac:dyDescent="0.2">
      <c r="A193" s="822" t="s">
        <v>7210</v>
      </c>
      <c r="B193" s="823" t="s">
        <v>7211</v>
      </c>
      <c r="C193" s="823" t="s">
        <v>5756</v>
      </c>
      <c r="D193" s="823" t="s">
        <v>7252</v>
      </c>
      <c r="E193" s="823" t="s">
        <v>7253</v>
      </c>
      <c r="F193" s="832"/>
      <c r="G193" s="832"/>
      <c r="H193" s="832"/>
      <c r="I193" s="832"/>
      <c r="J193" s="832">
        <v>1</v>
      </c>
      <c r="K193" s="832">
        <v>750.76</v>
      </c>
      <c r="L193" s="832">
        <v>1</v>
      </c>
      <c r="M193" s="832">
        <v>750.76</v>
      </c>
      <c r="N193" s="832"/>
      <c r="O193" s="832"/>
      <c r="P193" s="828"/>
      <c r="Q193" s="833"/>
    </row>
    <row r="194" spans="1:17" ht="14.45" customHeight="1" x14ac:dyDescent="0.2">
      <c r="A194" s="822" t="s">
        <v>7210</v>
      </c>
      <c r="B194" s="823" t="s">
        <v>7211</v>
      </c>
      <c r="C194" s="823" t="s">
        <v>5756</v>
      </c>
      <c r="D194" s="823" t="s">
        <v>7254</v>
      </c>
      <c r="E194" s="823" t="s">
        <v>7255</v>
      </c>
      <c r="F194" s="832"/>
      <c r="G194" s="832"/>
      <c r="H194" s="832"/>
      <c r="I194" s="832"/>
      <c r="J194" s="832">
        <v>2</v>
      </c>
      <c r="K194" s="832">
        <v>20145.88</v>
      </c>
      <c r="L194" s="832">
        <v>1</v>
      </c>
      <c r="M194" s="832">
        <v>10072.94</v>
      </c>
      <c r="N194" s="832">
        <v>1</v>
      </c>
      <c r="O194" s="832">
        <v>9425.9</v>
      </c>
      <c r="P194" s="828">
        <v>0.46788226674635208</v>
      </c>
      <c r="Q194" s="833">
        <v>9425.9</v>
      </c>
    </row>
    <row r="195" spans="1:17" ht="14.45" customHeight="1" x14ac:dyDescent="0.2">
      <c r="A195" s="822" t="s">
        <v>7210</v>
      </c>
      <c r="B195" s="823" t="s">
        <v>7211</v>
      </c>
      <c r="C195" s="823" t="s">
        <v>5756</v>
      </c>
      <c r="D195" s="823" t="s">
        <v>7256</v>
      </c>
      <c r="E195" s="823" t="s">
        <v>7257</v>
      </c>
      <c r="F195" s="832"/>
      <c r="G195" s="832"/>
      <c r="H195" s="832"/>
      <c r="I195" s="832"/>
      <c r="J195" s="832">
        <v>3</v>
      </c>
      <c r="K195" s="832">
        <v>8923.08</v>
      </c>
      <c r="L195" s="832">
        <v>1</v>
      </c>
      <c r="M195" s="832">
        <v>2974.36</v>
      </c>
      <c r="N195" s="832">
        <v>1</v>
      </c>
      <c r="O195" s="832">
        <v>2524.06</v>
      </c>
      <c r="P195" s="828">
        <v>0.28286869556251876</v>
      </c>
      <c r="Q195" s="833">
        <v>2524.06</v>
      </c>
    </row>
    <row r="196" spans="1:17" ht="14.45" customHeight="1" x14ac:dyDescent="0.2">
      <c r="A196" s="822" t="s">
        <v>7210</v>
      </c>
      <c r="B196" s="823" t="s">
        <v>7211</v>
      </c>
      <c r="C196" s="823" t="s">
        <v>5756</v>
      </c>
      <c r="D196" s="823" t="s">
        <v>7258</v>
      </c>
      <c r="E196" s="823" t="s">
        <v>7259</v>
      </c>
      <c r="F196" s="832"/>
      <c r="G196" s="832"/>
      <c r="H196" s="832"/>
      <c r="I196" s="832"/>
      <c r="J196" s="832">
        <v>5</v>
      </c>
      <c r="K196" s="832">
        <v>14123.66</v>
      </c>
      <c r="L196" s="832">
        <v>1</v>
      </c>
      <c r="M196" s="832">
        <v>2824.732</v>
      </c>
      <c r="N196" s="832">
        <v>6</v>
      </c>
      <c r="O196" s="832">
        <v>18604.900000000001</v>
      </c>
      <c r="P196" s="828">
        <v>1.317286029258705</v>
      </c>
      <c r="Q196" s="833">
        <v>3100.8166666666671</v>
      </c>
    </row>
    <row r="197" spans="1:17" ht="14.45" customHeight="1" x14ac:dyDescent="0.2">
      <c r="A197" s="822" t="s">
        <v>7210</v>
      </c>
      <c r="B197" s="823" t="s">
        <v>7211</v>
      </c>
      <c r="C197" s="823" t="s">
        <v>5756</v>
      </c>
      <c r="D197" s="823" t="s">
        <v>7260</v>
      </c>
      <c r="E197" s="823" t="s">
        <v>7261</v>
      </c>
      <c r="F197" s="832"/>
      <c r="G197" s="832"/>
      <c r="H197" s="832"/>
      <c r="I197" s="832"/>
      <c r="J197" s="832">
        <v>1</v>
      </c>
      <c r="K197" s="832">
        <v>550.72</v>
      </c>
      <c r="L197" s="832">
        <v>1</v>
      </c>
      <c r="M197" s="832">
        <v>550.72</v>
      </c>
      <c r="N197" s="832">
        <v>2</v>
      </c>
      <c r="O197" s="832">
        <v>765.86</v>
      </c>
      <c r="P197" s="828">
        <v>1.39065223707147</v>
      </c>
      <c r="Q197" s="833">
        <v>382.93</v>
      </c>
    </row>
    <row r="198" spans="1:17" ht="14.45" customHeight="1" x14ac:dyDescent="0.2">
      <c r="A198" s="822" t="s">
        <v>7210</v>
      </c>
      <c r="B198" s="823" t="s">
        <v>7211</v>
      </c>
      <c r="C198" s="823" t="s">
        <v>5756</v>
      </c>
      <c r="D198" s="823" t="s">
        <v>7262</v>
      </c>
      <c r="E198" s="823" t="s">
        <v>7263</v>
      </c>
      <c r="F198" s="832"/>
      <c r="G198" s="832"/>
      <c r="H198" s="832"/>
      <c r="I198" s="832"/>
      <c r="J198" s="832">
        <v>1</v>
      </c>
      <c r="K198" s="832">
        <v>11538.9</v>
      </c>
      <c r="L198" s="832">
        <v>1</v>
      </c>
      <c r="M198" s="832">
        <v>11538.9</v>
      </c>
      <c r="N198" s="832">
        <v>2</v>
      </c>
      <c r="O198" s="832">
        <v>23077.200000000001</v>
      </c>
      <c r="P198" s="828">
        <v>1.999948001975925</v>
      </c>
      <c r="Q198" s="833">
        <v>11538.6</v>
      </c>
    </row>
    <row r="199" spans="1:17" ht="14.45" customHeight="1" x14ac:dyDescent="0.2">
      <c r="A199" s="822" t="s">
        <v>7210</v>
      </c>
      <c r="B199" s="823" t="s">
        <v>7211</v>
      </c>
      <c r="C199" s="823" t="s">
        <v>5756</v>
      </c>
      <c r="D199" s="823" t="s">
        <v>7264</v>
      </c>
      <c r="E199" s="823" t="s">
        <v>7265</v>
      </c>
      <c r="F199" s="832">
        <v>1</v>
      </c>
      <c r="G199" s="832">
        <v>831.16</v>
      </c>
      <c r="H199" s="832">
        <v>9.0909090909090898E-2</v>
      </c>
      <c r="I199" s="832">
        <v>831.16</v>
      </c>
      <c r="J199" s="832">
        <v>11</v>
      </c>
      <c r="K199" s="832">
        <v>9142.76</v>
      </c>
      <c r="L199" s="832">
        <v>1</v>
      </c>
      <c r="M199" s="832">
        <v>831.16</v>
      </c>
      <c r="N199" s="832">
        <v>7</v>
      </c>
      <c r="O199" s="832">
        <v>4810.12</v>
      </c>
      <c r="P199" s="828">
        <v>0.52611246494494002</v>
      </c>
      <c r="Q199" s="833">
        <v>687.16</v>
      </c>
    </row>
    <row r="200" spans="1:17" ht="14.45" customHeight="1" x14ac:dyDescent="0.2">
      <c r="A200" s="822" t="s">
        <v>7210</v>
      </c>
      <c r="B200" s="823" t="s">
        <v>7211</v>
      </c>
      <c r="C200" s="823" t="s">
        <v>5756</v>
      </c>
      <c r="D200" s="823" t="s">
        <v>7266</v>
      </c>
      <c r="E200" s="823" t="s">
        <v>7265</v>
      </c>
      <c r="F200" s="832"/>
      <c r="G200" s="832"/>
      <c r="H200" s="832"/>
      <c r="I200" s="832"/>
      <c r="J200" s="832"/>
      <c r="K200" s="832"/>
      <c r="L200" s="832"/>
      <c r="M200" s="832"/>
      <c r="N200" s="832">
        <v>1</v>
      </c>
      <c r="O200" s="832">
        <v>687.17</v>
      </c>
      <c r="P200" s="828"/>
      <c r="Q200" s="833">
        <v>687.17</v>
      </c>
    </row>
    <row r="201" spans="1:17" ht="14.45" customHeight="1" x14ac:dyDescent="0.2">
      <c r="A201" s="822" t="s">
        <v>7210</v>
      </c>
      <c r="B201" s="823" t="s">
        <v>7211</v>
      </c>
      <c r="C201" s="823" t="s">
        <v>5756</v>
      </c>
      <c r="D201" s="823" t="s">
        <v>7267</v>
      </c>
      <c r="E201" s="823" t="s">
        <v>7268</v>
      </c>
      <c r="F201" s="832"/>
      <c r="G201" s="832"/>
      <c r="H201" s="832"/>
      <c r="I201" s="832"/>
      <c r="J201" s="832">
        <v>1</v>
      </c>
      <c r="K201" s="832">
        <v>831.16</v>
      </c>
      <c r="L201" s="832">
        <v>1</v>
      </c>
      <c r="M201" s="832">
        <v>831.16</v>
      </c>
      <c r="N201" s="832"/>
      <c r="O201" s="832"/>
      <c r="P201" s="828"/>
      <c r="Q201" s="833"/>
    </row>
    <row r="202" spans="1:17" ht="14.45" customHeight="1" x14ac:dyDescent="0.2">
      <c r="A202" s="822" t="s">
        <v>7210</v>
      </c>
      <c r="B202" s="823" t="s">
        <v>7211</v>
      </c>
      <c r="C202" s="823" t="s">
        <v>5756</v>
      </c>
      <c r="D202" s="823" t="s">
        <v>7269</v>
      </c>
      <c r="E202" s="823" t="s">
        <v>7270</v>
      </c>
      <c r="F202" s="832"/>
      <c r="G202" s="832"/>
      <c r="H202" s="832"/>
      <c r="I202" s="832"/>
      <c r="J202" s="832"/>
      <c r="K202" s="832"/>
      <c r="L202" s="832"/>
      <c r="M202" s="832"/>
      <c r="N202" s="832">
        <v>2</v>
      </c>
      <c r="O202" s="832">
        <v>6216.9</v>
      </c>
      <c r="P202" s="828"/>
      <c r="Q202" s="833">
        <v>3108.45</v>
      </c>
    </row>
    <row r="203" spans="1:17" ht="14.45" customHeight="1" x14ac:dyDescent="0.2">
      <c r="A203" s="822" t="s">
        <v>7210</v>
      </c>
      <c r="B203" s="823" t="s">
        <v>7211</v>
      </c>
      <c r="C203" s="823" t="s">
        <v>5756</v>
      </c>
      <c r="D203" s="823" t="s">
        <v>7271</v>
      </c>
      <c r="E203" s="823" t="s">
        <v>7272</v>
      </c>
      <c r="F203" s="832">
        <v>1</v>
      </c>
      <c r="G203" s="832">
        <v>20248.919999999998</v>
      </c>
      <c r="H203" s="832"/>
      <c r="I203" s="832">
        <v>20248.919999999998</v>
      </c>
      <c r="J203" s="832"/>
      <c r="K203" s="832"/>
      <c r="L203" s="832"/>
      <c r="M203" s="832"/>
      <c r="N203" s="832">
        <v>1</v>
      </c>
      <c r="O203" s="832">
        <v>7297.91</v>
      </c>
      <c r="P203" s="828"/>
      <c r="Q203" s="833">
        <v>7297.91</v>
      </c>
    </row>
    <row r="204" spans="1:17" ht="14.45" customHeight="1" x14ac:dyDescent="0.2">
      <c r="A204" s="822" t="s">
        <v>7210</v>
      </c>
      <c r="B204" s="823" t="s">
        <v>7211</v>
      </c>
      <c r="C204" s="823" t="s">
        <v>5756</v>
      </c>
      <c r="D204" s="823" t="s">
        <v>7273</v>
      </c>
      <c r="E204" s="823" t="s">
        <v>7274</v>
      </c>
      <c r="F204" s="832"/>
      <c r="G204" s="832"/>
      <c r="H204" s="832"/>
      <c r="I204" s="832"/>
      <c r="J204" s="832">
        <v>5</v>
      </c>
      <c r="K204" s="832">
        <v>6560.7</v>
      </c>
      <c r="L204" s="832">
        <v>1</v>
      </c>
      <c r="M204" s="832">
        <v>1312.1399999999999</v>
      </c>
      <c r="N204" s="832">
        <v>4</v>
      </c>
      <c r="O204" s="832">
        <v>4228.21</v>
      </c>
      <c r="P204" s="828">
        <v>0.64447543707226362</v>
      </c>
      <c r="Q204" s="833">
        <v>1057.0525</v>
      </c>
    </row>
    <row r="205" spans="1:17" ht="14.45" customHeight="1" x14ac:dyDescent="0.2">
      <c r="A205" s="822" t="s">
        <v>7210</v>
      </c>
      <c r="B205" s="823" t="s">
        <v>7211</v>
      </c>
      <c r="C205" s="823" t="s">
        <v>5756</v>
      </c>
      <c r="D205" s="823" t="s">
        <v>7275</v>
      </c>
      <c r="E205" s="823" t="s">
        <v>7276</v>
      </c>
      <c r="F205" s="832"/>
      <c r="G205" s="832"/>
      <c r="H205" s="832"/>
      <c r="I205" s="832"/>
      <c r="J205" s="832">
        <v>14</v>
      </c>
      <c r="K205" s="832">
        <v>45801.84</v>
      </c>
      <c r="L205" s="832">
        <v>1</v>
      </c>
      <c r="M205" s="832">
        <v>3271.56</v>
      </c>
      <c r="N205" s="832">
        <v>18</v>
      </c>
      <c r="O205" s="832">
        <v>56839.48</v>
      </c>
      <c r="P205" s="828">
        <v>1.2409868249834506</v>
      </c>
      <c r="Q205" s="833">
        <v>3157.7488888888893</v>
      </c>
    </row>
    <row r="206" spans="1:17" ht="14.45" customHeight="1" x14ac:dyDescent="0.2">
      <c r="A206" s="822" t="s">
        <v>7210</v>
      </c>
      <c r="B206" s="823" t="s">
        <v>7211</v>
      </c>
      <c r="C206" s="823" t="s">
        <v>5756</v>
      </c>
      <c r="D206" s="823" t="s">
        <v>7277</v>
      </c>
      <c r="E206" s="823" t="s">
        <v>7278</v>
      </c>
      <c r="F206" s="832"/>
      <c r="G206" s="832"/>
      <c r="H206" s="832"/>
      <c r="I206" s="832"/>
      <c r="J206" s="832">
        <v>3</v>
      </c>
      <c r="K206" s="832">
        <v>3258.51</v>
      </c>
      <c r="L206" s="832">
        <v>1</v>
      </c>
      <c r="M206" s="832">
        <v>1086.17</v>
      </c>
      <c r="N206" s="832"/>
      <c r="O206" s="832"/>
      <c r="P206" s="828"/>
      <c r="Q206" s="833"/>
    </row>
    <row r="207" spans="1:17" ht="14.45" customHeight="1" x14ac:dyDescent="0.2">
      <c r="A207" s="822" t="s">
        <v>7210</v>
      </c>
      <c r="B207" s="823" t="s">
        <v>7211</v>
      </c>
      <c r="C207" s="823" t="s">
        <v>5756</v>
      </c>
      <c r="D207" s="823" t="s">
        <v>7279</v>
      </c>
      <c r="E207" s="823" t="s">
        <v>7280</v>
      </c>
      <c r="F207" s="832"/>
      <c r="G207" s="832"/>
      <c r="H207" s="832"/>
      <c r="I207" s="832"/>
      <c r="J207" s="832"/>
      <c r="K207" s="832"/>
      <c r="L207" s="832"/>
      <c r="M207" s="832"/>
      <c r="N207" s="832">
        <v>1</v>
      </c>
      <c r="O207" s="832">
        <v>15847.9</v>
      </c>
      <c r="P207" s="828"/>
      <c r="Q207" s="833">
        <v>15847.9</v>
      </c>
    </row>
    <row r="208" spans="1:17" ht="14.45" customHeight="1" x14ac:dyDescent="0.2">
      <c r="A208" s="822" t="s">
        <v>7210</v>
      </c>
      <c r="B208" s="823" t="s">
        <v>7211</v>
      </c>
      <c r="C208" s="823" t="s">
        <v>5756</v>
      </c>
      <c r="D208" s="823" t="s">
        <v>7281</v>
      </c>
      <c r="E208" s="823" t="s">
        <v>7282</v>
      </c>
      <c r="F208" s="832"/>
      <c r="G208" s="832"/>
      <c r="H208" s="832"/>
      <c r="I208" s="832"/>
      <c r="J208" s="832">
        <v>1</v>
      </c>
      <c r="K208" s="832">
        <v>79999.8</v>
      </c>
      <c r="L208" s="832">
        <v>1</v>
      </c>
      <c r="M208" s="832">
        <v>79999.8</v>
      </c>
      <c r="N208" s="832"/>
      <c r="O208" s="832"/>
      <c r="P208" s="828"/>
      <c r="Q208" s="833"/>
    </row>
    <row r="209" spans="1:17" ht="14.45" customHeight="1" x14ac:dyDescent="0.2">
      <c r="A209" s="822" t="s">
        <v>7210</v>
      </c>
      <c r="B209" s="823" t="s">
        <v>7211</v>
      </c>
      <c r="C209" s="823" t="s">
        <v>5756</v>
      </c>
      <c r="D209" s="823" t="s">
        <v>7283</v>
      </c>
      <c r="E209" s="823" t="s">
        <v>7284</v>
      </c>
      <c r="F209" s="832">
        <v>1</v>
      </c>
      <c r="G209" s="832">
        <v>359.1</v>
      </c>
      <c r="H209" s="832">
        <v>0.25</v>
      </c>
      <c r="I209" s="832">
        <v>359.1</v>
      </c>
      <c r="J209" s="832">
        <v>4</v>
      </c>
      <c r="K209" s="832">
        <v>1436.4</v>
      </c>
      <c r="L209" s="832">
        <v>1</v>
      </c>
      <c r="M209" s="832">
        <v>359.1</v>
      </c>
      <c r="N209" s="832"/>
      <c r="O209" s="832"/>
      <c r="P209" s="828"/>
      <c r="Q209" s="833"/>
    </row>
    <row r="210" spans="1:17" ht="14.45" customHeight="1" x14ac:dyDescent="0.2">
      <c r="A210" s="822" t="s">
        <v>7210</v>
      </c>
      <c r="B210" s="823" t="s">
        <v>7211</v>
      </c>
      <c r="C210" s="823" t="s">
        <v>5756</v>
      </c>
      <c r="D210" s="823" t="s">
        <v>7285</v>
      </c>
      <c r="E210" s="823" t="s">
        <v>7286</v>
      </c>
      <c r="F210" s="832"/>
      <c r="G210" s="832"/>
      <c r="H210" s="832"/>
      <c r="I210" s="832"/>
      <c r="J210" s="832">
        <v>1</v>
      </c>
      <c r="K210" s="832">
        <v>34960</v>
      </c>
      <c r="L210" s="832">
        <v>1</v>
      </c>
      <c r="M210" s="832">
        <v>34960</v>
      </c>
      <c r="N210" s="832"/>
      <c r="O210" s="832"/>
      <c r="P210" s="828"/>
      <c r="Q210" s="833"/>
    </row>
    <row r="211" spans="1:17" ht="14.45" customHeight="1" x14ac:dyDescent="0.2">
      <c r="A211" s="822" t="s">
        <v>7210</v>
      </c>
      <c r="B211" s="823" t="s">
        <v>7211</v>
      </c>
      <c r="C211" s="823" t="s">
        <v>5756</v>
      </c>
      <c r="D211" s="823" t="s">
        <v>7287</v>
      </c>
      <c r="E211" s="823" t="s">
        <v>7288</v>
      </c>
      <c r="F211" s="832"/>
      <c r="G211" s="832"/>
      <c r="H211" s="832"/>
      <c r="I211" s="832"/>
      <c r="J211" s="832">
        <v>4</v>
      </c>
      <c r="K211" s="832">
        <v>57042.8</v>
      </c>
      <c r="L211" s="832">
        <v>1</v>
      </c>
      <c r="M211" s="832">
        <v>14260.7</v>
      </c>
      <c r="N211" s="832">
        <v>4</v>
      </c>
      <c r="O211" s="832">
        <v>57037.5</v>
      </c>
      <c r="P211" s="828">
        <v>0.99990708730987954</v>
      </c>
      <c r="Q211" s="833">
        <v>14259.375</v>
      </c>
    </row>
    <row r="212" spans="1:17" ht="14.45" customHeight="1" x14ac:dyDescent="0.2">
      <c r="A212" s="822" t="s">
        <v>7210</v>
      </c>
      <c r="B212" s="823" t="s">
        <v>7211</v>
      </c>
      <c r="C212" s="823" t="s">
        <v>5756</v>
      </c>
      <c r="D212" s="823" t="s">
        <v>7289</v>
      </c>
      <c r="E212" s="823" t="s">
        <v>7290</v>
      </c>
      <c r="F212" s="832"/>
      <c r="G212" s="832"/>
      <c r="H212" s="832"/>
      <c r="I212" s="832"/>
      <c r="J212" s="832">
        <v>1</v>
      </c>
      <c r="K212" s="832">
        <v>10645.01</v>
      </c>
      <c r="L212" s="832">
        <v>1</v>
      </c>
      <c r="M212" s="832">
        <v>10645.01</v>
      </c>
      <c r="N212" s="832"/>
      <c r="O212" s="832"/>
      <c r="P212" s="828"/>
      <c r="Q212" s="833"/>
    </row>
    <row r="213" spans="1:17" ht="14.45" customHeight="1" x14ac:dyDescent="0.2">
      <c r="A213" s="822" t="s">
        <v>7210</v>
      </c>
      <c r="B213" s="823" t="s">
        <v>7211</v>
      </c>
      <c r="C213" s="823" t="s">
        <v>5756</v>
      </c>
      <c r="D213" s="823" t="s">
        <v>7291</v>
      </c>
      <c r="E213" s="823" t="s">
        <v>7292</v>
      </c>
      <c r="F213" s="832">
        <v>1</v>
      </c>
      <c r="G213" s="832">
        <v>6095.39</v>
      </c>
      <c r="H213" s="832">
        <v>0.43452495097204041</v>
      </c>
      <c r="I213" s="832">
        <v>6095.39</v>
      </c>
      <c r="J213" s="832">
        <v>4</v>
      </c>
      <c r="K213" s="832">
        <v>14027.71</v>
      </c>
      <c r="L213" s="832">
        <v>1</v>
      </c>
      <c r="M213" s="832">
        <v>3506.9274999999998</v>
      </c>
      <c r="N213" s="832">
        <v>7</v>
      </c>
      <c r="O213" s="832">
        <v>24524.560000000001</v>
      </c>
      <c r="P213" s="828">
        <v>1.7482939125488053</v>
      </c>
      <c r="Q213" s="833">
        <v>3503.5085714285715</v>
      </c>
    </row>
    <row r="214" spans="1:17" ht="14.45" customHeight="1" x14ac:dyDescent="0.2">
      <c r="A214" s="822" t="s">
        <v>7210</v>
      </c>
      <c r="B214" s="823" t="s">
        <v>7211</v>
      </c>
      <c r="C214" s="823" t="s">
        <v>5756</v>
      </c>
      <c r="D214" s="823" t="s">
        <v>7293</v>
      </c>
      <c r="E214" s="823" t="s">
        <v>7294</v>
      </c>
      <c r="F214" s="832">
        <v>1</v>
      </c>
      <c r="G214" s="832">
        <v>1726.4</v>
      </c>
      <c r="H214" s="832">
        <v>0.14285714285714288</v>
      </c>
      <c r="I214" s="832">
        <v>1726.4</v>
      </c>
      <c r="J214" s="832">
        <v>7</v>
      </c>
      <c r="K214" s="832">
        <v>12084.8</v>
      </c>
      <c r="L214" s="832">
        <v>1</v>
      </c>
      <c r="M214" s="832">
        <v>1726.3999999999999</v>
      </c>
      <c r="N214" s="832">
        <v>2</v>
      </c>
      <c r="O214" s="832">
        <v>3452.8</v>
      </c>
      <c r="P214" s="828">
        <v>0.28571428571428575</v>
      </c>
      <c r="Q214" s="833">
        <v>1726.4</v>
      </c>
    </row>
    <row r="215" spans="1:17" ht="14.45" customHeight="1" x14ac:dyDescent="0.2">
      <c r="A215" s="822" t="s">
        <v>7210</v>
      </c>
      <c r="B215" s="823" t="s">
        <v>7211</v>
      </c>
      <c r="C215" s="823" t="s">
        <v>5756</v>
      </c>
      <c r="D215" s="823" t="s">
        <v>7295</v>
      </c>
      <c r="E215" s="823" t="s">
        <v>7296</v>
      </c>
      <c r="F215" s="832"/>
      <c r="G215" s="832"/>
      <c r="H215" s="832"/>
      <c r="I215" s="832"/>
      <c r="J215" s="832">
        <v>1</v>
      </c>
      <c r="K215" s="832">
        <v>67923.600000000006</v>
      </c>
      <c r="L215" s="832">
        <v>1</v>
      </c>
      <c r="M215" s="832">
        <v>67923.600000000006</v>
      </c>
      <c r="N215" s="832">
        <v>1</v>
      </c>
      <c r="O215" s="832">
        <v>67919</v>
      </c>
      <c r="P215" s="828">
        <v>0.99993227685222796</v>
      </c>
      <c r="Q215" s="833">
        <v>67919</v>
      </c>
    </row>
    <row r="216" spans="1:17" ht="14.45" customHeight="1" x14ac:dyDescent="0.2">
      <c r="A216" s="822" t="s">
        <v>7210</v>
      </c>
      <c r="B216" s="823" t="s">
        <v>7211</v>
      </c>
      <c r="C216" s="823" t="s">
        <v>5756</v>
      </c>
      <c r="D216" s="823" t="s">
        <v>7297</v>
      </c>
      <c r="E216" s="823" t="s">
        <v>7298</v>
      </c>
      <c r="F216" s="832"/>
      <c r="G216" s="832"/>
      <c r="H216" s="832"/>
      <c r="I216" s="832"/>
      <c r="J216" s="832">
        <v>1</v>
      </c>
      <c r="K216" s="832">
        <v>104233</v>
      </c>
      <c r="L216" s="832">
        <v>1</v>
      </c>
      <c r="M216" s="832">
        <v>104233</v>
      </c>
      <c r="N216" s="832"/>
      <c r="O216" s="832"/>
      <c r="P216" s="828"/>
      <c r="Q216" s="833"/>
    </row>
    <row r="217" spans="1:17" ht="14.45" customHeight="1" x14ac:dyDescent="0.2">
      <c r="A217" s="822" t="s">
        <v>7210</v>
      </c>
      <c r="B217" s="823" t="s">
        <v>7211</v>
      </c>
      <c r="C217" s="823" t="s">
        <v>5756</v>
      </c>
      <c r="D217" s="823" t="s">
        <v>7299</v>
      </c>
      <c r="E217" s="823" t="s">
        <v>7300</v>
      </c>
      <c r="F217" s="832"/>
      <c r="G217" s="832"/>
      <c r="H217" s="832"/>
      <c r="I217" s="832"/>
      <c r="J217" s="832">
        <v>9</v>
      </c>
      <c r="K217" s="832">
        <v>569244.15</v>
      </c>
      <c r="L217" s="832">
        <v>1</v>
      </c>
      <c r="M217" s="832">
        <v>63249.350000000006</v>
      </c>
      <c r="N217" s="832">
        <v>1</v>
      </c>
      <c r="O217" s="832">
        <v>39343.1</v>
      </c>
      <c r="P217" s="828">
        <v>6.9114632095911746E-2</v>
      </c>
      <c r="Q217" s="833">
        <v>39343.1</v>
      </c>
    </row>
    <row r="218" spans="1:17" ht="14.45" customHeight="1" x14ac:dyDescent="0.2">
      <c r="A218" s="822" t="s">
        <v>7210</v>
      </c>
      <c r="B218" s="823" t="s">
        <v>7211</v>
      </c>
      <c r="C218" s="823" t="s">
        <v>5756</v>
      </c>
      <c r="D218" s="823" t="s">
        <v>7301</v>
      </c>
      <c r="E218" s="823" t="s">
        <v>7302</v>
      </c>
      <c r="F218" s="832"/>
      <c r="G218" s="832"/>
      <c r="H218" s="832"/>
      <c r="I218" s="832"/>
      <c r="J218" s="832"/>
      <c r="K218" s="832"/>
      <c r="L218" s="832"/>
      <c r="M218" s="832"/>
      <c r="N218" s="832">
        <v>2</v>
      </c>
      <c r="O218" s="832">
        <v>43658</v>
      </c>
      <c r="P218" s="828"/>
      <c r="Q218" s="833">
        <v>21829</v>
      </c>
    </row>
    <row r="219" spans="1:17" ht="14.45" customHeight="1" x14ac:dyDescent="0.2">
      <c r="A219" s="822" t="s">
        <v>7210</v>
      </c>
      <c r="B219" s="823" t="s">
        <v>7211</v>
      </c>
      <c r="C219" s="823" t="s">
        <v>5756</v>
      </c>
      <c r="D219" s="823" t="s">
        <v>7303</v>
      </c>
      <c r="E219" s="823" t="s">
        <v>7304</v>
      </c>
      <c r="F219" s="832">
        <v>1</v>
      </c>
      <c r="G219" s="832">
        <v>3990.39</v>
      </c>
      <c r="H219" s="832"/>
      <c r="I219" s="832">
        <v>3990.39</v>
      </c>
      <c r="J219" s="832"/>
      <c r="K219" s="832"/>
      <c r="L219" s="832"/>
      <c r="M219" s="832"/>
      <c r="N219" s="832">
        <v>2</v>
      </c>
      <c r="O219" s="832">
        <v>6714.42</v>
      </c>
      <c r="P219" s="828"/>
      <c r="Q219" s="833">
        <v>3357.21</v>
      </c>
    </row>
    <row r="220" spans="1:17" ht="14.45" customHeight="1" x14ac:dyDescent="0.2">
      <c r="A220" s="822" t="s">
        <v>7210</v>
      </c>
      <c r="B220" s="823" t="s">
        <v>7211</v>
      </c>
      <c r="C220" s="823" t="s">
        <v>5756</v>
      </c>
      <c r="D220" s="823" t="s">
        <v>7305</v>
      </c>
      <c r="E220" s="823" t="s">
        <v>7306</v>
      </c>
      <c r="F220" s="832"/>
      <c r="G220" s="832"/>
      <c r="H220" s="832"/>
      <c r="I220" s="832"/>
      <c r="J220" s="832">
        <v>1</v>
      </c>
      <c r="K220" s="832">
        <v>380.86</v>
      </c>
      <c r="L220" s="832">
        <v>1</v>
      </c>
      <c r="M220" s="832">
        <v>380.86</v>
      </c>
      <c r="N220" s="832"/>
      <c r="O220" s="832"/>
      <c r="P220" s="828"/>
      <c r="Q220" s="833"/>
    </row>
    <row r="221" spans="1:17" ht="14.45" customHeight="1" x14ac:dyDescent="0.2">
      <c r="A221" s="822" t="s">
        <v>7210</v>
      </c>
      <c r="B221" s="823" t="s">
        <v>7211</v>
      </c>
      <c r="C221" s="823" t="s">
        <v>5756</v>
      </c>
      <c r="D221" s="823" t="s">
        <v>7307</v>
      </c>
      <c r="E221" s="823" t="s">
        <v>7308</v>
      </c>
      <c r="F221" s="832"/>
      <c r="G221" s="832"/>
      <c r="H221" s="832"/>
      <c r="I221" s="832"/>
      <c r="J221" s="832">
        <v>1</v>
      </c>
      <c r="K221" s="832">
        <v>28560</v>
      </c>
      <c r="L221" s="832">
        <v>1</v>
      </c>
      <c r="M221" s="832">
        <v>28560</v>
      </c>
      <c r="N221" s="832"/>
      <c r="O221" s="832"/>
      <c r="P221" s="828"/>
      <c r="Q221" s="833"/>
    </row>
    <row r="222" spans="1:17" ht="14.45" customHeight="1" x14ac:dyDescent="0.2">
      <c r="A222" s="822" t="s">
        <v>7210</v>
      </c>
      <c r="B222" s="823" t="s">
        <v>7211</v>
      </c>
      <c r="C222" s="823" t="s">
        <v>5756</v>
      </c>
      <c r="D222" s="823" t="s">
        <v>7309</v>
      </c>
      <c r="E222" s="823" t="s">
        <v>7310</v>
      </c>
      <c r="F222" s="832"/>
      <c r="G222" s="832"/>
      <c r="H222" s="832"/>
      <c r="I222" s="832"/>
      <c r="J222" s="832"/>
      <c r="K222" s="832"/>
      <c r="L222" s="832"/>
      <c r="M222" s="832"/>
      <c r="N222" s="832">
        <v>3</v>
      </c>
      <c r="O222" s="832">
        <v>9535.89</v>
      </c>
      <c r="P222" s="828"/>
      <c r="Q222" s="833">
        <v>3178.6299999999997</v>
      </c>
    </row>
    <row r="223" spans="1:17" ht="14.45" customHeight="1" x14ac:dyDescent="0.2">
      <c r="A223" s="822" t="s">
        <v>7210</v>
      </c>
      <c r="B223" s="823" t="s">
        <v>7211</v>
      </c>
      <c r="C223" s="823" t="s">
        <v>5756</v>
      </c>
      <c r="D223" s="823" t="s">
        <v>7311</v>
      </c>
      <c r="E223" s="823" t="s">
        <v>7312</v>
      </c>
      <c r="F223" s="832"/>
      <c r="G223" s="832"/>
      <c r="H223" s="832"/>
      <c r="I223" s="832"/>
      <c r="J223" s="832">
        <v>1</v>
      </c>
      <c r="K223" s="832">
        <v>58880</v>
      </c>
      <c r="L223" s="832">
        <v>1</v>
      </c>
      <c r="M223" s="832">
        <v>58880</v>
      </c>
      <c r="N223" s="832"/>
      <c r="O223" s="832"/>
      <c r="P223" s="828"/>
      <c r="Q223" s="833"/>
    </row>
    <row r="224" spans="1:17" ht="14.45" customHeight="1" x14ac:dyDescent="0.2">
      <c r="A224" s="822" t="s">
        <v>7210</v>
      </c>
      <c r="B224" s="823" t="s">
        <v>7211</v>
      </c>
      <c r="C224" s="823" t="s">
        <v>5756</v>
      </c>
      <c r="D224" s="823" t="s">
        <v>7313</v>
      </c>
      <c r="E224" s="823" t="s">
        <v>7314</v>
      </c>
      <c r="F224" s="832"/>
      <c r="G224" s="832"/>
      <c r="H224" s="832"/>
      <c r="I224" s="832"/>
      <c r="J224" s="832">
        <v>1</v>
      </c>
      <c r="K224" s="832">
        <v>18270.72</v>
      </c>
      <c r="L224" s="832">
        <v>1</v>
      </c>
      <c r="M224" s="832">
        <v>18270.72</v>
      </c>
      <c r="N224" s="832">
        <v>1</v>
      </c>
      <c r="O224" s="832">
        <v>9053.5300000000007</v>
      </c>
      <c r="P224" s="828">
        <v>0.49552124929942554</v>
      </c>
      <c r="Q224" s="833">
        <v>9053.5300000000007</v>
      </c>
    </row>
    <row r="225" spans="1:17" ht="14.45" customHeight="1" x14ac:dyDescent="0.2">
      <c r="A225" s="822" t="s">
        <v>7210</v>
      </c>
      <c r="B225" s="823" t="s">
        <v>7211</v>
      </c>
      <c r="C225" s="823" t="s">
        <v>5756</v>
      </c>
      <c r="D225" s="823" t="s">
        <v>7315</v>
      </c>
      <c r="E225" s="823" t="s">
        <v>7316</v>
      </c>
      <c r="F225" s="832"/>
      <c r="G225" s="832"/>
      <c r="H225" s="832"/>
      <c r="I225" s="832"/>
      <c r="J225" s="832">
        <v>2</v>
      </c>
      <c r="K225" s="832">
        <v>22031</v>
      </c>
      <c r="L225" s="832">
        <v>1</v>
      </c>
      <c r="M225" s="832">
        <v>11015.5</v>
      </c>
      <c r="N225" s="832"/>
      <c r="O225" s="832"/>
      <c r="P225" s="828"/>
      <c r="Q225" s="833"/>
    </row>
    <row r="226" spans="1:17" ht="14.45" customHeight="1" x14ac:dyDescent="0.2">
      <c r="A226" s="822" t="s">
        <v>7210</v>
      </c>
      <c r="B226" s="823" t="s">
        <v>7211</v>
      </c>
      <c r="C226" s="823" t="s">
        <v>5756</v>
      </c>
      <c r="D226" s="823" t="s">
        <v>7317</v>
      </c>
      <c r="E226" s="823" t="s">
        <v>7318</v>
      </c>
      <c r="F226" s="832">
        <v>1</v>
      </c>
      <c r="G226" s="832">
        <v>510.57</v>
      </c>
      <c r="H226" s="832"/>
      <c r="I226" s="832">
        <v>510.57</v>
      </c>
      <c r="J226" s="832"/>
      <c r="K226" s="832"/>
      <c r="L226" s="832"/>
      <c r="M226" s="832"/>
      <c r="N226" s="832"/>
      <c r="O226" s="832"/>
      <c r="P226" s="828"/>
      <c r="Q226" s="833"/>
    </row>
    <row r="227" spans="1:17" ht="14.45" customHeight="1" x14ac:dyDescent="0.2">
      <c r="A227" s="822" t="s">
        <v>7210</v>
      </c>
      <c r="B227" s="823" t="s">
        <v>7211</v>
      </c>
      <c r="C227" s="823" t="s">
        <v>5756</v>
      </c>
      <c r="D227" s="823" t="s">
        <v>7319</v>
      </c>
      <c r="E227" s="823" t="s">
        <v>7320</v>
      </c>
      <c r="F227" s="832"/>
      <c r="G227" s="832"/>
      <c r="H227" s="832"/>
      <c r="I227" s="832"/>
      <c r="J227" s="832">
        <v>1</v>
      </c>
      <c r="K227" s="832">
        <v>4135.09</v>
      </c>
      <c r="L227" s="832">
        <v>1</v>
      </c>
      <c r="M227" s="832">
        <v>4135.09</v>
      </c>
      <c r="N227" s="832"/>
      <c r="O227" s="832"/>
      <c r="P227" s="828"/>
      <c r="Q227" s="833"/>
    </row>
    <row r="228" spans="1:17" ht="14.45" customHeight="1" x14ac:dyDescent="0.2">
      <c r="A228" s="822" t="s">
        <v>7210</v>
      </c>
      <c r="B228" s="823" t="s">
        <v>7211</v>
      </c>
      <c r="C228" s="823" t="s">
        <v>5756</v>
      </c>
      <c r="D228" s="823" t="s">
        <v>7321</v>
      </c>
      <c r="E228" s="823" t="s">
        <v>7322</v>
      </c>
      <c r="F228" s="832"/>
      <c r="G228" s="832"/>
      <c r="H228" s="832"/>
      <c r="I228" s="832"/>
      <c r="J228" s="832"/>
      <c r="K228" s="832"/>
      <c r="L228" s="832"/>
      <c r="M228" s="832"/>
      <c r="N228" s="832">
        <v>1</v>
      </c>
      <c r="O228" s="832">
        <v>1932.09</v>
      </c>
      <c r="P228" s="828"/>
      <c r="Q228" s="833">
        <v>1932.09</v>
      </c>
    </row>
    <row r="229" spans="1:17" ht="14.45" customHeight="1" x14ac:dyDescent="0.2">
      <c r="A229" s="822" t="s">
        <v>7210</v>
      </c>
      <c r="B229" s="823" t="s">
        <v>7211</v>
      </c>
      <c r="C229" s="823" t="s">
        <v>5756</v>
      </c>
      <c r="D229" s="823" t="s">
        <v>7323</v>
      </c>
      <c r="E229" s="823" t="s">
        <v>7324</v>
      </c>
      <c r="F229" s="832"/>
      <c r="G229" s="832"/>
      <c r="H229" s="832"/>
      <c r="I229" s="832"/>
      <c r="J229" s="832"/>
      <c r="K229" s="832"/>
      <c r="L229" s="832"/>
      <c r="M229" s="832"/>
      <c r="N229" s="832">
        <v>1</v>
      </c>
      <c r="O229" s="832">
        <v>7840.8</v>
      </c>
      <c r="P229" s="828"/>
      <c r="Q229" s="833">
        <v>7840.8</v>
      </c>
    </row>
    <row r="230" spans="1:17" ht="14.45" customHeight="1" x14ac:dyDescent="0.2">
      <c r="A230" s="822" t="s">
        <v>7210</v>
      </c>
      <c r="B230" s="823" t="s">
        <v>7211</v>
      </c>
      <c r="C230" s="823" t="s">
        <v>5756</v>
      </c>
      <c r="D230" s="823" t="s">
        <v>7325</v>
      </c>
      <c r="E230" s="823" t="s">
        <v>7326</v>
      </c>
      <c r="F230" s="832"/>
      <c r="G230" s="832"/>
      <c r="H230" s="832"/>
      <c r="I230" s="832"/>
      <c r="J230" s="832">
        <v>1</v>
      </c>
      <c r="K230" s="832">
        <v>7840.8</v>
      </c>
      <c r="L230" s="832">
        <v>1</v>
      </c>
      <c r="M230" s="832">
        <v>7840.8</v>
      </c>
      <c r="N230" s="832"/>
      <c r="O230" s="832"/>
      <c r="P230" s="828"/>
      <c r="Q230" s="833"/>
    </row>
    <row r="231" spans="1:17" ht="14.45" customHeight="1" x14ac:dyDescent="0.2">
      <c r="A231" s="822" t="s">
        <v>7210</v>
      </c>
      <c r="B231" s="823" t="s">
        <v>7211</v>
      </c>
      <c r="C231" s="823" t="s">
        <v>5756</v>
      </c>
      <c r="D231" s="823" t="s">
        <v>7327</v>
      </c>
      <c r="E231" s="823" t="s">
        <v>7328</v>
      </c>
      <c r="F231" s="832"/>
      <c r="G231" s="832"/>
      <c r="H231" s="832"/>
      <c r="I231" s="832"/>
      <c r="J231" s="832">
        <v>1</v>
      </c>
      <c r="K231" s="832">
        <v>11010</v>
      </c>
      <c r="L231" s="832">
        <v>1</v>
      </c>
      <c r="M231" s="832">
        <v>11010</v>
      </c>
      <c r="N231" s="832"/>
      <c r="O231" s="832"/>
      <c r="P231" s="828"/>
      <c r="Q231" s="833"/>
    </row>
    <row r="232" spans="1:17" ht="14.45" customHeight="1" x14ac:dyDescent="0.2">
      <c r="A232" s="822" t="s">
        <v>7210</v>
      </c>
      <c r="B232" s="823" t="s">
        <v>7211</v>
      </c>
      <c r="C232" s="823" t="s">
        <v>5756</v>
      </c>
      <c r="D232" s="823" t="s">
        <v>7329</v>
      </c>
      <c r="E232" s="823" t="s">
        <v>7330</v>
      </c>
      <c r="F232" s="832"/>
      <c r="G232" s="832"/>
      <c r="H232" s="832"/>
      <c r="I232" s="832"/>
      <c r="J232" s="832">
        <v>1</v>
      </c>
      <c r="K232" s="832">
        <v>333.71</v>
      </c>
      <c r="L232" s="832">
        <v>1</v>
      </c>
      <c r="M232" s="832">
        <v>333.71</v>
      </c>
      <c r="N232" s="832"/>
      <c r="O232" s="832"/>
      <c r="P232" s="828"/>
      <c r="Q232" s="833"/>
    </row>
    <row r="233" spans="1:17" ht="14.45" customHeight="1" x14ac:dyDescent="0.2">
      <c r="A233" s="822" t="s">
        <v>7210</v>
      </c>
      <c r="B233" s="823" t="s">
        <v>7211</v>
      </c>
      <c r="C233" s="823" t="s">
        <v>5756</v>
      </c>
      <c r="D233" s="823" t="s">
        <v>7331</v>
      </c>
      <c r="E233" s="823" t="s">
        <v>7332</v>
      </c>
      <c r="F233" s="832"/>
      <c r="G233" s="832"/>
      <c r="H233" s="832"/>
      <c r="I233" s="832"/>
      <c r="J233" s="832">
        <v>3</v>
      </c>
      <c r="K233" s="832">
        <v>4069.7999999999997</v>
      </c>
      <c r="L233" s="832">
        <v>1</v>
      </c>
      <c r="M233" s="832">
        <v>1356.6</v>
      </c>
      <c r="N233" s="832"/>
      <c r="O233" s="832"/>
      <c r="P233" s="828"/>
      <c r="Q233" s="833"/>
    </row>
    <row r="234" spans="1:17" ht="14.45" customHeight="1" x14ac:dyDescent="0.2">
      <c r="A234" s="822" t="s">
        <v>7210</v>
      </c>
      <c r="B234" s="823" t="s">
        <v>7211</v>
      </c>
      <c r="C234" s="823" t="s">
        <v>5756</v>
      </c>
      <c r="D234" s="823" t="s">
        <v>7333</v>
      </c>
      <c r="E234" s="823" t="s">
        <v>7334</v>
      </c>
      <c r="F234" s="832"/>
      <c r="G234" s="832"/>
      <c r="H234" s="832"/>
      <c r="I234" s="832"/>
      <c r="J234" s="832"/>
      <c r="K234" s="832"/>
      <c r="L234" s="832"/>
      <c r="M234" s="832"/>
      <c r="N234" s="832">
        <v>1</v>
      </c>
      <c r="O234" s="832">
        <v>1897.59</v>
      </c>
      <c r="P234" s="828"/>
      <c r="Q234" s="833">
        <v>1897.59</v>
      </c>
    </row>
    <row r="235" spans="1:17" ht="14.45" customHeight="1" x14ac:dyDescent="0.2">
      <c r="A235" s="822" t="s">
        <v>7210</v>
      </c>
      <c r="B235" s="823" t="s">
        <v>7211</v>
      </c>
      <c r="C235" s="823" t="s">
        <v>5756</v>
      </c>
      <c r="D235" s="823" t="s">
        <v>7335</v>
      </c>
      <c r="E235" s="823" t="s">
        <v>7336</v>
      </c>
      <c r="F235" s="832"/>
      <c r="G235" s="832"/>
      <c r="H235" s="832"/>
      <c r="I235" s="832"/>
      <c r="J235" s="832"/>
      <c r="K235" s="832"/>
      <c r="L235" s="832"/>
      <c r="M235" s="832"/>
      <c r="N235" s="832">
        <v>2</v>
      </c>
      <c r="O235" s="832">
        <v>296700</v>
      </c>
      <c r="P235" s="828"/>
      <c r="Q235" s="833">
        <v>148350</v>
      </c>
    </row>
    <row r="236" spans="1:17" ht="14.45" customHeight="1" x14ac:dyDescent="0.2">
      <c r="A236" s="822" t="s">
        <v>7210</v>
      </c>
      <c r="B236" s="823" t="s">
        <v>7211</v>
      </c>
      <c r="C236" s="823" t="s">
        <v>5756</v>
      </c>
      <c r="D236" s="823" t="s">
        <v>7337</v>
      </c>
      <c r="E236" s="823" t="s">
        <v>7338</v>
      </c>
      <c r="F236" s="832"/>
      <c r="G236" s="832"/>
      <c r="H236" s="832"/>
      <c r="I236" s="832"/>
      <c r="J236" s="832"/>
      <c r="K236" s="832"/>
      <c r="L236" s="832"/>
      <c r="M236" s="832"/>
      <c r="N236" s="832">
        <v>1</v>
      </c>
      <c r="O236" s="832">
        <v>679.85</v>
      </c>
      <c r="P236" s="828"/>
      <c r="Q236" s="833">
        <v>679.85</v>
      </c>
    </row>
    <row r="237" spans="1:17" ht="14.45" customHeight="1" x14ac:dyDescent="0.2">
      <c r="A237" s="822" t="s">
        <v>7210</v>
      </c>
      <c r="B237" s="823" t="s">
        <v>7211</v>
      </c>
      <c r="C237" s="823" t="s">
        <v>5756</v>
      </c>
      <c r="D237" s="823" t="s">
        <v>7339</v>
      </c>
      <c r="E237" s="823" t="s">
        <v>7340</v>
      </c>
      <c r="F237" s="832"/>
      <c r="G237" s="832"/>
      <c r="H237" s="832"/>
      <c r="I237" s="832"/>
      <c r="J237" s="832"/>
      <c r="K237" s="832"/>
      <c r="L237" s="832"/>
      <c r="M237" s="832"/>
      <c r="N237" s="832">
        <v>6</v>
      </c>
      <c r="O237" s="832">
        <v>4154.34</v>
      </c>
      <c r="P237" s="828"/>
      <c r="Q237" s="833">
        <v>692.39</v>
      </c>
    </row>
    <row r="238" spans="1:17" ht="14.45" customHeight="1" x14ac:dyDescent="0.2">
      <c r="A238" s="822" t="s">
        <v>7210</v>
      </c>
      <c r="B238" s="823" t="s">
        <v>7211</v>
      </c>
      <c r="C238" s="823" t="s">
        <v>5756</v>
      </c>
      <c r="D238" s="823" t="s">
        <v>7341</v>
      </c>
      <c r="E238" s="823" t="s">
        <v>7342</v>
      </c>
      <c r="F238" s="832"/>
      <c r="G238" s="832"/>
      <c r="H238" s="832"/>
      <c r="I238" s="832"/>
      <c r="J238" s="832"/>
      <c r="K238" s="832"/>
      <c r="L238" s="832"/>
      <c r="M238" s="832"/>
      <c r="N238" s="832">
        <v>1</v>
      </c>
      <c r="O238" s="832">
        <v>859.66</v>
      </c>
      <c r="P238" s="828"/>
      <c r="Q238" s="833">
        <v>859.66</v>
      </c>
    </row>
    <row r="239" spans="1:17" ht="14.45" customHeight="1" x14ac:dyDescent="0.2">
      <c r="A239" s="822" t="s">
        <v>7210</v>
      </c>
      <c r="B239" s="823" t="s">
        <v>7211</v>
      </c>
      <c r="C239" s="823" t="s">
        <v>5756</v>
      </c>
      <c r="D239" s="823" t="s">
        <v>7343</v>
      </c>
      <c r="E239" s="823" t="s">
        <v>7344</v>
      </c>
      <c r="F239" s="832"/>
      <c r="G239" s="832"/>
      <c r="H239" s="832"/>
      <c r="I239" s="832"/>
      <c r="J239" s="832"/>
      <c r="K239" s="832"/>
      <c r="L239" s="832"/>
      <c r="M239" s="832"/>
      <c r="N239" s="832">
        <v>5</v>
      </c>
      <c r="O239" s="832">
        <v>81587</v>
      </c>
      <c r="P239" s="828"/>
      <c r="Q239" s="833">
        <v>16317.4</v>
      </c>
    </row>
    <row r="240" spans="1:17" ht="14.45" customHeight="1" x14ac:dyDescent="0.2">
      <c r="A240" s="822" t="s">
        <v>7210</v>
      </c>
      <c r="B240" s="823" t="s">
        <v>7211</v>
      </c>
      <c r="C240" s="823" t="s">
        <v>5756</v>
      </c>
      <c r="D240" s="823" t="s">
        <v>7345</v>
      </c>
      <c r="E240" s="823" t="s">
        <v>7322</v>
      </c>
      <c r="F240" s="832"/>
      <c r="G240" s="832"/>
      <c r="H240" s="832"/>
      <c r="I240" s="832"/>
      <c r="J240" s="832"/>
      <c r="K240" s="832"/>
      <c r="L240" s="832"/>
      <c r="M240" s="832"/>
      <c r="N240" s="832">
        <v>1</v>
      </c>
      <c r="O240" s="832">
        <v>1932.09</v>
      </c>
      <c r="P240" s="828"/>
      <c r="Q240" s="833">
        <v>1932.09</v>
      </c>
    </row>
    <row r="241" spans="1:17" ht="14.45" customHeight="1" x14ac:dyDescent="0.2">
      <c r="A241" s="822" t="s">
        <v>7210</v>
      </c>
      <c r="B241" s="823" t="s">
        <v>7211</v>
      </c>
      <c r="C241" s="823" t="s">
        <v>5728</v>
      </c>
      <c r="D241" s="823" t="s">
        <v>7346</v>
      </c>
      <c r="E241" s="823" t="s">
        <v>7347</v>
      </c>
      <c r="F241" s="832"/>
      <c r="G241" s="832"/>
      <c r="H241" s="832"/>
      <c r="I241" s="832"/>
      <c r="J241" s="832">
        <v>1</v>
      </c>
      <c r="K241" s="832">
        <v>215</v>
      </c>
      <c r="L241" s="832">
        <v>1</v>
      </c>
      <c r="M241" s="832">
        <v>215</v>
      </c>
      <c r="N241" s="832"/>
      <c r="O241" s="832"/>
      <c r="P241" s="828"/>
      <c r="Q241" s="833"/>
    </row>
    <row r="242" spans="1:17" ht="14.45" customHeight="1" x14ac:dyDescent="0.2">
      <c r="A242" s="822" t="s">
        <v>7210</v>
      </c>
      <c r="B242" s="823" t="s">
        <v>7211</v>
      </c>
      <c r="C242" s="823" t="s">
        <v>5728</v>
      </c>
      <c r="D242" s="823" t="s">
        <v>7348</v>
      </c>
      <c r="E242" s="823" t="s">
        <v>7349</v>
      </c>
      <c r="F242" s="832"/>
      <c r="G242" s="832"/>
      <c r="H242" s="832"/>
      <c r="I242" s="832"/>
      <c r="J242" s="832">
        <v>3</v>
      </c>
      <c r="K242" s="832">
        <v>468</v>
      </c>
      <c r="L242" s="832">
        <v>1</v>
      </c>
      <c r="M242" s="832">
        <v>156</v>
      </c>
      <c r="N242" s="832">
        <v>3</v>
      </c>
      <c r="O242" s="832">
        <v>471</v>
      </c>
      <c r="P242" s="828">
        <v>1.0064102564102564</v>
      </c>
      <c r="Q242" s="833">
        <v>157</v>
      </c>
    </row>
    <row r="243" spans="1:17" ht="14.45" customHeight="1" x14ac:dyDescent="0.2">
      <c r="A243" s="822" t="s">
        <v>7210</v>
      </c>
      <c r="B243" s="823" t="s">
        <v>7211</v>
      </c>
      <c r="C243" s="823" t="s">
        <v>5728</v>
      </c>
      <c r="D243" s="823" t="s">
        <v>7350</v>
      </c>
      <c r="E243" s="823" t="s">
        <v>7351</v>
      </c>
      <c r="F243" s="832">
        <v>3</v>
      </c>
      <c r="G243" s="832">
        <v>561</v>
      </c>
      <c r="H243" s="832"/>
      <c r="I243" s="832">
        <v>187</v>
      </c>
      <c r="J243" s="832"/>
      <c r="K243" s="832"/>
      <c r="L243" s="832"/>
      <c r="M243" s="832"/>
      <c r="N243" s="832">
        <v>2</v>
      </c>
      <c r="O243" s="832">
        <v>378</v>
      </c>
      <c r="P243" s="828"/>
      <c r="Q243" s="833">
        <v>189</v>
      </c>
    </row>
    <row r="244" spans="1:17" ht="14.45" customHeight="1" x14ac:dyDescent="0.2">
      <c r="A244" s="822" t="s">
        <v>7210</v>
      </c>
      <c r="B244" s="823" t="s">
        <v>7211</v>
      </c>
      <c r="C244" s="823" t="s">
        <v>5728</v>
      </c>
      <c r="D244" s="823" t="s">
        <v>7352</v>
      </c>
      <c r="E244" s="823" t="s">
        <v>7353</v>
      </c>
      <c r="F244" s="832">
        <v>7</v>
      </c>
      <c r="G244" s="832">
        <v>896</v>
      </c>
      <c r="H244" s="832">
        <v>2.3152454780361755</v>
      </c>
      <c r="I244" s="832">
        <v>128</v>
      </c>
      <c r="J244" s="832">
        <v>3</v>
      </c>
      <c r="K244" s="832">
        <v>387</v>
      </c>
      <c r="L244" s="832">
        <v>1</v>
      </c>
      <c r="M244" s="832">
        <v>129</v>
      </c>
      <c r="N244" s="832">
        <v>22</v>
      </c>
      <c r="O244" s="832">
        <v>2860</v>
      </c>
      <c r="P244" s="828">
        <v>7.3901808785529717</v>
      </c>
      <c r="Q244" s="833">
        <v>130</v>
      </c>
    </row>
    <row r="245" spans="1:17" ht="14.45" customHeight="1" x14ac:dyDescent="0.2">
      <c r="A245" s="822" t="s">
        <v>7210</v>
      </c>
      <c r="B245" s="823" t="s">
        <v>7211</v>
      </c>
      <c r="C245" s="823" t="s">
        <v>5728</v>
      </c>
      <c r="D245" s="823" t="s">
        <v>7354</v>
      </c>
      <c r="E245" s="823" t="s">
        <v>7355</v>
      </c>
      <c r="F245" s="832">
        <v>29</v>
      </c>
      <c r="G245" s="832">
        <v>6496</v>
      </c>
      <c r="H245" s="832">
        <v>4.1244444444444444</v>
      </c>
      <c r="I245" s="832">
        <v>224</v>
      </c>
      <c r="J245" s="832">
        <v>7</v>
      </c>
      <c r="K245" s="832">
        <v>1575</v>
      </c>
      <c r="L245" s="832">
        <v>1</v>
      </c>
      <c r="M245" s="832">
        <v>225</v>
      </c>
      <c r="N245" s="832">
        <v>25</v>
      </c>
      <c r="O245" s="832">
        <v>5650</v>
      </c>
      <c r="P245" s="828">
        <v>3.5873015873015874</v>
      </c>
      <c r="Q245" s="833">
        <v>226</v>
      </c>
    </row>
    <row r="246" spans="1:17" ht="14.45" customHeight="1" x14ac:dyDescent="0.2">
      <c r="A246" s="822" t="s">
        <v>7210</v>
      </c>
      <c r="B246" s="823" t="s">
        <v>7211</v>
      </c>
      <c r="C246" s="823" t="s">
        <v>5728</v>
      </c>
      <c r="D246" s="823" t="s">
        <v>7356</v>
      </c>
      <c r="E246" s="823" t="s">
        <v>7357</v>
      </c>
      <c r="F246" s="832"/>
      <c r="G246" s="832"/>
      <c r="H246" s="832"/>
      <c r="I246" s="832"/>
      <c r="J246" s="832"/>
      <c r="K246" s="832"/>
      <c r="L246" s="832"/>
      <c r="M246" s="832"/>
      <c r="N246" s="832">
        <v>1</v>
      </c>
      <c r="O246" s="832">
        <v>226</v>
      </c>
      <c r="P246" s="828"/>
      <c r="Q246" s="833">
        <v>226</v>
      </c>
    </row>
    <row r="247" spans="1:17" ht="14.45" customHeight="1" x14ac:dyDescent="0.2">
      <c r="A247" s="822" t="s">
        <v>7210</v>
      </c>
      <c r="B247" s="823" t="s">
        <v>7211</v>
      </c>
      <c r="C247" s="823" t="s">
        <v>5728</v>
      </c>
      <c r="D247" s="823" t="s">
        <v>7358</v>
      </c>
      <c r="E247" s="823" t="s">
        <v>7359</v>
      </c>
      <c r="F247" s="832">
        <v>5</v>
      </c>
      <c r="G247" s="832">
        <v>1130</v>
      </c>
      <c r="H247" s="832">
        <v>0.31112334801762115</v>
      </c>
      <c r="I247" s="832">
        <v>226</v>
      </c>
      <c r="J247" s="832">
        <v>16</v>
      </c>
      <c r="K247" s="832">
        <v>3632</v>
      </c>
      <c r="L247" s="832">
        <v>1</v>
      </c>
      <c r="M247" s="832">
        <v>227</v>
      </c>
      <c r="N247" s="832">
        <v>8</v>
      </c>
      <c r="O247" s="832">
        <v>1824</v>
      </c>
      <c r="P247" s="828">
        <v>0.50220264317180618</v>
      </c>
      <c r="Q247" s="833">
        <v>228</v>
      </c>
    </row>
    <row r="248" spans="1:17" ht="14.45" customHeight="1" x14ac:dyDescent="0.2">
      <c r="A248" s="822" t="s">
        <v>7210</v>
      </c>
      <c r="B248" s="823" t="s">
        <v>7211</v>
      </c>
      <c r="C248" s="823" t="s">
        <v>5728</v>
      </c>
      <c r="D248" s="823" t="s">
        <v>7360</v>
      </c>
      <c r="E248" s="823" t="s">
        <v>7361</v>
      </c>
      <c r="F248" s="832">
        <v>6</v>
      </c>
      <c r="G248" s="832">
        <v>1596</v>
      </c>
      <c r="H248" s="832">
        <v>5.9775280898876408</v>
      </c>
      <c r="I248" s="832">
        <v>266</v>
      </c>
      <c r="J248" s="832">
        <v>1</v>
      </c>
      <c r="K248" s="832">
        <v>267</v>
      </c>
      <c r="L248" s="832">
        <v>1</v>
      </c>
      <c r="M248" s="832">
        <v>267</v>
      </c>
      <c r="N248" s="832"/>
      <c r="O248" s="832"/>
      <c r="P248" s="828"/>
      <c r="Q248" s="833"/>
    </row>
    <row r="249" spans="1:17" ht="14.45" customHeight="1" x14ac:dyDescent="0.2">
      <c r="A249" s="822" t="s">
        <v>7210</v>
      </c>
      <c r="B249" s="823" t="s">
        <v>7211</v>
      </c>
      <c r="C249" s="823" t="s">
        <v>5728</v>
      </c>
      <c r="D249" s="823" t="s">
        <v>7362</v>
      </c>
      <c r="E249" s="823" t="s">
        <v>7363</v>
      </c>
      <c r="F249" s="832"/>
      <c r="G249" s="832"/>
      <c r="H249" s="832"/>
      <c r="I249" s="832"/>
      <c r="J249" s="832">
        <v>1</v>
      </c>
      <c r="K249" s="832">
        <v>13862</v>
      </c>
      <c r="L249" s="832">
        <v>1</v>
      </c>
      <c r="M249" s="832">
        <v>13862</v>
      </c>
      <c r="N249" s="832"/>
      <c r="O249" s="832"/>
      <c r="P249" s="828"/>
      <c r="Q249" s="833"/>
    </row>
    <row r="250" spans="1:17" ht="14.45" customHeight="1" x14ac:dyDescent="0.2">
      <c r="A250" s="822" t="s">
        <v>7210</v>
      </c>
      <c r="B250" s="823" t="s">
        <v>7211</v>
      </c>
      <c r="C250" s="823" t="s">
        <v>5728</v>
      </c>
      <c r="D250" s="823" t="s">
        <v>7364</v>
      </c>
      <c r="E250" s="823" t="s">
        <v>7365</v>
      </c>
      <c r="F250" s="832">
        <v>2</v>
      </c>
      <c r="G250" s="832">
        <v>8332</v>
      </c>
      <c r="H250" s="832">
        <v>0.33277418324147295</v>
      </c>
      <c r="I250" s="832">
        <v>4166</v>
      </c>
      <c r="J250" s="832">
        <v>6</v>
      </c>
      <c r="K250" s="832">
        <v>25038</v>
      </c>
      <c r="L250" s="832">
        <v>1</v>
      </c>
      <c r="M250" s="832">
        <v>4173</v>
      </c>
      <c r="N250" s="832">
        <v>10</v>
      </c>
      <c r="O250" s="832">
        <v>41790</v>
      </c>
      <c r="P250" s="828">
        <v>1.6690630242032112</v>
      </c>
      <c r="Q250" s="833">
        <v>4179</v>
      </c>
    </row>
    <row r="251" spans="1:17" ht="14.45" customHeight="1" x14ac:dyDescent="0.2">
      <c r="A251" s="822" t="s">
        <v>7210</v>
      </c>
      <c r="B251" s="823" t="s">
        <v>7211</v>
      </c>
      <c r="C251" s="823" t="s">
        <v>5728</v>
      </c>
      <c r="D251" s="823" t="s">
        <v>7366</v>
      </c>
      <c r="E251" s="823" t="s">
        <v>7367</v>
      </c>
      <c r="F251" s="832"/>
      <c r="G251" s="832"/>
      <c r="H251" s="832"/>
      <c r="I251" s="832"/>
      <c r="J251" s="832">
        <v>3</v>
      </c>
      <c r="K251" s="832">
        <v>852</v>
      </c>
      <c r="L251" s="832">
        <v>1</v>
      </c>
      <c r="M251" s="832">
        <v>284</v>
      </c>
      <c r="N251" s="832">
        <v>1</v>
      </c>
      <c r="O251" s="832">
        <v>285</v>
      </c>
      <c r="P251" s="828">
        <v>0.33450704225352113</v>
      </c>
      <c r="Q251" s="833">
        <v>285</v>
      </c>
    </row>
    <row r="252" spans="1:17" ht="14.45" customHeight="1" x14ac:dyDescent="0.2">
      <c r="A252" s="822" t="s">
        <v>7210</v>
      </c>
      <c r="B252" s="823" t="s">
        <v>7211</v>
      </c>
      <c r="C252" s="823" t="s">
        <v>5728</v>
      </c>
      <c r="D252" s="823" t="s">
        <v>7368</v>
      </c>
      <c r="E252" s="823" t="s">
        <v>7369</v>
      </c>
      <c r="F252" s="832"/>
      <c r="G252" s="832"/>
      <c r="H252" s="832"/>
      <c r="I252" s="832"/>
      <c r="J252" s="832">
        <v>1</v>
      </c>
      <c r="K252" s="832">
        <v>6331</v>
      </c>
      <c r="L252" s="832">
        <v>1</v>
      </c>
      <c r="M252" s="832">
        <v>6331</v>
      </c>
      <c r="N252" s="832"/>
      <c r="O252" s="832"/>
      <c r="P252" s="828"/>
      <c r="Q252" s="833"/>
    </row>
    <row r="253" spans="1:17" ht="14.45" customHeight="1" x14ac:dyDescent="0.2">
      <c r="A253" s="822" t="s">
        <v>7210</v>
      </c>
      <c r="B253" s="823" t="s">
        <v>7211</v>
      </c>
      <c r="C253" s="823" t="s">
        <v>5728</v>
      </c>
      <c r="D253" s="823" t="s">
        <v>7370</v>
      </c>
      <c r="E253" s="823" t="s">
        <v>7371</v>
      </c>
      <c r="F253" s="832"/>
      <c r="G253" s="832"/>
      <c r="H253" s="832"/>
      <c r="I253" s="832"/>
      <c r="J253" s="832">
        <v>4</v>
      </c>
      <c r="K253" s="832">
        <v>61120</v>
      </c>
      <c r="L253" s="832">
        <v>1</v>
      </c>
      <c r="M253" s="832">
        <v>15280</v>
      </c>
      <c r="N253" s="832">
        <v>3</v>
      </c>
      <c r="O253" s="832">
        <v>45876</v>
      </c>
      <c r="P253" s="828">
        <v>0.75058900523560212</v>
      </c>
      <c r="Q253" s="833">
        <v>15292</v>
      </c>
    </row>
    <row r="254" spans="1:17" ht="14.45" customHeight="1" x14ac:dyDescent="0.2">
      <c r="A254" s="822" t="s">
        <v>7210</v>
      </c>
      <c r="B254" s="823" t="s">
        <v>7211</v>
      </c>
      <c r="C254" s="823" t="s">
        <v>5728</v>
      </c>
      <c r="D254" s="823" t="s">
        <v>7372</v>
      </c>
      <c r="E254" s="823" t="s">
        <v>7373</v>
      </c>
      <c r="F254" s="832">
        <v>4</v>
      </c>
      <c r="G254" s="832">
        <v>15448</v>
      </c>
      <c r="H254" s="832">
        <v>0.23498988423918832</v>
      </c>
      <c r="I254" s="832">
        <v>3862</v>
      </c>
      <c r="J254" s="832">
        <v>17</v>
      </c>
      <c r="K254" s="832">
        <v>65739</v>
      </c>
      <c r="L254" s="832">
        <v>1</v>
      </c>
      <c r="M254" s="832">
        <v>3867</v>
      </c>
      <c r="N254" s="832">
        <v>26</v>
      </c>
      <c r="O254" s="832">
        <v>100646</v>
      </c>
      <c r="P254" s="828">
        <v>1.5309937784268091</v>
      </c>
      <c r="Q254" s="833">
        <v>3871</v>
      </c>
    </row>
    <row r="255" spans="1:17" ht="14.45" customHeight="1" x14ac:dyDescent="0.2">
      <c r="A255" s="822" t="s">
        <v>7210</v>
      </c>
      <c r="B255" s="823" t="s">
        <v>7211</v>
      </c>
      <c r="C255" s="823" t="s">
        <v>5728</v>
      </c>
      <c r="D255" s="823" t="s">
        <v>7374</v>
      </c>
      <c r="E255" s="823" t="s">
        <v>7375</v>
      </c>
      <c r="F255" s="832">
        <v>3</v>
      </c>
      <c r="G255" s="832">
        <v>15636</v>
      </c>
      <c r="H255" s="832"/>
      <c r="I255" s="832">
        <v>5212</v>
      </c>
      <c r="J255" s="832"/>
      <c r="K255" s="832"/>
      <c r="L255" s="832"/>
      <c r="M255" s="832"/>
      <c r="N255" s="832"/>
      <c r="O255" s="832"/>
      <c r="P255" s="828"/>
      <c r="Q255" s="833"/>
    </row>
    <row r="256" spans="1:17" ht="14.45" customHeight="1" x14ac:dyDescent="0.2">
      <c r="A256" s="822" t="s">
        <v>7210</v>
      </c>
      <c r="B256" s="823" t="s">
        <v>7211</v>
      </c>
      <c r="C256" s="823" t="s">
        <v>5728</v>
      </c>
      <c r="D256" s="823" t="s">
        <v>7376</v>
      </c>
      <c r="E256" s="823" t="s">
        <v>7377</v>
      </c>
      <c r="F256" s="832"/>
      <c r="G256" s="832"/>
      <c r="H256" s="832"/>
      <c r="I256" s="832"/>
      <c r="J256" s="832">
        <v>7</v>
      </c>
      <c r="K256" s="832">
        <v>55566</v>
      </c>
      <c r="L256" s="832">
        <v>1</v>
      </c>
      <c r="M256" s="832">
        <v>7938</v>
      </c>
      <c r="N256" s="832">
        <v>2</v>
      </c>
      <c r="O256" s="832">
        <v>15894</v>
      </c>
      <c r="P256" s="828">
        <v>0.28603822481373503</v>
      </c>
      <c r="Q256" s="833">
        <v>7947</v>
      </c>
    </row>
    <row r="257" spans="1:17" ht="14.45" customHeight="1" x14ac:dyDescent="0.2">
      <c r="A257" s="822" t="s">
        <v>7210</v>
      </c>
      <c r="B257" s="823" t="s">
        <v>7211</v>
      </c>
      <c r="C257" s="823" t="s">
        <v>5728</v>
      </c>
      <c r="D257" s="823" t="s">
        <v>7378</v>
      </c>
      <c r="E257" s="823" t="s">
        <v>7379</v>
      </c>
      <c r="F257" s="832">
        <v>7</v>
      </c>
      <c r="G257" s="832">
        <v>9058</v>
      </c>
      <c r="H257" s="832">
        <v>0.41081228173613316</v>
      </c>
      <c r="I257" s="832">
        <v>1294</v>
      </c>
      <c r="J257" s="832">
        <v>17</v>
      </c>
      <c r="K257" s="832">
        <v>22049</v>
      </c>
      <c r="L257" s="832">
        <v>1</v>
      </c>
      <c r="M257" s="832">
        <v>1297</v>
      </c>
      <c r="N257" s="832">
        <v>12</v>
      </c>
      <c r="O257" s="832">
        <v>15588</v>
      </c>
      <c r="P257" s="828">
        <v>0.70697083767971336</v>
      </c>
      <c r="Q257" s="833">
        <v>1299</v>
      </c>
    </row>
    <row r="258" spans="1:17" ht="14.45" customHeight="1" x14ac:dyDescent="0.2">
      <c r="A258" s="822" t="s">
        <v>7210</v>
      </c>
      <c r="B258" s="823" t="s">
        <v>7211</v>
      </c>
      <c r="C258" s="823" t="s">
        <v>5728</v>
      </c>
      <c r="D258" s="823" t="s">
        <v>7380</v>
      </c>
      <c r="E258" s="823" t="s">
        <v>7381</v>
      </c>
      <c r="F258" s="832">
        <v>7</v>
      </c>
      <c r="G258" s="832">
        <v>8246</v>
      </c>
      <c r="H258" s="832">
        <v>0.49915254237288137</v>
      </c>
      <c r="I258" s="832">
        <v>1178</v>
      </c>
      <c r="J258" s="832">
        <v>14</v>
      </c>
      <c r="K258" s="832">
        <v>16520</v>
      </c>
      <c r="L258" s="832">
        <v>1</v>
      </c>
      <c r="M258" s="832">
        <v>1180</v>
      </c>
      <c r="N258" s="832">
        <v>3</v>
      </c>
      <c r="O258" s="832">
        <v>3546</v>
      </c>
      <c r="P258" s="828">
        <v>0.21464891041162226</v>
      </c>
      <c r="Q258" s="833">
        <v>1182</v>
      </c>
    </row>
    <row r="259" spans="1:17" ht="14.45" customHeight="1" x14ac:dyDescent="0.2">
      <c r="A259" s="822" t="s">
        <v>7210</v>
      </c>
      <c r="B259" s="823" t="s">
        <v>7211</v>
      </c>
      <c r="C259" s="823" t="s">
        <v>5728</v>
      </c>
      <c r="D259" s="823" t="s">
        <v>7382</v>
      </c>
      <c r="E259" s="823" t="s">
        <v>7383</v>
      </c>
      <c r="F259" s="832">
        <v>6</v>
      </c>
      <c r="G259" s="832">
        <v>30948</v>
      </c>
      <c r="H259" s="832">
        <v>0.35266768466394693</v>
      </c>
      <c r="I259" s="832">
        <v>5158</v>
      </c>
      <c r="J259" s="832">
        <v>17</v>
      </c>
      <c r="K259" s="832">
        <v>87754</v>
      </c>
      <c r="L259" s="832">
        <v>1</v>
      </c>
      <c r="M259" s="832">
        <v>5162</v>
      </c>
      <c r="N259" s="832">
        <v>12</v>
      </c>
      <c r="O259" s="832">
        <v>61992</v>
      </c>
      <c r="P259" s="828">
        <v>0.70642933655445905</v>
      </c>
      <c r="Q259" s="833">
        <v>5166</v>
      </c>
    </row>
    <row r="260" spans="1:17" ht="14.45" customHeight="1" x14ac:dyDescent="0.2">
      <c r="A260" s="822" t="s">
        <v>7210</v>
      </c>
      <c r="B260" s="823" t="s">
        <v>7211</v>
      </c>
      <c r="C260" s="823" t="s">
        <v>5728</v>
      </c>
      <c r="D260" s="823" t="s">
        <v>7384</v>
      </c>
      <c r="E260" s="823" t="s">
        <v>7385</v>
      </c>
      <c r="F260" s="832"/>
      <c r="G260" s="832"/>
      <c r="H260" s="832"/>
      <c r="I260" s="832"/>
      <c r="J260" s="832"/>
      <c r="K260" s="832"/>
      <c r="L260" s="832"/>
      <c r="M260" s="832"/>
      <c r="N260" s="832">
        <v>1</v>
      </c>
      <c r="O260" s="832">
        <v>5630</v>
      </c>
      <c r="P260" s="828"/>
      <c r="Q260" s="833">
        <v>5630</v>
      </c>
    </row>
    <row r="261" spans="1:17" ht="14.45" customHeight="1" x14ac:dyDescent="0.2">
      <c r="A261" s="822" t="s">
        <v>7210</v>
      </c>
      <c r="B261" s="823" t="s">
        <v>7211</v>
      </c>
      <c r="C261" s="823" t="s">
        <v>5728</v>
      </c>
      <c r="D261" s="823" t="s">
        <v>7386</v>
      </c>
      <c r="E261" s="823" t="s">
        <v>7387</v>
      </c>
      <c r="F261" s="832">
        <v>4</v>
      </c>
      <c r="G261" s="832">
        <v>3208</v>
      </c>
      <c r="H261" s="832">
        <v>3.9702970297029703</v>
      </c>
      <c r="I261" s="832">
        <v>802</v>
      </c>
      <c r="J261" s="832">
        <v>1</v>
      </c>
      <c r="K261" s="832">
        <v>808</v>
      </c>
      <c r="L261" s="832">
        <v>1</v>
      </c>
      <c r="M261" s="832">
        <v>808</v>
      </c>
      <c r="N261" s="832">
        <v>4</v>
      </c>
      <c r="O261" s="832">
        <v>3252</v>
      </c>
      <c r="P261" s="828">
        <v>4.0247524752475243</v>
      </c>
      <c r="Q261" s="833">
        <v>813</v>
      </c>
    </row>
    <row r="262" spans="1:17" ht="14.45" customHeight="1" x14ac:dyDescent="0.2">
      <c r="A262" s="822" t="s">
        <v>7210</v>
      </c>
      <c r="B262" s="823" t="s">
        <v>7211</v>
      </c>
      <c r="C262" s="823" t="s">
        <v>5728</v>
      </c>
      <c r="D262" s="823" t="s">
        <v>7388</v>
      </c>
      <c r="E262" s="823" t="s">
        <v>7389</v>
      </c>
      <c r="F262" s="832">
        <v>380</v>
      </c>
      <c r="G262" s="832">
        <v>67640</v>
      </c>
      <c r="H262" s="832">
        <v>1.1347660509671682</v>
      </c>
      <c r="I262" s="832">
        <v>178</v>
      </c>
      <c r="J262" s="832">
        <v>333</v>
      </c>
      <c r="K262" s="832">
        <v>59607</v>
      </c>
      <c r="L262" s="832">
        <v>1</v>
      </c>
      <c r="M262" s="832">
        <v>179</v>
      </c>
      <c r="N262" s="832">
        <v>321</v>
      </c>
      <c r="O262" s="832">
        <v>57780</v>
      </c>
      <c r="P262" s="828">
        <v>0.96934923750566204</v>
      </c>
      <c r="Q262" s="833">
        <v>180</v>
      </c>
    </row>
    <row r="263" spans="1:17" ht="14.45" customHeight="1" x14ac:dyDescent="0.2">
      <c r="A263" s="822" t="s">
        <v>7210</v>
      </c>
      <c r="B263" s="823" t="s">
        <v>7211</v>
      </c>
      <c r="C263" s="823" t="s">
        <v>5728</v>
      </c>
      <c r="D263" s="823" t="s">
        <v>7390</v>
      </c>
      <c r="E263" s="823" t="s">
        <v>7391</v>
      </c>
      <c r="F263" s="832">
        <v>88</v>
      </c>
      <c r="G263" s="832">
        <v>180400</v>
      </c>
      <c r="H263" s="832">
        <v>0.85312046306849076</v>
      </c>
      <c r="I263" s="832">
        <v>2050</v>
      </c>
      <c r="J263" s="832">
        <v>103</v>
      </c>
      <c r="K263" s="832">
        <v>211459</v>
      </c>
      <c r="L263" s="832">
        <v>1</v>
      </c>
      <c r="M263" s="832">
        <v>2053</v>
      </c>
      <c r="N263" s="832">
        <v>129</v>
      </c>
      <c r="O263" s="832">
        <v>265224</v>
      </c>
      <c r="P263" s="828">
        <v>1.2542573264793648</v>
      </c>
      <c r="Q263" s="833">
        <v>2056</v>
      </c>
    </row>
    <row r="264" spans="1:17" ht="14.45" customHeight="1" x14ac:dyDescent="0.2">
      <c r="A264" s="822" t="s">
        <v>7210</v>
      </c>
      <c r="B264" s="823" t="s">
        <v>7211</v>
      </c>
      <c r="C264" s="823" t="s">
        <v>5728</v>
      </c>
      <c r="D264" s="823" t="s">
        <v>7392</v>
      </c>
      <c r="E264" s="823" t="s">
        <v>7393</v>
      </c>
      <c r="F264" s="832">
        <v>1</v>
      </c>
      <c r="G264" s="832">
        <v>2737</v>
      </c>
      <c r="H264" s="832">
        <v>0.3329683698296837</v>
      </c>
      <c r="I264" s="832">
        <v>2737</v>
      </c>
      <c r="J264" s="832">
        <v>3</v>
      </c>
      <c r="K264" s="832">
        <v>8220</v>
      </c>
      <c r="L264" s="832">
        <v>1</v>
      </c>
      <c r="M264" s="832">
        <v>2740</v>
      </c>
      <c r="N264" s="832">
        <v>2</v>
      </c>
      <c r="O264" s="832">
        <v>5484</v>
      </c>
      <c r="P264" s="828">
        <v>0.6671532846715329</v>
      </c>
      <c r="Q264" s="833">
        <v>2742</v>
      </c>
    </row>
    <row r="265" spans="1:17" ht="14.45" customHeight="1" x14ac:dyDescent="0.2">
      <c r="A265" s="822" t="s">
        <v>7210</v>
      </c>
      <c r="B265" s="823" t="s">
        <v>7211</v>
      </c>
      <c r="C265" s="823" t="s">
        <v>5728</v>
      </c>
      <c r="D265" s="823" t="s">
        <v>7394</v>
      </c>
      <c r="E265" s="823" t="s">
        <v>7395</v>
      </c>
      <c r="F265" s="832"/>
      <c r="G265" s="832"/>
      <c r="H265" s="832"/>
      <c r="I265" s="832"/>
      <c r="J265" s="832">
        <v>1</v>
      </c>
      <c r="K265" s="832">
        <v>2117</v>
      </c>
      <c r="L265" s="832">
        <v>1</v>
      </c>
      <c r="M265" s="832">
        <v>2117</v>
      </c>
      <c r="N265" s="832"/>
      <c r="O265" s="832"/>
      <c r="P265" s="828"/>
      <c r="Q265" s="833"/>
    </row>
    <row r="266" spans="1:17" ht="14.45" customHeight="1" x14ac:dyDescent="0.2">
      <c r="A266" s="822" t="s">
        <v>7210</v>
      </c>
      <c r="B266" s="823" t="s">
        <v>7211</v>
      </c>
      <c r="C266" s="823" t="s">
        <v>5728</v>
      </c>
      <c r="D266" s="823" t="s">
        <v>7396</v>
      </c>
      <c r="E266" s="823" t="s">
        <v>7397</v>
      </c>
      <c r="F266" s="832">
        <v>4</v>
      </c>
      <c r="G266" s="832">
        <v>620</v>
      </c>
      <c r="H266" s="832">
        <v>3.9743589743589745</v>
      </c>
      <c r="I266" s="832">
        <v>155</v>
      </c>
      <c r="J266" s="832">
        <v>1</v>
      </c>
      <c r="K266" s="832">
        <v>156</v>
      </c>
      <c r="L266" s="832">
        <v>1</v>
      </c>
      <c r="M266" s="832">
        <v>156</v>
      </c>
      <c r="N266" s="832">
        <v>6</v>
      </c>
      <c r="O266" s="832">
        <v>942</v>
      </c>
      <c r="P266" s="828">
        <v>6.0384615384615383</v>
      </c>
      <c r="Q266" s="833">
        <v>157</v>
      </c>
    </row>
    <row r="267" spans="1:17" ht="14.45" customHeight="1" x14ac:dyDescent="0.2">
      <c r="A267" s="822" t="s">
        <v>7210</v>
      </c>
      <c r="B267" s="823" t="s">
        <v>7211</v>
      </c>
      <c r="C267" s="823" t="s">
        <v>5728</v>
      </c>
      <c r="D267" s="823" t="s">
        <v>7398</v>
      </c>
      <c r="E267" s="823" t="s">
        <v>7399</v>
      </c>
      <c r="F267" s="832">
        <v>86</v>
      </c>
      <c r="G267" s="832">
        <v>17630</v>
      </c>
      <c r="H267" s="832">
        <v>1.1829039184111647</v>
      </c>
      <c r="I267" s="832">
        <v>205</v>
      </c>
      <c r="J267" s="832">
        <v>72</v>
      </c>
      <c r="K267" s="832">
        <v>14904</v>
      </c>
      <c r="L267" s="832">
        <v>1</v>
      </c>
      <c r="M267" s="832">
        <v>207</v>
      </c>
      <c r="N267" s="832">
        <v>97</v>
      </c>
      <c r="O267" s="832">
        <v>20176</v>
      </c>
      <c r="P267" s="828">
        <v>1.3537305421363393</v>
      </c>
      <c r="Q267" s="833">
        <v>208</v>
      </c>
    </row>
    <row r="268" spans="1:17" ht="14.45" customHeight="1" x14ac:dyDescent="0.2">
      <c r="A268" s="822" t="s">
        <v>7210</v>
      </c>
      <c r="B268" s="823" t="s">
        <v>7211</v>
      </c>
      <c r="C268" s="823" t="s">
        <v>5728</v>
      </c>
      <c r="D268" s="823" t="s">
        <v>7400</v>
      </c>
      <c r="E268" s="823" t="s">
        <v>7401</v>
      </c>
      <c r="F268" s="832"/>
      <c r="G268" s="832"/>
      <c r="H268" s="832"/>
      <c r="I268" s="832"/>
      <c r="J268" s="832">
        <v>1</v>
      </c>
      <c r="K268" s="832">
        <v>428</v>
      </c>
      <c r="L268" s="832">
        <v>1</v>
      </c>
      <c r="M268" s="832">
        <v>428</v>
      </c>
      <c r="N268" s="832"/>
      <c r="O268" s="832"/>
      <c r="P268" s="828"/>
      <c r="Q268" s="833"/>
    </row>
    <row r="269" spans="1:17" ht="14.45" customHeight="1" x14ac:dyDescent="0.2">
      <c r="A269" s="822" t="s">
        <v>7210</v>
      </c>
      <c r="B269" s="823" t="s">
        <v>7211</v>
      </c>
      <c r="C269" s="823" t="s">
        <v>5728</v>
      </c>
      <c r="D269" s="823" t="s">
        <v>7402</v>
      </c>
      <c r="E269" s="823" t="s">
        <v>7403</v>
      </c>
      <c r="F269" s="832"/>
      <c r="G269" s="832"/>
      <c r="H269" s="832"/>
      <c r="I269" s="832"/>
      <c r="J269" s="832"/>
      <c r="K269" s="832"/>
      <c r="L269" s="832"/>
      <c r="M269" s="832"/>
      <c r="N269" s="832">
        <v>1</v>
      </c>
      <c r="O269" s="832">
        <v>165</v>
      </c>
      <c r="P269" s="828"/>
      <c r="Q269" s="833">
        <v>165</v>
      </c>
    </row>
    <row r="270" spans="1:17" ht="14.45" customHeight="1" x14ac:dyDescent="0.2">
      <c r="A270" s="822" t="s">
        <v>7210</v>
      </c>
      <c r="B270" s="823" t="s">
        <v>7211</v>
      </c>
      <c r="C270" s="823" t="s">
        <v>5728</v>
      </c>
      <c r="D270" s="823" t="s">
        <v>7404</v>
      </c>
      <c r="E270" s="823" t="s">
        <v>7405</v>
      </c>
      <c r="F270" s="832">
        <v>1</v>
      </c>
      <c r="G270" s="832">
        <v>437</v>
      </c>
      <c r="H270" s="832">
        <v>0.33257229832572299</v>
      </c>
      <c r="I270" s="832">
        <v>437</v>
      </c>
      <c r="J270" s="832">
        <v>3</v>
      </c>
      <c r="K270" s="832">
        <v>1314</v>
      </c>
      <c r="L270" s="832">
        <v>1</v>
      </c>
      <c r="M270" s="832">
        <v>438</v>
      </c>
      <c r="N270" s="832">
        <v>2</v>
      </c>
      <c r="O270" s="832">
        <v>880</v>
      </c>
      <c r="P270" s="828">
        <v>0.66971080669710803</v>
      </c>
      <c r="Q270" s="833">
        <v>440</v>
      </c>
    </row>
    <row r="271" spans="1:17" ht="14.45" customHeight="1" x14ac:dyDescent="0.2">
      <c r="A271" s="822" t="s">
        <v>7210</v>
      </c>
      <c r="B271" s="823" t="s">
        <v>7211</v>
      </c>
      <c r="C271" s="823" t="s">
        <v>5728</v>
      </c>
      <c r="D271" s="823" t="s">
        <v>7406</v>
      </c>
      <c r="E271" s="823" t="s">
        <v>7407</v>
      </c>
      <c r="F271" s="832">
        <v>66</v>
      </c>
      <c r="G271" s="832">
        <v>142296</v>
      </c>
      <c r="H271" s="832">
        <v>0.56817492133970071</v>
      </c>
      <c r="I271" s="832">
        <v>2156</v>
      </c>
      <c r="J271" s="832">
        <v>116</v>
      </c>
      <c r="K271" s="832">
        <v>250444</v>
      </c>
      <c r="L271" s="832">
        <v>1</v>
      </c>
      <c r="M271" s="832">
        <v>2159</v>
      </c>
      <c r="N271" s="832">
        <v>102</v>
      </c>
      <c r="O271" s="832">
        <v>220524</v>
      </c>
      <c r="P271" s="828">
        <v>0.88053217485745316</v>
      </c>
      <c r="Q271" s="833">
        <v>2162</v>
      </c>
    </row>
    <row r="272" spans="1:17" ht="14.45" customHeight="1" x14ac:dyDescent="0.2">
      <c r="A272" s="822" t="s">
        <v>7210</v>
      </c>
      <c r="B272" s="823" t="s">
        <v>7211</v>
      </c>
      <c r="C272" s="823" t="s">
        <v>5728</v>
      </c>
      <c r="D272" s="823" t="s">
        <v>7408</v>
      </c>
      <c r="E272" s="823" t="s">
        <v>7373</v>
      </c>
      <c r="F272" s="832">
        <v>4</v>
      </c>
      <c r="G272" s="832">
        <v>7556</v>
      </c>
      <c r="H272" s="832">
        <v>0.19017416691835295</v>
      </c>
      <c r="I272" s="832">
        <v>1889</v>
      </c>
      <c r="J272" s="832">
        <v>21</v>
      </c>
      <c r="K272" s="832">
        <v>39732</v>
      </c>
      <c r="L272" s="832">
        <v>1</v>
      </c>
      <c r="M272" s="832">
        <v>1892</v>
      </c>
      <c r="N272" s="832">
        <v>31</v>
      </c>
      <c r="O272" s="832">
        <v>58745</v>
      </c>
      <c r="P272" s="828">
        <v>1.4785311587637169</v>
      </c>
      <c r="Q272" s="833">
        <v>1895</v>
      </c>
    </row>
    <row r="273" spans="1:17" ht="14.45" customHeight="1" x14ac:dyDescent="0.2">
      <c r="A273" s="822" t="s">
        <v>7210</v>
      </c>
      <c r="B273" s="823" t="s">
        <v>7211</v>
      </c>
      <c r="C273" s="823" t="s">
        <v>5728</v>
      </c>
      <c r="D273" s="823" t="s">
        <v>7409</v>
      </c>
      <c r="E273" s="823" t="s">
        <v>7410</v>
      </c>
      <c r="F273" s="832"/>
      <c r="G273" s="832"/>
      <c r="H273" s="832"/>
      <c r="I273" s="832"/>
      <c r="J273" s="832">
        <v>1</v>
      </c>
      <c r="K273" s="832">
        <v>9850</v>
      </c>
      <c r="L273" s="832">
        <v>1</v>
      </c>
      <c r="M273" s="832">
        <v>9850</v>
      </c>
      <c r="N273" s="832">
        <v>1</v>
      </c>
      <c r="O273" s="832">
        <v>9859</v>
      </c>
      <c r="P273" s="828">
        <v>1.0009137055837563</v>
      </c>
      <c r="Q273" s="833">
        <v>9859</v>
      </c>
    </row>
    <row r="274" spans="1:17" ht="14.45" customHeight="1" x14ac:dyDescent="0.2">
      <c r="A274" s="822" t="s">
        <v>7210</v>
      </c>
      <c r="B274" s="823" t="s">
        <v>7211</v>
      </c>
      <c r="C274" s="823" t="s">
        <v>5728</v>
      </c>
      <c r="D274" s="823" t="s">
        <v>7411</v>
      </c>
      <c r="E274" s="823" t="s">
        <v>7412</v>
      </c>
      <c r="F274" s="832">
        <v>1</v>
      </c>
      <c r="G274" s="832">
        <v>935</v>
      </c>
      <c r="H274" s="832"/>
      <c r="I274" s="832">
        <v>935</v>
      </c>
      <c r="J274" s="832"/>
      <c r="K274" s="832"/>
      <c r="L274" s="832"/>
      <c r="M274" s="832"/>
      <c r="N274" s="832"/>
      <c r="O274" s="832"/>
      <c r="P274" s="828"/>
      <c r="Q274" s="833"/>
    </row>
    <row r="275" spans="1:17" ht="14.45" customHeight="1" x14ac:dyDescent="0.2">
      <c r="A275" s="822" t="s">
        <v>7210</v>
      </c>
      <c r="B275" s="823" t="s">
        <v>7211</v>
      </c>
      <c r="C275" s="823" t="s">
        <v>5728</v>
      </c>
      <c r="D275" s="823" t="s">
        <v>7413</v>
      </c>
      <c r="E275" s="823" t="s">
        <v>7414</v>
      </c>
      <c r="F275" s="832">
        <v>10</v>
      </c>
      <c r="G275" s="832">
        <v>84620</v>
      </c>
      <c r="H275" s="832">
        <v>0.41627312081857537</v>
      </c>
      <c r="I275" s="832">
        <v>8462</v>
      </c>
      <c r="J275" s="832">
        <v>24</v>
      </c>
      <c r="K275" s="832">
        <v>203280</v>
      </c>
      <c r="L275" s="832">
        <v>1</v>
      </c>
      <c r="M275" s="832">
        <v>8470</v>
      </c>
      <c r="N275" s="832">
        <v>23</v>
      </c>
      <c r="O275" s="832">
        <v>194994</v>
      </c>
      <c r="P275" s="828">
        <v>0.95923848878394335</v>
      </c>
      <c r="Q275" s="833">
        <v>8478</v>
      </c>
    </row>
    <row r="276" spans="1:17" ht="14.45" customHeight="1" x14ac:dyDescent="0.2">
      <c r="A276" s="822" t="s">
        <v>7210</v>
      </c>
      <c r="B276" s="823" t="s">
        <v>7211</v>
      </c>
      <c r="C276" s="823" t="s">
        <v>5728</v>
      </c>
      <c r="D276" s="823" t="s">
        <v>7415</v>
      </c>
      <c r="E276" s="823" t="s">
        <v>7416</v>
      </c>
      <c r="F276" s="832">
        <v>1</v>
      </c>
      <c r="G276" s="832">
        <v>2055</v>
      </c>
      <c r="H276" s="832">
        <v>0.14237217680476652</v>
      </c>
      <c r="I276" s="832">
        <v>2055</v>
      </c>
      <c r="J276" s="832">
        <v>7</v>
      </c>
      <c r="K276" s="832">
        <v>14434</v>
      </c>
      <c r="L276" s="832">
        <v>1</v>
      </c>
      <c r="M276" s="832">
        <v>2062</v>
      </c>
      <c r="N276" s="832">
        <v>2</v>
      </c>
      <c r="O276" s="832">
        <v>4136</v>
      </c>
      <c r="P276" s="828">
        <v>0.28654565608978799</v>
      </c>
      <c r="Q276" s="833">
        <v>2068</v>
      </c>
    </row>
    <row r="277" spans="1:17" ht="14.45" customHeight="1" x14ac:dyDescent="0.2">
      <c r="A277" s="822" t="s">
        <v>7210</v>
      </c>
      <c r="B277" s="823" t="s">
        <v>7211</v>
      </c>
      <c r="C277" s="823" t="s">
        <v>5728</v>
      </c>
      <c r="D277" s="823" t="s">
        <v>7417</v>
      </c>
      <c r="E277" s="823" t="s">
        <v>7418</v>
      </c>
      <c r="F277" s="832"/>
      <c r="G277" s="832"/>
      <c r="H277" s="832"/>
      <c r="I277" s="832"/>
      <c r="J277" s="832">
        <v>1</v>
      </c>
      <c r="K277" s="832">
        <v>5761</v>
      </c>
      <c r="L277" s="832">
        <v>1</v>
      </c>
      <c r="M277" s="832">
        <v>5761</v>
      </c>
      <c r="N277" s="832">
        <v>2</v>
      </c>
      <c r="O277" s="832">
        <v>11534</v>
      </c>
      <c r="P277" s="828">
        <v>2.0020829717063009</v>
      </c>
      <c r="Q277" s="833">
        <v>5767</v>
      </c>
    </row>
    <row r="278" spans="1:17" ht="14.45" customHeight="1" x14ac:dyDescent="0.2">
      <c r="A278" s="822" t="s">
        <v>7210</v>
      </c>
      <c r="B278" s="823" t="s">
        <v>7211</v>
      </c>
      <c r="C278" s="823" t="s">
        <v>5728</v>
      </c>
      <c r="D278" s="823" t="s">
        <v>7419</v>
      </c>
      <c r="E278" s="823" t="s">
        <v>7420</v>
      </c>
      <c r="F278" s="832"/>
      <c r="G278" s="832"/>
      <c r="H278" s="832"/>
      <c r="I278" s="832"/>
      <c r="J278" s="832">
        <v>1</v>
      </c>
      <c r="K278" s="832">
        <v>582</v>
      </c>
      <c r="L278" s="832">
        <v>1</v>
      </c>
      <c r="M278" s="832">
        <v>582</v>
      </c>
      <c r="N278" s="832"/>
      <c r="O278" s="832"/>
      <c r="P278" s="828"/>
      <c r="Q278" s="833"/>
    </row>
    <row r="279" spans="1:17" ht="14.45" customHeight="1" x14ac:dyDescent="0.2">
      <c r="A279" s="822" t="s">
        <v>7421</v>
      </c>
      <c r="B279" s="823" t="s">
        <v>7422</v>
      </c>
      <c r="C279" s="823" t="s">
        <v>5728</v>
      </c>
      <c r="D279" s="823" t="s">
        <v>7423</v>
      </c>
      <c r="E279" s="823" t="s">
        <v>7424</v>
      </c>
      <c r="F279" s="832">
        <v>360</v>
      </c>
      <c r="G279" s="832">
        <v>76320</v>
      </c>
      <c r="H279" s="832">
        <v>1.1558382553384825</v>
      </c>
      <c r="I279" s="832">
        <v>212</v>
      </c>
      <c r="J279" s="832">
        <v>310</v>
      </c>
      <c r="K279" s="832">
        <v>66030</v>
      </c>
      <c r="L279" s="832">
        <v>1</v>
      </c>
      <c r="M279" s="832">
        <v>213</v>
      </c>
      <c r="N279" s="832">
        <v>463</v>
      </c>
      <c r="O279" s="832">
        <v>99545</v>
      </c>
      <c r="P279" s="828">
        <v>1.5075723156141148</v>
      </c>
      <c r="Q279" s="833">
        <v>215</v>
      </c>
    </row>
    <row r="280" spans="1:17" ht="14.45" customHeight="1" x14ac:dyDescent="0.2">
      <c r="A280" s="822" t="s">
        <v>7421</v>
      </c>
      <c r="B280" s="823" t="s">
        <v>7422</v>
      </c>
      <c r="C280" s="823" t="s">
        <v>5728</v>
      </c>
      <c r="D280" s="823" t="s">
        <v>7425</v>
      </c>
      <c r="E280" s="823" t="s">
        <v>7426</v>
      </c>
      <c r="F280" s="832">
        <v>171</v>
      </c>
      <c r="G280" s="832">
        <v>51642</v>
      </c>
      <c r="H280" s="832">
        <v>0.81548154815481544</v>
      </c>
      <c r="I280" s="832">
        <v>302</v>
      </c>
      <c r="J280" s="832">
        <v>209</v>
      </c>
      <c r="K280" s="832">
        <v>63327</v>
      </c>
      <c r="L280" s="832">
        <v>1</v>
      </c>
      <c r="M280" s="832">
        <v>303</v>
      </c>
      <c r="N280" s="832">
        <v>523</v>
      </c>
      <c r="O280" s="832">
        <v>159515</v>
      </c>
      <c r="P280" s="828">
        <v>2.5189097857154135</v>
      </c>
      <c r="Q280" s="833">
        <v>305</v>
      </c>
    </row>
    <row r="281" spans="1:17" ht="14.45" customHeight="1" x14ac:dyDescent="0.2">
      <c r="A281" s="822" t="s">
        <v>7421</v>
      </c>
      <c r="B281" s="823" t="s">
        <v>7422</v>
      </c>
      <c r="C281" s="823" t="s">
        <v>5728</v>
      </c>
      <c r="D281" s="823" t="s">
        <v>7427</v>
      </c>
      <c r="E281" s="823" t="s">
        <v>7428</v>
      </c>
      <c r="F281" s="832"/>
      <c r="G281" s="832"/>
      <c r="H281" s="832"/>
      <c r="I281" s="832"/>
      <c r="J281" s="832">
        <v>6</v>
      </c>
      <c r="K281" s="832">
        <v>600</v>
      </c>
      <c r="L281" s="832">
        <v>1</v>
      </c>
      <c r="M281" s="832">
        <v>100</v>
      </c>
      <c r="N281" s="832">
        <v>9</v>
      </c>
      <c r="O281" s="832">
        <v>909</v>
      </c>
      <c r="P281" s="828">
        <v>1.5149999999999999</v>
      </c>
      <c r="Q281" s="833">
        <v>101</v>
      </c>
    </row>
    <row r="282" spans="1:17" ht="14.45" customHeight="1" x14ac:dyDescent="0.2">
      <c r="A282" s="822" t="s">
        <v>7421</v>
      </c>
      <c r="B282" s="823" t="s">
        <v>7422</v>
      </c>
      <c r="C282" s="823" t="s">
        <v>5728</v>
      </c>
      <c r="D282" s="823" t="s">
        <v>7429</v>
      </c>
      <c r="E282" s="823" t="s">
        <v>7430</v>
      </c>
      <c r="F282" s="832"/>
      <c r="G282" s="832"/>
      <c r="H282" s="832"/>
      <c r="I282" s="832"/>
      <c r="J282" s="832"/>
      <c r="K282" s="832"/>
      <c r="L282" s="832"/>
      <c r="M282" s="832"/>
      <c r="N282" s="832">
        <v>1</v>
      </c>
      <c r="O282" s="832">
        <v>237</v>
      </c>
      <c r="P282" s="828"/>
      <c r="Q282" s="833">
        <v>237</v>
      </c>
    </row>
    <row r="283" spans="1:17" ht="14.45" customHeight="1" x14ac:dyDescent="0.2">
      <c r="A283" s="822" t="s">
        <v>7421</v>
      </c>
      <c r="B283" s="823" t="s">
        <v>7422</v>
      </c>
      <c r="C283" s="823" t="s">
        <v>5728</v>
      </c>
      <c r="D283" s="823" t="s">
        <v>7431</v>
      </c>
      <c r="E283" s="823" t="s">
        <v>7432</v>
      </c>
      <c r="F283" s="832">
        <v>53</v>
      </c>
      <c r="G283" s="832">
        <v>7261</v>
      </c>
      <c r="H283" s="832">
        <v>0.82212409420289856</v>
      </c>
      <c r="I283" s="832">
        <v>137</v>
      </c>
      <c r="J283" s="832">
        <v>64</v>
      </c>
      <c r="K283" s="832">
        <v>8832</v>
      </c>
      <c r="L283" s="832">
        <v>1</v>
      </c>
      <c r="M283" s="832">
        <v>138</v>
      </c>
      <c r="N283" s="832">
        <v>46</v>
      </c>
      <c r="O283" s="832">
        <v>6394</v>
      </c>
      <c r="P283" s="828">
        <v>0.72395833333333337</v>
      </c>
      <c r="Q283" s="833">
        <v>139</v>
      </c>
    </row>
    <row r="284" spans="1:17" ht="14.45" customHeight="1" x14ac:dyDescent="0.2">
      <c r="A284" s="822" t="s">
        <v>7421</v>
      </c>
      <c r="B284" s="823" t="s">
        <v>7422</v>
      </c>
      <c r="C284" s="823" t="s">
        <v>5728</v>
      </c>
      <c r="D284" s="823" t="s">
        <v>7433</v>
      </c>
      <c r="E284" s="823" t="s">
        <v>7432</v>
      </c>
      <c r="F284" s="832"/>
      <c r="G284" s="832"/>
      <c r="H284" s="832"/>
      <c r="I284" s="832"/>
      <c r="J284" s="832">
        <v>1</v>
      </c>
      <c r="K284" s="832">
        <v>185</v>
      </c>
      <c r="L284" s="832">
        <v>1</v>
      </c>
      <c r="M284" s="832">
        <v>185</v>
      </c>
      <c r="N284" s="832"/>
      <c r="O284" s="832"/>
      <c r="P284" s="828"/>
      <c r="Q284" s="833"/>
    </row>
    <row r="285" spans="1:17" ht="14.45" customHeight="1" x14ac:dyDescent="0.2">
      <c r="A285" s="822" t="s">
        <v>7421</v>
      </c>
      <c r="B285" s="823" t="s">
        <v>7422</v>
      </c>
      <c r="C285" s="823" t="s">
        <v>5728</v>
      </c>
      <c r="D285" s="823" t="s">
        <v>7434</v>
      </c>
      <c r="E285" s="823" t="s">
        <v>7435</v>
      </c>
      <c r="F285" s="832"/>
      <c r="G285" s="832"/>
      <c r="H285" s="832"/>
      <c r="I285" s="832"/>
      <c r="J285" s="832"/>
      <c r="K285" s="832"/>
      <c r="L285" s="832"/>
      <c r="M285" s="832"/>
      <c r="N285" s="832">
        <v>1</v>
      </c>
      <c r="O285" s="832">
        <v>649</v>
      </c>
      <c r="P285" s="828"/>
      <c r="Q285" s="833">
        <v>649</v>
      </c>
    </row>
    <row r="286" spans="1:17" ht="14.45" customHeight="1" x14ac:dyDescent="0.2">
      <c r="A286" s="822" t="s">
        <v>7421</v>
      </c>
      <c r="B286" s="823" t="s">
        <v>7422</v>
      </c>
      <c r="C286" s="823" t="s">
        <v>5728</v>
      </c>
      <c r="D286" s="823" t="s">
        <v>7436</v>
      </c>
      <c r="E286" s="823" t="s">
        <v>7437</v>
      </c>
      <c r="F286" s="832">
        <v>6</v>
      </c>
      <c r="G286" s="832">
        <v>1044</v>
      </c>
      <c r="H286" s="832">
        <v>1.1931428571428571</v>
      </c>
      <c r="I286" s="832">
        <v>174</v>
      </c>
      <c r="J286" s="832">
        <v>5</v>
      </c>
      <c r="K286" s="832">
        <v>875</v>
      </c>
      <c r="L286" s="832">
        <v>1</v>
      </c>
      <c r="M286" s="832">
        <v>175</v>
      </c>
      <c r="N286" s="832">
        <v>22</v>
      </c>
      <c r="O286" s="832">
        <v>3872</v>
      </c>
      <c r="P286" s="828">
        <v>4.4251428571428573</v>
      </c>
      <c r="Q286" s="833">
        <v>176</v>
      </c>
    </row>
    <row r="287" spans="1:17" ht="14.45" customHeight="1" x14ac:dyDescent="0.2">
      <c r="A287" s="822" t="s">
        <v>7421</v>
      </c>
      <c r="B287" s="823" t="s">
        <v>7422</v>
      </c>
      <c r="C287" s="823" t="s">
        <v>5728</v>
      </c>
      <c r="D287" s="823" t="s">
        <v>7438</v>
      </c>
      <c r="E287" s="823" t="s">
        <v>7439</v>
      </c>
      <c r="F287" s="832"/>
      <c r="G287" s="832"/>
      <c r="H287" s="832"/>
      <c r="I287" s="832"/>
      <c r="J287" s="832">
        <v>1</v>
      </c>
      <c r="K287" s="832">
        <v>348</v>
      </c>
      <c r="L287" s="832">
        <v>1</v>
      </c>
      <c r="M287" s="832">
        <v>348</v>
      </c>
      <c r="N287" s="832"/>
      <c r="O287" s="832"/>
      <c r="P287" s="828"/>
      <c r="Q287" s="833"/>
    </row>
    <row r="288" spans="1:17" ht="14.45" customHeight="1" x14ac:dyDescent="0.2">
      <c r="A288" s="822" t="s">
        <v>7421</v>
      </c>
      <c r="B288" s="823" t="s">
        <v>7422</v>
      </c>
      <c r="C288" s="823" t="s">
        <v>5728</v>
      </c>
      <c r="D288" s="823" t="s">
        <v>7440</v>
      </c>
      <c r="E288" s="823" t="s">
        <v>7441</v>
      </c>
      <c r="F288" s="832">
        <v>62</v>
      </c>
      <c r="G288" s="832">
        <v>16988</v>
      </c>
      <c r="H288" s="832">
        <v>1.1793946126076089</v>
      </c>
      <c r="I288" s="832">
        <v>274</v>
      </c>
      <c r="J288" s="832">
        <v>52</v>
      </c>
      <c r="K288" s="832">
        <v>14404</v>
      </c>
      <c r="L288" s="832">
        <v>1</v>
      </c>
      <c r="M288" s="832">
        <v>277</v>
      </c>
      <c r="N288" s="832">
        <v>55</v>
      </c>
      <c r="O288" s="832">
        <v>15345</v>
      </c>
      <c r="P288" s="828">
        <v>1.0653290752568731</v>
      </c>
      <c r="Q288" s="833">
        <v>279</v>
      </c>
    </row>
    <row r="289" spans="1:17" ht="14.45" customHeight="1" x14ac:dyDescent="0.2">
      <c r="A289" s="822" t="s">
        <v>7421</v>
      </c>
      <c r="B289" s="823" t="s">
        <v>7422</v>
      </c>
      <c r="C289" s="823" t="s">
        <v>5728</v>
      </c>
      <c r="D289" s="823" t="s">
        <v>7442</v>
      </c>
      <c r="E289" s="823" t="s">
        <v>7443</v>
      </c>
      <c r="F289" s="832">
        <v>78</v>
      </c>
      <c r="G289" s="832">
        <v>11076</v>
      </c>
      <c r="H289" s="832">
        <v>1.076071116292626</v>
      </c>
      <c r="I289" s="832">
        <v>142</v>
      </c>
      <c r="J289" s="832">
        <v>73</v>
      </c>
      <c r="K289" s="832">
        <v>10293</v>
      </c>
      <c r="L289" s="832">
        <v>1</v>
      </c>
      <c r="M289" s="832">
        <v>141</v>
      </c>
      <c r="N289" s="832">
        <v>98</v>
      </c>
      <c r="O289" s="832">
        <v>13916</v>
      </c>
      <c r="P289" s="828">
        <v>1.3519867871368891</v>
      </c>
      <c r="Q289" s="833">
        <v>142</v>
      </c>
    </row>
    <row r="290" spans="1:17" ht="14.45" customHeight="1" x14ac:dyDescent="0.2">
      <c r="A290" s="822" t="s">
        <v>7421</v>
      </c>
      <c r="B290" s="823" t="s">
        <v>7422</v>
      </c>
      <c r="C290" s="823" t="s">
        <v>5728</v>
      </c>
      <c r="D290" s="823" t="s">
        <v>7444</v>
      </c>
      <c r="E290" s="823" t="s">
        <v>7443</v>
      </c>
      <c r="F290" s="832">
        <v>53</v>
      </c>
      <c r="G290" s="832">
        <v>4134</v>
      </c>
      <c r="H290" s="832">
        <v>0.81764240506329111</v>
      </c>
      <c r="I290" s="832">
        <v>78</v>
      </c>
      <c r="J290" s="832">
        <v>64</v>
      </c>
      <c r="K290" s="832">
        <v>5056</v>
      </c>
      <c r="L290" s="832">
        <v>1</v>
      </c>
      <c r="M290" s="832">
        <v>79</v>
      </c>
      <c r="N290" s="832">
        <v>46</v>
      </c>
      <c r="O290" s="832">
        <v>3634</v>
      </c>
      <c r="P290" s="828">
        <v>0.71875</v>
      </c>
      <c r="Q290" s="833">
        <v>79</v>
      </c>
    </row>
    <row r="291" spans="1:17" ht="14.45" customHeight="1" x14ac:dyDescent="0.2">
      <c r="A291" s="822" t="s">
        <v>7421</v>
      </c>
      <c r="B291" s="823" t="s">
        <v>7422</v>
      </c>
      <c r="C291" s="823" t="s">
        <v>5728</v>
      </c>
      <c r="D291" s="823" t="s">
        <v>7445</v>
      </c>
      <c r="E291" s="823" t="s">
        <v>7446</v>
      </c>
      <c r="F291" s="832">
        <v>78</v>
      </c>
      <c r="G291" s="832">
        <v>24492</v>
      </c>
      <c r="H291" s="832">
        <v>1.0617305358071787</v>
      </c>
      <c r="I291" s="832">
        <v>314</v>
      </c>
      <c r="J291" s="832">
        <v>73</v>
      </c>
      <c r="K291" s="832">
        <v>23068</v>
      </c>
      <c r="L291" s="832">
        <v>1</v>
      </c>
      <c r="M291" s="832">
        <v>316</v>
      </c>
      <c r="N291" s="832">
        <v>98</v>
      </c>
      <c r="O291" s="832">
        <v>31164</v>
      </c>
      <c r="P291" s="828">
        <v>1.3509623721172186</v>
      </c>
      <c r="Q291" s="833">
        <v>318</v>
      </c>
    </row>
    <row r="292" spans="1:17" ht="14.45" customHeight="1" x14ac:dyDescent="0.2">
      <c r="A292" s="822" t="s">
        <v>7421</v>
      </c>
      <c r="B292" s="823" t="s">
        <v>7422</v>
      </c>
      <c r="C292" s="823" t="s">
        <v>5728</v>
      </c>
      <c r="D292" s="823" t="s">
        <v>7447</v>
      </c>
      <c r="E292" s="823" t="s">
        <v>7448</v>
      </c>
      <c r="F292" s="832"/>
      <c r="G292" s="832"/>
      <c r="H292" s="832"/>
      <c r="I292" s="832"/>
      <c r="J292" s="832">
        <v>1</v>
      </c>
      <c r="K292" s="832">
        <v>329</v>
      </c>
      <c r="L292" s="832">
        <v>1</v>
      </c>
      <c r="M292" s="832">
        <v>329</v>
      </c>
      <c r="N292" s="832"/>
      <c r="O292" s="832"/>
      <c r="P292" s="828"/>
      <c r="Q292" s="833"/>
    </row>
    <row r="293" spans="1:17" ht="14.45" customHeight="1" x14ac:dyDescent="0.2">
      <c r="A293" s="822" t="s">
        <v>7421</v>
      </c>
      <c r="B293" s="823" t="s">
        <v>7422</v>
      </c>
      <c r="C293" s="823" t="s">
        <v>5728</v>
      </c>
      <c r="D293" s="823" t="s">
        <v>7449</v>
      </c>
      <c r="E293" s="823" t="s">
        <v>7450</v>
      </c>
      <c r="F293" s="832">
        <v>49</v>
      </c>
      <c r="G293" s="832">
        <v>7987</v>
      </c>
      <c r="H293" s="832">
        <v>1.2411810411810411</v>
      </c>
      <c r="I293" s="832">
        <v>163</v>
      </c>
      <c r="J293" s="832">
        <v>39</v>
      </c>
      <c r="K293" s="832">
        <v>6435</v>
      </c>
      <c r="L293" s="832">
        <v>1</v>
      </c>
      <c r="M293" s="832">
        <v>165</v>
      </c>
      <c r="N293" s="832">
        <v>31</v>
      </c>
      <c r="O293" s="832">
        <v>5146</v>
      </c>
      <c r="P293" s="828">
        <v>0.79968919968919971</v>
      </c>
      <c r="Q293" s="833">
        <v>166</v>
      </c>
    </row>
    <row r="294" spans="1:17" ht="14.45" customHeight="1" x14ac:dyDescent="0.2">
      <c r="A294" s="822" t="s">
        <v>7421</v>
      </c>
      <c r="B294" s="823" t="s">
        <v>7422</v>
      </c>
      <c r="C294" s="823" t="s">
        <v>5728</v>
      </c>
      <c r="D294" s="823" t="s">
        <v>7451</v>
      </c>
      <c r="E294" s="823" t="s">
        <v>7424</v>
      </c>
      <c r="F294" s="832">
        <v>220</v>
      </c>
      <c r="G294" s="832">
        <v>15840</v>
      </c>
      <c r="H294" s="832">
        <v>1.0492845786963434</v>
      </c>
      <c r="I294" s="832">
        <v>72</v>
      </c>
      <c r="J294" s="832">
        <v>204</v>
      </c>
      <c r="K294" s="832">
        <v>15096</v>
      </c>
      <c r="L294" s="832">
        <v>1</v>
      </c>
      <c r="M294" s="832">
        <v>74</v>
      </c>
      <c r="N294" s="832">
        <v>210</v>
      </c>
      <c r="O294" s="832">
        <v>15540</v>
      </c>
      <c r="P294" s="828">
        <v>1.0294117647058822</v>
      </c>
      <c r="Q294" s="833">
        <v>74</v>
      </c>
    </row>
    <row r="295" spans="1:17" ht="14.45" customHeight="1" x14ac:dyDescent="0.2">
      <c r="A295" s="822" t="s">
        <v>7421</v>
      </c>
      <c r="B295" s="823" t="s">
        <v>7422</v>
      </c>
      <c r="C295" s="823" t="s">
        <v>5728</v>
      </c>
      <c r="D295" s="823" t="s">
        <v>7452</v>
      </c>
      <c r="E295" s="823" t="s">
        <v>7453</v>
      </c>
      <c r="F295" s="832">
        <v>2</v>
      </c>
      <c r="G295" s="832">
        <v>2424</v>
      </c>
      <c r="H295" s="832">
        <v>0.22149122807017543</v>
      </c>
      <c r="I295" s="832">
        <v>1212</v>
      </c>
      <c r="J295" s="832">
        <v>9</v>
      </c>
      <c r="K295" s="832">
        <v>10944</v>
      </c>
      <c r="L295" s="832">
        <v>1</v>
      </c>
      <c r="M295" s="832">
        <v>1216</v>
      </c>
      <c r="N295" s="832">
        <v>22</v>
      </c>
      <c r="O295" s="832">
        <v>26840</v>
      </c>
      <c r="P295" s="828">
        <v>2.452485380116959</v>
      </c>
      <c r="Q295" s="833">
        <v>1220</v>
      </c>
    </row>
    <row r="296" spans="1:17" ht="14.45" customHeight="1" x14ac:dyDescent="0.2">
      <c r="A296" s="822" t="s">
        <v>7421</v>
      </c>
      <c r="B296" s="823" t="s">
        <v>7422</v>
      </c>
      <c r="C296" s="823" t="s">
        <v>5728</v>
      </c>
      <c r="D296" s="823" t="s">
        <v>7454</v>
      </c>
      <c r="E296" s="823" t="s">
        <v>7455</v>
      </c>
      <c r="F296" s="832">
        <v>1</v>
      </c>
      <c r="G296" s="832">
        <v>115</v>
      </c>
      <c r="H296" s="832">
        <v>0.16522988505747127</v>
      </c>
      <c r="I296" s="832">
        <v>115</v>
      </c>
      <c r="J296" s="832">
        <v>6</v>
      </c>
      <c r="K296" s="832">
        <v>696</v>
      </c>
      <c r="L296" s="832">
        <v>1</v>
      </c>
      <c r="M296" s="832">
        <v>116</v>
      </c>
      <c r="N296" s="832">
        <v>13</v>
      </c>
      <c r="O296" s="832">
        <v>1521</v>
      </c>
      <c r="P296" s="828">
        <v>2.1853448275862069</v>
      </c>
      <c r="Q296" s="833">
        <v>117</v>
      </c>
    </row>
    <row r="297" spans="1:17" ht="14.45" customHeight="1" x14ac:dyDescent="0.2">
      <c r="A297" s="822" t="s">
        <v>7421</v>
      </c>
      <c r="B297" s="823" t="s">
        <v>7422</v>
      </c>
      <c r="C297" s="823" t="s">
        <v>5728</v>
      </c>
      <c r="D297" s="823" t="s">
        <v>7456</v>
      </c>
      <c r="E297" s="823" t="s">
        <v>7457</v>
      </c>
      <c r="F297" s="832"/>
      <c r="G297" s="832"/>
      <c r="H297" s="832"/>
      <c r="I297" s="832"/>
      <c r="J297" s="832">
        <v>1</v>
      </c>
      <c r="K297" s="832">
        <v>350</v>
      </c>
      <c r="L297" s="832">
        <v>1</v>
      </c>
      <c r="M297" s="832">
        <v>350</v>
      </c>
      <c r="N297" s="832"/>
      <c r="O297" s="832"/>
      <c r="P297" s="828"/>
      <c r="Q297" s="833"/>
    </row>
    <row r="298" spans="1:17" ht="14.45" customHeight="1" x14ac:dyDescent="0.2">
      <c r="A298" s="822" t="s">
        <v>7421</v>
      </c>
      <c r="B298" s="823" t="s">
        <v>7422</v>
      </c>
      <c r="C298" s="823" t="s">
        <v>5728</v>
      </c>
      <c r="D298" s="823" t="s">
        <v>7458</v>
      </c>
      <c r="E298" s="823" t="s">
        <v>7459</v>
      </c>
      <c r="F298" s="832"/>
      <c r="G298" s="832"/>
      <c r="H298" s="832"/>
      <c r="I298" s="832"/>
      <c r="J298" s="832"/>
      <c r="K298" s="832"/>
      <c r="L298" s="832"/>
      <c r="M298" s="832"/>
      <c r="N298" s="832">
        <v>1</v>
      </c>
      <c r="O298" s="832">
        <v>306</v>
      </c>
      <c r="P298" s="828"/>
      <c r="Q298" s="833">
        <v>306</v>
      </c>
    </row>
    <row r="299" spans="1:17" ht="14.45" customHeight="1" x14ac:dyDescent="0.2">
      <c r="A299" s="822" t="s">
        <v>7460</v>
      </c>
      <c r="B299" s="823" t="s">
        <v>7461</v>
      </c>
      <c r="C299" s="823" t="s">
        <v>5728</v>
      </c>
      <c r="D299" s="823" t="s">
        <v>7462</v>
      </c>
      <c r="E299" s="823" t="s">
        <v>7463</v>
      </c>
      <c r="F299" s="832">
        <v>19</v>
      </c>
      <c r="G299" s="832">
        <v>1102</v>
      </c>
      <c r="H299" s="832">
        <v>3.1129943502824857</v>
      </c>
      <c r="I299" s="832">
        <v>58</v>
      </c>
      <c r="J299" s="832">
        <v>6</v>
      </c>
      <c r="K299" s="832">
        <v>354</v>
      </c>
      <c r="L299" s="832">
        <v>1</v>
      </c>
      <c r="M299" s="832">
        <v>59</v>
      </c>
      <c r="N299" s="832">
        <v>6</v>
      </c>
      <c r="O299" s="832">
        <v>354</v>
      </c>
      <c r="P299" s="828">
        <v>1</v>
      </c>
      <c r="Q299" s="833">
        <v>59</v>
      </c>
    </row>
    <row r="300" spans="1:17" ht="14.45" customHeight="1" x14ac:dyDescent="0.2">
      <c r="A300" s="822" t="s">
        <v>7460</v>
      </c>
      <c r="B300" s="823" t="s">
        <v>7461</v>
      </c>
      <c r="C300" s="823" t="s">
        <v>5728</v>
      </c>
      <c r="D300" s="823" t="s">
        <v>7464</v>
      </c>
      <c r="E300" s="823" t="s">
        <v>7465</v>
      </c>
      <c r="F300" s="832">
        <v>11</v>
      </c>
      <c r="G300" s="832">
        <v>1452</v>
      </c>
      <c r="H300" s="832">
        <v>0.57894736842105265</v>
      </c>
      <c r="I300" s="832">
        <v>132</v>
      </c>
      <c r="J300" s="832">
        <v>19</v>
      </c>
      <c r="K300" s="832">
        <v>2508</v>
      </c>
      <c r="L300" s="832">
        <v>1</v>
      </c>
      <c r="M300" s="832">
        <v>132</v>
      </c>
      <c r="N300" s="832">
        <v>9</v>
      </c>
      <c r="O300" s="832">
        <v>1197</v>
      </c>
      <c r="P300" s="828">
        <v>0.47727272727272729</v>
      </c>
      <c r="Q300" s="833">
        <v>133</v>
      </c>
    </row>
    <row r="301" spans="1:17" ht="14.45" customHeight="1" x14ac:dyDescent="0.2">
      <c r="A301" s="822" t="s">
        <v>7460</v>
      </c>
      <c r="B301" s="823" t="s">
        <v>7461</v>
      </c>
      <c r="C301" s="823" t="s">
        <v>5728</v>
      </c>
      <c r="D301" s="823" t="s">
        <v>7466</v>
      </c>
      <c r="E301" s="823" t="s">
        <v>7467</v>
      </c>
      <c r="F301" s="832"/>
      <c r="G301" s="832"/>
      <c r="H301" s="832"/>
      <c r="I301" s="832"/>
      <c r="J301" s="832">
        <v>2</v>
      </c>
      <c r="K301" s="832">
        <v>380</v>
      </c>
      <c r="L301" s="832">
        <v>1</v>
      </c>
      <c r="M301" s="832">
        <v>190</v>
      </c>
      <c r="N301" s="832">
        <v>1</v>
      </c>
      <c r="O301" s="832">
        <v>192</v>
      </c>
      <c r="P301" s="828">
        <v>0.50526315789473686</v>
      </c>
      <c r="Q301" s="833">
        <v>192</v>
      </c>
    </row>
    <row r="302" spans="1:17" ht="14.45" customHeight="1" x14ac:dyDescent="0.2">
      <c r="A302" s="822" t="s">
        <v>7460</v>
      </c>
      <c r="B302" s="823" t="s">
        <v>7461</v>
      </c>
      <c r="C302" s="823" t="s">
        <v>5728</v>
      </c>
      <c r="D302" s="823" t="s">
        <v>7468</v>
      </c>
      <c r="E302" s="823" t="s">
        <v>7469</v>
      </c>
      <c r="F302" s="832">
        <v>4</v>
      </c>
      <c r="G302" s="832">
        <v>1632</v>
      </c>
      <c r="H302" s="832"/>
      <c r="I302" s="832">
        <v>408</v>
      </c>
      <c r="J302" s="832"/>
      <c r="K302" s="832"/>
      <c r="L302" s="832"/>
      <c r="M302" s="832"/>
      <c r="N302" s="832">
        <v>1</v>
      </c>
      <c r="O302" s="832">
        <v>413</v>
      </c>
      <c r="P302" s="828"/>
      <c r="Q302" s="833">
        <v>413</v>
      </c>
    </row>
    <row r="303" spans="1:17" ht="14.45" customHeight="1" x14ac:dyDescent="0.2">
      <c r="A303" s="822" t="s">
        <v>7460</v>
      </c>
      <c r="B303" s="823" t="s">
        <v>7461</v>
      </c>
      <c r="C303" s="823" t="s">
        <v>5728</v>
      </c>
      <c r="D303" s="823" t="s">
        <v>7470</v>
      </c>
      <c r="E303" s="823" t="s">
        <v>7471</v>
      </c>
      <c r="F303" s="832">
        <v>3</v>
      </c>
      <c r="G303" s="832">
        <v>540</v>
      </c>
      <c r="H303" s="832">
        <v>0.49180327868852458</v>
      </c>
      <c r="I303" s="832">
        <v>180</v>
      </c>
      <c r="J303" s="832">
        <v>6</v>
      </c>
      <c r="K303" s="832">
        <v>1098</v>
      </c>
      <c r="L303" s="832">
        <v>1</v>
      </c>
      <c r="M303" s="832">
        <v>183</v>
      </c>
      <c r="N303" s="832">
        <v>4</v>
      </c>
      <c r="O303" s="832">
        <v>740</v>
      </c>
      <c r="P303" s="828">
        <v>0.67395264116575593</v>
      </c>
      <c r="Q303" s="833">
        <v>185</v>
      </c>
    </row>
    <row r="304" spans="1:17" ht="14.45" customHeight="1" x14ac:dyDescent="0.2">
      <c r="A304" s="822" t="s">
        <v>7460</v>
      </c>
      <c r="B304" s="823" t="s">
        <v>7461</v>
      </c>
      <c r="C304" s="823" t="s">
        <v>5728</v>
      </c>
      <c r="D304" s="823" t="s">
        <v>7472</v>
      </c>
      <c r="E304" s="823" t="s">
        <v>7473</v>
      </c>
      <c r="F304" s="832">
        <v>7</v>
      </c>
      <c r="G304" s="832">
        <v>3990</v>
      </c>
      <c r="H304" s="832">
        <v>6.9391304347826086</v>
      </c>
      <c r="I304" s="832">
        <v>570</v>
      </c>
      <c r="J304" s="832">
        <v>1</v>
      </c>
      <c r="K304" s="832">
        <v>575</v>
      </c>
      <c r="L304" s="832">
        <v>1</v>
      </c>
      <c r="M304" s="832">
        <v>575</v>
      </c>
      <c r="N304" s="832">
        <v>1</v>
      </c>
      <c r="O304" s="832">
        <v>579</v>
      </c>
      <c r="P304" s="828">
        <v>1.0069565217391305</v>
      </c>
      <c r="Q304" s="833">
        <v>579</v>
      </c>
    </row>
    <row r="305" spans="1:17" ht="14.45" customHeight="1" x14ac:dyDescent="0.2">
      <c r="A305" s="822" t="s">
        <v>7460</v>
      </c>
      <c r="B305" s="823" t="s">
        <v>7461</v>
      </c>
      <c r="C305" s="823" t="s">
        <v>5728</v>
      </c>
      <c r="D305" s="823" t="s">
        <v>7474</v>
      </c>
      <c r="E305" s="823" t="s">
        <v>7475</v>
      </c>
      <c r="F305" s="832">
        <v>22</v>
      </c>
      <c r="G305" s="832">
        <v>7414</v>
      </c>
      <c r="H305" s="832">
        <v>0.86967741935483867</v>
      </c>
      <c r="I305" s="832">
        <v>337</v>
      </c>
      <c r="J305" s="832">
        <v>25</v>
      </c>
      <c r="K305" s="832">
        <v>8525</v>
      </c>
      <c r="L305" s="832">
        <v>1</v>
      </c>
      <c r="M305" s="832">
        <v>341</v>
      </c>
      <c r="N305" s="832">
        <v>24</v>
      </c>
      <c r="O305" s="832">
        <v>8256</v>
      </c>
      <c r="P305" s="828">
        <v>0.96844574780058656</v>
      </c>
      <c r="Q305" s="833">
        <v>344</v>
      </c>
    </row>
    <row r="306" spans="1:17" ht="14.45" customHeight="1" x14ac:dyDescent="0.2">
      <c r="A306" s="822" t="s">
        <v>7460</v>
      </c>
      <c r="B306" s="823" t="s">
        <v>7461</v>
      </c>
      <c r="C306" s="823" t="s">
        <v>5728</v>
      </c>
      <c r="D306" s="823" t="s">
        <v>7476</v>
      </c>
      <c r="E306" s="823" t="s">
        <v>7477</v>
      </c>
      <c r="F306" s="832"/>
      <c r="G306" s="832"/>
      <c r="H306" s="832"/>
      <c r="I306" s="832"/>
      <c r="J306" s="832">
        <v>1</v>
      </c>
      <c r="K306" s="832">
        <v>462</v>
      </c>
      <c r="L306" s="832">
        <v>1</v>
      </c>
      <c r="M306" s="832">
        <v>462</v>
      </c>
      <c r="N306" s="832">
        <v>2</v>
      </c>
      <c r="O306" s="832">
        <v>928</v>
      </c>
      <c r="P306" s="828">
        <v>2.0086580086580086</v>
      </c>
      <c r="Q306" s="833">
        <v>464</v>
      </c>
    </row>
    <row r="307" spans="1:17" ht="14.45" customHeight="1" x14ac:dyDescent="0.2">
      <c r="A307" s="822" t="s">
        <v>7460</v>
      </c>
      <c r="B307" s="823" t="s">
        <v>7461</v>
      </c>
      <c r="C307" s="823" t="s">
        <v>5728</v>
      </c>
      <c r="D307" s="823" t="s">
        <v>7478</v>
      </c>
      <c r="E307" s="823" t="s">
        <v>7479</v>
      </c>
      <c r="F307" s="832">
        <v>4</v>
      </c>
      <c r="G307" s="832">
        <v>1400</v>
      </c>
      <c r="H307" s="832">
        <v>0.26590693257359926</v>
      </c>
      <c r="I307" s="832">
        <v>350</v>
      </c>
      <c r="J307" s="832">
        <v>15</v>
      </c>
      <c r="K307" s="832">
        <v>5265</v>
      </c>
      <c r="L307" s="832">
        <v>1</v>
      </c>
      <c r="M307" s="832">
        <v>351</v>
      </c>
      <c r="N307" s="832">
        <v>22</v>
      </c>
      <c r="O307" s="832">
        <v>7766</v>
      </c>
      <c r="P307" s="828">
        <v>1.4750237416904084</v>
      </c>
      <c r="Q307" s="833">
        <v>353</v>
      </c>
    </row>
    <row r="308" spans="1:17" ht="14.45" customHeight="1" x14ac:dyDescent="0.2">
      <c r="A308" s="822" t="s">
        <v>7460</v>
      </c>
      <c r="B308" s="823" t="s">
        <v>7461</v>
      </c>
      <c r="C308" s="823" t="s">
        <v>5728</v>
      </c>
      <c r="D308" s="823" t="s">
        <v>6891</v>
      </c>
      <c r="E308" s="823" t="s">
        <v>6892</v>
      </c>
      <c r="F308" s="832">
        <v>1</v>
      </c>
      <c r="G308" s="832">
        <v>117</v>
      </c>
      <c r="H308" s="832"/>
      <c r="I308" s="832">
        <v>117</v>
      </c>
      <c r="J308" s="832"/>
      <c r="K308" s="832"/>
      <c r="L308" s="832"/>
      <c r="M308" s="832"/>
      <c r="N308" s="832"/>
      <c r="O308" s="832"/>
      <c r="P308" s="828"/>
      <c r="Q308" s="833"/>
    </row>
    <row r="309" spans="1:17" ht="14.45" customHeight="1" x14ac:dyDescent="0.2">
      <c r="A309" s="822" t="s">
        <v>7460</v>
      </c>
      <c r="B309" s="823" t="s">
        <v>7461</v>
      </c>
      <c r="C309" s="823" t="s">
        <v>5728</v>
      </c>
      <c r="D309" s="823" t="s">
        <v>7480</v>
      </c>
      <c r="E309" s="823" t="s">
        <v>7481</v>
      </c>
      <c r="F309" s="832"/>
      <c r="G309" s="832"/>
      <c r="H309" s="832"/>
      <c r="I309" s="832"/>
      <c r="J309" s="832">
        <v>1</v>
      </c>
      <c r="K309" s="832">
        <v>399</v>
      </c>
      <c r="L309" s="832">
        <v>1</v>
      </c>
      <c r="M309" s="832">
        <v>399</v>
      </c>
      <c r="N309" s="832"/>
      <c r="O309" s="832"/>
      <c r="P309" s="828"/>
      <c r="Q309" s="833"/>
    </row>
    <row r="310" spans="1:17" ht="14.45" customHeight="1" x14ac:dyDescent="0.2">
      <c r="A310" s="822" t="s">
        <v>7460</v>
      </c>
      <c r="B310" s="823" t="s">
        <v>7461</v>
      </c>
      <c r="C310" s="823" t="s">
        <v>5728</v>
      </c>
      <c r="D310" s="823" t="s">
        <v>7482</v>
      </c>
      <c r="E310" s="823" t="s">
        <v>7483</v>
      </c>
      <c r="F310" s="832">
        <v>1</v>
      </c>
      <c r="G310" s="832">
        <v>38</v>
      </c>
      <c r="H310" s="832"/>
      <c r="I310" s="832">
        <v>38</v>
      </c>
      <c r="J310" s="832"/>
      <c r="K310" s="832"/>
      <c r="L310" s="832"/>
      <c r="M310" s="832"/>
      <c r="N310" s="832"/>
      <c r="O310" s="832"/>
      <c r="P310" s="828"/>
      <c r="Q310" s="833"/>
    </row>
    <row r="311" spans="1:17" ht="14.45" customHeight="1" x14ac:dyDescent="0.2">
      <c r="A311" s="822" t="s">
        <v>7460</v>
      </c>
      <c r="B311" s="823" t="s">
        <v>7461</v>
      </c>
      <c r="C311" s="823" t="s">
        <v>5728</v>
      </c>
      <c r="D311" s="823" t="s">
        <v>6895</v>
      </c>
      <c r="E311" s="823" t="s">
        <v>6896</v>
      </c>
      <c r="F311" s="832"/>
      <c r="G311" s="832"/>
      <c r="H311" s="832"/>
      <c r="I311" s="832"/>
      <c r="J311" s="832">
        <v>1</v>
      </c>
      <c r="K311" s="832">
        <v>713</v>
      </c>
      <c r="L311" s="832">
        <v>1</v>
      </c>
      <c r="M311" s="832">
        <v>713</v>
      </c>
      <c r="N311" s="832"/>
      <c r="O311" s="832"/>
      <c r="P311" s="828"/>
      <c r="Q311" s="833"/>
    </row>
    <row r="312" spans="1:17" ht="14.45" customHeight="1" x14ac:dyDescent="0.2">
      <c r="A312" s="822" t="s">
        <v>7460</v>
      </c>
      <c r="B312" s="823" t="s">
        <v>7461</v>
      </c>
      <c r="C312" s="823" t="s">
        <v>5728</v>
      </c>
      <c r="D312" s="823" t="s">
        <v>7484</v>
      </c>
      <c r="E312" s="823" t="s">
        <v>7485</v>
      </c>
      <c r="F312" s="832">
        <v>13</v>
      </c>
      <c r="G312" s="832">
        <v>3965</v>
      </c>
      <c r="H312" s="832">
        <v>0.6775461380724539</v>
      </c>
      <c r="I312" s="832">
        <v>305</v>
      </c>
      <c r="J312" s="832">
        <v>19</v>
      </c>
      <c r="K312" s="832">
        <v>5852</v>
      </c>
      <c r="L312" s="832">
        <v>1</v>
      </c>
      <c r="M312" s="832">
        <v>308</v>
      </c>
      <c r="N312" s="832">
        <v>10</v>
      </c>
      <c r="O312" s="832">
        <v>3100</v>
      </c>
      <c r="P312" s="828">
        <v>0.52973342447026661</v>
      </c>
      <c r="Q312" s="833">
        <v>310</v>
      </c>
    </row>
    <row r="313" spans="1:17" ht="14.45" customHeight="1" x14ac:dyDescent="0.2">
      <c r="A313" s="822" t="s">
        <v>7460</v>
      </c>
      <c r="B313" s="823" t="s">
        <v>7461</v>
      </c>
      <c r="C313" s="823" t="s">
        <v>5728</v>
      </c>
      <c r="D313" s="823" t="s">
        <v>7486</v>
      </c>
      <c r="E313" s="823" t="s">
        <v>7487</v>
      </c>
      <c r="F313" s="832">
        <v>19</v>
      </c>
      <c r="G313" s="832">
        <v>9405</v>
      </c>
      <c r="H313" s="832">
        <v>1.1779809619238477</v>
      </c>
      <c r="I313" s="832">
        <v>495</v>
      </c>
      <c r="J313" s="832">
        <v>16</v>
      </c>
      <c r="K313" s="832">
        <v>7984</v>
      </c>
      <c r="L313" s="832">
        <v>1</v>
      </c>
      <c r="M313" s="832">
        <v>499</v>
      </c>
      <c r="N313" s="832">
        <v>9</v>
      </c>
      <c r="O313" s="832">
        <v>4527</v>
      </c>
      <c r="P313" s="828">
        <v>0.56700901803607218</v>
      </c>
      <c r="Q313" s="833">
        <v>503</v>
      </c>
    </row>
    <row r="314" spans="1:17" ht="14.45" customHeight="1" x14ac:dyDescent="0.2">
      <c r="A314" s="822" t="s">
        <v>7460</v>
      </c>
      <c r="B314" s="823" t="s">
        <v>7461</v>
      </c>
      <c r="C314" s="823" t="s">
        <v>5728</v>
      </c>
      <c r="D314" s="823" t="s">
        <v>7488</v>
      </c>
      <c r="E314" s="823" t="s">
        <v>7489</v>
      </c>
      <c r="F314" s="832">
        <v>26</v>
      </c>
      <c r="G314" s="832">
        <v>9646</v>
      </c>
      <c r="H314" s="832">
        <v>0.91622340425531912</v>
      </c>
      <c r="I314" s="832">
        <v>371</v>
      </c>
      <c r="J314" s="832">
        <v>28</v>
      </c>
      <c r="K314" s="832">
        <v>10528</v>
      </c>
      <c r="L314" s="832">
        <v>1</v>
      </c>
      <c r="M314" s="832">
        <v>376</v>
      </c>
      <c r="N314" s="832">
        <v>19</v>
      </c>
      <c r="O314" s="832">
        <v>7220</v>
      </c>
      <c r="P314" s="828">
        <v>0.68579027355623101</v>
      </c>
      <c r="Q314" s="833">
        <v>380</v>
      </c>
    </row>
    <row r="315" spans="1:17" ht="14.45" customHeight="1" x14ac:dyDescent="0.2">
      <c r="A315" s="822" t="s">
        <v>7460</v>
      </c>
      <c r="B315" s="823" t="s">
        <v>7461</v>
      </c>
      <c r="C315" s="823" t="s">
        <v>5728</v>
      </c>
      <c r="D315" s="823" t="s">
        <v>7490</v>
      </c>
      <c r="E315" s="823" t="s">
        <v>7491</v>
      </c>
      <c r="F315" s="832">
        <v>8</v>
      </c>
      <c r="G315" s="832">
        <v>896</v>
      </c>
      <c r="H315" s="832">
        <v>1.1327433628318584</v>
      </c>
      <c r="I315" s="832">
        <v>112</v>
      </c>
      <c r="J315" s="832">
        <v>7</v>
      </c>
      <c r="K315" s="832">
        <v>791</v>
      </c>
      <c r="L315" s="832">
        <v>1</v>
      </c>
      <c r="M315" s="832">
        <v>113</v>
      </c>
      <c r="N315" s="832">
        <v>18</v>
      </c>
      <c r="O315" s="832">
        <v>2052</v>
      </c>
      <c r="P315" s="828">
        <v>2.5941845764854614</v>
      </c>
      <c r="Q315" s="833">
        <v>114</v>
      </c>
    </row>
    <row r="316" spans="1:17" ht="14.45" customHeight="1" x14ac:dyDescent="0.2">
      <c r="A316" s="822" t="s">
        <v>7460</v>
      </c>
      <c r="B316" s="823" t="s">
        <v>7461</v>
      </c>
      <c r="C316" s="823" t="s">
        <v>5728</v>
      </c>
      <c r="D316" s="823" t="s">
        <v>7492</v>
      </c>
      <c r="E316" s="823" t="s">
        <v>7493</v>
      </c>
      <c r="F316" s="832">
        <v>1</v>
      </c>
      <c r="G316" s="832">
        <v>126</v>
      </c>
      <c r="H316" s="832"/>
      <c r="I316" s="832">
        <v>126</v>
      </c>
      <c r="J316" s="832"/>
      <c r="K316" s="832"/>
      <c r="L316" s="832"/>
      <c r="M316" s="832"/>
      <c r="N316" s="832">
        <v>2</v>
      </c>
      <c r="O316" s="832">
        <v>252</v>
      </c>
      <c r="P316" s="828"/>
      <c r="Q316" s="833">
        <v>126</v>
      </c>
    </row>
    <row r="317" spans="1:17" ht="14.45" customHeight="1" x14ac:dyDescent="0.2">
      <c r="A317" s="822" t="s">
        <v>7460</v>
      </c>
      <c r="B317" s="823" t="s">
        <v>7461</v>
      </c>
      <c r="C317" s="823" t="s">
        <v>5728</v>
      </c>
      <c r="D317" s="823" t="s">
        <v>6897</v>
      </c>
      <c r="E317" s="823" t="s">
        <v>6898</v>
      </c>
      <c r="F317" s="832">
        <v>1</v>
      </c>
      <c r="G317" s="832">
        <v>496</v>
      </c>
      <c r="H317" s="832"/>
      <c r="I317" s="832">
        <v>496</v>
      </c>
      <c r="J317" s="832"/>
      <c r="K317" s="832"/>
      <c r="L317" s="832"/>
      <c r="M317" s="832"/>
      <c r="N317" s="832"/>
      <c r="O317" s="832"/>
      <c r="P317" s="828"/>
      <c r="Q317" s="833"/>
    </row>
    <row r="318" spans="1:17" ht="14.45" customHeight="1" x14ac:dyDescent="0.2">
      <c r="A318" s="822" t="s">
        <v>7460</v>
      </c>
      <c r="B318" s="823" t="s">
        <v>7461</v>
      </c>
      <c r="C318" s="823" t="s">
        <v>5728</v>
      </c>
      <c r="D318" s="823" t="s">
        <v>7494</v>
      </c>
      <c r="E318" s="823" t="s">
        <v>7495</v>
      </c>
      <c r="F318" s="832">
        <v>14</v>
      </c>
      <c r="G318" s="832">
        <v>6412</v>
      </c>
      <c r="H318" s="832">
        <v>1.1540676745860332</v>
      </c>
      <c r="I318" s="832">
        <v>458</v>
      </c>
      <c r="J318" s="832">
        <v>12</v>
      </c>
      <c r="K318" s="832">
        <v>5556</v>
      </c>
      <c r="L318" s="832">
        <v>1</v>
      </c>
      <c r="M318" s="832">
        <v>463</v>
      </c>
      <c r="N318" s="832">
        <v>24</v>
      </c>
      <c r="O318" s="832">
        <v>11208</v>
      </c>
      <c r="P318" s="828">
        <v>2.0172786177105833</v>
      </c>
      <c r="Q318" s="833">
        <v>467</v>
      </c>
    </row>
    <row r="319" spans="1:17" ht="14.45" customHeight="1" x14ac:dyDescent="0.2">
      <c r="A319" s="822" t="s">
        <v>7460</v>
      </c>
      <c r="B319" s="823" t="s">
        <v>7461</v>
      </c>
      <c r="C319" s="823" t="s">
        <v>5728</v>
      </c>
      <c r="D319" s="823" t="s">
        <v>7496</v>
      </c>
      <c r="E319" s="823" t="s">
        <v>7497</v>
      </c>
      <c r="F319" s="832">
        <v>2</v>
      </c>
      <c r="G319" s="832">
        <v>116</v>
      </c>
      <c r="H319" s="832">
        <v>1.9661016949152543</v>
      </c>
      <c r="I319" s="832">
        <v>58</v>
      </c>
      <c r="J319" s="832">
        <v>1</v>
      </c>
      <c r="K319" s="832">
        <v>59</v>
      </c>
      <c r="L319" s="832">
        <v>1</v>
      </c>
      <c r="M319" s="832">
        <v>59</v>
      </c>
      <c r="N319" s="832">
        <v>5</v>
      </c>
      <c r="O319" s="832">
        <v>295</v>
      </c>
      <c r="P319" s="828">
        <v>5</v>
      </c>
      <c r="Q319" s="833">
        <v>59</v>
      </c>
    </row>
    <row r="320" spans="1:17" ht="14.45" customHeight="1" x14ac:dyDescent="0.2">
      <c r="A320" s="822" t="s">
        <v>7460</v>
      </c>
      <c r="B320" s="823" t="s">
        <v>7461</v>
      </c>
      <c r="C320" s="823" t="s">
        <v>5728</v>
      </c>
      <c r="D320" s="823" t="s">
        <v>7498</v>
      </c>
      <c r="E320" s="823" t="s">
        <v>7499</v>
      </c>
      <c r="F320" s="832">
        <v>168</v>
      </c>
      <c r="G320" s="832">
        <v>29568</v>
      </c>
      <c r="H320" s="832">
        <v>0.43469567774184065</v>
      </c>
      <c r="I320" s="832">
        <v>176</v>
      </c>
      <c r="J320" s="832">
        <v>380</v>
      </c>
      <c r="K320" s="832">
        <v>68020</v>
      </c>
      <c r="L320" s="832">
        <v>1</v>
      </c>
      <c r="M320" s="832">
        <v>179</v>
      </c>
      <c r="N320" s="832">
        <v>207</v>
      </c>
      <c r="O320" s="832">
        <v>37467</v>
      </c>
      <c r="P320" s="828">
        <v>0.55082328726845042</v>
      </c>
      <c r="Q320" s="833">
        <v>181</v>
      </c>
    </row>
    <row r="321" spans="1:17" ht="14.45" customHeight="1" x14ac:dyDescent="0.2">
      <c r="A321" s="822" t="s">
        <v>7460</v>
      </c>
      <c r="B321" s="823" t="s">
        <v>7461</v>
      </c>
      <c r="C321" s="823" t="s">
        <v>5728</v>
      </c>
      <c r="D321" s="823" t="s">
        <v>7500</v>
      </c>
      <c r="E321" s="823" t="s">
        <v>7501</v>
      </c>
      <c r="F321" s="832"/>
      <c r="G321" s="832"/>
      <c r="H321" s="832"/>
      <c r="I321" s="832"/>
      <c r="J321" s="832">
        <v>2</v>
      </c>
      <c r="K321" s="832">
        <v>174</v>
      </c>
      <c r="L321" s="832">
        <v>1</v>
      </c>
      <c r="M321" s="832">
        <v>87</v>
      </c>
      <c r="N321" s="832"/>
      <c r="O321" s="832"/>
      <c r="P321" s="828"/>
      <c r="Q321" s="833"/>
    </row>
    <row r="322" spans="1:17" ht="14.45" customHeight="1" x14ac:dyDescent="0.2">
      <c r="A322" s="822" t="s">
        <v>7460</v>
      </c>
      <c r="B322" s="823" t="s">
        <v>7461</v>
      </c>
      <c r="C322" s="823" t="s">
        <v>5728</v>
      </c>
      <c r="D322" s="823" t="s">
        <v>7502</v>
      </c>
      <c r="E322" s="823" t="s">
        <v>7503</v>
      </c>
      <c r="F322" s="832">
        <v>4</v>
      </c>
      <c r="G322" s="832">
        <v>680</v>
      </c>
      <c r="H322" s="832">
        <v>0.4941860465116279</v>
      </c>
      <c r="I322" s="832">
        <v>170</v>
      </c>
      <c r="J322" s="832">
        <v>8</v>
      </c>
      <c r="K322" s="832">
        <v>1376</v>
      </c>
      <c r="L322" s="832">
        <v>1</v>
      </c>
      <c r="M322" s="832">
        <v>172</v>
      </c>
      <c r="N322" s="832">
        <v>13</v>
      </c>
      <c r="O322" s="832">
        <v>2262</v>
      </c>
      <c r="P322" s="828">
        <v>1.6438953488372092</v>
      </c>
      <c r="Q322" s="833">
        <v>174</v>
      </c>
    </row>
    <row r="323" spans="1:17" ht="14.45" customHeight="1" x14ac:dyDescent="0.2">
      <c r="A323" s="822" t="s">
        <v>7460</v>
      </c>
      <c r="B323" s="823" t="s">
        <v>7461</v>
      </c>
      <c r="C323" s="823" t="s">
        <v>5728</v>
      </c>
      <c r="D323" s="823" t="s">
        <v>7504</v>
      </c>
      <c r="E323" s="823" t="s">
        <v>7505</v>
      </c>
      <c r="F323" s="832"/>
      <c r="G323" s="832"/>
      <c r="H323" s="832"/>
      <c r="I323" s="832"/>
      <c r="J323" s="832">
        <v>1</v>
      </c>
      <c r="K323" s="832">
        <v>267</v>
      </c>
      <c r="L323" s="832">
        <v>1</v>
      </c>
      <c r="M323" s="832">
        <v>267</v>
      </c>
      <c r="N323" s="832"/>
      <c r="O323" s="832"/>
      <c r="P323" s="828"/>
      <c r="Q323" s="833"/>
    </row>
    <row r="324" spans="1:17" ht="14.45" customHeight="1" x14ac:dyDescent="0.2">
      <c r="A324" s="822" t="s">
        <v>7460</v>
      </c>
      <c r="B324" s="823" t="s">
        <v>7461</v>
      </c>
      <c r="C324" s="823" t="s">
        <v>5728</v>
      </c>
      <c r="D324" s="823" t="s">
        <v>7506</v>
      </c>
      <c r="E324" s="823" t="s">
        <v>7507</v>
      </c>
      <c r="F324" s="832"/>
      <c r="G324" s="832"/>
      <c r="H324" s="832"/>
      <c r="I324" s="832"/>
      <c r="J324" s="832">
        <v>4</v>
      </c>
      <c r="K324" s="832">
        <v>8584</v>
      </c>
      <c r="L324" s="832">
        <v>1</v>
      </c>
      <c r="M324" s="832">
        <v>2146</v>
      </c>
      <c r="N324" s="832"/>
      <c r="O324" s="832"/>
      <c r="P324" s="828"/>
      <c r="Q324" s="833"/>
    </row>
    <row r="325" spans="1:17" ht="14.45" customHeight="1" x14ac:dyDescent="0.2">
      <c r="A325" s="822" t="s">
        <v>7460</v>
      </c>
      <c r="B325" s="823" t="s">
        <v>7461</v>
      </c>
      <c r="C325" s="823" t="s">
        <v>5728</v>
      </c>
      <c r="D325" s="823" t="s">
        <v>7508</v>
      </c>
      <c r="E325" s="823" t="s">
        <v>7509</v>
      </c>
      <c r="F325" s="832">
        <v>1</v>
      </c>
      <c r="G325" s="832">
        <v>243</v>
      </c>
      <c r="H325" s="832"/>
      <c r="I325" s="832">
        <v>243</v>
      </c>
      <c r="J325" s="832"/>
      <c r="K325" s="832"/>
      <c r="L325" s="832"/>
      <c r="M325" s="832"/>
      <c r="N325" s="832"/>
      <c r="O325" s="832"/>
      <c r="P325" s="828"/>
      <c r="Q325" s="833"/>
    </row>
    <row r="326" spans="1:17" ht="14.45" customHeight="1" x14ac:dyDescent="0.2">
      <c r="A326" s="822" t="s">
        <v>7460</v>
      </c>
      <c r="B326" s="823" t="s">
        <v>7461</v>
      </c>
      <c r="C326" s="823" t="s">
        <v>5728</v>
      </c>
      <c r="D326" s="823" t="s">
        <v>7510</v>
      </c>
      <c r="E326" s="823" t="s">
        <v>7511</v>
      </c>
      <c r="F326" s="832">
        <v>11</v>
      </c>
      <c r="G326" s="832">
        <v>4686</v>
      </c>
      <c r="H326" s="832">
        <v>0.71816091954022987</v>
      </c>
      <c r="I326" s="832">
        <v>426</v>
      </c>
      <c r="J326" s="832">
        <v>15</v>
      </c>
      <c r="K326" s="832">
        <v>6525</v>
      </c>
      <c r="L326" s="832">
        <v>1</v>
      </c>
      <c r="M326" s="832">
        <v>435</v>
      </c>
      <c r="N326" s="832">
        <v>12</v>
      </c>
      <c r="O326" s="832">
        <v>5304</v>
      </c>
      <c r="P326" s="828">
        <v>0.81287356321839077</v>
      </c>
      <c r="Q326" s="833">
        <v>442</v>
      </c>
    </row>
    <row r="327" spans="1:17" ht="14.45" customHeight="1" x14ac:dyDescent="0.2">
      <c r="A327" s="822" t="s">
        <v>7512</v>
      </c>
      <c r="B327" s="823" t="s">
        <v>7513</v>
      </c>
      <c r="C327" s="823" t="s">
        <v>5728</v>
      </c>
      <c r="D327" s="823" t="s">
        <v>7514</v>
      </c>
      <c r="E327" s="823" t="s">
        <v>7515</v>
      </c>
      <c r="F327" s="832">
        <v>592</v>
      </c>
      <c r="G327" s="832">
        <v>103008</v>
      </c>
      <c r="H327" s="832">
        <v>0.94178742857142861</v>
      </c>
      <c r="I327" s="832">
        <v>174</v>
      </c>
      <c r="J327" s="832">
        <v>625</v>
      </c>
      <c r="K327" s="832">
        <v>109375</v>
      </c>
      <c r="L327" s="832">
        <v>1</v>
      </c>
      <c r="M327" s="832">
        <v>175</v>
      </c>
      <c r="N327" s="832">
        <v>632</v>
      </c>
      <c r="O327" s="832">
        <v>111232</v>
      </c>
      <c r="P327" s="828">
        <v>1.0169782857142857</v>
      </c>
      <c r="Q327" s="833">
        <v>176</v>
      </c>
    </row>
    <row r="328" spans="1:17" ht="14.45" customHeight="1" x14ac:dyDescent="0.2">
      <c r="A328" s="822" t="s">
        <v>7512</v>
      </c>
      <c r="B328" s="823" t="s">
        <v>7513</v>
      </c>
      <c r="C328" s="823" t="s">
        <v>5728</v>
      </c>
      <c r="D328" s="823" t="s">
        <v>7516</v>
      </c>
      <c r="E328" s="823" t="s">
        <v>7517</v>
      </c>
      <c r="F328" s="832">
        <v>21</v>
      </c>
      <c r="G328" s="832">
        <v>22470</v>
      </c>
      <c r="H328" s="832">
        <v>1.2318403596294063</v>
      </c>
      <c r="I328" s="832">
        <v>1070</v>
      </c>
      <c r="J328" s="832">
        <v>17</v>
      </c>
      <c r="K328" s="832">
        <v>18241</v>
      </c>
      <c r="L328" s="832">
        <v>1</v>
      </c>
      <c r="M328" s="832">
        <v>1073</v>
      </c>
      <c r="N328" s="832">
        <v>64</v>
      </c>
      <c r="O328" s="832">
        <v>68800</v>
      </c>
      <c r="P328" s="828">
        <v>3.7717230414999179</v>
      </c>
      <c r="Q328" s="833">
        <v>1075</v>
      </c>
    </row>
    <row r="329" spans="1:17" ht="14.45" customHeight="1" x14ac:dyDescent="0.2">
      <c r="A329" s="822" t="s">
        <v>7512</v>
      </c>
      <c r="B329" s="823" t="s">
        <v>7513</v>
      </c>
      <c r="C329" s="823" t="s">
        <v>5728</v>
      </c>
      <c r="D329" s="823" t="s">
        <v>7518</v>
      </c>
      <c r="E329" s="823" t="s">
        <v>7519</v>
      </c>
      <c r="F329" s="832">
        <v>305</v>
      </c>
      <c r="G329" s="832">
        <v>14030</v>
      </c>
      <c r="H329" s="832">
        <v>0.70737118080064532</v>
      </c>
      <c r="I329" s="832">
        <v>46</v>
      </c>
      <c r="J329" s="832">
        <v>422</v>
      </c>
      <c r="K329" s="832">
        <v>19834</v>
      </c>
      <c r="L329" s="832">
        <v>1</v>
      </c>
      <c r="M329" s="832">
        <v>47</v>
      </c>
      <c r="N329" s="832">
        <v>346</v>
      </c>
      <c r="O329" s="832">
        <v>16262</v>
      </c>
      <c r="P329" s="828">
        <v>0.81990521327014221</v>
      </c>
      <c r="Q329" s="833">
        <v>47</v>
      </c>
    </row>
    <row r="330" spans="1:17" ht="14.45" customHeight="1" x14ac:dyDescent="0.2">
      <c r="A330" s="822" t="s">
        <v>7512</v>
      </c>
      <c r="B330" s="823" t="s">
        <v>7513</v>
      </c>
      <c r="C330" s="823" t="s">
        <v>5728</v>
      </c>
      <c r="D330" s="823" t="s">
        <v>7438</v>
      </c>
      <c r="E330" s="823" t="s">
        <v>7439</v>
      </c>
      <c r="F330" s="832">
        <v>41</v>
      </c>
      <c r="G330" s="832">
        <v>14227</v>
      </c>
      <c r="H330" s="832">
        <v>1.6352873563218391</v>
      </c>
      <c r="I330" s="832">
        <v>347</v>
      </c>
      <c r="J330" s="832">
        <v>25</v>
      </c>
      <c r="K330" s="832">
        <v>8700</v>
      </c>
      <c r="L330" s="832">
        <v>1</v>
      </c>
      <c r="M330" s="832">
        <v>348</v>
      </c>
      <c r="N330" s="832">
        <v>23</v>
      </c>
      <c r="O330" s="832">
        <v>8004</v>
      </c>
      <c r="P330" s="828">
        <v>0.92</v>
      </c>
      <c r="Q330" s="833">
        <v>348</v>
      </c>
    </row>
    <row r="331" spans="1:17" ht="14.45" customHeight="1" x14ac:dyDescent="0.2">
      <c r="A331" s="822" t="s">
        <v>7512</v>
      </c>
      <c r="B331" s="823" t="s">
        <v>7513</v>
      </c>
      <c r="C331" s="823" t="s">
        <v>5728</v>
      </c>
      <c r="D331" s="823" t="s">
        <v>7520</v>
      </c>
      <c r="E331" s="823" t="s">
        <v>7521</v>
      </c>
      <c r="F331" s="832">
        <v>8</v>
      </c>
      <c r="G331" s="832">
        <v>408</v>
      </c>
      <c r="H331" s="832">
        <v>4</v>
      </c>
      <c r="I331" s="832">
        <v>51</v>
      </c>
      <c r="J331" s="832">
        <v>2</v>
      </c>
      <c r="K331" s="832">
        <v>102</v>
      </c>
      <c r="L331" s="832">
        <v>1</v>
      </c>
      <c r="M331" s="832">
        <v>51</v>
      </c>
      <c r="N331" s="832">
        <v>2</v>
      </c>
      <c r="O331" s="832">
        <v>104</v>
      </c>
      <c r="P331" s="828">
        <v>1.0196078431372548</v>
      </c>
      <c r="Q331" s="833">
        <v>52</v>
      </c>
    </row>
    <row r="332" spans="1:17" ht="14.45" customHeight="1" x14ac:dyDescent="0.2">
      <c r="A332" s="822" t="s">
        <v>7512</v>
      </c>
      <c r="B332" s="823" t="s">
        <v>7513</v>
      </c>
      <c r="C332" s="823" t="s">
        <v>5728</v>
      </c>
      <c r="D332" s="823" t="s">
        <v>7522</v>
      </c>
      <c r="E332" s="823" t="s">
        <v>7523</v>
      </c>
      <c r="F332" s="832">
        <v>126</v>
      </c>
      <c r="G332" s="832">
        <v>47502</v>
      </c>
      <c r="H332" s="832">
        <v>1.0472222222222223</v>
      </c>
      <c r="I332" s="832">
        <v>377</v>
      </c>
      <c r="J332" s="832">
        <v>120</v>
      </c>
      <c r="K332" s="832">
        <v>45360</v>
      </c>
      <c r="L332" s="832">
        <v>1</v>
      </c>
      <c r="M332" s="832">
        <v>378</v>
      </c>
      <c r="N332" s="832">
        <v>112</v>
      </c>
      <c r="O332" s="832">
        <v>42336</v>
      </c>
      <c r="P332" s="828">
        <v>0.93333333333333335</v>
      </c>
      <c r="Q332" s="833">
        <v>378</v>
      </c>
    </row>
    <row r="333" spans="1:17" ht="14.45" customHeight="1" x14ac:dyDescent="0.2">
      <c r="A333" s="822" t="s">
        <v>7512</v>
      </c>
      <c r="B333" s="823" t="s">
        <v>7513</v>
      </c>
      <c r="C333" s="823" t="s">
        <v>5728</v>
      </c>
      <c r="D333" s="823" t="s">
        <v>7524</v>
      </c>
      <c r="E333" s="823" t="s">
        <v>7525</v>
      </c>
      <c r="F333" s="832">
        <v>72</v>
      </c>
      <c r="G333" s="832">
        <v>2448</v>
      </c>
      <c r="H333" s="832">
        <v>0.92307692307692313</v>
      </c>
      <c r="I333" s="832">
        <v>34</v>
      </c>
      <c r="J333" s="832">
        <v>78</v>
      </c>
      <c r="K333" s="832">
        <v>2652</v>
      </c>
      <c r="L333" s="832">
        <v>1</v>
      </c>
      <c r="M333" s="832">
        <v>34</v>
      </c>
      <c r="N333" s="832">
        <v>67</v>
      </c>
      <c r="O333" s="832">
        <v>2345</v>
      </c>
      <c r="P333" s="828">
        <v>0.88423831070889891</v>
      </c>
      <c r="Q333" s="833">
        <v>35</v>
      </c>
    </row>
    <row r="334" spans="1:17" ht="14.45" customHeight="1" x14ac:dyDescent="0.2">
      <c r="A334" s="822" t="s">
        <v>7512</v>
      </c>
      <c r="B334" s="823" t="s">
        <v>7513</v>
      </c>
      <c r="C334" s="823" t="s">
        <v>5728</v>
      </c>
      <c r="D334" s="823" t="s">
        <v>7526</v>
      </c>
      <c r="E334" s="823" t="s">
        <v>7527</v>
      </c>
      <c r="F334" s="832">
        <v>35</v>
      </c>
      <c r="G334" s="832">
        <v>18340</v>
      </c>
      <c r="H334" s="832">
        <v>1.1268817204301076</v>
      </c>
      <c r="I334" s="832">
        <v>524</v>
      </c>
      <c r="J334" s="832">
        <v>31</v>
      </c>
      <c r="K334" s="832">
        <v>16275</v>
      </c>
      <c r="L334" s="832">
        <v>1</v>
      </c>
      <c r="M334" s="832">
        <v>525</v>
      </c>
      <c r="N334" s="832">
        <v>21</v>
      </c>
      <c r="O334" s="832">
        <v>11025</v>
      </c>
      <c r="P334" s="828">
        <v>0.67741935483870963</v>
      </c>
      <c r="Q334" s="833">
        <v>525</v>
      </c>
    </row>
    <row r="335" spans="1:17" ht="14.45" customHeight="1" x14ac:dyDescent="0.2">
      <c r="A335" s="822" t="s">
        <v>7512</v>
      </c>
      <c r="B335" s="823" t="s">
        <v>7513</v>
      </c>
      <c r="C335" s="823" t="s">
        <v>5728</v>
      </c>
      <c r="D335" s="823" t="s">
        <v>7528</v>
      </c>
      <c r="E335" s="823" t="s">
        <v>7529</v>
      </c>
      <c r="F335" s="832">
        <v>73</v>
      </c>
      <c r="G335" s="832">
        <v>4161</v>
      </c>
      <c r="H335" s="832">
        <v>1.3796419098143236</v>
      </c>
      <c r="I335" s="832">
        <v>57</v>
      </c>
      <c r="J335" s="832">
        <v>52</v>
      </c>
      <c r="K335" s="832">
        <v>3016</v>
      </c>
      <c r="L335" s="832">
        <v>1</v>
      </c>
      <c r="M335" s="832">
        <v>58</v>
      </c>
      <c r="N335" s="832">
        <v>32</v>
      </c>
      <c r="O335" s="832">
        <v>1856</v>
      </c>
      <c r="P335" s="828">
        <v>0.61538461538461542</v>
      </c>
      <c r="Q335" s="833">
        <v>58</v>
      </c>
    </row>
    <row r="336" spans="1:17" ht="14.45" customHeight="1" x14ac:dyDescent="0.2">
      <c r="A336" s="822" t="s">
        <v>7512</v>
      </c>
      <c r="B336" s="823" t="s">
        <v>7513</v>
      </c>
      <c r="C336" s="823" t="s">
        <v>5728</v>
      </c>
      <c r="D336" s="823" t="s">
        <v>7530</v>
      </c>
      <c r="E336" s="823" t="s">
        <v>7531</v>
      </c>
      <c r="F336" s="832">
        <v>1</v>
      </c>
      <c r="G336" s="832">
        <v>214</v>
      </c>
      <c r="H336" s="832"/>
      <c r="I336" s="832">
        <v>214</v>
      </c>
      <c r="J336" s="832"/>
      <c r="K336" s="832"/>
      <c r="L336" s="832"/>
      <c r="M336" s="832"/>
      <c r="N336" s="832"/>
      <c r="O336" s="832"/>
      <c r="P336" s="828"/>
      <c r="Q336" s="833"/>
    </row>
    <row r="337" spans="1:17" ht="14.45" customHeight="1" x14ac:dyDescent="0.2">
      <c r="A337" s="822" t="s">
        <v>7512</v>
      </c>
      <c r="B337" s="823" t="s">
        <v>7513</v>
      </c>
      <c r="C337" s="823" t="s">
        <v>5728</v>
      </c>
      <c r="D337" s="823" t="s">
        <v>7532</v>
      </c>
      <c r="E337" s="823" t="s">
        <v>7533</v>
      </c>
      <c r="F337" s="832">
        <v>71</v>
      </c>
      <c r="G337" s="832">
        <v>10153</v>
      </c>
      <c r="H337" s="832">
        <v>0.84948125836680055</v>
      </c>
      <c r="I337" s="832">
        <v>143</v>
      </c>
      <c r="J337" s="832">
        <v>83</v>
      </c>
      <c r="K337" s="832">
        <v>11952</v>
      </c>
      <c r="L337" s="832">
        <v>1</v>
      </c>
      <c r="M337" s="832">
        <v>144</v>
      </c>
      <c r="N337" s="832">
        <v>24</v>
      </c>
      <c r="O337" s="832">
        <v>3480</v>
      </c>
      <c r="P337" s="828">
        <v>0.29116465863453816</v>
      </c>
      <c r="Q337" s="833">
        <v>145</v>
      </c>
    </row>
    <row r="338" spans="1:17" ht="14.45" customHeight="1" x14ac:dyDescent="0.2">
      <c r="A338" s="822" t="s">
        <v>7512</v>
      </c>
      <c r="B338" s="823" t="s">
        <v>7513</v>
      </c>
      <c r="C338" s="823" t="s">
        <v>5728</v>
      </c>
      <c r="D338" s="823" t="s">
        <v>7534</v>
      </c>
      <c r="E338" s="823" t="s">
        <v>7535</v>
      </c>
      <c r="F338" s="832">
        <v>59</v>
      </c>
      <c r="G338" s="832">
        <v>3835</v>
      </c>
      <c r="H338" s="832">
        <v>1.1621212121212121</v>
      </c>
      <c r="I338" s="832">
        <v>65</v>
      </c>
      <c r="J338" s="832">
        <v>50</v>
      </c>
      <c r="K338" s="832">
        <v>3300</v>
      </c>
      <c r="L338" s="832">
        <v>1</v>
      </c>
      <c r="M338" s="832">
        <v>66</v>
      </c>
      <c r="N338" s="832">
        <v>20</v>
      </c>
      <c r="O338" s="832">
        <v>1340</v>
      </c>
      <c r="P338" s="828">
        <v>0.40606060606060607</v>
      </c>
      <c r="Q338" s="833">
        <v>67</v>
      </c>
    </row>
    <row r="339" spans="1:17" ht="14.45" customHeight="1" x14ac:dyDescent="0.2">
      <c r="A339" s="822" t="s">
        <v>7512</v>
      </c>
      <c r="B339" s="823" t="s">
        <v>7513</v>
      </c>
      <c r="C339" s="823" t="s">
        <v>5728</v>
      </c>
      <c r="D339" s="823" t="s">
        <v>7536</v>
      </c>
      <c r="E339" s="823" t="s">
        <v>7537</v>
      </c>
      <c r="F339" s="832">
        <v>936</v>
      </c>
      <c r="G339" s="832">
        <v>128232</v>
      </c>
      <c r="H339" s="832">
        <v>0.6991853960153106</v>
      </c>
      <c r="I339" s="832">
        <v>137</v>
      </c>
      <c r="J339" s="832">
        <v>1329</v>
      </c>
      <c r="K339" s="832">
        <v>183402</v>
      </c>
      <c r="L339" s="832">
        <v>1</v>
      </c>
      <c r="M339" s="832">
        <v>138</v>
      </c>
      <c r="N339" s="832">
        <v>1455</v>
      </c>
      <c r="O339" s="832">
        <v>202245</v>
      </c>
      <c r="P339" s="828">
        <v>1.1027415186312035</v>
      </c>
      <c r="Q339" s="833">
        <v>139</v>
      </c>
    </row>
    <row r="340" spans="1:17" ht="14.45" customHeight="1" x14ac:dyDescent="0.2">
      <c r="A340" s="822" t="s">
        <v>7512</v>
      </c>
      <c r="B340" s="823" t="s">
        <v>7513</v>
      </c>
      <c r="C340" s="823" t="s">
        <v>5728</v>
      </c>
      <c r="D340" s="823" t="s">
        <v>7538</v>
      </c>
      <c r="E340" s="823" t="s">
        <v>7539</v>
      </c>
      <c r="F340" s="832">
        <v>352</v>
      </c>
      <c r="G340" s="832">
        <v>32032</v>
      </c>
      <c r="H340" s="832">
        <v>0.95129484438108813</v>
      </c>
      <c r="I340" s="832">
        <v>91</v>
      </c>
      <c r="J340" s="832">
        <v>366</v>
      </c>
      <c r="K340" s="832">
        <v>33672</v>
      </c>
      <c r="L340" s="832">
        <v>1</v>
      </c>
      <c r="M340" s="832">
        <v>92</v>
      </c>
      <c r="N340" s="832">
        <v>361</v>
      </c>
      <c r="O340" s="832">
        <v>33573</v>
      </c>
      <c r="P340" s="828">
        <v>0.99705987170349253</v>
      </c>
      <c r="Q340" s="833">
        <v>93</v>
      </c>
    </row>
    <row r="341" spans="1:17" ht="14.45" customHeight="1" x14ac:dyDescent="0.2">
      <c r="A341" s="822" t="s">
        <v>7512</v>
      </c>
      <c r="B341" s="823" t="s">
        <v>7513</v>
      </c>
      <c r="C341" s="823" t="s">
        <v>5728</v>
      </c>
      <c r="D341" s="823" t="s">
        <v>7540</v>
      </c>
      <c r="E341" s="823" t="s">
        <v>7541</v>
      </c>
      <c r="F341" s="832">
        <v>5</v>
      </c>
      <c r="G341" s="832">
        <v>690</v>
      </c>
      <c r="H341" s="832"/>
      <c r="I341" s="832">
        <v>138</v>
      </c>
      <c r="J341" s="832"/>
      <c r="K341" s="832"/>
      <c r="L341" s="832"/>
      <c r="M341" s="832"/>
      <c r="N341" s="832">
        <v>8</v>
      </c>
      <c r="O341" s="832">
        <v>1128</v>
      </c>
      <c r="P341" s="828"/>
      <c r="Q341" s="833">
        <v>141</v>
      </c>
    </row>
    <row r="342" spans="1:17" ht="14.45" customHeight="1" x14ac:dyDescent="0.2">
      <c r="A342" s="822" t="s">
        <v>7512</v>
      </c>
      <c r="B342" s="823" t="s">
        <v>7513</v>
      </c>
      <c r="C342" s="823" t="s">
        <v>5728</v>
      </c>
      <c r="D342" s="823" t="s">
        <v>7542</v>
      </c>
      <c r="E342" s="823" t="s">
        <v>7543</v>
      </c>
      <c r="F342" s="832">
        <v>68</v>
      </c>
      <c r="G342" s="832">
        <v>4488</v>
      </c>
      <c r="H342" s="832">
        <v>1.2404643449419568</v>
      </c>
      <c r="I342" s="832">
        <v>66</v>
      </c>
      <c r="J342" s="832">
        <v>54</v>
      </c>
      <c r="K342" s="832">
        <v>3618</v>
      </c>
      <c r="L342" s="832">
        <v>1</v>
      </c>
      <c r="M342" s="832">
        <v>67</v>
      </c>
      <c r="N342" s="832">
        <v>128</v>
      </c>
      <c r="O342" s="832">
        <v>8576</v>
      </c>
      <c r="P342" s="828">
        <v>2.3703703703703702</v>
      </c>
      <c r="Q342" s="833">
        <v>67</v>
      </c>
    </row>
    <row r="343" spans="1:17" ht="14.45" customHeight="1" x14ac:dyDescent="0.2">
      <c r="A343" s="822" t="s">
        <v>7512</v>
      </c>
      <c r="B343" s="823" t="s">
        <v>7513</v>
      </c>
      <c r="C343" s="823" t="s">
        <v>5728</v>
      </c>
      <c r="D343" s="823" t="s">
        <v>7447</v>
      </c>
      <c r="E343" s="823" t="s">
        <v>7448</v>
      </c>
      <c r="F343" s="832">
        <v>86</v>
      </c>
      <c r="G343" s="832">
        <v>28208</v>
      </c>
      <c r="H343" s="832">
        <v>0.85738601823708205</v>
      </c>
      <c r="I343" s="832">
        <v>328</v>
      </c>
      <c r="J343" s="832">
        <v>100</v>
      </c>
      <c r="K343" s="832">
        <v>32900</v>
      </c>
      <c r="L343" s="832">
        <v>1</v>
      </c>
      <c r="M343" s="832">
        <v>329</v>
      </c>
      <c r="N343" s="832">
        <v>100</v>
      </c>
      <c r="O343" s="832">
        <v>32900</v>
      </c>
      <c r="P343" s="828">
        <v>1</v>
      </c>
      <c r="Q343" s="833">
        <v>329</v>
      </c>
    </row>
    <row r="344" spans="1:17" ht="14.45" customHeight="1" x14ac:dyDescent="0.2">
      <c r="A344" s="822" t="s">
        <v>7512</v>
      </c>
      <c r="B344" s="823" t="s">
        <v>7513</v>
      </c>
      <c r="C344" s="823" t="s">
        <v>5728</v>
      </c>
      <c r="D344" s="823" t="s">
        <v>7544</v>
      </c>
      <c r="E344" s="823" t="s">
        <v>7545</v>
      </c>
      <c r="F344" s="832">
        <v>104</v>
      </c>
      <c r="G344" s="832">
        <v>5304</v>
      </c>
      <c r="H344" s="832">
        <v>0.92727272727272725</v>
      </c>
      <c r="I344" s="832">
        <v>51</v>
      </c>
      <c r="J344" s="832">
        <v>110</v>
      </c>
      <c r="K344" s="832">
        <v>5720</v>
      </c>
      <c r="L344" s="832">
        <v>1</v>
      </c>
      <c r="M344" s="832">
        <v>52</v>
      </c>
      <c r="N344" s="832">
        <v>103</v>
      </c>
      <c r="O344" s="832">
        <v>5356</v>
      </c>
      <c r="P344" s="828">
        <v>0.9363636363636364</v>
      </c>
      <c r="Q344" s="833">
        <v>52</v>
      </c>
    </row>
    <row r="345" spans="1:17" ht="14.45" customHeight="1" x14ac:dyDescent="0.2">
      <c r="A345" s="822" t="s">
        <v>7512</v>
      </c>
      <c r="B345" s="823" t="s">
        <v>7513</v>
      </c>
      <c r="C345" s="823" t="s">
        <v>5728</v>
      </c>
      <c r="D345" s="823" t="s">
        <v>7546</v>
      </c>
      <c r="E345" s="823" t="s">
        <v>7547</v>
      </c>
      <c r="F345" s="832">
        <v>14</v>
      </c>
      <c r="G345" s="832">
        <v>2898</v>
      </c>
      <c r="H345" s="832">
        <v>13.866028708133971</v>
      </c>
      <c r="I345" s="832">
        <v>207</v>
      </c>
      <c r="J345" s="832">
        <v>1</v>
      </c>
      <c r="K345" s="832">
        <v>209</v>
      </c>
      <c r="L345" s="832">
        <v>1</v>
      </c>
      <c r="M345" s="832">
        <v>209</v>
      </c>
      <c r="N345" s="832">
        <v>5</v>
      </c>
      <c r="O345" s="832">
        <v>1055</v>
      </c>
      <c r="P345" s="828">
        <v>5.0478468899521527</v>
      </c>
      <c r="Q345" s="833">
        <v>211</v>
      </c>
    </row>
    <row r="346" spans="1:17" ht="14.45" customHeight="1" x14ac:dyDescent="0.2">
      <c r="A346" s="822" t="s">
        <v>7512</v>
      </c>
      <c r="B346" s="823" t="s">
        <v>7513</v>
      </c>
      <c r="C346" s="823" t="s">
        <v>5728</v>
      </c>
      <c r="D346" s="823" t="s">
        <v>7548</v>
      </c>
      <c r="E346" s="823" t="s">
        <v>7549</v>
      </c>
      <c r="F346" s="832">
        <v>1</v>
      </c>
      <c r="G346" s="832">
        <v>763</v>
      </c>
      <c r="H346" s="832">
        <v>0.99869109947643975</v>
      </c>
      <c r="I346" s="832">
        <v>763</v>
      </c>
      <c r="J346" s="832">
        <v>1</v>
      </c>
      <c r="K346" s="832">
        <v>764</v>
      </c>
      <c r="L346" s="832">
        <v>1</v>
      </c>
      <c r="M346" s="832">
        <v>764</v>
      </c>
      <c r="N346" s="832">
        <v>1</v>
      </c>
      <c r="O346" s="832">
        <v>764</v>
      </c>
      <c r="P346" s="828">
        <v>1</v>
      </c>
      <c r="Q346" s="833">
        <v>764</v>
      </c>
    </row>
    <row r="347" spans="1:17" ht="14.45" customHeight="1" x14ac:dyDescent="0.2">
      <c r="A347" s="822" t="s">
        <v>7512</v>
      </c>
      <c r="B347" s="823" t="s">
        <v>7513</v>
      </c>
      <c r="C347" s="823" t="s">
        <v>5728</v>
      </c>
      <c r="D347" s="823" t="s">
        <v>7550</v>
      </c>
      <c r="E347" s="823" t="s">
        <v>7551</v>
      </c>
      <c r="F347" s="832">
        <v>17</v>
      </c>
      <c r="G347" s="832">
        <v>10404</v>
      </c>
      <c r="H347" s="832">
        <v>0.42292682926829267</v>
      </c>
      <c r="I347" s="832">
        <v>612</v>
      </c>
      <c r="J347" s="832">
        <v>40</v>
      </c>
      <c r="K347" s="832">
        <v>24600</v>
      </c>
      <c r="L347" s="832">
        <v>1</v>
      </c>
      <c r="M347" s="832">
        <v>615</v>
      </c>
      <c r="N347" s="832">
        <v>23</v>
      </c>
      <c r="O347" s="832">
        <v>14191</v>
      </c>
      <c r="P347" s="828">
        <v>0.57686991869918702</v>
      </c>
      <c r="Q347" s="833">
        <v>617</v>
      </c>
    </row>
    <row r="348" spans="1:17" ht="14.45" customHeight="1" x14ac:dyDescent="0.2">
      <c r="A348" s="822" t="s">
        <v>7512</v>
      </c>
      <c r="B348" s="823" t="s">
        <v>7513</v>
      </c>
      <c r="C348" s="823" t="s">
        <v>5728</v>
      </c>
      <c r="D348" s="823" t="s">
        <v>7552</v>
      </c>
      <c r="E348" s="823" t="s">
        <v>7553</v>
      </c>
      <c r="F348" s="832"/>
      <c r="G348" s="832"/>
      <c r="H348" s="832"/>
      <c r="I348" s="832"/>
      <c r="J348" s="832">
        <v>2</v>
      </c>
      <c r="K348" s="832">
        <v>1652</v>
      </c>
      <c r="L348" s="832">
        <v>1</v>
      </c>
      <c r="M348" s="832">
        <v>826</v>
      </c>
      <c r="N348" s="832"/>
      <c r="O348" s="832"/>
      <c r="P348" s="828"/>
      <c r="Q348" s="833"/>
    </row>
    <row r="349" spans="1:17" ht="14.45" customHeight="1" x14ac:dyDescent="0.2">
      <c r="A349" s="822" t="s">
        <v>7512</v>
      </c>
      <c r="B349" s="823" t="s">
        <v>7513</v>
      </c>
      <c r="C349" s="823" t="s">
        <v>5728</v>
      </c>
      <c r="D349" s="823" t="s">
        <v>7554</v>
      </c>
      <c r="E349" s="823" t="s">
        <v>7555</v>
      </c>
      <c r="F349" s="832">
        <v>1</v>
      </c>
      <c r="G349" s="832">
        <v>272</v>
      </c>
      <c r="H349" s="832"/>
      <c r="I349" s="832">
        <v>272</v>
      </c>
      <c r="J349" s="832"/>
      <c r="K349" s="832"/>
      <c r="L349" s="832"/>
      <c r="M349" s="832"/>
      <c r="N349" s="832"/>
      <c r="O349" s="832"/>
      <c r="P349" s="828"/>
      <c r="Q349" s="833"/>
    </row>
    <row r="350" spans="1:17" ht="14.45" customHeight="1" x14ac:dyDescent="0.2">
      <c r="A350" s="822" t="s">
        <v>7512</v>
      </c>
      <c r="B350" s="823" t="s">
        <v>7513</v>
      </c>
      <c r="C350" s="823" t="s">
        <v>5728</v>
      </c>
      <c r="D350" s="823" t="s">
        <v>7556</v>
      </c>
      <c r="E350" s="823" t="s">
        <v>7557</v>
      </c>
      <c r="F350" s="832"/>
      <c r="G350" s="832"/>
      <c r="H350" s="832"/>
      <c r="I350" s="832"/>
      <c r="J350" s="832"/>
      <c r="K350" s="832"/>
      <c r="L350" s="832"/>
      <c r="M350" s="832"/>
      <c r="N350" s="832">
        <v>1</v>
      </c>
      <c r="O350" s="832">
        <v>47</v>
      </c>
      <c r="P350" s="828"/>
      <c r="Q350" s="833">
        <v>47</v>
      </c>
    </row>
    <row r="351" spans="1:17" ht="14.45" customHeight="1" x14ac:dyDescent="0.2">
      <c r="A351" s="822" t="s">
        <v>7512</v>
      </c>
      <c r="B351" s="823" t="s">
        <v>7513</v>
      </c>
      <c r="C351" s="823" t="s">
        <v>5728</v>
      </c>
      <c r="D351" s="823" t="s">
        <v>7558</v>
      </c>
      <c r="E351" s="823" t="s">
        <v>7559</v>
      </c>
      <c r="F351" s="832"/>
      <c r="G351" s="832"/>
      <c r="H351" s="832"/>
      <c r="I351" s="832"/>
      <c r="J351" s="832">
        <v>4</v>
      </c>
      <c r="K351" s="832">
        <v>208</v>
      </c>
      <c r="L351" s="832">
        <v>1</v>
      </c>
      <c r="M351" s="832">
        <v>52</v>
      </c>
      <c r="N351" s="832"/>
      <c r="O351" s="832"/>
      <c r="P351" s="828"/>
      <c r="Q351" s="833"/>
    </row>
    <row r="352" spans="1:17" ht="14.45" customHeight="1" x14ac:dyDescent="0.2">
      <c r="A352" s="822" t="s">
        <v>7512</v>
      </c>
      <c r="B352" s="823" t="s">
        <v>7513</v>
      </c>
      <c r="C352" s="823" t="s">
        <v>5728</v>
      </c>
      <c r="D352" s="823" t="s">
        <v>7560</v>
      </c>
      <c r="E352" s="823" t="s">
        <v>7561</v>
      </c>
      <c r="F352" s="832">
        <v>8</v>
      </c>
      <c r="G352" s="832">
        <v>3016</v>
      </c>
      <c r="H352" s="832">
        <v>1.326297273526825</v>
      </c>
      <c r="I352" s="832">
        <v>377</v>
      </c>
      <c r="J352" s="832">
        <v>6</v>
      </c>
      <c r="K352" s="832">
        <v>2274</v>
      </c>
      <c r="L352" s="832">
        <v>1</v>
      </c>
      <c r="M352" s="832">
        <v>379</v>
      </c>
      <c r="N352" s="832"/>
      <c r="O352" s="832"/>
      <c r="P352" s="828"/>
      <c r="Q352" s="833"/>
    </row>
    <row r="353" spans="1:17" ht="14.45" customHeight="1" x14ac:dyDescent="0.2">
      <c r="A353" s="822" t="s">
        <v>7512</v>
      </c>
      <c r="B353" s="823" t="s">
        <v>7513</v>
      </c>
      <c r="C353" s="823" t="s">
        <v>5728</v>
      </c>
      <c r="D353" s="823" t="s">
        <v>7562</v>
      </c>
      <c r="E353" s="823" t="s">
        <v>7563</v>
      </c>
      <c r="F353" s="832">
        <v>1</v>
      </c>
      <c r="G353" s="832">
        <v>242</v>
      </c>
      <c r="H353" s="832"/>
      <c r="I353" s="832">
        <v>242</v>
      </c>
      <c r="J353" s="832"/>
      <c r="K353" s="832"/>
      <c r="L353" s="832"/>
      <c r="M353" s="832"/>
      <c r="N353" s="832">
        <v>1</v>
      </c>
      <c r="O353" s="832">
        <v>243</v>
      </c>
      <c r="P353" s="828"/>
      <c r="Q353" s="833">
        <v>243</v>
      </c>
    </row>
    <row r="354" spans="1:17" ht="14.45" customHeight="1" x14ac:dyDescent="0.2">
      <c r="A354" s="822" t="s">
        <v>7512</v>
      </c>
      <c r="B354" s="823" t="s">
        <v>7513</v>
      </c>
      <c r="C354" s="823" t="s">
        <v>5728</v>
      </c>
      <c r="D354" s="823" t="s">
        <v>7564</v>
      </c>
      <c r="E354" s="823" t="s">
        <v>7565</v>
      </c>
      <c r="F354" s="832">
        <v>34</v>
      </c>
      <c r="G354" s="832">
        <v>50762</v>
      </c>
      <c r="H354" s="832">
        <v>1.5423553719008265</v>
      </c>
      <c r="I354" s="832">
        <v>1493</v>
      </c>
      <c r="J354" s="832">
        <v>22</v>
      </c>
      <c r="K354" s="832">
        <v>32912</v>
      </c>
      <c r="L354" s="832">
        <v>1</v>
      </c>
      <c r="M354" s="832">
        <v>1496</v>
      </c>
      <c r="N354" s="832">
        <v>28</v>
      </c>
      <c r="O354" s="832">
        <v>41944</v>
      </c>
      <c r="P354" s="828">
        <v>1.2744287797763734</v>
      </c>
      <c r="Q354" s="833">
        <v>1498</v>
      </c>
    </row>
    <row r="355" spans="1:17" ht="14.45" customHeight="1" x14ac:dyDescent="0.2">
      <c r="A355" s="822" t="s">
        <v>7512</v>
      </c>
      <c r="B355" s="823" t="s">
        <v>7513</v>
      </c>
      <c r="C355" s="823" t="s">
        <v>5728</v>
      </c>
      <c r="D355" s="823" t="s">
        <v>7566</v>
      </c>
      <c r="E355" s="823" t="s">
        <v>7567</v>
      </c>
      <c r="F355" s="832">
        <v>33</v>
      </c>
      <c r="G355" s="832">
        <v>10791</v>
      </c>
      <c r="H355" s="832">
        <v>1.8221884498480243</v>
      </c>
      <c r="I355" s="832">
        <v>327</v>
      </c>
      <c r="J355" s="832">
        <v>18</v>
      </c>
      <c r="K355" s="832">
        <v>5922</v>
      </c>
      <c r="L355" s="832">
        <v>1</v>
      </c>
      <c r="M355" s="832">
        <v>329</v>
      </c>
      <c r="N355" s="832">
        <v>35</v>
      </c>
      <c r="O355" s="832">
        <v>11585</v>
      </c>
      <c r="P355" s="828">
        <v>1.9562647754137117</v>
      </c>
      <c r="Q355" s="833">
        <v>331</v>
      </c>
    </row>
    <row r="356" spans="1:17" ht="14.45" customHeight="1" x14ac:dyDescent="0.2">
      <c r="A356" s="822" t="s">
        <v>7512</v>
      </c>
      <c r="B356" s="823" t="s">
        <v>7513</v>
      </c>
      <c r="C356" s="823" t="s">
        <v>5728</v>
      </c>
      <c r="D356" s="823" t="s">
        <v>7568</v>
      </c>
      <c r="E356" s="823" t="s">
        <v>7569</v>
      </c>
      <c r="F356" s="832">
        <v>16</v>
      </c>
      <c r="G356" s="832">
        <v>14208</v>
      </c>
      <c r="H356" s="832">
        <v>1.2266252266252267</v>
      </c>
      <c r="I356" s="832">
        <v>888</v>
      </c>
      <c r="J356" s="832">
        <v>13</v>
      </c>
      <c r="K356" s="832">
        <v>11583</v>
      </c>
      <c r="L356" s="832">
        <v>1</v>
      </c>
      <c r="M356" s="832">
        <v>891</v>
      </c>
      <c r="N356" s="832">
        <v>43</v>
      </c>
      <c r="O356" s="832">
        <v>38442</v>
      </c>
      <c r="P356" s="828">
        <v>3.318829318829319</v>
      </c>
      <c r="Q356" s="833">
        <v>894</v>
      </c>
    </row>
    <row r="357" spans="1:17" ht="14.45" customHeight="1" x14ac:dyDescent="0.2">
      <c r="A357" s="822" t="s">
        <v>7512</v>
      </c>
      <c r="B357" s="823" t="s">
        <v>7513</v>
      </c>
      <c r="C357" s="823" t="s">
        <v>5728</v>
      </c>
      <c r="D357" s="823" t="s">
        <v>7570</v>
      </c>
      <c r="E357" s="823" t="s">
        <v>7571</v>
      </c>
      <c r="F357" s="832">
        <v>644</v>
      </c>
      <c r="G357" s="832">
        <v>168084</v>
      </c>
      <c r="H357" s="832">
        <v>0.75386837218898284</v>
      </c>
      <c r="I357" s="832">
        <v>261</v>
      </c>
      <c r="J357" s="832">
        <v>851</v>
      </c>
      <c r="K357" s="832">
        <v>222962</v>
      </c>
      <c r="L357" s="832">
        <v>1</v>
      </c>
      <c r="M357" s="832">
        <v>262</v>
      </c>
      <c r="N357" s="832">
        <v>876</v>
      </c>
      <c r="O357" s="832">
        <v>231264</v>
      </c>
      <c r="P357" s="828">
        <v>1.0372350445367371</v>
      </c>
      <c r="Q357" s="833">
        <v>264</v>
      </c>
    </row>
    <row r="358" spans="1:17" ht="14.45" customHeight="1" x14ac:dyDescent="0.2">
      <c r="A358" s="822" t="s">
        <v>7512</v>
      </c>
      <c r="B358" s="823" t="s">
        <v>7513</v>
      </c>
      <c r="C358" s="823" t="s">
        <v>5728</v>
      </c>
      <c r="D358" s="823" t="s">
        <v>7572</v>
      </c>
      <c r="E358" s="823" t="s">
        <v>7573</v>
      </c>
      <c r="F358" s="832">
        <v>54</v>
      </c>
      <c r="G358" s="832">
        <v>8910</v>
      </c>
      <c r="H358" s="832">
        <v>0.47083069118579579</v>
      </c>
      <c r="I358" s="832">
        <v>165</v>
      </c>
      <c r="J358" s="832">
        <v>114</v>
      </c>
      <c r="K358" s="832">
        <v>18924</v>
      </c>
      <c r="L358" s="832">
        <v>1</v>
      </c>
      <c r="M358" s="832">
        <v>166</v>
      </c>
      <c r="N358" s="832">
        <v>111</v>
      </c>
      <c r="O358" s="832">
        <v>18537</v>
      </c>
      <c r="P358" s="828">
        <v>0.97954977805960686</v>
      </c>
      <c r="Q358" s="833">
        <v>167</v>
      </c>
    </row>
    <row r="359" spans="1:17" ht="14.45" customHeight="1" x14ac:dyDescent="0.2">
      <c r="A359" s="822" t="s">
        <v>7574</v>
      </c>
      <c r="B359" s="823" t="s">
        <v>7207</v>
      </c>
      <c r="C359" s="823" t="s">
        <v>5728</v>
      </c>
      <c r="D359" s="823" t="s">
        <v>7575</v>
      </c>
      <c r="E359" s="823" t="s">
        <v>7576</v>
      </c>
      <c r="F359" s="832"/>
      <c r="G359" s="832"/>
      <c r="H359" s="832"/>
      <c r="I359" s="832"/>
      <c r="J359" s="832">
        <v>1</v>
      </c>
      <c r="K359" s="832">
        <v>3927</v>
      </c>
      <c r="L359" s="832">
        <v>1</v>
      </c>
      <c r="M359" s="832">
        <v>3927</v>
      </c>
      <c r="N359" s="832"/>
      <c r="O359" s="832"/>
      <c r="P359" s="828"/>
      <c r="Q359" s="833"/>
    </row>
    <row r="360" spans="1:17" ht="14.45" customHeight="1" x14ac:dyDescent="0.2">
      <c r="A360" s="822" t="s">
        <v>7574</v>
      </c>
      <c r="B360" s="823" t="s">
        <v>7207</v>
      </c>
      <c r="C360" s="823" t="s">
        <v>5728</v>
      </c>
      <c r="D360" s="823" t="s">
        <v>7577</v>
      </c>
      <c r="E360" s="823" t="s">
        <v>7578</v>
      </c>
      <c r="F360" s="832">
        <v>1</v>
      </c>
      <c r="G360" s="832">
        <v>1034</v>
      </c>
      <c r="H360" s="832"/>
      <c r="I360" s="832">
        <v>1034</v>
      </c>
      <c r="J360" s="832"/>
      <c r="K360" s="832"/>
      <c r="L360" s="832"/>
      <c r="M360" s="832"/>
      <c r="N360" s="832"/>
      <c r="O360" s="832"/>
      <c r="P360" s="828"/>
      <c r="Q360" s="833"/>
    </row>
    <row r="361" spans="1:17" ht="14.45" customHeight="1" x14ac:dyDescent="0.2">
      <c r="A361" s="822" t="s">
        <v>7574</v>
      </c>
      <c r="B361" s="823" t="s">
        <v>7207</v>
      </c>
      <c r="C361" s="823" t="s">
        <v>5728</v>
      </c>
      <c r="D361" s="823" t="s">
        <v>7579</v>
      </c>
      <c r="E361" s="823" t="s">
        <v>7580</v>
      </c>
      <c r="F361" s="832"/>
      <c r="G361" s="832"/>
      <c r="H361" s="832"/>
      <c r="I361" s="832"/>
      <c r="J361" s="832">
        <v>1</v>
      </c>
      <c r="K361" s="832">
        <v>846</v>
      </c>
      <c r="L361" s="832">
        <v>1</v>
      </c>
      <c r="M361" s="832">
        <v>846</v>
      </c>
      <c r="N361" s="832">
        <v>3</v>
      </c>
      <c r="O361" s="832">
        <v>2547</v>
      </c>
      <c r="P361" s="828">
        <v>3.0106382978723403</v>
      </c>
      <c r="Q361" s="833">
        <v>849</v>
      </c>
    </row>
    <row r="362" spans="1:17" ht="14.45" customHeight="1" x14ac:dyDescent="0.2">
      <c r="A362" s="822" t="s">
        <v>7574</v>
      </c>
      <c r="B362" s="823" t="s">
        <v>7207</v>
      </c>
      <c r="C362" s="823" t="s">
        <v>5728</v>
      </c>
      <c r="D362" s="823" t="s">
        <v>7027</v>
      </c>
      <c r="E362" s="823" t="s">
        <v>7028</v>
      </c>
      <c r="F362" s="832">
        <v>7</v>
      </c>
      <c r="G362" s="832">
        <v>1176</v>
      </c>
      <c r="H362" s="832">
        <v>0.7</v>
      </c>
      <c r="I362" s="832">
        <v>168</v>
      </c>
      <c r="J362" s="832">
        <v>10</v>
      </c>
      <c r="K362" s="832">
        <v>1680</v>
      </c>
      <c r="L362" s="832">
        <v>1</v>
      </c>
      <c r="M362" s="832">
        <v>168</v>
      </c>
      <c r="N362" s="832">
        <v>10</v>
      </c>
      <c r="O362" s="832">
        <v>1680</v>
      </c>
      <c r="P362" s="828">
        <v>1</v>
      </c>
      <c r="Q362" s="833">
        <v>168</v>
      </c>
    </row>
    <row r="363" spans="1:17" ht="14.45" customHeight="1" x14ac:dyDescent="0.2">
      <c r="A363" s="822" t="s">
        <v>7574</v>
      </c>
      <c r="B363" s="823" t="s">
        <v>7207</v>
      </c>
      <c r="C363" s="823" t="s">
        <v>5728</v>
      </c>
      <c r="D363" s="823" t="s">
        <v>7581</v>
      </c>
      <c r="E363" s="823" t="s">
        <v>7582</v>
      </c>
      <c r="F363" s="832">
        <v>8</v>
      </c>
      <c r="G363" s="832">
        <v>1392</v>
      </c>
      <c r="H363" s="832">
        <v>0.88380952380952382</v>
      </c>
      <c r="I363" s="832">
        <v>174</v>
      </c>
      <c r="J363" s="832">
        <v>9</v>
      </c>
      <c r="K363" s="832">
        <v>1575</v>
      </c>
      <c r="L363" s="832">
        <v>1</v>
      </c>
      <c r="M363" s="832">
        <v>175</v>
      </c>
      <c r="N363" s="832">
        <v>8</v>
      </c>
      <c r="O363" s="832">
        <v>1400</v>
      </c>
      <c r="P363" s="828">
        <v>0.88888888888888884</v>
      </c>
      <c r="Q363" s="833">
        <v>175</v>
      </c>
    </row>
    <row r="364" spans="1:17" ht="14.45" customHeight="1" x14ac:dyDescent="0.2">
      <c r="A364" s="822" t="s">
        <v>7574</v>
      </c>
      <c r="B364" s="823" t="s">
        <v>7207</v>
      </c>
      <c r="C364" s="823" t="s">
        <v>5728</v>
      </c>
      <c r="D364" s="823" t="s">
        <v>7033</v>
      </c>
      <c r="E364" s="823" t="s">
        <v>7034</v>
      </c>
      <c r="F364" s="832"/>
      <c r="G364" s="832"/>
      <c r="H364" s="832"/>
      <c r="I364" s="832"/>
      <c r="J364" s="832"/>
      <c r="K364" s="832"/>
      <c r="L364" s="832"/>
      <c r="M364" s="832"/>
      <c r="N364" s="832">
        <v>1</v>
      </c>
      <c r="O364" s="832">
        <v>354</v>
      </c>
      <c r="P364" s="828"/>
      <c r="Q364" s="833">
        <v>354</v>
      </c>
    </row>
    <row r="365" spans="1:17" ht="14.45" customHeight="1" x14ac:dyDescent="0.2">
      <c r="A365" s="822" t="s">
        <v>7574</v>
      </c>
      <c r="B365" s="823" t="s">
        <v>7207</v>
      </c>
      <c r="C365" s="823" t="s">
        <v>5728</v>
      </c>
      <c r="D365" s="823" t="s">
        <v>7583</v>
      </c>
      <c r="E365" s="823" t="s">
        <v>7584</v>
      </c>
      <c r="F365" s="832"/>
      <c r="G365" s="832"/>
      <c r="H365" s="832"/>
      <c r="I365" s="832"/>
      <c r="J365" s="832"/>
      <c r="K365" s="832"/>
      <c r="L365" s="832"/>
      <c r="M365" s="832"/>
      <c r="N365" s="832">
        <v>2</v>
      </c>
      <c r="O365" s="832">
        <v>1104</v>
      </c>
      <c r="P365" s="828"/>
      <c r="Q365" s="833">
        <v>552</v>
      </c>
    </row>
    <row r="366" spans="1:17" ht="14.45" customHeight="1" x14ac:dyDescent="0.2">
      <c r="A366" s="822" t="s">
        <v>7574</v>
      </c>
      <c r="B366" s="823" t="s">
        <v>7207</v>
      </c>
      <c r="C366" s="823" t="s">
        <v>5728</v>
      </c>
      <c r="D366" s="823" t="s">
        <v>7585</v>
      </c>
      <c r="E366" s="823" t="s">
        <v>7586</v>
      </c>
      <c r="F366" s="832"/>
      <c r="G366" s="832"/>
      <c r="H366" s="832"/>
      <c r="I366" s="832"/>
      <c r="J366" s="832"/>
      <c r="K366" s="832"/>
      <c r="L366" s="832"/>
      <c r="M366" s="832"/>
      <c r="N366" s="832">
        <v>1</v>
      </c>
      <c r="O366" s="832">
        <v>657</v>
      </c>
      <c r="P366" s="828"/>
      <c r="Q366" s="833">
        <v>657</v>
      </c>
    </row>
    <row r="367" spans="1:17" ht="14.45" customHeight="1" x14ac:dyDescent="0.2">
      <c r="A367" s="822" t="s">
        <v>7574</v>
      </c>
      <c r="B367" s="823" t="s">
        <v>7207</v>
      </c>
      <c r="C367" s="823" t="s">
        <v>5728</v>
      </c>
      <c r="D367" s="823" t="s">
        <v>7587</v>
      </c>
      <c r="E367" s="823" t="s">
        <v>7588</v>
      </c>
      <c r="F367" s="832"/>
      <c r="G367" s="832"/>
      <c r="H367" s="832"/>
      <c r="I367" s="832"/>
      <c r="J367" s="832"/>
      <c r="K367" s="832"/>
      <c r="L367" s="832"/>
      <c r="M367" s="832"/>
      <c r="N367" s="832">
        <v>1</v>
      </c>
      <c r="O367" s="832">
        <v>657</v>
      </c>
      <c r="P367" s="828"/>
      <c r="Q367" s="833">
        <v>657</v>
      </c>
    </row>
    <row r="368" spans="1:17" ht="14.45" customHeight="1" x14ac:dyDescent="0.2">
      <c r="A368" s="822" t="s">
        <v>7574</v>
      </c>
      <c r="B368" s="823" t="s">
        <v>7207</v>
      </c>
      <c r="C368" s="823" t="s">
        <v>5728</v>
      </c>
      <c r="D368" s="823" t="s">
        <v>7589</v>
      </c>
      <c r="E368" s="823" t="s">
        <v>7590</v>
      </c>
      <c r="F368" s="832"/>
      <c r="G368" s="832"/>
      <c r="H368" s="832"/>
      <c r="I368" s="832"/>
      <c r="J368" s="832"/>
      <c r="K368" s="832"/>
      <c r="L368" s="832"/>
      <c r="M368" s="832"/>
      <c r="N368" s="832">
        <v>1</v>
      </c>
      <c r="O368" s="832">
        <v>680</v>
      </c>
      <c r="P368" s="828"/>
      <c r="Q368" s="833">
        <v>680</v>
      </c>
    </row>
    <row r="369" spans="1:17" ht="14.45" customHeight="1" x14ac:dyDescent="0.2">
      <c r="A369" s="822" t="s">
        <v>7574</v>
      </c>
      <c r="B369" s="823" t="s">
        <v>7207</v>
      </c>
      <c r="C369" s="823" t="s">
        <v>5728</v>
      </c>
      <c r="D369" s="823" t="s">
        <v>7591</v>
      </c>
      <c r="E369" s="823" t="s">
        <v>7592</v>
      </c>
      <c r="F369" s="832"/>
      <c r="G369" s="832"/>
      <c r="H369" s="832"/>
      <c r="I369" s="832"/>
      <c r="J369" s="832">
        <v>1</v>
      </c>
      <c r="K369" s="832">
        <v>515</v>
      </c>
      <c r="L369" s="832">
        <v>1</v>
      </c>
      <c r="M369" s="832">
        <v>515</v>
      </c>
      <c r="N369" s="832">
        <v>2</v>
      </c>
      <c r="O369" s="832">
        <v>1032</v>
      </c>
      <c r="P369" s="828">
        <v>2.0038834951456312</v>
      </c>
      <c r="Q369" s="833">
        <v>516</v>
      </c>
    </row>
    <row r="370" spans="1:17" ht="14.45" customHeight="1" x14ac:dyDescent="0.2">
      <c r="A370" s="822" t="s">
        <v>7574</v>
      </c>
      <c r="B370" s="823" t="s">
        <v>7207</v>
      </c>
      <c r="C370" s="823" t="s">
        <v>5728</v>
      </c>
      <c r="D370" s="823" t="s">
        <v>7593</v>
      </c>
      <c r="E370" s="823" t="s">
        <v>7594</v>
      </c>
      <c r="F370" s="832"/>
      <c r="G370" s="832"/>
      <c r="H370" s="832"/>
      <c r="I370" s="832"/>
      <c r="J370" s="832">
        <v>1</v>
      </c>
      <c r="K370" s="832">
        <v>425</v>
      </c>
      <c r="L370" s="832">
        <v>1</v>
      </c>
      <c r="M370" s="832">
        <v>425</v>
      </c>
      <c r="N370" s="832">
        <v>2</v>
      </c>
      <c r="O370" s="832">
        <v>852</v>
      </c>
      <c r="P370" s="828">
        <v>2.0047058823529413</v>
      </c>
      <c r="Q370" s="833">
        <v>426</v>
      </c>
    </row>
    <row r="371" spans="1:17" ht="14.45" customHeight="1" x14ac:dyDescent="0.2">
      <c r="A371" s="822" t="s">
        <v>7574</v>
      </c>
      <c r="B371" s="823" t="s">
        <v>7207</v>
      </c>
      <c r="C371" s="823" t="s">
        <v>5728</v>
      </c>
      <c r="D371" s="823" t="s">
        <v>7595</v>
      </c>
      <c r="E371" s="823" t="s">
        <v>7596</v>
      </c>
      <c r="F371" s="832">
        <v>1</v>
      </c>
      <c r="G371" s="832">
        <v>350</v>
      </c>
      <c r="H371" s="832">
        <v>0.4985754985754986</v>
      </c>
      <c r="I371" s="832">
        <v>350</v>
      </c>
      <c r="J371" s="832">
        <v>2</v>
      </c>
      <c r="K371" s="832">
        <v>702</v>
      </c>
      <c r="L371" s="832">
        <v>1</v>
      </c>
      <c r="M371" s="832">
        <v>351</v>
      </c>
      <c r="N371" s="832">
        <v>4</v>
      </c>
      <c r="O371" s="832">
        <v>1412</v>
      </c>
      <c r="P371" s="828">
        <v>2.0113960113960112</v>
      </c>
      <c r="Q371" s="833">
        <v>353</v>
      </c>
    </row>
    <row r="372" spans="1:17" ht="14.45" customHeight="1" x14ac:dyDescent="0.2">
      <c r="A372" s="822" t="s">
        <v>7574</v>
      </c>
      <c r="B372" s="823" t="s">
        <v>7207</v>
      </c>
      <c r="C372" s="823" t="s">
        <v>5728</v>
      </c>
      <c r="D372" s="823" t="s">
        <v>7597</v>
      </c>
      <c r="E372" s="823" t="s">
        <v>7598</v>
      </c>
      <c r="F372" s="832"/>
      <c r="G372" s="832"/>
      <c r="H372" s="832"/>
      <c r="I372" s="832"/>
      <c r="J372" s="832">
        <v>1</v>
      </c>
      <c r="K372" s="832">
        <v>223</v>
      </c>
      <c r="L372" s="832">
        <v>1</v>
      </c>
      <c r="M372" s="832">
        <v>223</v>
      </c>
      <c r="N372" s="832">
        <v>1</v>
      </c>
      <c r="O372" s="832">
        <v>224</v>
      </c>
      <c r="P372" s="828">
        <v>1.0044843049327354</v>
      </c>
      <c r="Q372" s="833">
        <v>224</v>
      </c>
    </row>
    <row r="373" spans="1:17" ht="14.45" customHeight="1" x14ac:dyDescent="0.2">
      <c r="A373" s="822" t="s">
        <v>7574</v>
      </c>
      <c r="B373" s="823" t="s">
        <v>7207</v>
      </c>
      <c r="C373" s="823" t="s">
        <v>5728</v>
      </c>
      <c r="D373" s="823" t="s">
        <v>7599</v>
      </c>
      <c r="E373" s="823" t="s">
        <v>7600</v>
      </c>
      <c r="F373" s="832">
        <v>2</v>
      </c>
      <c r="G373" s="832">
        <v>1018</v>
      </c>
      <c r="H373" s="832">
        <v>0.49610136452241715</v>
      </c>
      <c r="I373" s="832">
        <v>509</v>
      </c>
      <c r="J373" s="832">
        <v>4</v>
      </c>
      <c r="K373" s="832">
        <v>2052</v>
      </c>
      <c r="L373" s="832">
        <v>1</v>
      </c>
      <c r="M373" s="832">
        <v>513</v>
      </c>
      <c r="N373" s="832">
        <v>4</v>
      </c>
      <c r="O373" s="832">
        <v>2068</v>
      </c>
      <c r="P373" s="828">
        <v>1.0077972709551657</v>
      </c>
      <c r="Q373" s="833">
        <v>517</v>
      </c>
    </row>
    <row r="374" spans="1:17" ht="14.45" customHeight="1" x14ac:dyDescent="0.2">
      <c r="A374" s="822" t="s">
        <v>7574</v>
      </c>
      <c r="B374" s="823" t="s">
        <v>7207</v>
      </c>
      <c r="C374" s="823" t="s">
        <v>5728</v>
      </c>
      <c r="D374" s="823" t="s">
        <v>7601</v>
      </c>
      <c r="E374" s="823" t="s">
        <v>7602</v>
      </c>
      <c r="F374" s="832">
        <v>2</v>
      </c>
      <c r="G374" s="832">
        <v>302</v>
      </c>
      <c r="H374" s="832">
        <v>0.99342105263157898</v>
      </c>
      <c r="I374" s="832">
        <v>151</v>
      </c>
      <c r="J374" s="832">
        <v>2</v>
      </c>
      <c r="K374" s="832">
        <v>304</v>
      </c>
      <c r="L374" s="832">
        <v>1</v>
      </c>
      <c r="M374" s="832">
        <v>152</v>
      </c>
      <c r="N374" s="832">
        <v>2</v>
      </c>
      <c r="O374" s="832">
        <v>308</v>
      </c>
      <c r="P374" s="828">
        <v>1.013157894736842</v>
      </c>
      <c r="Q374" s="833">
        <v>154</v>
      </c>
    </row>
    <row r="375" spans="1:17" ht="14.45" customHeight="1" x14ac:dyDescent="0.2">
      <c r="A375" s="822" t="s">
        <v>7574</v>
      </c>
      <c r="B375" s="823" t="s">
        <v>7207</v>
      </c>
      <c r="C375" s="823" t="s">
        <v>5728</v>
      </c>
      <c r="D375" s="823" t="s">
        <v>7603</v>
      </c>
      <c r="E375" s="823" t="s">
        <v>7604</v>
      </c>
      <c r="F375" s="832"/>
      <c r="G375" s="832"/>
      <c r="H375" s="832"/>
      <c r="I375" s="832"/>
      <c r="J375" s="832">
        <v>1</v>
      </c>
      <c r="K375" s="832">
        <v>111</v>
      </c>
      <c r="L375" s="832">
        <v>1</v>
      </c>
      <c r="M375" s="832">
        <v>111</v>
      </c>
      <c r="N375" s="832">
        <v>1</v>
      </c>
      <c r="O375" s="832">
        <v>112</v>
      </c>
      <c r="P375" s="828">
        <v>1.0090090090090089</v>
      </c>
      <c r="Q375" s="833">
        <v>112</v>
      </c>
    </row>
    <row r="376" spans="1:17" ht="14.45" customHeight="1" x14ac:dyDescent="0.2">
      <c r="A376" s="822" t="s">
        <v>7574</v>
      </c>
      <c r="B376" s="823" t="s">
        <v>7207</v>
      </c>
      <c r="C376" s="823" t="s">
        <v>5728</v>
      </c>
      <c r="D376" s="823" t="s">
        <v>7605</v>
      </c>
      <c r="E376" s="823" t="s">
        <v>7606</v>
      </c>
      <c r="F376" s="832"/>
      <c r="G376" s="832"/>
      <c r="H376" s="832"/>
      <c r="I376" s="832"/>
      <c r="J376" s="832"/>
      <c r="K376" s="832"/>
      <c r="L376" s="832"/>
      <c r="M376" s="832"/>
      <c r="N376" s="832">
        <v>2</v>
      </c>
      <c r="O376" s="832">
        <v>626</v>
      </c>
      <c r="P376" s="828"/>
      <c r="Q376" s="833">
        <v>313</v>
      </c>
    </row>
    <row r="377" spans="1:17" ht="14.45" customHeight="1" x14ac:dyDescent="0.2">
      <c r="A377" s="822" t="s">
        <v>7574</v>
      </c>
      <c r="B377" s="823" t="s">
        <v>7207</v>
      </c>
      <c r="C377" s="823" t="s">
        <v>5728</v>
      </c>
      <c r="D377" s="823" t="s">
        <v>7607</v>
      </c>
      <c r="E377" s="823" t="s">
        <v>7608</v>
      </c>
      <c r="F377" s="832">
        <v>3</v>
      </c>
      <c r="G377" s="832">
        <v>36</v>
      </c>
      <c r="H377" s="832"/>
      <c r="I377" s="832">
        <v>12</v>
      </c>
      <c r="J377" s="832"/>
      <c r="K377" s="832"/>
      <c r="L377" s="832"/>
      <c r="M377" s="832"/>
      <c r="N377" s="832"/>
      <c r="O377" s="832"/>
      <c r="P377" s="828"/>
      <c r="Q377" s="833"/>
    </row>
    <row r="378" spans="1:17" ht="14.45" customHeight="1" x14ac:dyDescent="0.2">
      <c r="A378" s="822" t="s">
        <v>7574</v>
      </c>
      <c r="B378" s="823" t="s">
        <v>7207</v>
      </c>
      <c r="C378" s="823" t="s">
        <v>5728</v>
      </c>
      <c r="D378" s="823" t="s">
        <v>6941</v>
      </c>
      <c r="E378" s="823" t="s">
        <v>6942</v>
      </c>
      <c r="F378" s="832">
        <v>16</v>
      </c>
      <c r="G378" s="832">
        <v>5600</v>
      </c>
      <c r="H378" s="832">
        <v>0.3626003626003626</v>
      </c>
      <c r="I378" s="832">
        <v>350</v>
      </c>
      <c r="J378" s="832">
        <v>44</v>
      </c>
      <c r="K378" s="832">
        <v>15444</v>
      </c>
      <c r="L378" s="832">
        <v>1</v>
      </c>
      <c r="M378" s="832">
        <v>351</v>
      </c>
      <c r="N378" s="832">
        <v>38</v>
      </c>
      <c r="O378" s="832">
        <v>13376</v>
      </c>
      <c r="P378" s="828">
        <v>0.86609686609686609</v>
      </c>
      <c r="Q378" s="833">
        <v>352</v>
      </c>
    </row>
    <row r="379" spans="1:17" ht="14.45" customHeight="1" x14ac:dyDescent="0.2">
      <c r="A379" s="822" t="s">
        <v>7574</v>
      </c>
      <c r="B379" s="823" t="s">
        <v>7207</v>
      </c>
      <c r="C379" s="823" t="s">
        <v>5728</v>
      </c>
      <c r="D379" s="823" t="s">
        <v>7069</v>
      </c>
      <c r="E379" s="823" t="s">
        <v>7070</v>
      </c>
      <c r="F379" s="832"/>
      <c r="G379" s="832"/>
      <c r="H379" s="832"/>
      <c r="I379" s="832"/>
      <c r="J379" s="832">
        <v>3</v>
      </c>
      <c r="K379" s="832">
        <v>450</v>
      </c>
      <c r="L379" s="832">
        <v>1</v>
      </c>
      <c r="M379" s="832">
        <v>150</v>
      </c>
      <c r="N379" s="832">
        <v>2</v>
      </c>
      <c r="O379" s="832">
        <v>300</v>
      </c>
      <c r="P379" s="828">
        <v>0.66666666666666663</v>
      </c>
      <c r="Q379" s="833">
        <v>150</v>
      </c>
    </row>
    <row r="380" spans="1:17" ht="14.45" customHeight="1" x14ac:dyDescent="0.2">
      <c r="A380" s="822" t="s">
        <v>7574</v>
      </c>
      <c r="B380" s="823" t="s">
        <v>7207</v>
      </c>
      <c r="C380" s="823" t="s">
        <v>5728</v>
      </c>
      <c r="D380" s="823" t="s">
        <v>7609</v>
      </c>
      <c r="E380" s="823" t="s">
        <v>7610</v>
      </c>
      <c r="F380" s="832"/>
      <c r="G380" s="832"/>
      <c r="H380" s="832"/>
      <c r="I380" s="832"/>
      <c r="J380" s="832">
        <v>3</v>
      </c>
      <c r="K380" s="832">
        <v>633</v>
      </c>
      <c r="L380" s="832">
        <v>1</v>
      </c>
      <c r="M380" s="832">
        <v>211</v>
      </c>
      <c r="N380" s="832">
        <v>5</v>
      </c>
      <c r="O380" s="832">
        <v>1065</v>
      </c>
      <c r="P380" s="828">
        <v>1.6824644549763033</v>
      </c>
      <c r="Q380" s="833">
        <v>213</v>
      </c>
    </row>
    <row r="381" spans="1:17" ht="14.45" customHeight="1" x14ac:dyDescent="0.2">
      <c r="A381" s="822" t="s">
        <v>7574</v>
      </c>
      <c r="B381" s="823" t="s">
        <v>7207</v>
      </c>
      <c r="C381" s="823" t="s">
        <v>5728</v>
      </c>
      <c r="D381" s="823" t="s">
        <v>7611</v>
      </c>
      <c r="E381" s="823" t="s">
        <v>7612</v>
      </c>
      <c r="F381" s="832">
        <v>4</v>
      </c>
      <c r="G381" s="832">
        <v>160</v>
      </c>
      <c r="H381" s="832">
        <v>1</v>
      </c>
      <c r="I381" s="832">
        <v>40</v>
      </c>
      <c r="J381" s="832">
        <v>4</v>
      </c>
      <c r="K381" s="832">
        <v>160</v>
      </c>
      <c r="L381" s="832">
        <v>1</v>
      </c>
      <c r="M381" s="832">
        <v>40</v>
      </c>
      <c r="N381" s="832">
        <v>3</v>
      </c>
      <c r="O381" s="832">
        <v>120</v>
      </c>
      <c r="P381" s="828">
        <v>0.75</v>
      </c>
      <c r="Q381" s="833">
        <v>40</v>
      </c>
    </row>
    <row r="382" spans="1:17" ht="14.45" customHeight="1" x14ac:dyDescent="0.2">
      <c r="A382" s="822" t="s">
        <v>7574</v>
      </c>
      <c r="B382" s="823" t="s">
        <v>7207</v>
      </c>
      <c r="C382" s="823" t="s">
        <v>5728</v>
      </c>
      <c r="D382" s="823" t="s">
        <v>7613</v>
      </c>
      <c r="E382" s="823" t="s">
        <v>7614</v>
      </c>
      <c r="F382" s="832"/>
      <c r="G382" s="832"/>
      <c r="H382" s="832"/>
      <c r="I382" s="832"/>
      <c r="J382" s="832">
        <v>1</v>
      </c>
      <c r="K382" s="832">
        <v>5030</v>
      </c>
      <c r="L382" s="832">
        <v>1</v>
      </c>
      <c r="M382" s="832">
        <v>5030</v>
      </c>
      <c r="N382" s="832"/>
      <c r="O382" s="832"/>
      <c r="P382" s="828"/>
      <c r="Q382" s="833"/>
    </row>
    <row r="383" spans="1:17" ht="14.45" customHeight="1" x14ac:dyDescent="0.2">
      <c r="A383" s="822" t="s">
        <v>7574</v>
      </c>
      <c r="B383" s="823" t="s">
        <v>7207</v>
      </c>
      <c r="C383" s="823" t="s">
        <v>5728</v>
      </c>
      <c r="D383" s="823" t="s">
        <v>7113</v>
      </c>
      <c r="E383" s="823" t="s">
        <v>7114</v>
      </c>
      <c r="F383" s="832">
        <v>7</v>
      </c>
      <c r="G383" s="832">
        <v>1197</v>
      </c>
      <c r="H383" s="832">
        <v>0.58333333333333337</v>
      </c>
      <c r="I383" s="832">
        <v>171</v>
      </c>
      <c r="J383" s="832">
        <v>12</v>
      </c>
      <c r="K383" s="832">
        <v>2052</v>
      </c>
      <c r="L383" s="832">
        <v>1</v>
      </c>
      <c r="M383" s="832">
        <v>171</v>
      </c>
      <c r="N383" s="832">
        <v>10</v>
      </c>
      <c r="O383" s="832">
        <v>1710</v>
      </c>
      <c r="P383" s="828">
        <v>0.83333333333333337</v>
      </c>
      <c r="Q383" s="833">
        <v>171</v>
      </c>
    </row>
    <row r="384" spans="1:17" ht="14.45" customHeight="1" x14ac:dyDescent="0.2">
      <c r="A384" s="822" t="s">
        <v>7574</v>
      </c>
      <c r="B384" s="823" t="s">
        <v>7207</v>
      </c>
      <c r="C384" s="823" t="s">
        <v>5728</v>
      </c>
      <c r="D384" s="823" t="s">
        <v>7615</v>
      </c>
      <c r="E384" s="823" t="s">
        <v>7616</v>
      </c>
      <c r="F384" s="832">
        <v>6</v>
      </c>
      <c r="G384" s="832">
        <v>2100</v>
      </c>
      <c r="H384" s="832">
        <v>1.4957264957264957</v>
      </c>
      <c r="I384" s="832">
        <v>350</v>
      </c>
      <c r="J384" s="832">
        <v>4</v>
      </c>
      <c r="K384" s="832">
        <v>1404</v>
      </c>
      <c r="L384" s="832">
        <v>1</v>
      </c>
      <c r="M384" s="832">
        <v>351</v>
      </c>
      <c r="N384" s="832">
        <v>6</v>
      </c>
      <c r="O384" s="832">
        <v>2106</v>
      </c>
      <c r="P384" s="828">
        <v>1.5</v>
      </c>
      <c r="Q384" s="833">
        <v>351</v>
      </c>
    </row>
    <row r="385" spans="1:17" ht="14.45" customHeight="1" x14ac:dyDescent="0.2">
      <c r="A385" s="822" t="s">
        <v>7574</v>
      </c>
      <c r="B385" s="823" t="s">
        <v>7207</v>
      </c>
      <c r="C385" s="823" t="s">
        <v>5728</v>
      </c>
      <c r="D385" s="823" t="s">
        <v>7135</v>
      </c>
      <c r="E385" s="823" t="s">
        <v>7136</v>
      </c>
      <c r="F385" s="832">
        <v>7</v>
      </c>
      <c r="G385" s="832">
        <v>1218</v>
      </c>
      <c r="H385" s="832">
        <v>0.7</v>
      </c>
      <c r="I385" s="832">
        <v>174</v>
      </c>
      <c r="J385" s="832">
        <v>10</v>
      </c>
      <c r="K385" s="832">
        <v>1740</v>
      </c>
      <c r="L385" s="832">
        <v>1</v>
      </c>
      <c r="M385" s="832">
        <v>174</v>
      </c>
      <c r="N385" s="832">
        <v>10</v>
      </c>
      <c r="O385" s="832">
        <v>1740</v>
      </c>
      <c r="P385" s="828">
        <v>1</v>
      </c>
      <c r="Q385" s="833">
        <v>174</v>
      </c>
    </row>
    <row r="386" spans="1:17" ht="14.45" customHeight="1" x14ac:dyDescent="0.2">
      <c r="A386" s="822" t="s">
        <v>7574</v>
      </c>
      <c r="B386" s="823" t="s">
        <v>7207</v>
      </c>
      <c r="C386" s="823" t="s">
        <v>5728</v>
      </c>
      <c r="D386" s="823" t="s">
        <v>7617</v>
      </c>
      <c r="E386" s="823" t="s">
        <v>7618</v>
      </c>
      <c r="F386" s="832"/>
      <c r="G386" s="832"/>
      <c r="H386" s="832"/>
      <c r="I386" s="832"/>
      <c r="J386" s="832"/>
      <c r="K386" s="832"/>
      <c r="L386" s="832"/>
      <c r="M386" s="832"/>
      <c r="N386" s="832">
        <v>1</v>
      </c>
      <c r="O386" s="832">
        <v>657</v>
      </c>
      <c r="P386" s="828"/>
      <c r="Q386" s="833">
        <v>657</v>
      </c>
    </row>
    <row r="387" spans="1:17" ht="14.45" customHeight="1" x14ac:dyDescent="0.2">
      <c r="A387" s="822" t="s">
        <v>7574</v>
      </c>
      <c r="B387" s="823" t="s">
        <v>7207</v>
      </c>
      <c r="C387" s="823" t="s">
        <v>5728</v>
      </c>
      <c r="D387" s="823" t="s">
        <v>7619</v>
      </c>
      <c r="E387" s="823" t="s">
        <v>7620</v>
      </c>
      <c r="F387" s="832"/>
      <c r="G387" s="832"/>
      <c r="H387" s="832"/>
      <c r="I387" s="832"/>
      <c r="J387" s="832"/>
      <c r="K387" s="832"/>
      <c r="L387" s="832"/>
      <c r="M387" s="832"/>
      <c r="N387" s="832">
        <v>1</v>
      </c>
      <c r="O387" s="832">
        <v>657</v>
      </c>
      <c r="P387" s="828"/>
      <c r="Q387" s="833">
        <v>657</v>
      </c>
    </row>
    <row r="388" spans="1:17" ht="14.45" customHeight="1" x14ac:dyDescent="0.2">
      <c r="A388" s="822" t="s">
        <v>7574</v>
      </c>
      <c r="B388" s="823" t="s">
        <v>7207</v>
      </c>
      <c r="C388" s="823" t="s">
        <v>5728</v>
      </c>
      <c r="D388" s="823" t="s">
        <v>7621</v>
      </c>
      <c r="E388" s="823" t="s">
        <v>7622</v>
      </c>
      <c r="F388" s="832"/>
      <c r="G388" s="832"/>
      <c r="H388" s="832"/>
      <c r="I388" s="832"/>
      <c r="J388" s="832"/>
      <c r="K388" s="832"/>
      <c r="L388" s="832"/>
      <c r="M388" s="832"/>
      <c r="N388" s="832">
        <v>1</v>
      </c>
      <c r="O388" s="832">
        <v>680</v>
      </c>
      <c r="P388" s="828"/>
      <c r="Q388" s="833">
        <v>680</v>
      </c>
    </row>
    <row r="389" spans="1:17" ht="14.45" customHeight="1" x14ac:dyDescent="0.2">
      <c r="A389" s="822" t="s">
        <v>7574</v>
      </c>
      <c r="B389" s="823" t="s">
        <v>7207</v>
      </c>
      <c r="C389" s="823" t="s">
        <v>5728</v>
      </c>
      <c r="D389" s="823" t="s">
        <v>7623</v>
      </c>
      <c r="E389" s="823" t="s">
        <v>7624</v>
      </c>
      <c r="F389" s="832"/>
      <c r="G389" s="832"/>
      <c r="H389" s="832"/>
      <c r="I389" s="832"/>
      <c r="J389" s="832"/>
      <c r="K389" s="832"/>
      <c r="L389" s="832"/>
      <c r="M389" s="832"/>
      <c r="N389" s="832">
        <v>2</v>
      </c>
      <c r="O389" s="832">
        <v>958</v>
      </c>
      <c r="P389" s="828"/>
      <c r="Q389" s="833">
        <v>479</v>
      </c>
    </row>
    <row r="390" spans="1:17" ht="14.45" customHeight="1" x14ac:dyDescent="0.2">
      <c r="A390" s="822" t="s">
        <v>7574</v>
      </c>
      <c r="B390" s="823" t="s">
        <v>7207</v>
      </c>
      <c r="C390" s="823" t="s">
        <v>5728</v>
      </c>
      <c r="D390" s="823" t="s">
        <v>7625</v>
      </c>
      <c r="E390" s="823" t="s">
        <v>7626</v>
      </c>
      <c r="F390" s="832"/>
      <c r="G390" s="832"/>
      <c r="H390" s="832"/>
      <c r="I390" s="832"/>
      <c r="J390" s="832">
        <v>1</v>
      </c>
      <c r="K390" s="832">
        <v>293</v>
      </c>
      <c r="L390" s="832">
        <v>1</v>
      </c>
      <c r="M390" s="832">
        <v>293</v>
      </c>
      <c r="N390" s="832">
        <v>2</v>
      </c>
      <c r="O390" s="832">
        <v>588</v>
      </c>
      <c r="P390" s="828">
        <v>2.006825938566553</v>
      </c>
      <c r="Q390" s="833">
        <v>294</v>
      </c>
    </row>
    <row r="391" spans="1:17" ht="14.45" customHeight="1" x14ac:dyDescent="0.2">
      <c r="A391" s="822" t="s">
        <v>7574</v>
      </c>
      <c r="B391" s="823" t="s">
        <v>7207</v>
      </c>
      <c r="C391" s="823" t="s">
        <v>5728</v>
      </c>
      <c r="D391" s="823" t="s">
        <v>7627</v>
      </c>
      <c r="E391" s="823" t="s">
        <v>7628</v>
      </c>
      <c r="F391" s="832">
        <v>8</v>
      </c>
      <c r="G391" s="832">
        <v>1344</v>
      </c>
      <c r="H391" s="832">
        <v>0.88888888888888884</v>
      </c>
      <c r="I391" s="832">
        <v>168</v>
      </c>
      <c r="J391" s="832">
        <v>9</v>
      </c>
      <c r="K391" s="832">
        <v>1512</v>
      </c>
      <c r="L391" s="832">
        <v>1</v>
      </c>
      <c r="M391" s="832">
        <v>168</v>
      </c>
      <c r="N391" s="832">
        <v>8</v>
      </c>
      <c r="O391" s="832">
        <v>1344</v>
      </c>
      <c r="P391" s="828">
        <v>0.88888888888888884</v>
      </c>
      <c r="Q391" s="833">
        <v>168</v>
      </c>
    </row>
    <row r="392" spans="1:17" ht="14.45" customHeight="1" x14ac:dyDescent="0.2">
      <c r="A392" s="822" t="s">
        <v>7574</v>
      </c>
      <c r="B392" s="823" t="s">
        <v>7207</v>
      </c>
      <c r="C392" s="823" t="s">
        <v>5728</v>
      </c>
      <c r="D392" s="823" t="s">
        <v>7629</v>
      </c>
      <c r="E392" s="823" t="s">
        <v>7630</v>
      </c>
      <c r="F392" s="832"/>
      <c r="G392" s="832"/>
      <c r="H392" s="832"/>
      <c r="I392" s="832"/>
      <c r="J392" s="832"/>
      <c r="K392" s="832"/>
      <c r="L392" s="832"/>
      <c r="M392" s="832"/>
      <c r="N392" s="832">
        <v>1</v>
      </c>
      <c r="O392" s="832">
        <v>1401</v>
      </c>
      <c r="P392" s="828"/>
      <c r="Q392" s="833">
        <v>1401</v>
      </c>
    </row>
    <row r="393" spans="1:17" ht="14.45" customHeight="1" x14ac:dyDescent="0.2">
      <c r="A393" s="822" t="s">
        <v>7574</v>
      </c>
      <c r="B393" s="823" t="s">
        <v>7207</v>
      </c>
      <c r="C393" s="823" t="s">
        <v>5728</v>
      </c>
      <c r="D393" s="823" t="s">
        <v>7631</v>
      </c>
      <c r="E393" s="823" t="s">
        <v>7632</v>
      </c>
      <c r="F393" s="832"/>
      <c r="G393" s="832"/>
      <c r="H393" s="832"/>
      <c r="I393" s="832"/>
      <c r="J393" s="832">
        <v>1</v>
      </c>
      <c r="K393" s="832">
        <v>190</v>
      </c>
      <c r="L393" s="832">
        <v>1</v>
      </c>
      <c r="M393" s="832">
        <v>190</v>
      </c>
      <c r="N393" s="832"/>
      <c r="O393" s="832"/>
      <c r="P393" s="828"/>
      <c r="Q393" s="833"/>
    </row>
    <row r="394" spans="1:17" ht="14.45" customHeight="1" x14ac:dyDescent="0.2">
      <c r="A394" s="822" t="s">
        <v>7574</v>
      </c>
      <c r="B394" s="823" t="s">
        <v>7207</v>
      </c>
      <c r="C394" s="823" t="s">
        <v>5728</v>
      </c>
      <c r="D394" s="823" t="s">
        <v>7633</v>
      </c>
      <c r="E394" s="823" t="s">
        <v>7634</v>
      </c>
      <c r="F394" s="832">
        <v>1</v>
      </c>
      <c r="G394" s="832">
        <v>339</v>
      </c>
      <c r="H394" s="832"/>
      <c r="I394" s="832">
        <v>339</v>
      </c>
      <c r="J394" s="832"/>
      <c r="K394" s="832"/>
      <c r="L394" s="832"/>
      <c r="M394" s="832"/>
      <c r="N394" s="832"/>
      <c r="O394" s="832"/>
      <c r="P394" s="828"/>
      <c r="Q394" s="833"/>
    </row>
    <row r="395" spans="1:17" ht="14.45" customHeight="1" x14ac:dyDescent="0.2">
      <c r="A395" s="822" t="s">
        <v>7574</v>
      </c>
      <c r="B395" s="823" t="s">
        <v>7207</v>
      </c>
      <c r="C395" s="823" t="s">
        <v>5728</v>
      </c>
      <c r="D395" s="823" t="s">
        <v>7635</v>
      </c>
      <c r="E395" s="823" t="s">
        <v>7636</v>
      </c>
      <c r="F395" s="832"/>
      <c r="G395" s="832"/>
      <c r="H395" s="832"/>
      <c r="I395" s="832"/>
      <c r="J395" s="832">
        <v>1</v>
      </c>
      <c r="K395" s="832">
        <v>4102</v>
      </c>
      <c r="L395" s="832">
        <v>1</v>
      </c>
      <c r="M395" s="832">
        <v>4102</v>
      </c>
      <c r="N395" s="832"/>
      <c r="O395" s="832"/>
      <c r="P395" s="828"/>
      <c r="Q395" s="833"/>
    </row>
    <row r="396" spans="1:17" ht="14.45" customHeight="1" x14ac:dyDescent="0.2">
      <c r="A396" s="822" t="s">
        <v>7574</v>
      </c>
      <c r="B396" s="823" t="s">
        <v>7207</v>
      </c>
      <c r="C396" s="823" t="s">
        <v>5728</v>
      </c>
      <c r="D396" s="823" t="s">
        <v>7637</v>
      </c>
      <c r="E396" s="823" t="s">
        <v>7638</v>
      </c>
      <c r="F396" s="832">
        <v>5</v>
      </c>
      <c r="G396" s="832">
        <v>38370</v>
      </c>
      <c r="H396" s="832"/>
      <c r="I396" s="832">
        <v>7674</v>
      </c>
      <c r="J396" s="832"/>
      <c r="K396" s="832"/>
      <c r="L396" s="832"/>
      <c r="M396" s="832"/>
      <c r="N396" s="832"/>
      <c r="O396" s="832"/>
      <c r="P396" s="828"/>
      <c r="Q396" s="833"/>
    </row>
    <row r="397" spans="1:17" ht="14.45" customHeight="1" x14ac:dyDescent="0.2">
      <c r="A397" s="822" t="s">
        <v>7574</v>
      </c>
      <c r="B397" s="823" t="s">
        <v>7207</v>
      </c>
      <c r="C397" s="823" t="s">
        <v>5728</v>
      </c>
      <c r="D397" s="823" t="s">
        <v>7639</v>
      </c>
      <c r="E397" s="823" t="s">
        <v>7640</v>
      </c>
      <c r="F397" s="832"/>
      <c r="G397" s="832"/>
      <c r="H397" s="832"/>
      <c r="I397" s="832"/>
      <c r="J397" s="832"/>
      <c r="K397" s="832"/>
      <c r="L397" s="832"/>
      <c r="M397" s="832"/>
      <c r="N397" s="832">
        <v>2</v>
      </c>
      <c r="O397" s="832">
        <v>1394</v>
      </c>
      <c r="P397" s="828"/>
      <c r="Q397" s="833">
        <v>697</v>
      </c>
    </row>
    <row r="398" spans="1:17" ht="14.45" customHeight="1" x14ac:dyDescent="0.2">
      <c r="A398" s="822" t="s">
        <v>7574</v>
      </c>
      <c r="B398" s="823" t="s">
        <v>6913</v>
      </c>
      <c r="C398" s="823" t="s">
        <v>5728</v>
      </c>
      <c r="D398" s="823" t="s">
        <v>7607</v>
      </c>
      <c r="E398" s="823" t="s">
        <v>7608</v>
      </c>
      <c r="F398" s="832"/>
      <c r="G398" s="832"/>
      <c r="H398" s="832"/>
      <c r="I398" s="832"/>
      <c r="J398" s="832"/>
      <c r="K398" s="832"/>
      <c r="L398" s="832"/>
      <c r="M398" s="832"/>
      <c r="N398" s="832">
        <v>1</v>
      </c>
      <c r="O398" s="832">
        <v>12</v>
      </c>
      <c r="P398" s="828"/>
      <c r="Q398" s="833">
        <v>12</v>
      </c>
    </row>
    <row r="399" spans="1:17" ht="14.45" customHeight="1" x14ac:dyDescent="0.2">
      <c r="A399" s="822" t="s">
        <v>7641</v>
      </c>
      <c r="B399" s="823" t="s">
        <v>7513</v>
      </c>
      <c r="C399" s="823" t="s">
        <v>5728</v>
      </c>
      <c r="D399" s="823" t="s">
        <v>7514</v>
      </c>
      <c r="E399" s="823" t="s">
        <v>7515</v>
      </c>
      <c r="F399" s="832"/>
      <c r="G399" s="832"/>
      <c r="H399" s="832"/>
      <c r="I399" s="832"/>
      <c r="J399" s="832"/>
      <c r="K399" s="832"/>
      <c r="L399" s="832"/>
      <c r="M399" s="832"/>
      <c r="N399" s="832">
        <v>76</v>
      </c>
      <c r="O399" s="832">
        <v>13376</v>
      </c>
      <c r="P399" s="828"/>
      <c r="Q399" s="833">
        <v>176</v>
      </c>
    </row>
    <row r="400" spans="1:17" ht="14.45" customHeight="1" x14ac:dyDescent="0.2">
      <c r="A400" s="822" t="s">
        <v>7641</v>
      </c>
      <c r="B400" s="823" t="s">
        <v>7513</v>
      </c>
      <c r="C400" s="823" t="s">
        <v>5728</v>
      </c>
      <c r="D400" s="823" t="s">
        <v>7516</v>
      </c>
      <c r="E400" s="823" t="s">
        <v>7517</v>
      </c>
      <c r="F400" s="832"/>
      <c r="G400" s="832"/>
      <c r="H400" s="832"/>
      <c r="I400" s="832"/>
      <c r="J400" s="832"/>
      <c r="K400" s="832"/>
      <c r="L400" s="832"/>
      <c r="M400" s="832"/>
      <c r="N400" s="832">
        <v>22</v>
      </c>
      <c r="O400" s="832">
        <v>23650</v>
      </c>
      <c r="P400" s="828"/>
      <c r="Q400" s="833">
        <v>1075</v>
      </c>
    </row>
    <row r="401" spans="1:17" ht="14.45" customHeight="1" x14ac:dyDescent="0.2">
      <c r="A401" s="822" t="s">
        <v>7641</v>
      </c>
      <c r="B401" s="823" t="s">
        <v>7513</v>
      </c>
      <c r="C401" s="823" t="s">
        <v>5728</v>
      </c>
      <c r="D401" s="823" t="s">
        <v>7518</v>
      </c>
      <c r="E401" s="823" t="s">
        <v>7519</v>
      </c>
      <c r="F401" s="832"/>
      <c r="G401" s="832"/>
      <c r="H401" s="832"/>
      <c r="I401" s="832"/>
      <c r="J401" s="832"/>
      <c r="K401" s="832"/>
      <c r="L401" s="832"/>
      <c r="M401" s="832"/>
      <c r="N401" s="832">
        <v>14</v>
      </c>
      <c r="O401" s="832">
        <v>658</v>
      </c>
      <c r="P401" s="828"/>
      <c r="Q401" s="833">
        <v>47</v>
      </c>
    </row>
    <row r="402" spans="1:17" ht="14.45" customHeight="1" x14ac:dyDescent="0.2">
      <c r="A402" s="822" t="s">
        <v>7641</v>
      </c>
      <c r="B402" s="823" t="s">
        <v>7513</v>
      </c>
      <c r="C402" s="823" t="s">
        <v>5728</v>
      </c>
      <c r="D402" s="823" t="s">
        <v>7522</v>
      </c>
      <c r="E402" s="823" t="s">
        <v>7523</v>
      </c>
      <c r="F402" s="832"/>
      <c r="G402" s="832"/>
      <c r="H402" s="832"/>
      <c r="I402" s="832"/>
      <c r="J402" s="832"/>
      <c r="K402" s="832"/>
      <c r="L402" s="832"/>
      <c r="M402" s="832"/>
      <c r="N402" s="832">
        <v>26</v>
      </c>
      <c r="O402" s="832">
        <v>9828</v>
      </c>
      <c r="P402" s="828"/>
      <c r="Q402" s="833">
        <v>378</v>
      </c>
    </row>
    <row r="403" spans="1:17" ht="14.45" customHeight="1" x14ac:dyDescent="0.2">
      <c r="A403" s="822" t="s">
        <v>7641</v>
      </c>
      <c r="B403" s="823" t="s">
        <v>7513</v>
      </c>
      <c r="C403" s="823" t="s">
        <v>5728</v>
      </c>
      <c r="D403" s="823" t="s">
        <v>7524</v>
      </c>
      <c r="E403" s="823" t="s">
        <v>7525</v>
      </c>
      <c r="F403" s="832"/>
      <c r="G403" s="832"/>
      <c r="H403" s="832"/>
      <c r="I403" s="832"/>
      <c r="J403" s="832"/>
      <c r="K403" s="832"/>
      <c r="L403" s="832"/>
      <c r="M403" s="832"/>
      <c r="N403" s="832">
        <v>4</v>
      </c>
      <c r="O403" s="832">
        <v>140</v>
      </c>
      <c r="P403" s="828"/>
      <c r="Q403" s="833">
        <v>35</v>
      </c>
    </row>
    <row r="404" spans="1:17" ht="14.45" customHeight="1" x14ac:dyDescent="0.2">
      <c r="A404" s="822" t="s">
        <v>7641</v>
      </c>
      <c r="B404" s="823" t="s">
        <v>7513</v>
      </c>
      <c r="C404" s="823" t="s">
        <v>5728</v>
      </c>
      <c r="D404" s="823" t="s">
        <v>7526</v>
      </c>
      <c r="E404" s="823" t="s">
        <v>7527</v>
      </c>
      <c r="F404" s="832"/>
      <c r="G404" s="832"/>
      <c r="H404" s="832"/>
      <c r="I404" s="832"/>
      <c r="J404" s="832"/>
      <c r="K404" s="832"/>
      <c r="L404" s="832"/>
      <c r="M404" s="832"/>
      <c r="N404" s="832">
        <v>2</v>
      </c>
      <c r="O404" s="832">
        <v>1050</v>
      </c>
      <c r="P404" s="828"/>
      <c r="Q404" s="833">
        <v>525</v>
      </c>
    </row>
    <row r="405" spans="1:17" ht="14.45" customHeight="1" x14ac:dyDescent="0.2">
      <c r="A405" s="822" t="s">
        <v>7641</v>
      </c>
      <c r="B405" s="823" t="s">
        <v>7513</v>
      </c>
      <c r="C405" s="823" t="s">
        <v>5728</v>
      </c>
      <c r="D405" s="823" t="s">
        <v>7528</v>
      </c>
      <c r="E405" s="823" t="s">
        <v>7529</v>
      </c>
      <c r="F405" s="832"/>
      <c r="G405" s="832"/>
      <c r="H405" s="832"/>
      <c r="I405" s="832"/>
      <c r="J405" s="832"/>
      <c r="K405" s="832"/>
      <c r="L405" s="832"/>
      <c r="M405" s="832"/>
      <c r="N405" s="832">
        <v>3</v>
      </c>
      <c r="O405" s="832">
        <v>174</v>
      </c>
      <c r="P405" s="828"/>
      <c r="Q405" s="833">
        <v>58</v>
      </c>
    </row>
    <row r="406" spans="1:17" ht="14.45" customHeight="1" x14ac:dyDescent="0.2">
      <c r="A406" s="822" t="s">
        <v>7641</v>
      </c>
      <c r="B406" s="823" t="s">
        <v>7513</v>
      </c>
      <c r="C406" s="823" t="s">
        <v>5728</v>
      </c>
      <c r="D406" s="823" t="s">
        <v>7532</v>
      </c>
      <c r="E406" s="823" t="s">
        <v>7533</v>
      </c>
      <c r="F406" s="832"/>
      <c r="G406" s="832"/>
      <c r="H406" s="832"/>
      <c r="I406" s="832"/>
      <c r="J406" s="832"/>
      <c r="K406" s="832"/>
      <c r="L406" s="832"/>
      <c r="M406" s="832"/>
      <c r="N406" s="832">
        <v>4</v>
      </c>
      <c r="O406" s="832">
        <v>580</v>
      </c>
      <c r="P406" s="828"/>
      <c r="Q406" s="833">
        <v>145</v>
      </c>
    </row>
    <row r="407" spans="1:17" ht="14.45" customHeight="1" x14ac:dyDescent="0.2">
      <c r="A407" s="822" t="s">
        <v>7641</v>
      </c>
      <c r="B407" s="823" t="s">
        <v>7513</v>
      </c>
      <c r="C407" s="823" t="s">
        <v>5728</v>
      </c>
      <c r="D407" s="823" t="s">
        <v>7534</v>
      </c>
      <c r="E407" s="823" t="s">
        <v>7535</v>
      </c>
      <c r="F407" s="832"/>
      <c r="G407" s="832"/>
      <c r="H407" s="832"/>
      <c r="I407" s="832"/>
      <c r="J407" s="832"/>
      <c r="K407" s="832"/>
      <c r="L407" s="832"/>
      <c r="M407" s="832"/>
      <c r="N407" s="832">
        <v>2</v>
      </c>
      <c r="O407" s="832">
        <v>134</v>
      </c>
      <c r="P407" s="828"/>
      <c r="Q407" s="833">
        <v>67</v>
      </c>
    </row>
    <row r="408" spans="1:17" ht="14.45" customHeight="1" x14ac:dyDescent="0.2">
      <c r="A408" s="822" t="s">
        <v>7641</v>
      </c>
      <c r="B408" s="823" t="s">
        <v>7513</v>
      </c>
      <c r="C408" s="823" t="s">
        <v>5728</v>
      </c>
      <c r="D408" s="823" t="s">
        <v>7536</v>
      </c>
      <c r="E408" s="823" t="s">
        <v>7537</v>
      </c>
      <c r="F408" s="832"/>
      <c r="G408" s="832"/>
      <c r="H408" s="832"/>
      <c r="I408" s="832"/>
      <c r="J408" s="832"/>
      <c r="K408" s="832"/>
      <c r="L408" s="832"/>
      <c r="M408" s="832"/>
      <c r="N408" s="832">
        <v>173</v>
      </c>
      <c r="O408" s="832">
        <v>24047</v>
      </c>
      <c r="P408" s="828"/>
      <c r="Q408" s="833">
        <v>139</v>
      </c>
    </row>
    <row r="409" spans="1:17" ht="14.45" customHeight="1" x14ac:dyDescent="0.2">
      <c r="A409" s="822" t="s">
        <v>7641</v>
      </c>
      <c r="B409" s="823" t="s">
        <v>7513</v>
      </c>
      <c r="C409" s="823" t="s">
        <v>5728</v>
      </c>
      <c r="D409" s="823" t="s">
        <v>7538</v>
      </c>
      <c r="E409" s="823" t="s">
        <v>7539</v>
      </c>
      <c r="F409" s="832"/>
      <c r="G409" s="832"/>
      <c r="H409" s="832"/>
      <c r="I409" s="832"/>
      <c r="J409" s="832"/>
      <c r="K409" s="832"/>
      <c r="L409" s="832"/>
      <c r="M409" s="832"/>
      <c r="N409" s="832">
        <v>50</v>
      </c>
      <c r="O409" s="832">
        <v>4650</v>
      </c>
      <c r="P409" s="828"/>
      <c r="Q409" s="833">
        <v>93</v>
      </c>
    </row>
    <row r="410" spans="1:17" ht="14.45" customHeight="1" x14ac:dyDescent="0.2">
      <c r="A410" s="822" t="s">
        <v>7641</v>
      </c>
      <c r="B410" s="823" t="s">
        <v>7513</v>
      </c>
      <c r="C410" s="823" t="s">
        <v>5728</v>
      </c>
      <c r="D410" s="823" t="s">
        <v>7542</v>
      </c>
      <c r="E410" s="823" t="s">
        <v>7543</v>
      </c>
      <c r="F410" s="832"/>
      <c r="G410" s="832"/>
      <c r="H410" s="832"/>
      <c r="I410" s="832"/>
      <c r="J410" s="832"/>
      <c r="K410" s="832"/>
      <c r="L410" s="832"/>
      <c r="M410" s="832"/>
      <c r="N410" s="832">
        <v>12</v>
      </c>
      <c r="O410" s="832">
        <v>804</v>
      </c>
      <c r="P410" s="828"/>
      <c r="Q410" s="833">
        <v>67</v>
      </c>
    </row>
    <row r="411" spans="1:17" ht="14.45" customHeight="1" x14ac:dyDescent="0.2">
      <c r="A411" s="822" t="s">
        <v>7641</v>
      </c>
      <c r="B411" s="823" t="s">
        <v>7513</v>
      </c>
      <c r="C411" s="823" t="s">
        <v>5728</v>
      </c>
      <c r="D411" s="823" t="s">
        <v>7447</v>
      </c>
      <c r="E411" s="823" t="s">
        <v>7448</v>
      </c>
      <c r="F411" s="832"/>
      <c r="G411" s="832"/>
      <c r="H411" s="832"/>
      <c r="I411" s="832"/>
      <c r="J411" s="832"/>
      <c r="K411" s="832"/>
      <c r="L411" s="832"/>
      <c r="M411" s="832"/>
      <c r="N411" s="832">
        <v>20</v>
      </c>
      <c r="O411" s="832">
        <v>6580</v>
      </c>
      <c r="P411" s="828"/>
      <c r="Q411" s="833">
        <v>329</v>
      </c>
    </row>
    <row r="412" spans="1:17" ht="14.45" customHeight="1" x14ac:dyDescent="0.2">
      <c r="A412" s="822" t="s">
        <v>7641</v>
      </c>
      <c r="B412" s="823" t="s">
        <v>7513</v>
      </c>
      <c r="C412" s="823" t="s">
        <v>5728</v>
      </c>
      <c r="D412" s="823" t="s">
        <v>7544</v>
      </c>
      <c r="E412" s="823" t="s">
        <v>7545</v>
      </c>
      <c r="F412" s="832"/>
      <c r="G412" s="832"/>
      <c r="H412" s="832"/>
      <c r="I412" s="832"/>
      <c r="J412" s="832"/>
      <c r="K412" s="832"/>
      <c r="L412" s="832"/>
      <c r="M412" s="832"/>
      <c r="N412" s="832">
        <v>9</v>
      </c>
      <c r="O412" s="832">
        <v>468</v>
      </c>
      <c r="P412" s="828"/>
      <c r="Q412" s="833">
        <v>52</v>
      </c>
    </row>
    <row r="413" spans="1:17" ht="14.45" customHeight="1" x14ac:dyDescent="0.2">
      <c r="A413" s="822" t="s">
        <v>7641</v>
      </c>
      <c r="B413" s="823" t="s">
        <v>7513</v>
      </c>
      <c r="C413" s="823" t="s">
        <v>5728</v>
      </c>
      <c r="D413" s="823" t="s">
        <v>7546</v>
      </c>
      <c r="E413" s="823" t="s">
        <v>7547</v>
      </c>
      <c r="F413" s="832"/>
      <c r="G413" s="832"/>
      <c r="H413" s="832"/>
      <c r="I413" s="832"/>
      <c r="J413" s="832"/>
      <c r="K413" s="832"/>
      <c r="L413" s="832"/>
      <c r="M413" s="832"/>
      <c r="N413" s="832">
        <v>1</v>
      </c>
      <c r="O413" s="832">
        <v>211</v>
      </c>
      <c r="P413" s="828"/>
      <c r="Q413" s="833">
        <v>211</v>
      </c>
    </row>
    <row r="414" spans="1:17" ht="14.45" customHeight="1" x14ac:dyDescent="0.2">
      <c r="A414" s="822" t="s">
        <v>7641</v>
      </c>
      <c r="B414" s="823" t="s">
        <v>7513</v>
      </c>
      <c r="C414" s="823" t="s">
        <v>5728</v>
      </c>
      <c r="D414" s="823" t="s">
        <v>7550</v>
      </c>
      <c r="E414" s="823" t="s">
        <v>7551</v>
      </c>
      <c r="F414" s="832"/>
      <c r="G414" s="832"/>
      <c r="H414" s="832"/>
      <c r="I414" s="832"/>
      <c r="J414" s="832"/>
      <c r="K414" s="832"/>
      <c r="L414" s="832"/>
      <c r="M414" s="832"/>
      <c r="N414" s="832">
        <v>1</v>
      </c>
      <c r="O414" s="832">
        <v>617</v>
      </c>
      <c r="P414" s="828"/>
      <c r="Q414" s="833">
        <v>617</v>
      </c>
    </row>
    <row r="415" spans="1:17" ht="14.45" customHeight="1" x14ac:dyDescent="0.2">
      <c r="A415" s="822" t="s">
        <v>7641</v>
      </c>
      <c r="B415" s="823" t="s">
        <v>7513</v>
      </c>
      <c r="C415" s="823" t="s">
        <v>5728</v>
      </c>
      <c r="D415" s="823" t="s">
        <v>7564</v>
      </c>
      <c r="E415" s="823" t="s">
        <v>7565</v>
      </c>
      <c r="F415" s="832"/>
      <c r="G415" s="832"/>
      <c r="H415" s="832"/>
      <c r="I415" s="832"/>
      <c r="J415" s="832"/>
      <c r="K415" s="832"/>
      <c r="L415" s="832"/>
      <c r="M415" s="832"/>
      <c r="N415" s="832">
        <v>5</v>
      </c>
      <c r="O415" s="832">
        <v>7490</v>
      </c>
      <c r="P415" s="828"/>
      <c r="Q415" s="833">
        <v>1498</v>
      </c>
    </row>
    <row r="416" spans="1:17" ht="14.45" customHeight="1" x14ac:dyDescent="0.2">
      <c r="A416" s="822" t="s">
        <v>7641</v>
      </c>
      <c r="B416" s="823" t="s">
        <v>7513</v>
      </c>
      <c r="C416" s="823" t="s">
        <v>5728</v>
      </c>
      <c r="D416" s="823" t="s">
        <v>7566</v>
      </c>
      <c r="E416" s="823" t="s">
        <v>7567</v>
      </c>
      <c r="F416" s="832"/>
      <c r="G416" s="832"/>
      <c r="H416" s="832"/>
      <c r="I416" s="832"/>
      <c r="J416" s="832"/>
      <c r="K416" s="832"/>
      <c r="L416" s="832"/>
      <c r="M416" s="832"/>
      <c r="N416" s="832">
        <v>12</v>
      </c>
      <c r="O416" s="832">
        <v>3972</v>
      </c>
      <c r="P416" s="828"/>
      <c r="Q416" s="833">
        <v>331</v>
      </c>
    </row>
    <row r="417" spans="1:17" ht="14.45" customHeight="1" x14ac:dyDescent="0.2">
      <c r="A417" s="822" t="s">
        <v>7641</v>
      </c>
      <c r="B417" s="823" t="s">
        <v>7513</v>
      </c>
      <c r="C417" s="823" t="s">
        <v>5728</v>
      </c>
      <c r="D417" s="823" t="s">
        <v>7568</v>
      </c>
      <c r="E417" s="823" t="s">
        <v>7569</v>
      </c>
      <c r="F417" s="832"/>
      <c r="G417" s="832"/>
      <c r="H417" s="832"/>
      <c r="I417" s="832"/>
      <c r="J417" s="832"/>
      <c r="K417" s="832"/>
      <c r="L417" s="832"/>
      <c r="M417" s="832"/>
      <c r="N417" s="832">
        <v>14</v>
      </c>
      <c r="O417" s="832">
        <v>12516</v>
      </c>
      <c r="P417" s="828"/>
      <c r="Q417" s="833">
        <v>894</v>
      </c>
    </row>
    <row r="418" spans="1:17" ht="14.45" customHeight="1" x14ac:dyDescent="0.2">
      <c r="A418" s="822" t="s">
        <v>7641</v>
      </c>
      <c r="B418" s="823" t="s">
        <v>7513</v>
      </c>
      <c r="C418" s="823" t="s">
        <v>5728</v>
      </c>
      <c r="D418" s="823" t="s">
        <v>7570</v>
      </c>
      <c r="E418" s="823" t="s">
        <v>7571</v>
      </c>
      <c r="F418" s="832"/>
      <c r="G418" s="832"/>
      <c r="H418" s="832"/>
      <c r="I418" s="832"/>
      <c r="J418" s="832"/>
      <c r="K418" s="832"/>
      <c r="L418" s="832"/>
      <c r="M418" s="832"/>
      <c r="N418" s="832">
        <v>107</v>
      </c>
      <c r="O418" s="832">
        <v>28248</v>
      </c>
      <c r="P418" s="828"/>
      <c r="Q418" s="833">
        <v>264</v>
      </c>
    </row>
    <row r="419" spans="1:17" ht="14.45" customHeight="1" thickBot="1" x14ac:dyDescent="0.25">
      <c r="A419" s="814" t="s">
        <v>7641</v>
      </c>
      <c r="B419" s="815" t="s">
        <v>7513</v>
      </c>
      <c r="C419" s="815" t="s">
        <v>5728</v>
      </c>
      <c r="D419" s="815" t="s">
        <v>7572</v>
      </c>
      <c r="E419" s="815" t="s">
        <v>7573</v>
      </c>
      <c r="F419" s="834"/>
      <c r="G419" s="834"/>
      <c r="H419" s="834"/>
      <c r="I419" s="834"/>
      <c r="J419" s="834"/>
      <c r="K419" s="834"/>
      <c r="L419" s="834"/>
      <c r="M419" s="834"/>
      <c r="N419" s="834">
        <v>22</v>
      </c>
      <c r="O419" s="834">
        <v>3674</v>
      </c>
      <c r="P419" s="820"/>
      <c r="Q419" s="835">
        <v>167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3F5275A-E37D-4512-A5C2-0D1528A7D7A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705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1133</v>
      </c>
      <c r="D3" s="193">
        <f>SUBTOTAL(9,D6:D1048576)</f>
        <v>1240</v>
      </c>
      <c r="E3" s="193">
        <f>SUBTOTAL(9,E6:E1048576)</f>
        <v>2374</v>
      </c>
      <c r="F3" s="194">
        <f>IF(OR(E3=0,D3=0),"",E3/D3)</f>
        <v>1.9145161290322581</v>
      </c>
      <c r="G3" s="388">
        <f>SUBTOTAL(9,G6:G1048576)</f>
        <v>26756.762000000002</v>
      </c>
      <c r="H3" s="389">
        <f>SUBTOTAL(9,H6:H1048576)</f>
        <v>25379.299620000002</v>
      </c>
      <c r="I3" s="389">
        <f>SUBTOTAL(9,I6:I1048576)</f>
        <v>30726.728300000013</v>
      </c>
      <c r="J3" s="194">
        <f>IF(OR(I3=0,H3=0),"",I3/H3)</f>
        <v>1.2107004038750542</v>
      </c>
      <c r="K3" s="388">
        <f>SUBTOTAL(9,K6:K1048576)</f>
        <v>9215</v>
      </c>
      <c r="L3" s="389">
        <f>SUBTOTAL(9,L6:L1048576)</f>
        <v>8287.5</v>
      </c>
      <c r="M3" s="389">
        <f>SUBTOTAL(9,M6:M1048576)</f>
        <v>6111.5</v>
      </c>
      <c r="N3" s="195">
        <f>IF(OR(M3=0,E3=0),"",M3*1000/E3)</f>
        <v>2574.3470935130581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6638</v>
      </c>
      <c r="B6" s="978" t="s">
        <v>7643</v>
      </c>
      <c r="C6" s="983">
        <v>182</v>
      </c>
      <c r="D6" s="984">
        <v>155</v>
      </c>
      <c r="E6" s="984">
        <v>155</v>
      </c>
      <c r="F6" s="989"/>
      <c r="G6" s="983">
        <v>5253.9317599999986</v>
      </c>
      <c r="H6" s="984">
        <v>4522.0399600000001</v>
      </c>
      <c r="I6" s="984">
        <v>4460.6087999999991</v>
      </c>
      <c r="J6" s="989"/>
      <c r="K6" s="983">
        <v>2002</v>
      </c>
      <c r="L6" s="984">
        <v>1705</v>
      </c>
      <c r="M6" s="984">
        <v>1705</v>
      </c>
      <c r="N6" s="994">
        <v>11000</v>
      </c>
    </row>
    <row r="7" spans="1:14" ht="14.45" customHeight="1" x14ac:dyDescent="0.2">
      <c r="A7" s="976" t="s">
        <v>6688</v>
      </c>
      <c r="B7" s="979" t="s">
        <v>7643</v>
      </c>
      <c r="C7" s="985">
        <v>455</v>
      </c>
      <c r="D7" s="986">
        <v>450</v>
      </c>
      <c r="E7" s="986">
        <v>289</v>
      </c>
      <c r="F7" s="990"/>
      <c r="G7" s="985">
        <v>11514.720840000002</v>
      </c>
      <c r="H7" s="986">
        <v>11397.093119999998</v>
      </c>
      <c r="I7" s="986">
        <v>7292.1161600000078</v>
      </c>
      <c r="J7" s="990"/>
      <c r="K7" s="985">
        <v>4095</v>
      </c>
      <c r="L7" s="986">
        <v>4050</v>
      </c>
      <c r="M7" s="986">
        <v>2601</v>
      </c>
      <c r="N7" s="995">
        <v>9000</v>
      </c>
    </row>
    <row r="8" spans="1:14" ht="14.45" customHeight="1" x14ac:dyDescent="0.2">
      <c r="A8" s="976" t="s">
        <v>6679</v>
      </c>
      <c r="B8" s="979" t="s">
        <v>7643</v>
      </c>
      <c r="C8" s="985">
        <v>426</v>
      </c>
      <c r="D8" s="986">
        <v>285</v>
      </c>
      <c r="E8" s="986">
        <v>214</v>
      </c>
      <c r="F8" s="990"/>
      <c r="G8" s="985">
        <v>9235.5377599999974</v>
      </c>
      <c r="H8" s="986">
        <v>6234.7384400000001</v>
      </c>
      <c r="I8" s="986">
        <v>4631.1087599999973</v>
      </c>
      <c r="J8" s="990"/>
      <c r="K8" s="985">
        <v>2982</v>
      </c>
      <c r="L8" s="986">
        <v>1995</v>
      </c>
      <c r="M8" s="986">
        <v>1498</v>
      </c>
      <c r="N8" s="995">
        <v>7000</v>
      </c>
    </row>
    <row r="9" spans="1:14" ht="14.45" customHeight="1" x14ac:dyDescent="0.2">
      <c r="A9" s="976" t="s">
        <v>6640</v>
      </c>
      <c r="B9" s="979" t="s">
        <v>7643</v>
      </c>
      <c r="C9" s="985">
        <v>66</v>
      </c>
      <c r="D9" s="986">
        <v>267</v>
      </c>
      <c r="E9" s="986">
        <v>146</v>
      </c>
      <c r="F9" s="990"/>
      <c r="G9" s="985">
        <v>726.66876000000013</v>
      </c>
      <c r="H9" s="986">
        <v>2859.8715000000002</v>
      </c>
      <c r="I9" s="986">
        <v>1564.5240000000017</v>
      </c>
      <c r="J9" s="990"/>
      <c r="K9" s="985">
        <v>132</v>
      </c>
      <c r="L9" s="986">
        <v>534</v>
      </c>
      <c r="M9" s="986">
        <v>292</v>
      </c>
      <c r="N9" s="995">
        <v>2000</v>
      </c>
    </row>
    <row r="10" spans="1:14" ht="14.45" customHeight="1" x14ac:dyDescent="0.2">
      <c r="A10" s="976" t="s">
        <v>6681</v>
      </c>
      <c r="B10" s="979" t="s">
        <v>7643</v>
      </c>
      <c r="C10" s="985">
        <v>4</v>
      </c>
      <c r="D10" s="986"/>
      <c r="E10" s="986">
        <v>14</v>
      </c>
      <c r="F10" s="990"/>
      <c r="G10" s="985">
        <v>25.902879999999996</v>
      </c>
      <c r="H10" s="986"/>
      <c r="I10" s="986">
        <v>84.24</v>
      </c>
      <c r="J10" s="990"/>
      <c r="K10" s="985">
        <v>4</v>
      </c>
      <c r="L10" s="986"/>
      <c r="M10" s="986">
        <v>14</v>
      </c>
      <c r="N10" s="995">
        <v>1000</v>
      </c>
    </row>
    <row r="11" spans="1:14" ht="14.45" customHeight="1" x14ac:dyDescent="0.2">
      <c r="A11" s="976" t="s">
        <v>6677</v>
      </c>
      <c r="B11" s="979" t="s">
        <v>7643</v>
      </c>
      <c r="C11" s="985"/>
      <c r="D11" s="986">
        <v>7</v>
      </c>
      <c r="E11" s="986">
        <v>3</v>
      </c>
      <c r="F11" s="990"/>
      <c r="G11" s="985"/>
      <c r="H11" s="986">
        <v>34.534800000000004</v>
      </c>
      <c r="I11" s="986">
        <v>14.812199999999999</v>
      </c>
      <c r="J11" s="990"/>
      <c r="K11" s="985"/>
      <c r="L11" s="986">
        <v>3.5</v>
      </c>
      <c r="M11" s="986">
        <v>1.5</v>
      </c>
      <c r="N11" s="995">
        <v>500</v>
      </c>
    </row>
    <row r="12" spans="1:14" ht="14.45" customHeight="1" x14ac:dyDescent="0.2">
      <c r="A12" s="976" t="s">
        <v>6724</v>
      </c>
      <c r="B12" s="979" t="s">
        <v>7644</v>
      </c>
      <c r="C12" s="985"/>
      <c r="D12" s="986">
        <v>26</v>
      </c>
      <c r="E12" s="986">
        <v>830</v>
      </c>
      <c r="F12" s="990"/>
      <c r="G12" s="985"/>
      <c r="H12" s="986">
        <v>223.51680000000002</v>
      </c>
      <c r="I12" s="986">
        <v>9495.346800000003</v>
      </c>
      <c r="J12" s="990"/>
      <c r="K12" s="985"/>
      <c r="L12" s="986">
        <v>0</v>
      </c>
      <c r="M12" s="986">
        <v>0</v>
      </c>
      <c r="N12" s="995">
        <v>0</v>
      </c>
    </row>
    <row r="13" spans="1:14" ht="14.45" customHeight="1" x14ac:dyDescent="0.2">
      <c r="A13" s="976" t="s">
        <v>6718</v>
      </c>
      <c r="B13" s="979" t="s">
        <v>7644</v>
      </c>
      <c r="C13" s="985"/>
      <c r="D13" s="986">
        <v>50</v>
      </c>
      <c r="E13" s="986">
        <v>486</v>
      </c>
      <c r="F13" s="990"/>
      <c r="G13" s="985"/>
      <c r="H13" s="986">
        <v>107.505</v>
      </c>
      <c r="I13" s="986">
        <v>1375.6510799999996</v>
      </c>
      <c r="J13" s="990"/>
      <c r="K13" s="985"/>
      <c r="L13" s="986">
        <v>0</v>
      </c>
      <c r="M13" s="986">
        <v>0</v>
      </c>
      <c r="N13" s="995">
        <v>0</v>
      </c>
    </row>
    <row r="14" spans="1:14" ht="14.45" customHeight="1" thickBot="1" x14ac:dyDescent="0.25">
      <c r="A14" s="977" t="s">
        <v>6726</v>
      </c>
      <c r="B14" s="980" t="s">
        <v>7644</v>
      </c>
      <c r="C14" s="987"/>
      <c r="D14" s="988"/>
      <c r="E14" s="988">
        <v>237</v>
      </c>
      <c r="F14" s="991"/>
      <c r="G14" s="987"/>
      <c r="H14" s="988"/>
      <c r="I14" s="988">
        <v>1808.3205</v>
      </c>
      <c r="J14" s="991"/>
      <c r="K14" s="987"/>
      <c r="L14" s="988"/>
      <c r="M14" s="988">
        <v>0</v>
      </c>
      <c r="N14" s="996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0E80283-24E8-432B-92E7-62D8641C26F7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705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0.20584119564864461</v>
      </c>
      <c r="F4" s="323">
        <f t="shared" si="0"/>
        <v>0.2038115727498436</v>
      </c>
      <c r="G4" s="323">
        <f t="shared" si="0"/>
        <v>1.6087495695585305E-2</v>
      </c>
      <c r="H4" s="323">
        <f t="shared" si="0"/>
        <v>1.6087495695585305E-2</v>
      </c>
      <c r="I4" s="323">
        <f t="shared" si="0"/>
        <v>1.6087495695585305E-2</v>
      </c>
      <c r="J4" s="323">
        <f t="shared" si="0"/>
        <v>1.6087495695585305E-2</v>
      </c>
      <c r="K4" s="323">
        <f t="shared" si="0"/>
        <v>1.6087495695585305E-2</v>
      </c>
      <c r="L4" s="323">
        <f t="shared" si="0"/>
        <v>1.6087495695585305E-2</v>
      </c>
      <c r="M4" s="323">
        <f t="shared" si="0"/>
        <v>1.6087495695585305E-2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107190.61889000001</v>
      </c>
      <c r="H6" s="325">
        <f t="shared" si="1"/>
        <v>107190.61889000001</v>
      </c>
      <c r="I6" s="325">
        <f t="shared" si="1"/>
        <v>107190.61889000001</v>
      </c>
      <c r="J6" s="325">
        <f t="shared" si="1"/>
        <v>107190.61889000001</v>
      </c>
      <c r="K6" s="325">
        <f t="shared" si="1"/>
        <v>107190.61889000001</v>
      </c>
      <c r="L6" s="325">
        <f t="shared" si="1"/>
        <v>107190.61889000001</v>
      </c>
      <c r="M6" s="325">
        <f t="shared" si="1"/>
        <v>107190.61889000001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/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466296.33</v>
      </c>
      <c r="C9" s="324">
        <v>419689.65</v>
      </c>
      <c r="D9" s="324">
        <v>259806</v>
      </c>
      <c r="E9" s="324">
        <v>199244.99000000002</v>
      </c>
      <c r="F9" s="324">
        <v>379391.65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466.29633000000001</v>
      </c>
      <c r="C10" s="325">
        <f t="shared" ref="C10:M10" si="3">C9/1000+B10</f>
        <v>885.98598000000004</v>
      </c>
      <c r="D10" s="325">
        <f t="shared" si="3"/>
        <v>1145.79198</v>
      </c>
      <c r="E10" s="325">
        <f t="shared" si="3"/>
        <v>1345.0369700000001</v>
      </c>
      <c r="F10" s="325">
        <f t="shared" si="3"/>
        <v>1724.4286200000001</v>
      </c>
      <c r="G10" s="325">
        <f t="shared" si="3"/>
        <v>1724.4286200000001</v>
      </c>
      <c r="H10" s="325">
        <f t="shared" si="3"/>
        <v>1724.4286200000001</v>
      </c>
      <c r="I10" s="325">
        <f t="shared" si="3"/>
        <v>1724.4286200000001</v>
      </c>
      <c r="J10" s="325">
        <f t="shared" si="3"/>
        <v>1724.4286200000001</v>
      </c>
      <c r="K10" s="325">
        <f t="shared" si="3"/>
        <v>1724.4286200000001</v>
      </c>
      <c r="L10" s="325">
        <f t="shared" si="3"/>
        <v>1724.4286200000001</v>
      </c>
      <c r="M10" s="325">
        <f t="shared" si="3"/>
        <v>1724.4286200000001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83562A8-9D8B-443B-A811-3E008732CB2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705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9112.1775200000011</v>
      </c>
      <c r="Q7" s="185">
        <v>0.36996254647750815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1222.93</v>
      </c>
      <c r="Q8" s="185">
        <v>0.27857433407962739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5870.6768600000005</v>
      </c>
      <c r="Q9" s="185">
        <v>0.38307842482358156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89.77239999999999</v>
      </c>
      <c r="Q10" s="185">
        <v>0.50082695438256652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580.98604999999998</v>
      </c>
      <c r="Q11" s="185">
        <v>0.37199610392300486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135.33000000000001</v>
      </c>
      <c r="Q12" s="185">
        <v>9.7653127265720049E-2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698.92295999999999</v>
      </c>
      <c r="Q13" s="185">
        <v>1.0836014885400931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652.82499999999993</v>
      </c>
      <c r="Q14" s="185">
        <v>0.45987585215234905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225.32183999999998</v>
      </c>
      <c r="Q17" s="185">
        <v>0.19860916484499172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55.198999999999998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2465.7528899999998</v>
      </c>
      <c r="Q19" s="185">
        <v>0.45390893409860661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81341.380090000006</v>
      </c>
      <c r="Q20" s="185">
        <v>0.38707921356603214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4630.1894000000002</v>
      </c>
      <c r="Q21" s="185">
        <v>0.4450691653537226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29.329749999999997</v>
      </c>
      <c r="Q22" s="185">
        <v>0.50291879460815625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79.825130000004719</v>
      </c>
      <c r="Q24" s="185">
        <v>0.33439643452527829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107190.61889000001</v>
      </c>
      <c r="Q25" s="186">
        <v>0.38704668342419218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13948.53182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121139.15071000002</v>
      </c>
      <c r="Q27" s="186">
        <v>0.43741240605434173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208.52038999999999</v>
      </c>
      <c r="Q28" s="185">
        <v>0.19417743048497629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49063D9-3A63-4FD7-B6B0-8FF85961290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705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1" t="s">
        <v>66</v>
      </c>
      <c r="B6" s="707">
        <v>17850.698833000002</v>
      </c>
      <c r="C6" s="708">
        <v>-36165.801930000001</v>
      </c>
      <c r="D6" s="708">
        <v>-54016.500763000004</v>
      </c>
      <c r="E6" s="709">
        <v>-2.0260160270667651</v>
      </c>
      <c r="F6" s="707">
        <v>-275423.15820530098</v>
      </c>
      <c r="G6" s="708">
        <v>-114759.64925220875</v>
      </c>
      <c r="H6" s="708">
        <v>-3515.5152699999999</v>
      </c>
      <c r="I6" s="708">
        <v>-7242.3120999999992</v>
      </c>
      <c r="J6" s="708">
        <v>107517.33715220875</v>
      </c>
      <c r="K6" s="710">
        <v>2.6295218409345105E-2</v>
      </c>
      <c r="L6" s="270"/>
      <c r="M6" s="706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1" t="s">
        <v>331</v>
      </c>
      <c r="B7" s="707">
        <v>239977.78872200099</v>
      </c>
      <c r="C7" s="708">
        <v>262802.39129</v>
      </c>
      <c r="D7" s="708">
        <v>22824.602567999013</v>
      </c>
      <c r="E7" s="709">
        <v>1.095111312965884</v>
      </c>
      <c r="F7" s="707">
        <v>276944.93579349999</v>
      </c>
      <c r="G7" s="708">
        <v>115393.72324729165</v>
      </c>
      <c r="H7" s="708">
        <v>21686.223550000002</v>
      </c>
      <c r="I7" s="708">
        <v>107190.61889</v>
      </c>
      <c r="J7" s="708">
        <v>-8203.1043572916533</v>
      </c>
      <c r="K7" s="710">
        <v>0.38704668342419213</v>
      </c>
      <c r="L7" s="270"/>
      <c r="M7" s="706" t="str">
        <f t="shared" si="0"/>
        <v/>
      </c>
    </row>
    <row r="8" spans="1:13" ht="14.45" customHeight="1" x14ac:dyDescent="0.2">
      <c r="A8" s="711" t="s">
        <v>332</v>
      </c>
      <c r="B8" s="707">
        <v>48560.162472000004</v>
      </c>
      <c r="C8" s="708">
        <v>49386.862079999999</v>
      </c>
      <c r="D8" s="708">
        <v>826.69960799999535</v>
      </c>
      <c r="E8" s="709">
        <v>1.0170242348030996</v>
      </c>
      <c r="F8" s="707">
        <v>49536.405913400005</v>
      </c>
      <c r="G8" s="708">
        <v>20640.169130583337</v>
      </c>
      <c r="H8" s="708">
        <v>3710.0727999999999</v>
      </c>
      <c r="I8" s="708">
        <v>18364.41417</v>
      </c>
      <c r="J8" s="708">
        <v>-2275.7549605833374</v>
      </c>
      <c r="K8" s="710">
        <v>0.37072560738671345</v>
      </c>
      <c r="L8" s="270"/>
      <c r="M8" s="706" t="str">
        <f t="shared" si="0"/>
        <v/>
      </c>
    </row>
    <row r="9" spans="1:13" ht="14.45" customHeight="1" x14ac:dyDescent="0.2">
      <c r="A9" s="711" t="s">
        <v>333</v>
      </c>
      <c r="B9" s="707">
        <v>47114.110158000003</v>
      </c>
      <c r="C9" s="708">
        <v>47945.032079999997</v>
      </c>
      <c r="D9" s="708">
        <v>830.92192199999408</v>
      </c>
      <c r="E9" s="709">
        <v>1.0176363709133729</v>
      </c>
      <c r="F9" s="707">
        <v>48116.838008400002</v>
      </c>
      <c r="G9" s="708">
        <v>20048.6825035</v>
      </c>
      <c r="H9" s="708">
        <v>3610.1867999999999</v>
      </c>
      <c r="I9" s="708">
        <v>17711.589170000003</v>
      </c>
      <c r="J9" s="708">
        <v>-2337.0933334999972</v>
      </c>
      <c r="K9" s="710">
        <v>0.36809545063846466</v>
      </c>
      <c r="L9" s="270"/>
      <c r="M9" s="706" t="str">
        <f t="shared" si="0"/>
        <v/>
      </c>
    </row>
    <row r="10" spans="1:13" ht="14.45" customHeight="1" x14ac:dyDescent="0.2">
      <c r="A10" s="711" t="s">
        <v>334</v>
      </c>
      <c r="B10" s="707">
        <v>0</v>
      </c>
      <c r="C10" s="708">
        <v>2.6429999999999999E-2</v>
      </c>
      <c r="D10" s="708">
        <v>2.6429999999999999E-2</v>
      </c>
      <c r="E10" s="709">
        <v>0</v>
      </c>
      <c r="F10" s="707">
        <v>0</v>
      </c>
      <c r="G10" s="708">
        <v>0</v>
      </c>
      <c r="H10" s="708">
        <v>-1.4000000000000001E-4</v>
      </c>
      <c r="I10" s="708">
        <v>1.3799999999999999E-3</v>
      </c>
      <c r="J10" s="708">
        <v>1.3799999999999999E-3</v>
      </c>
      <c r="K10" s="710">
        <v>0</v>
      </c>
      <c r="L10" s="270"/>
      <c r="M10" s="706" t="str">
        <f t="shared" si="0"/>
        <v>X</v>
      </c>
    </row>
    <row r="11" spans="1:13" ht="14.45" customHeight="1" x14ac:dyDescent="0.2">
      <c r="A11" s="711" t="s">
        <v>335</v>
      </c>
      <c r="B11" s="707">
        <v>0</v>
      </c>
      <c r="C11" s="708">
        <v>2.6429999999999999E-2</v>
      </c>
      <c r="D11" s="708">
        <v>2.6429999999999999E-2</v>
      </c>
      <c r="E11" s="709">
        <v>0</v>
      </c>
      <c r="F11" s="707">
        <v>0</v>
      </c>
      <c r="G11" s="708">
        <v>0</v>
      </c>
      <c r="H11" s="708">
        <v>-1.4000000000000001E-4</v>
      </c>
      <c r="I11" s="708">
        <v>1.3799999999999999E-3</v>
      </c>
      <c r="J11" s="708">
        <v>1.3799999999999999E-3</v>
      </c>
      <c r="K11" s="710">
        <v>0</v>
      </c>
      <c r="L11" s="270"/>
      <c r="M11" s="706" t="str">
        <f t="shared" si="0"/>
        <v/>
      </c>
    </row>
    <row r="12" spans="1:13" ht="14.45" customHeight="1" x14ac:dyDescent="0.2">
      <c r="A12" s="711" t="s">
        <v>336</v>
      </c>
      <c r="B12" s="707">
        <v>24276.6378</v>
      </c>
      <c r="C12" s="708">
        <v>25333.650460000001</v>
      </c>
      <c r="D12" s="708">
        <v>1057.0126600000003</v>
      </c>
      <c r="E12" s="709">
        <v>1.0435403233638885</v>
      </c>
      <c r="F12" s="707">
        <v>24630.000000700002</v>
      </c>
      <c r="G12" s="708">
        <v>10262.500000291668</v>
      </c>
      <c r="H12" s="708">
        <v>1848.7487599999999</v>
      </c>
      <c r="I12" s="708">
        <v>9112.1775199999993</v>
      </c>
      <c r="J12" s="708">
        <v>-1150.3224802916684</v>
      </c>
      <c r="K12" s="710">
        <v>0.36996254647750809</v>
      </c>
      <c r="L12" s="270"/>
      <c r="M12" s="706" t="str">
        <f t="shared" si="0"/>
        <v>X</v>
      </c>
    </row>
    <row r="13" spans="1:13" ht="14.45" customHeight="1" x14ac:dyDescent="0.2">
      <c r="A13" s="711" t="s">
        <v>337</v>
      </c>
      <c r="B13" s="707">
        <v>15716.637804</v>
      </c>
      <c r="C13" s="708">
        <v>15601.46545</v>
      </c>
      <c r="D13" s="708">
        <v>-115.17235400000027</v>
      </c>
      <c r="E13" s="709">
        <v>0.99267194705150685</v>
      </c>
      <c r="F13" s="707">
        <v>15500.0000002</v>
      </c>
      <c r="G13" s="708">
        <v>6458.3333334166664</v>
      </c>
      <c r="H13" s="708">
        <v>1120.70965</v>
      </c>
      <c r="I13" s="708">
        <v>5631.9600199999995</v>
      </c>
      <c r="J13" s="708">
        <v>-826.37331341666686</v>
      </c>
      <c r="K13" s="710">
        <v>0.36335225935015025</v>
      </c>
      <c r="L13" s="270"/>
      <c r="M13" s="706" t="str">
        <f t="shared" si="0"/>
        <v/>
      </c>
    </row>
    <row r="14" spans="1:13" ht="14.45" customHeight="1" x14ac:dyDescent="0.2">
      <c r="A14" s="711" t="s">
        <v>338</v>
      </c>
      <c r="B14" s="707">
        <v>680</v>
      </c>
      <c r="C14" s="708">
        <v>737.20465999999999</v>
      </c>
      <c r="D14" s="708">
        <v>57.20465999999999</v>
      </c>
      <c r="E14" s="709">
        <v>1.0841244999999999</v>
      </c>
      <c r="F14" s="707">
        <v>659.99999990000003</v>
      </c>
      <c r="G14" s="708">
        <v>274.99999995833332</v>
      </c>
      <c r="H14" s="708">
        <v>53.762839999999997</v>
      </c>
      <c r="I14" s="708">
        <v>267.01314000000002</v>
      </c>
      <c r="J14" s="708">
        <v>-7.986859958333298</v>
      </c>
      <c r="K14" s="710">
        <v>0.40456536369766144</v>
      </c>
      <c r="L14" s="270"/>
      <c r="M14" s="706" t="str">
        <f t="shared" si="0"/>
        <v/>
      </c>
    </row>
    <row r="15" spans="1:13" ht="14.45" customHeight="1" x14ac:dyDescent="0.2">
      <c r="A15" s="711" t="s">
        <v>339</v>
      </c>
      <c r="B15" s="707">
        <v>630.000001</v>
      </c>
      <c r="C15" s="708">
        <v>816.36484999999993</v>
      </c>
      <c r="D15" s="708">
        <v>186.36484899999994</v>
      </c>
      <c r="E15" s="709">
        <v>1.2958172201653695</v>
      </c>
      <c r="F15" s="707">
        <v>720.00000020000004</v>
      </c>
      <c r="G15" s="708">
        <v>300.00000008333336</v>
      </c>
      <c r="H15" s="708">
        <v>48.464510000000004</v>
      </c>
      <c r="I15" s="708">
        <v>341.42998999999998</v>
      </c>
      <c r="J15" s="708">
        <v>41.429989916666614</v>
      </c>
      <c r="K15" s="710">
        <v>0.47420831931271984</v>
      </c>
      <c r="L15" s="270"/>
      <c r="M15" s="706" t="str">
        <f t="shared" si="0"/>
        <v/>
      </c>
    </row>
    <row r="16" spans="1:13" ht="14.45" customHeight="1" x14ac:dyDescent="0.2">
      <c r="A16" s="711" t="s">
        <v>340</v>
      </c>
      <c r="B16" s="707">
        <v>3659.9999989999997</v>
      </c>
      <c r="C16" s="708">
        <v>4216.0288</v>
      </c>
      <c r="D16" s="708">
        <v>556.02880100000039</v>
      </c>
      <c r="E16" s="709">
        <v>1.1519204374732024</v>
      </c>
      <c r="F16" s="707">
        <v>4400</v>
      </c>
      <c r="G16" s="708">
        <v>1833.3333333333335</v>
      </c>
      <c r="H16" s="708">
        <v>440.90890999999999</v>
      </c>
      <c r="I16" s="708">
        <v>1245.3595700000001</v>
      </c>
      <c r="J16" s="708">
        <v>-587.97376333333341</v>
      </c>
      <c r="K16" s="710">
        <v>0.28303626590909092</v>
      </c>
      <c r="L16" s="270"/>
      <c r="M16" s="706" t="str">
        <f t="shared" si="0"/>
        <v/>
      </c>
    </row>
    <row r="17" spans="1:13" ht="14.45" customHeight="1" x14ac:dyDescent="0.2">
      <c r="A17" s="711" t="s">
        <v>341</v>
      </c>
      <c r="B17" s="707">
        <v>0</v>
      </c>
      <c r="C17" s="708">
        <v>570.23230000000001</v>
      </c>
      <c r="D17" s="708">
        <v>570.23230000000001</v>
      </c>
      <c r="E17" s="709">
        <v>0</v>
      </c>
      <c r="F17" s="707">
        <v>0</v>
      </c>
      <c r="G17" s="708">
        <v>0</v>
      </c>
      <c r="H17" s="708">
        <v>35.067989999999995</v>
      </c>
      <c r="I17" s="708">
        <v>218.57899</v>
      </c>
      <c r="J17" s="708">
        <v>218.57899</v>
      </c>
      <c r="K17" s="710">
        <v>0</v>
      </c>
      <c r="L17" s="270"/>
      <c r="M17" s="706" t="str">
        <f t="shared" si="0"/>
        <v/>
      </c>
    </row>
    <row r="18" spans="1:13" ht="14.45" customHeight="1" x14ac:dyDescent="0.2">
      <c r="A18" s="711" t="s">
        <v>342</v>
      </c>
      <c r="B18" s="707">
        <v>0</v>
      </c>
      <c r="C18" s="708">
        <v>53.197540000000004</v>
      </c>
      <c r="D18" s="708">
        <v>53.197540000000004</v>
      </c>
      <c r="E18" s="709">
        <v>0</v>
      </c>
      <c r="F18" s="707">
        <v>0</v>
      </c>
      <c r="G18" s="708">
        <v>0</v>
      </c>
      <c r="H18" s="708">
        <v>0</v>
      </c>
      <c r="I18" s="708">
        <v>21.073720000000002</v>
      </c>
      <c r="J18" s="708">
        <v>21.073720000000002</v>
      </c>
      <c r="K18" s="710">
        <v>0</v>
      </c>
      <c r="L18" s="270"/>
      <c r="M18" s="706" t="str">
        <f t="shared" si="0"/>
        <v/>
      </c>
    </row>
    <row r="19" spans="1:13" ht="14.45" customHeight="1" x14ac:dyDescent="0.2">
      <c r="A19" s="711" t="s">
        <v>343</v>
      </c>
      <c r="B19" s="707">
        <v>2060</v>
      </c>
      <c r="C19" s="708">
        <v>1708.28198</v>
      </c>
      <c r="D19" s="708">
        <v>-351.71802000000002</v>
      </c>
      <c r="E19" s="709">
        <v>0.82926309708737866</v>
      </c>
      <c r="F19" s="707">
        <v>1790.0000001000001</v>
      </c>
      <c r="G19" s="708">
        <v>745.83333337500005</v>
      </c>
      <c r="H19" s="708">
        <v>94.243660000000006</v>
      </c>
      <c r="I19" s="708">
        <v>689.95689000000004</v>
      </c>
      <c r="J19" s="708">
        <v>-55.876443375000008</v>
      </c>
      <c r="K19" s="710">
        <v>0.38545077651477927</v>
      </c>
      <c r="L19" s="270"/>
      <c r="M19" s="706" t="str">
        <f t="shared" si="0"/>
        <v/>
      </c>
    </row>
    <row r="20" spans="1:13" ht="14.45" customHeight="1" x14ac:dyDescent="0.2">
      <c r="A20" s="711" t="s">
        <v>344</v>
      </c>
      <c r="B20" s="707">
        <v>910</v>
      </c>
      <c r="C20" s="708">
        <v>886.99738000000002</v>
      </c>
      <c r="D20" s="708">
        <v>-23.002619999999979</v>
      </c>
      <c r="E20" s="709">
        <v>0.97472239560439566</v>
      </c>
      <c r="F20" s="707">
        <v>859.99999979999996</v>
      </c>
      <c r="G20" s="708">
        <v>358.33333325000001</v>
      </c>
      <c r="H20" s="708">
        <v>4.6667800000000002</v>
      </c>
      <c r="I20" s="708">
        <v>359.43485999999996</v>
      </c>
      <c r="J20" s="708">
        <v>1.1015267499999482</v>
      </c>
      <c r="K20" s="710">
        <v>0.41794751172510403</v>
      </c>
      <c r="L20" s="270"/>
      <c r="M20" s="706" t="str">
        <f t="shared" si="0"/>
        <v/>
      </c>
    </row>
    <row r="21" spans="1:13" ht="14.45" customHeight="1" x14ac:dyDescent="0.2">
      <c r="A21" s="711" t="s">
        <v>345</v>
      </c>
      <c r="B21" s="707">
        <v>619.99999600000001</v>
      </c>
      <c r="C21" s="708">
        <v>743.87750000000005</v>
      </c>
      <c r="D21" s="708">
        <v>123.87750400000004</v>
      </c>
      <c r="E21" s="709">
        <v>1.1998024270954997</v>
      </c>
      <c r="F21" s="707">
        <v>700.00000049999994</v>
      </c>
      <c r="G21" s="708">
        <v>291.66666687499998</v>
      </c>
      <c r="H21" s="708">
        <v>50.924419999999998</v>
      </c>
      <c r="I21" s="708">
        <v>337.37034</v>
      </c>
      <c r="J21" s="708">
        <v>45.703673125000023</v>
      </c>
      <c r="K21" s="710">
        <v>0.48195762822717314</v>
      </c>
      <c r="L21" s="270"/>
      <c r="M21" s="706" t="str">
        <f t="shared" si="0"/>
        <v/>
      </c>
    </row>
    <row r="22" spans="1:13" ht="14.45" customHeight="1" x14ac:dyDescent="0.2">
      <c r="A22" s="711" t="s">
        <v>346</v>
      </c>
      <c r="B22" s="707">
        <v>4480.9999820000003</v>
      </c>
      <c r="C22" s="708">
        <v>4162.2232199999999</v>
      </c>
      <c r="D22" s="708">
        <v>-318.77676200000042</v>
      </c>
      <c r="E22" s="709">
        <v>0.92886035186777194</v>
      </c>
      <c r="F22" s="707">
        <v>4389.9593408000001</v>
      </c>
      <c r="G22" s="708">
        <v>1829.1497253333332</v>
      </c>
      <c r="H22" s="708">
        <v>368.01</v>
      </c>
      <c r="I22" s="708">
        <v>1222.93</v>
      </c>
      <c r="J22" s="708">
        <v>-606.21972533333314</v>
      </c>
      <c r="K22" s="710">
        <v>0.27857433407962739</v>
      </c>
      <c r="L22" s="270"/>
      <c r="M22" s="706" t="str">
        <f t="shared" si="0"/>
        <v>X</v>
      </c>
    </row>
    <row r="23" spans="1:13" ht="14.45" customHeight="1" x14ac:dyDescent="0.2">
      <c r="A23" s="711" t="s">
        <v>347</v>
      </c>
      <c r="B23" s="707">
        <v>4056.9725550000003</v>
      </c>
      <c r="C23" s="708">
        <v>3815.1032200000004</v>
      </c>
      <c r="D23" s="708">
        <v>-241.86933499999986</v>
      </c>
      <c r="E23" s="709">
        <v>0.94038181631228712</v>
      </c>
      <c r="F23" s="707">
        <v>4017.5799978</v>
      </c>
      <c r="G23" s="708">
        <v>1673.99166575</v>
      </c>
      <c r="H23" s="708">
        <v>317.07</v>
      </c>
      <c r="I23" s="708">
        <v>1088.5</v>
      </c>
      <c r="J23" s="708">
        <v>-585.49166575000004</v>
      </c>
      <c r="K23" s="710">
        <v>0.27093424414599221</v>
      </c>
      <c r="L23" s="270"/>
      <c r="M23" s="706" t="str">
        <f t="shared" si="0"/>
        <v/>
      </c>
    </row>
    <row r="24" spans="1:13" ht="14.45" customHeight="1" x14ac:dyDescent="0.2">
      <c r="A24" s="711" t="s">
        <v>348</v>
      </c>
      <c r="B24" s="707">
        <v>424.02742700000005</v>
      </c>
      <c r="C24" s="708">
        <v>347.12</v>
      </c>
      <c r="D24" s="708">
        <v>-76.907427000000041</v>
      </c>
      <c r="E24" s="709">
        <v>0.81862629136015763</v>
      </c>
      <c r="F24" s="707">
        <v>372.37934300000001</v>
      </c>
      <c r="G24" s="708">
        <v>155.15805958333334</v>
      </c>
      <c r="H24" s="708">
        <v>50.94</v>
      </c>
      <c r="I24" s="708">
        <v>134.43</v>
      </c>
      <c r="J24" s="708">
        <v>-20.728059583333334</v>
      </c>
      <c r="K24" s="710">
        <v>0.361002838978638</v>
      </c>
      <c r="L24" s="270"/>
      <c r="M24" s="706" t="str">
        <f t="shared" si="0"/>
        <v/>
      </c>
    </row>
    <row r="25" spans="1:13" ht="14.45" customHeight="1" x14ac:dyDescent="0.2">
      <c r="A25" s="711" t="s">
        <v>349</v>
      </c>
      <c r="B25" s="707">
        <v>15324.299183000001</v>
      </c>
      <c r="C25" s="708">
        <v>14404.500759999999</v>
      </c>
      <c r="D25" s="708">
        <v>-919.798423000002</v>
      </c>
      <c r="E25" s="709">
        <v>0.9399777822126848</v>
      </c>
      <c r="F25" s="707">
        <v>15324.999998900001</v>
      </c>
      <c r="G25" s="708">
        <v>6385.4166662083335</v>
      </c>
      <c r="H25" s="708">
        <v>1164.99542</v>
      </c>
      <c r="I25" s="708">
        <v>5870.6768600000096</v>
      </c>
      <c r="J25" s="708">
        <v>-514.7398062083239</v>
      </c>
      <c r="K25" s="710">
        <v>0.38307842482358212</v>
      </c>
      <c r="L25" s="270"/>
      <c r="M25" s="706" t="str">
        <f t="shared" si="0"/>
        <v>X</v>
      </c>
    </row>
    <row r="26" spans="1:13" ht="14.45" customHeight="1" x14ac:dyDescent="0.2">
      <c r="A26" s="711" t="s">
        <v>350</v>
      </c>
      <c r="B26" s="707">
        <v>1120.200002</v>
      </c>
      <c r="C26" s="708">
        <v>1169.1027199999999</v>
      </c>
      <c r="D26" s="708">
        <v>48.902717999999822</v>
      </c>
      <c r="E26" s="709">
        <v>1.0436553453960802</v>
      </c>
      <c r="F26" s="707">
        <v>999.99999969999999</v>
      </c>
      <c r="G26" s="708">
        <v>416.6666665416667</v>
      </c>
      <c r="H26" s="708">
        <v>80.623449999999991</v>
      </c>
      <c r="I26" s="708">
        <v>461.16581000000002</v>
      </c>
      <c r="J26" s="708">
        <v>44.499143458333322</v>
      </c>
      <c r="K26" s="710">
        <v>0.46116581013834979</v>
      </c>
      <c r="L26" s="270"/>
      <c r="M26" s="706" t="str">
        <f t="shared" si="0"/>
        <v/>
      </c>
    </row>
    <row r="27" spans="1:13" ht="14.45" customHeight="1" x14ac:dyDescent="0.2">
      <c r="A27" s="711" t="s">
        <v>351</v>
      </c>
      <c r="B27" s="707">
        <v>0</v>
      </c>
      <c r="C27" s="708">
        <v>9.6814999999999998</v>
      </c>
      <c r="D27" s="708">
        <v>9.6814999999999998</v>
      </c>
      <c r="E27" s="709">
        <v>0</v>
      </c>
      <c r="F27" s="707">
        <v>0</v>
      </c>
      <c r="G27" s="708">
        <v>0</v>
      </c>
      <c r="H27" s="708">
        <v>2.01335</v>
      </c>
      <c r="I27" s="708">
        <v>16.1068</v>
      </c>
      <c r="J27" s="708">
        <v>16.1068</v>
      </c>
      <c r="K27" s="710">
        <v>0</v>
      </c>
      <c r="L27" s="270"/>
      <c r="M27" s="706" t="str">
        <f t="shared" si="0"/>
        <v/>
      </c>
    </row>
    <row r="28" spans="1:13" ht="14.45" customHeight="1" x14ac:dyDescent="0.2">
      <c r="A28" s="711" t="s">
        <v>352</v>
      </c>
      <c r="B28" s="707">
        <v>3.9999989999999999</v>
      </c>
      <c r="C28" s="708">
        <v>1.9139699999999999</v>
      </c>
      <c r="D28" s="708">
        <v>-2.0860289999999999</v>
      </c>
      <c r="E28" s="709">
        <v>0.47849261962315492</v>
      </c>
      <c r="F28" s="707">
        <v>3</v>
      </c>
      <c r="G28" s="708">
        <v>1.25</v>
      </c>
      <c r="H28" s="708">
        <v>0</v>
      </c>
      <c r="I28" s="708">
        <v>0</v>
      </c>
      <c r="J28" s="708">
        <v>-1.25</v>
      </c>
      <c r="K28" s="710">
        <v>0</v>
      </c>
      <c r="L28" s="270"/>
      <c r="M28" s="706" t="str">
        <f t="shared" si="0"/>
        <v/>
      </c>
    </row>
    <row r="29" spans="1:13" ht="14.45" customHeight="1" x14ac:dyDescent="0.2">
      <c r="A29" s="711" t="s">
        <v>353</v>
      </c>
      <c r="B29" s="707">
        <v>1339</v>
      </c>
      <c r="C29" s="708">
        <v>1109.5205800000001</v>
      </c>
      <c r="D29" s="708">
        <v>-229.47941999999989</v>
      </c>
      <c r="E29" s="709">
        <v>0.82861880507841679</v>
      </c>
      <c r="F29" s="707">
        <v>1129.9999995999999</v>
      </c>
      <c r="G29" s="708">
        <v>470.83333316666659</v>
      </c>
      <c r="H29" s="708">
        <v>95.081800000000001</v>
      </c>
      <c r="I29" s="708">
        <v>468.83326</v>
      </c>
      <c r="J29" s="708">
        <v>-2.0000731666665956</v>
      </c>
      <c r="K29" s="710">
        <v>0.41489669041235283</v>
      </c>
      <c r="L29" s="270"/>
      <c r="M29" s="706" t="str">
        <f t="shared" si="0"/>
        <v/>
      </c>
    </row>
    <row r="30" spans="1:13" ht="14.45" customHeight="1" x14ac:dyDescent="0.2">
      <c r="A30" s="711" t="s">
        <v>354</v>
      </c>
      <c r="B30" s="707">
        <v>8252.0991780000004</v>
      </c>
      <c r="C30" s="708">
        <v>7373.4620300000006</v>
      </c>
      <c r="D30" s="708">
        <v>-878.6371479999998</v>
      </c>
      <c r="E30" s="709">
        <v>0.89352561947601938</v>
      </c>
      <c r="F30" s="707">
        <v>8745.9999996000006</v>
      </c>
      <c r="G30" s="708">
        <v>3644.1666665000002</v>
      </c>
      <c r="H30" s="708">
        <v>600.64395999999999</v>
      </c>
      <c r="I30" s="708">
        <v>3092.4212499999999</v>
      </c>
      <c r="J30" s="708">
        <v>-551.74541650000037</v>
      </c>
      <c r="K30" s="710">
        <v>0.35358120856865222</v>
      </c>
      <c r="L30" s="270"/>
      <c r="M30" s="706" t="str">
        <f t="shared" si="0"/>
        <v/>
      </c>
    </row>
    <row r="31" spans="1:13" ht="14.45" customHeight="1" x14ac:dyDescent="0.2">
      <c r="A31" s="711" t="s">
        <v>355</v>
      </c>
      <c r="B31" s="707">
        <v>5.0000039999999997</v>
      </c>
      <c r="C31" s="708">
        <v>6.6425000000000001</v>
      </c>
      <c r="D31" s="708">
        <v>1.6424960000000004</v>
      </c>
      <c r="E31" s="709">
        <v>1.3284989372008504</v>
      </c>
      <c r="F31" s="707">
        <v>5</v>
      </c>
      <c r="G31" s="708">
        <v>2.0833333333333335</v>
      </c>
      <c r="H31" s="708">
        <v>0.73809999999999998</v>
      </c>
      <c r="I31" s="708">
        <v>2.9523999999999999</v>
      </c>
      <c r="J31" s="708">
        <v>0.86906666666666643</v>
      </c>
      <c r="K31" s="710">
        <v>0.59048</v>
      </c>
      <c r="L31" s="270"/>
      <c r="M31" s="706" t="str">
        <f t="shared" si="0"/>
        <v/>
      </c>
    </row>
    <row r="32" spans="1:13" ht="14.45" customHeight="1" x14ac:dyDescent="0.2">
      <c r="A32" s="711" t="s">
        <v>356</v>
      </c>
      <c r="B32" s="707">
        <v>687.00000399999999</v>
      </c>
      <c r="C32" s="708">
        <v>894.28839000000005</v>
      </c>
      <c r="D32" s="708">
        <v>207.28838600000006</v>
      </c>
      <c r="E32" s="709">
        <v>1.3017298177482981</v>
      </c>
      <c r="F32" s="707">
        <v>849.99999990000003</v>
      </c>
      <c r="G32" s="708">
        <v>354.166666625</v>
      </c>
      <c r="H32" s="708">
        <v>38.406519999999993</v>
      </c>
      <c r="I32" s="708">
        <v>265.22646999999995</v>
      </c>
      <c r="J32" s="708">
        <v>-88.940196625000056</v>
      </c>
      <c r="K32" s="710">
        <v>0.31203114121318004</v>
      </c>
      <c r="L32" s="270"/>
      <c r="M32" s="706" t="str">
        <f t="shared" si="0"/>
        <v/>
      </c>
    </row>
    <row r="33" spans="1:13" ht="14.45" customHeight="1" x14ac:dyDescent="0.2">
      <c r="A33" s="711" t="s">
        <v>357</v>
      </c>
      <c r="B33" s="707">
        <v>51.000000999999997</v>
      </c>
      <c r="C33" s="708">
        <v>44.778980000000004</v>
      </c>
      <c r="D33" s="708">
        <v>-6.2210209999999933</v>
      </c>
      <c r="E33" s="709">
        <v>0.87801919847021193</v>
      </c>
      <c r="F33" s="707">
        <v>49.999999799999998</v>
      </c>
      <c r="G33" s="708">
        <v>20.833333249999999</v>
      </c>
      <c r="H33" s="708">
        <v>1.962</v>
      </c>
      <c r="I33" s="708">
        <v>18.524369999999998</v>
      </c>
      <c r="J33" s="708">
        <v>-2.3089632500000015</v>
      </c>
      <c r="K33" s="710">
        <v>0.37048740148194959</v>
      </c>
      <c r="L33" s="270"/>
      <c r="M33" s="706" t="str">
        <f t="shared" si="0"/>
        <v/>
      </c>
    </row>
    <row r="34" spans="1:13" ht="14.45" customHeight="1" x14ac:dyDescent="0.2">
      <c r="A34" s="711" t="s">
        <v>358</v>
      </c>
      <c r="B34" s="707">
        <v>497.99999699999995</v>
      </c>
      <c r="C34" s="708">
        <v>532.21968000000004</v>
      </c>
      <c r="D34" s="708">
        <v>34.219683000000089</v>
      </c>
      <c r="E34" s="709">
        <v>1.0687142233055076</v>
      </c>
      <c r="F34" s="707">
        <v>500.00000019999999</v>
      </c>
      <c r="G34" s="708">
        <v>208.33333341666668</v>
      </c>
      <c r="H34" s="708">
        <v>42.026949999999999</v>
      </c>
      <c r="I34" s="708">
        <v>166.80938</v>
      </c>
      <c r="J34" s="708">
        <v>-41.523953416666672</v>
      </c>
      <c r="K34" s="710">
        <v>0.33361875986655254</v>
      </c>
      <c r="L34" s="270"/>
      <c r="M34" s="706" t="str">
        <f t="shared" si="0"/>
        <v/>
      </c>
    </row>
    <row r="35" spans="1:13" ht="14.45" customHeight="1" x14ac:dyDescent="0.2">
      <c r="A35" s="711" t="s">
        <v>359</v>
      </c>
      <c r="B35" s="707">
        <v>520.000001</v>
      </c>
      <c r="C35" s="708">
        <v>514.53150000000005</v>
      </c>
      <c r="D35" s="708">
        <v>-5.4685009999999465</v>
      </c>
      <c r="E35" s="709">
        <v>0.98948365194330079</v>
      </c>
      <c r="F35" s="707">
        <v>440.0000005</v>
      </c>
      <c r="G35" s="708">
        <v>183.33333354166666</v>
      </c>
      <c r="H35" s="708">
        <v>66.522999999999996</v>
      </c>
      <c r="I35" s="708">
        <v>259.83710000000002</v>
      </c>
      <c r="J35" s="708">
        <v>76.503766458333359</v>
      </c>
      <c r="K35" s="710">
        <v>0.59053886296529678</v>
      </c>
      <c r="L35" s="270"/>
      <c r="M35" s="706" t="str">
        <f t="shared" si="0"/>
        <v/>
      </c>
    </row>
    <row r="36" spans="1:13" ht="14.45" customHeight="1" x14ac:dyDescent="0.2">
      <c r="A36" s="711" t="s">
        <v>360</v>
      </c>
      <c r="B36" s="707">
        <v>20</v>
      </c>
      <c r="C36" s="708">
        <v>63.853190000000005</v>
      </c>
      <c r="D36" s="708">
        <v>43.853190000000005</v>
      </c>
      <c r="E36" s="709">
        <v>3.1926595000000004</v>
      </c>
      <c r="F36" s="707">
        <v>20</v>
      </c>
      <c r="G36" s="708">
        <v>8.3333333333333339</v>
      </c>
      <c r="H36" s="708">
        <v>0</v>
      </c>
      <c r="I36" s="708">
        <v>0</v>
      </c>
      <c r="J36" s="708">
        <v>-8.3333333333333339</v>
      </c>
      <c r="K36" s="710">
        <v>0</v>
      </c>
      <c r="L36" s="270"/>
      <c r="M36" s="706" t="str">
        <f t="shared" si="0"/>
        <v/>
      </c>
    </row>
    <row r="37" spans="1:13" ht="14.45" customHeight="1" x14ac:dyDescent="0.2">
      <c r="A37" s="711" t="s">
        <v>361</v>
      </c>
      <c r="B37" s="707">
        <v>680</v>
      </c>
      <c r="C37" s="708">
        <v>630.60293000000001</v>
      </c>
      <c r="D37" s="708">
        <v>-49.397069999999985</v>
      </c>
      <c r="E37" s="709">
        <v>0.92735725000000002</v>
      </c>
      <c r="F37" s="707">
        <v>659.99999979999996</v>
      </c>
      <c r="G37" s="708">
        <v>274.99999991666664</v>
      </c>
      <c r="H37" s="708">
        <v>65.49042</v>
      </c>
      <c r="I37" s="708">
        <v>257.47226000000001</v>
      </c>
      <c r="J37" s="708">
        <v>-17.527739916666633</v>
      </c>
      <c r="K37" s="710">
        <v>0.39010948496669989</v>
      </c>
      <c r="L37" s="270"/>
      <c r="M37" s="706" t="str">
        <f t="shared" si="0"/>
        <v/>
      </c>
    </row>
    <row r="38" spans="1:13" ht="14.45" customHeight="1" x14ac:dyDescent="0.2">
      <c r="A38" s="711" t="s">
        <v>362</v>
      </c>
      <c r="B38" s="707">
        <v>2147.9999969999999</v>
      </c>
      <c r="C38" s="708">
        <v>2053.9027900000001</v>
      </c>
      <c r="D38" s="708">
        <v>-94.097206999999798</v>
      </c>
      <c r="E38" s="709">
        <v>0.95619310654961798</v>
      </c>
      <c r="F38" s="707">
        <v>1920.9999998000001</v>
      </c>
      <c r="G38" s="708">
        <v>800.41666658333338</v>
      </c>
      <c r="H38" s="708">
        <v>169.36186999999998</v>
      </c>
      <c r="I38" s="708">
        <v>859.20375999999999</v>
      </c>
      <c r="J38" s="708">
        <v>58.787093416666607</v>
      </c>
      <c r="K38" s="710">
        <v>0.44726900577275053</v>
      </c>
      <c r="L38" s="270"/>
      <c r="M38" s="706" t="str">
        <f t="shared" si="0"/>
        <v/>
      </c>
    </row>
    <row r="39" spans="1:13" ht="14.45" customHeight="1" x14ac:dyDescent="0.2">
      <c r="A39" s="711" t="s">
        <v>363</v>
      </c>
      <c r="B39" s="707">
        <v>0</v>
      </c>
      <c r="C39" s="708">
        <v>0</v>
      </c>
      <c r="D39" s="708">
        <v>0</v>
      </c>
      <c r="E39" s="709">
        <v>0</v>
      </c>
      <c r="F39" s="707">
        <v>0</v>
      </c>
      <c r="G39" s="708">
        <v>0</v>
      </c>
      <c r="H39" s="708">
        <v>2.1240000000000001</v>
      </c>
      <c r="I39" s="708">
        <v>2.1240000000000001</v>
      </c>
      <c r="J39" s="708">
        <v>2.1240000000000001</v>
      </c>
      <c r="K39" s="710">
        <v>0</v>
      </c>
      <c r="L39" s="270"/>
      <c r="M39" s="706" t="str">
        <f t="shared" si="0"/>
        <v/>
      </c>
    </row>
    <row r="40" spans="1:13" ht="14.45" customHeight="1" x14ac:dyDescent="0.2">
      <c r="A40" s="711" t="s">
        <v>364</v>
      </c>
      <c r="B40" s="707">
        <v>56.439743999999997</v>
      </c>
      <c r="C40" s="708">
        <v>177.74678</v>
      </c>
      <c r="D40" s="708">
        <v>121.30703600000001</v>
      </c>
      <c r="E40" s="709">
        <v>3.1493193874160736</v>
      </c>
      <c r="F40" s="707">
        <v>179.24833960000001</v>
      </c>
      <c r="G40" s="708">
        <v>74.686808166666665</v>
      </c>
      <c r="H40" s="708">
        <v>14.107569999999999</v>
      </c>
      <c r="I40" s="708">
        <v>89.77239999999999</v>
      </c>
      <c r="J40" s="708">
        <v>15.085591833333325</v>
      </c>
      <c r="K40" s="710">
        <v>0.50082695438256652</v>
      </c>
      <c r="L40" s="270"/>
      <c r="M40" s="706" t="str">
        <f t="shared" si="0"/>
        <v>X</v>
      </c>
    </row>
    <row r="41" spans="1:13" ht="14.45" customHeight="1" x14ac:dyDescent="0.2">
      <c r="A41" s="711" t="s">
        <v>365</v>
      </c>
      <c r="B41" s="707">
        <v>35.859791999999999</v>
      </c>
      <c r="C41" s="708">
        <v>145.24314999999999</v>
      </c>
      <c r="D41" s="708">
        <v>109.38335799999999</v>
      </c>
      <c r="E41" s="709">
        <v>4.0503065383089778</v>
      </c>
      <c r="F41" s="707">
        <v>144.9220933</v>
      </c>
      <c r="G41" s="708">
        <v>60.384205541666667</v>
      </c>
      <c r="H41" s="708">
        <v>11.56959</v>
      </c>
      <c r="I41" s="708">
        <v>77.93535</v>
      </c>
      <c r="J41" s="708">
        <v>17.551144458333333</v>
      </c>
      <c r="K41" s="710">
        <v>0.53777411176822965</v>
      </c>
      <c r="L41" s="270"/>
      <c r="M41" s="706" t="str">
        <f t="shared" si="0"/>
        <v/>
      </c>
    </row>
    <row r="42" spans="1:13" ht="14.45" customHeight="1" x14ac:dyDescent="0.2">
      <c r="A42" s="711" t="s">
        <v>366</v>
      </c>
      <c r="B42" s="707">
        <v>20.579952000000002</v>
      </c>
      <c r="C42" s="708">
        <v>32.503630000000001</v>
      </c>
      <c r="D42" s="708">
        <v>11.923677999999999</v>
      </c>
      <c r="E42" s="709">
        <v>1.5793831783475489</v>
      </c>
      <c r="F42" s="707">
        <v>34.326246300000001</v>
      </c>
      <c r="G42" s="708">
        <v>14.302602625</v>
      </c>
      <c r="H42" s="708">
        <v>2.5379800000000001</v>
      </c>
      <c r="I42" s="708">
        <v>11.83705</v>
      </c>
      <c r="J42" s="708">
        <v>-2.4655526250000008</v>
      </c>
      <c r="K42" s="710">
        <v>0.34483962786225186</v>
      </c>
      <c r="L42" s="270"/>
      <c r="M42" s="706" t="str">
        <f t="shared" si="0"/>
        <v/>
      </c>
    </row>
    <row r="43" spans="1:13" ht="14.45" customHeight="1" x14ac:dyDescent="0.2">
      <c r="A43" s="711" t="s">
        <v>367</v>
      </c>
      <c r="B43" s="707">
        <v>1456.2836029999999</v>
      </c>
      <c r="C43" s="708">
        <v>1755.6787099999999</v>
      </c>
      <c r="D43" s="708">
        <v>299.39510700000005</v>
      </c>
      <c r="E43" s="709">
        <v>1.2055884625654198</v>
      </c>
      <c r="F43" s="707">
        <v>1561.8068143</v>
      </c>
      <c r="G43" s="708">
        <v>650.75283929166676</v>
      </c>
      <c r="H43" s="708">
        <v>119.72211999999999</v>
      </c>
      <c r="I43" s="708">
        <v>580.98605000000009</v>
      </c>
      <c r="J43" s="708">
        <v>-69.766789291666669</v>
      </c>
      <c r="K43" s="710">
        <v>0.37199610392300492</v>
      </c>
      <c r="L43" s="270"/>
      <c r="M43" s="706" t="str">
        <f t="shared" si="0"/>
        <v>X</v>
      </c>
    </row>
    <row r="44" spans="1:13" ht="14.45" customHeight="1" x14ac:dyDescent="0.2">
      <c r="A44" s="711" t="s">
        <v>368</v>
      </c>
      <c r="B44" s="707">
        <v>0</v>
      </c>
      <c r="C44" s="708">
        <v>143.18745999999999</v>
      </c>
      <c r="D44" s="708">
        <v>143.18745999999999</v>
      </c>
      <c r="E44" s="709">
        <v>0</v>
      </c>
      <c r="F44" s="707">
        <v>0</v>
      </c>
      <c r="G44" s="708">
        <v>0</v>
      </c>
      <c r="H44" s="708">
        <v>0</v>
      </c>
      <c r="I44" s="708">
        <v>10.06357</v>
      </c>
      <c r="J44" s="708">
        <v>10.06357</v>
      </c>
      <c r="K44" s="710">
        <v>0</v>
      </c>
      <c r="L44" s="270"/>
      <c r="M44" s="706" t="str">
        <f t="shared" si="0"/>
        <v/>
      </c>
    </row>
    <row r="45" spans="1:13" ht="14.45" customHeight="1" x14ac:dyDescent="0.2">
      <c r="A45" s="711" t="s">
        <v>369</v>
      </c>
      <c r="B45" s="707">
        <v>106</v>
      </c>
      <c r="C45" s="708">
        <v>120.28314999999999</v>
      </c>
      <c r="D45" s="708">
        <v>14.283149999999992</v>
      </c>
      <c r="E45" s="709">
        <v>1.1347466981132075</v>
      </c>
      <c r="F45" s="707">
        <v>124.99999980000001</v>
      </c>
      <c r="G45" s="708">
        <v>52.08333325000001</v>
      </c>
      <c r="H45" s="708">
        <v>8.7733999999999988</v>
      </c>
      <c r="I45" s="708">
        <v>42.504959999999997</v>
      </c>
      <c r="J45" s="708">
        <v>-9.5783732500000127</v>
      </c>
      <c r="K45" s="710">
        <v>0.34003968054406342</v>
      </c>
      <c r="L45" s="270"/>
      <c r="M45" s="706" t="str">
        <f t="shared" si="0"/>
        <v/>
      </c>
    </row>
    <row r="46" spans="1:13" ht="14.45" customHeight="1" x14ac:dyDescent="0.2">
      <c r="A46" s="711" t="s">
        <v>370</v>
      </c>
      <c r="B46" s="707">
        <v>759.73951299999999</v>
      </c>
      <c r="C46" s="708">
        <v>804.00116000000003</v>
      </c>
      <c r="D46" s="708">
        <v>44.261647000000039</v>
      </c>
      <c r="E46" s="709">
        <v>1.0582589772450075</v>
      </c>
      <c r="F46" s="707">
        <v>799.99999969999999</v>
      </c>
      <c r="G46" s="708">
        <v>333.33333320833333</v>
      </c>
      <c r="H46" s="708">
        <v>66.882170000000002</v>
      </c>
      <c r="I46" s="708">
        <v>307.12950000000001</v>
      </c>
      <c r="J46" s="708">
        <v>-26.203833208333322</v>
      </c>
      <c r="K46" s="710">
        <v>0.38391187514396696</v>
      </c>
      <c r="L46" s="270"/>
      <c r="M46" s="706" t="str">
        <f t="shared" si="0"/>
        <v/>
      </c>
    </row>
    <row r="47" spans="1:13" ht="14.45" customHeight="1" x14ac:dyDescent="0.2">
      <c r="A47" s="711" t="s">
        <v>371</v>
      </c>
      <c r="B47" s="707">
        <v>156</v>
      </c>
      <c r="C47" s="708">
        <v>182.60623000000001</v>
      </c>
      <c r="D47" s="708">
        <v>26.606230000000011</v>
      </c>
      <c r="E47" s="709">
        <v>1.1705527564102565</v>
      </c>
      <c r="F47" s="707">
        <v>179.99999990000001</v>
      </c>
      <c r="G47" s="708">
        <v>74.999999958333333</v>
      </c>
      <c r="H47" s="708">
        <v>12.83502</v>
      </c>
      <c r="I47" s="708">
        <v>49.467589999999994</v>
      </c>
      <c r="J47" s="708">
        <v>-25.532409958333339</v>
      </c>
      <c r="K47" s="710">
        <v>0.27481994459712217</v>
      </c>
      <c r="L47" s="270"/>
      <c r="M47" s="706" t="str">
        <f t="shared" si="0"/>
        <v/>
      </c>
    </row>
    <row r="48" spans="1:13" ht="14.45" customHeight="1" x14ac:dyDescent="0.2">
      <c r="A48" s="711" t="s">
        <v>372</v>
      </c>
      <c r="B48" s="707">
        <v>21.991724999999999</v>
      </c>
      <c r="C48" s="708">
        <v>7.7978000000000005</v>
      </c>
      <c r="D48" s="708">
        <v>-14.193924999999998</v>
      </c>
      <c r="E48" s="709">
        <v>0.35457882453513767</v>
      </c>
      <c r="F48" s="707">
        <v>6.9799802</v>
      </c>
      <c r="G48" s="708">
        <v>2.9083250833333336</v>
      </c>
      <c r="H48" s="708">
        <v>5.7000000000000002E-2</v>
      </c>
      <c r="I48" s="708">
        <v>3.121</v>
      </c>
      <c r="J48" s="708">
        <v>0.21267491666666638</v>
      </c>
      <c r="K48" s="710">
        <v>0.44713593886698993</v>
      </c>
      <c r="L48" s="270"/>
      <c r="M48" s="706" t="str">
        <f t="shared" si="0"/>
        <v/>
      </c>
    </row>
    <row r="49" spans="1:13" ht="14.45" customHeight="1" x14ac:dyDescent="0.2">
      <c r="A49" s="711" t="s">
        <v>373</v>
      </c>
      <c r="B49" s="707">
        <v>0</v>
      </c>
      <c r="C49" s="708">
        <v>7.1999999999999995E-2</v>
      </c>
      <c r="D49" s="708">
        <v>7.1999999999999995E-2</v>
      </c>
      <c r="E49" s="709">
        <v>0</v>
      </c>
      <c r="F49" s="707">
        <v>0</v>
      </c>
      <c r="G49" s="708">
        <v>0</v>
      </c>
      <c r="H49" s="708">
        <v>0</v>
      </c>
      <c r="I49" s="708">
        <v>0</v>
      </c>
      <c r="J49" s="708">
        <v>0</v>
      </c>
      <c r="K49" s="710">
        <v>0</v>
      </c>
      <c r="L49" s="270"/>
      <c r="M49" s="706" t="str">
        <f t="shared" si="0"/>
        <v/>
      </c>
    </row>
    <row r="50" spans="1:13" ht="14.45" customHeight="1" x14ac:dyDescent="0.2">
      <c r="A50" s="711" t="s">
        <v>374</v>
      </c>
      <c r="B50" s="707">
        <v>0</v>
      </c>
      <c r="C50" s="708">
        <v>14.550180000000001</v>
      </c>
      <c r="D50" s="708">
        <v>14.550180000000001</v>
      </c>
      <c r="E50" s="709">
        <v>0</v>
      </c>
      <c r="F50" s="707">
        <v>0</v>
      </c>
      <c r="G50" s="708">
        <v>0</v>
      </c>
      <c r="H50" s="708">
        <v>1.4368800000000002</v>
      </c>
      <c r="I50" s="708">
        <v>9.0659299999999998</v>
      </c>
      <c r="J50" s="708">
        <v>9.0659299999999998</v>
      </c>
      <c r="K50" s="710">
        <v>0</v>
      </c>
      <c r="L50" s="270"/>
      <c r="M50" s="706" t="str">
        <f t="shared" si="0"/>
        <v/>
      </c>
    </row>
    <row r="51" spans="1:13" ht="14.45" customHeight="1" x14ac:dyDescent="0.2">
      <c r="A51" s="711" t="s">
        <v>375</v>
      </c>
      <c r="B51" s="707">
        <v>0</v>
      </c>
      <c r="C51" s="708">
        <v>12.42032</v>
      </c>
      <c r="D51" s="708">
        <v>12.42032</v>
      </c>
      <c r="E51" s="709">
        <v>0</v>
      </c>
      <c r="F51" s="707">
        <v>0</v>
      </c>
      <c r="G51" s="708">
        <v>0</v>
      </c>
      <c r="H51" s="708">
        <v>0</v>
      </c>
      <c r="I51" s="708">
        <v>3.1996100000000003</v>
      </c>
      <c r="J51" s="708">
        <v>3.1996100000000003</v>
      </c>
      <c r="K51" s="710">
        <v>0</v>
      </c>
      <c r="L51" s="270"/>
      <c r="M51" s="706" t="str">
        <f t="shared" si="0"/>
        <v/>
      </c>
    </row>
    <row r="52" spans="1:13" ht="14.45" customHeight="1" x14ac:dyDescent="0.2">
      <c r="A52" s="711" t="s">
        <v>376</v>
      </c>
      <c r="B52" s="707">
        <v>36.552358999999996</v>
      </c>
      <c r="C52" s="708">
        <v>37.331530000000001</v>
      </c>
      <c r="D52" s="708">
        <v>0.77917100000000517</v>
      </c>
      <c r="E52" s="709">
        <v>1.021316572208103</v>
      </c>
      <c r="F52" s="707">
        <v>35.017222000000004</v>
      </c>
      <c r="G52" s="708">
        <v>14.590509166666667</v>
      </c>
      <c r="H52" s="708">
        <v>0.45979999999999999</v>
      </c>
      <c r="I52" s="708">
        <v>9.3587500000000006</v>
      </c>
      <c r="J52" s="708">
        <v>-5.2317591666666665</v>
      </c>
      <c r="K52" s="710">
        <v>0.26726134928693085</v>
      </c>
      <c r="L52" s="270"/>
      <c r="M52" s="706" t="str">
        <f t="shared" si="0"/>
        <v/>
      </c>
    </row>
    <row r="53" spans="1:13" ht="14.45" customHeight="1" x14ac:dyDescent="0.2">
      <c r="A53" s="711" t="s">
        <v>377</v>
      </c>
      <c r="B53" s="707">
        <v>0</v>
      </c>
      <c r="C53" s="708">
        <v>13.12717</v>
      </c>
      <c r="D53" s="708">
        <v>13.12717</v>
      </c>
      <c r="E53" s="709">
        <v>0</v>
      </c>
      <c r="F53" s="707">
        <v>0</v>
      </c>
      <c r="G53" s="708">
        <v>0</v>
      </c>
      <c r="H53" s="708">
        <v>0</v>
      </c>
      <c r="I53" s="708">
        <v>0</v>
      </c>
      <c r="J53" s="708">
        <v>0</v>
      </c>
      <c r="K53" s="710">
        <v>0</v>
      </c>
      <c r="L53" s="270"/>
      <c r="M53" s="706" t="str">
        <f t="shared" si="0"/>
        <v/>
      </c>
    </row>
    <row r="54" spans="1:13" ht="14.45" customHeight="1" x14ac:dyDescent="0.2">
      <c r="A54" s="711" t="s">
        <v>378</v>
      </c>
      <c r="B54" s="707">
        <v>0</v>
      </c>
      <c r="C54" s="708">
        <v>5.16</v>
      </c>
      <c r="D54" s="708">
        <v>5.16</v>
      </c>
      <c r="E54" s="709">
        <v>0</v>
      </c>
      <c r="F54" s="707">
        <v>0</v>
      </c>
      <c r="G54" s="708">
        <v>0</v>
      </c>
      <c r="H54" s="708">
        <v>0</v>
      </c>
      <c r="I54" s="708">
        <v>0</v>
      </c>
      <c r="J54" s="708">
        <v>0</v>
      </c>
      <c r="K54" s="710">
        <v>0</v>
      </c>
      <c r="L54" s="270"/>
      <c r="M54" s="706" t="str">
        <f t="shared" si="0"/>
        <v/>
      </c>
    </row>
    <row r="55" spans="1:13" ht="14.45" customHeight="1" x14ac:dyDescent="0.2">
      <c r="A55" s="711" t="s">
        <v>379</v>
      </c>
      <c r="B55" s="707">
        <v>0</v>
      </c>
      <c r="C55" s="708">
        <v>0</v>
      </c>
      <c r="D55" s="708">
        <v>0</v>
      </c>
      <c r="E55" s="709">
        <v>0</v>
      </c>
      <c r="F55" s="707">
        <v>0</v>
      </c>
      <c r="G55" s="708">
        <v>0</v>
      </c>
      <c r="H55" s="708">
        <v>0</v>
      </c>
      <c r="I55" s="708">
        <v>1.24997</v>
      </c>
      <c r="J55" s="708">
        <v>1.24997</v>
      </c>
      <c r="K55" s="710">
        <v>0</v>
      </c>
      <c r="L55" s="270"/>
      <c r="M55" s="706" t="str">
        <f t="shared" si="0"/>
        <v/>
      </c>
    </row>
    <row r="56" spans="1:13" ht="14.45" customHeight="1" x14ac:dyDescent="0.2">
      <c r="A56" s="711" t="s">
        <v>380</v>
      </c>
      <c r="B56" s="707">
        <v>0</v>
      </c>
      <c r="C56" s="708">
        <v>1.7489000000000001</v>
      </c>
      <c r="D56" s="708">
        <v>1.7489000000000001</v>
      </c>
      <c r="E56" s="709">
        <v>0</v>
      </c>
      <c r="F56" s="707">
        <v>0</v>
      </c>
      <c r="G56" s="708">
        <v>0</v>
      </c>
      <c r="H56" s="708">
        <v>0</v>
      </c>
      <c r="I56" s="708">
        <v>0</v>
      </c>
      <c r="J56" s="708">
        <v>0</v>
      </c>
      <c r="K56" s="710">
        <v>0</v>
      </c>
      <c r="L56" s="270"/>
      <c r="M56" s="706" t="str">
        <f t="shared" si="0"/>
        <v/>
      </c>
    </row>
    <row r="57" spans="1:13" ht="14.45" customHeight="1" x14ac:dyDescent="0.2">
      <c r="A57" s="711" t="s">
        <v>381</v>
      </c>
      <c r="B57" s="707">
        <v>376.00000599999998</v>
      </c>
      <c r="C57" s="708">
        <v>413.58981</v>
      </c>
      <c r="D57" s="708">
        <v>37.589804000000015</v>
      </c>
      <c r="E57" s="709">
        <v>1.0999728813834115</v>
      </c>
      <c r="F57" s="707">
        <v>415</v>
      </c>
      <c r="G57" s="708">
        <v>172.91666666666669</v>
      </c>
      <c r="H57" s="708">
        <v>29.277849999999997</v>
      </c>
      <c r="I57" s="708">
        <v>145.82517000000001</v>
      </c>
      <c r="J57" s="708">
        <v>-27.091496666666671</v>
      </c>
      <c r="K57" s="710">
        <v>0.35138595180722892</v>
      </c>
      <c r="L57" s="270"/>
      <c r="M57" s="706" t="str">
        <f t="shared" si="0"/>
        <v/>
      </c>
    </row>
    <row r="58" spans="1:13" ht="14.45" customHeight="1" x14ac:dyDescent="0.2">
      <c r="A58" s="711" t="s">
        <v>382</v>
      </c>
      <c r="B58" s="707">
        <v>0</v>
      </c>
      <c r="C58" s="708">
        <v>-0.19700000000000001</v>
      </c>
      <c r="D58" s="708">
        <v>-0.19700000000000001</v>
      </c>
      <c r="E58" s="709">
        <v>0</v>
      </c>
      <c r="F58" s="707">
        <v>-0.19038730000000001</v>
      </c>
      <c r="G58" s="708">
        <v>-7.9328041666666668E-2</v>
      </c>
      <c r="H58" s="708">
        <v>0</v>
      </c>
      <c r="I58" s="708">
        <v>0</v>
      </c>
      <c r="J58" s="708">
        <v>7.9328041666666668E-2</v>
      </c>
      <c r="K58" s="710">
        <v>0</v>
      </c>
      <c r="L58" s="270"/>
      <c r="M58" s="706" t="str">
        <f t="shared" si="0"/>
        <v/>
      </c>
    </row>
    <row r="59" spans="1:13" ht="14.45" customHeight="1" x14ac:dyDescent="0.2">
      <c r="A59" s="711" t="s">
        <v>383</v>
      </c>
      <c r="B59" s="707">
        <v>752.30263600000001</v>
      </c>
      <c r="C59" s="708">
        <v>1369.1038100000001</v>
      </c>
      <c r="D59" s="708">
        <v>616.80117400000006</v>
      </c>
      <c r="E59" s="709">
        <v>1.8198843716400324</v>
      </c>
      <c r="F59" s="707">
        <v>1385.8235142000001</v>
      </c>
      <c r="G59" s="708">
        <v>577.42646424999998</v>
      </c>
      <c r="H59" s="708">
        <v>15.563649999999999</v>
      </c>
      <c r="I59" s="708">
        <v>135.33000000000001</v>
      </c>
      <c r="J59" s="708">
        <v>-442.09646424999994</v>
      </c>
      <c r="K59" s="710">
        <v>9.7653127265720049E-2</v>
      </c>
      <c r="L59" s="270"/>
      <c r="M59" s="706" t="str">
        <f t="shared" si="0"/>
        <v>X</v>
      </c>
    </row>
    <row r="60" spans="1:13" ht="14.45" customHeight="1" x14ac:dyDescent="0.2">
      <c r="A60" s="711" t="s">
        <v>384</v>
      </c>
      <c r="B60" s="707">
        <v>0</v>
      </c>
      <c r="C60" s="708">
        <v>15.475760000000001</v>
      </c>
      <c r="D60" s="708">
        <v>15.475760000000001</v>
      </c>
      <c r="E60" s="709">
        <v>0</v>
      </c>
      <c r="F60" s="707">
        <v>0</v>
      </c>
      <c r="G60" s="708">
        <v>0</v>
      </c>
      <c r="H60" s="708">
        <v>0</v>
      </c>
      <c r="I60" s="708">
        <v>0.49</v>
      </c>
      <c r="J60" s="708">
        <v>0.49</v>
      </c>
      <c r="K60" s="710">
        <v>0</v>
      </c>
      <c r="L60" s="270"/>
      <c r="M60" s="706" t="str">
        <f t="shared" si="0"/>
        <v/>
      </c>
    </row>
    <row r="61" spans="1:13" ht="14.45" customHeight="1" x14ac:dyDescent="0.2">
      <c r="A61" s="711" t="s">
        <v>385</v>
      </c>
      <c r="B61" s="707">
        <v>0.28125099999999997</v>
      </c>
      <c r="C61" s="708">
        <v>0</v>
      </c>
      <c r="D61" s="708">
        <v>-0.28125099999999997</v>
      </c>
      <c r="E61" s="709">
        <v>0</v>
      </c>
      <c r="F61" s="707">
        <v>0</v>
      </c>
      <c r="G61" s="708">
        <v>0</v>
      </c>
      <c r="H61" s="708">
        <v>0</v>
      </c>
      <c r="I61" s="708">
        <v>0</v>
      </c>
      <c r="J61" s="708">
        <v>0</v>
      </c>
      <c r="K61" s="710">
        <v>0</v>
      </c>
      <c r="L61" s="270"/>
      <c r="M61" s="706" t="str">
        <f t="shared" si="0"/>
        <v/>
      </c>
    </row>
    <row r="62" spans="1:13" ht="14.45" customHeight="1" x14ac:dyDescent="0.2">
      <c r="A62" s="711" t="s">
        <v>386</v>
      </c>
      <c r="B62" s="707">
        <v>1.4611700000000001</v>
      </c>
      <c r="C62" s="708">
        <v>20.3188</v>
      </c>
      <c r="D62" s="708">
        <v>18.85763</v>
      </c>
      <c r="E62" s="709">
        <v>13.905842578207874</v>
      </c>
      <c r="F62" s="707">
        <v>1.8353754</v>
      </c>
      <c r="G62" s="708">
        <v>0.76473974999999994</v>
      </c>
      <c r="H62" s="708">
        <v>0</v>
      </c>
      <c r="I62" s="708">
        <v>3.0819999999999999</v>
      </c>
      <c r="J62" s="708">
        <v>2.3172602499999999</v>
      </c>
      <c r="K62" s="710">
        <v>1.6792205017022674</v>
      </c>
      <c r="L62" s="270"/>
      <c r="M62" s="706" t="str">
        <f t="shared" si="0"/>
        <v/>
      </c>
    </row>
    <row r="63" spans="1:13" ht="14.45" customHeight="1" x14ac:dyDescent="0.2">
      <c r="A63" s="711" t="s">
        <v>387</v>
      </c>
      <c r="B63" s="707">
        <v>713.07262000000003</v>
      </c>
      <c r="C63" s="708">
        <v>1319.5777700000001</v>
      </c>
      <c r="D63" s="708">
        <v>606.50515000000007</v>
      </c>
      <c r="E63" s="709">
        <v>1.8505517292193887</v>
      </c>
      <c r="F63" s="707">
        <v>1328.1323751999998</v>
      </c>
      <c r="G63" s="708">
        <v>553.3884896666666</v>
      </c>
      <c r="H63" s="708">
        <v>14.296149999999999</v>
      </c>
      <c r="I63" s="708">
        <v>126.05860000000001</v>
      </c>
      <c r="J63" s="708">
        <v>-427.32988966666659</v>
      </c>
      <c r="K63" s="710">
        <v>9.4914183521064455E-2</v>
      </c>
      <c r="L63" s="270"/>
      <c r="M63" s="706" t="str">
        <f t="shared" si="0"/>
        <v/>
      </c>
    </row>
    <row r="64" spans="1:13" ht="14.45" customHeight="1" x14ac:dyDescent="0.2">
      <c r="A64" s="711" t="s">
        <v>388</v>
      </c>
      <c r="B64" s="707">
        <v>6.2558449999999999</v>
      </c>
      <c r="C64" s="708">
        <v>2.1779999999999999</v>
      </c>
      <c r="D64" s="708">
        <v>-4.0778449999999999</v>
      </c>
      <c r="E64" s="709">
        <v>0.34815440599950925</v>
      </c>
      <c r="F64" s="707">
        <v>10.1497636</v>
      </c>
      <c r="G64" s="708">
        <v>4.229068166666667</v>
      </c>
      <c r="H64" s="708">
        <v>1.089</v>
      </c>
      <c r="I64" s="708">
        <v>2.1779999999999999</v>
      </c>
      <c r="J64" s="708">
        <v>-2.051068166666667</v>
      </c>
      <c r="K64" s="710">
        <v>0.21458627864002663</v>
      </c>
      <c r="L64" s="270"/>
      <c r="M64" s="706" t="str">
        <f t="shared" si="0"/>
        <v/>
      </c>
    </row>
    <row r="65" spans="1:13" ht="14.45" customHeight="1" x14ac:dyDescent="0.2">
      <c r="A65" s="711" t="s">
        <v>389</v>
      </c>
      <c r="B65" s="707">
        <v>27.822355999999999</v>
      </c>
      <c r="C65" s="708">
        <v>11.55348</v>
      </c>
      <c r="D65" s="708">
        <v>-16.268875999999999</v>
      </c>
      <c r="E65" s="709">
        <v>0.41525886592781719</v>
      </c>
      <c r="F65" s="707">
        <v>13</v>
      </c>
      <c r="G65" s="708">
        <v>5.4166666666666661</v>
      </c>
      <c r="H65" s="708">
        <v>0.17849999999999999</v>
      </c>
      <c r="I65" s="708">
        <v>3.5214000000000003</v>
      </c>
      <c r="J65" s="708">
        <v>-1.8952666666666658</v>
      </c>
      <c r="K65" s="710">
        <v>0.27087692307692313</v>
      </c>
      <c r="L65" s="270"/>
      <c r="M65" s="706" t="str">
        <f t="shared" si="0"/>
        <v/>
      </c>
    </row>
    <row r="66" spans="1:13" ht="14.45" customHeight="1" x14ac:dyDescent="0.2">
      <c r="A66" s="711" t="s">
        <v>390</v>
      </c>
      <c r="B66" s="707">
        <v>3.4093939999999998</v>
      </c>
      <c r="C66" s="708">
        <v>0</v>
      </c>
      <c r="D66" s="708">
        <v>-3.4093939999999998</v>
      </c>
      <c r="E66" s="709">
        <v>0</v>
      </c>
      <c r="F66" s="707">
        <v>32.706000000000003</v>
      </c>
      <c r="G66" s="708">
        <v>13.627500000000001</v>
      </c>
      <c r="H66" s="708">
        <v>0</v>
      </c>
      <c r="I66" s="708">
        <v>0</v>
      </c>
      <c r="J66" s="708">
        <v>-13.627500000000001</v>
      </c>
      <c r="K66" s="710">
        <v>0</v>
      </c>
      <c r="L66" s="270"/>
      <c r="M66" s="706" t="str">
        <f t="shared" si="0"/>
        <v/>
      </c>
    </row>
    <row r="67" spans="1:13" ht="14.45" customHeight="1" x14ac:dyDescent="0.2">
      <c r="A67" s="711" t="s">
        <v>391</v>
      </c>
      <c r="B67" s="707">
        <v>767.14720999999997</v>
      </c>
      <c r="C67" s="708">
        <v>741.57391000000007</v>
      </c>
      <c r="D67" s="708">
        <v>-25.573299999999904</v>
      </c>
      <c r="E67" s="709">
        <v>0.96666441633803257</v>
      </c>
      <c r="F67" s="707">
        <v>644.99999990000003</v>
      </c>
      <c r="G67" s="708">
        <v>268.74999995833332</v>
      </c>
      <c r="H67" s="708">
        <v>79.039419999999993</v>
      </c>
      <c r="I67" s="708">
        <v>698.92295999999999</v>
      </c>
      <c r="J67" s="708">
        <v>430.17296004166667</v>
      </c>
      <c r="K67" s="710">
        <v>1.0836014885400931</v>
      </c>
      <c r="L67" s="270"/>
      <c r="M67" s="706" t="str">
        <f t="shared" si="0"/>
        <v>X</v>
      </c>
    </row>
    <row r="68" spans="1:13" ht="14.45" customHeight="1" x14ac:dyDescent="0.2">
      <c r="A68" s="711" t="s">
        <v>392</v>
      </c>
      <c r="B68" s="707">
        <v>0</v>
      </c>
      <c r="C68" s="708">
        <v>20.824720000000003</v>
      </c>
      <c r="D68" s="708">
        <v>20.824720000000003</v>
      </c>
      <c r="E68" s="709">
        <v>0</v>
      </c>
      <c r="F68" s="707">
        <v>0</v>
      </c>
      <c r="G68" s="708">
        <v>0</v>
      </c>
      <c r="H68" s="708">
        <v>0</v>
      </c>
      <c r="I68" s="708">
        <v>0</v>
      </c>
      <c r="J68" s="708">
        <v>0</v>
      </c>
      <c r="K68" s="710">
        <v>0</v>
      </c>
      <c r="L68" s="270"/>
      <c r="M68" s="706" t="str">
        <f t="shared" si="0"/>
        <v/>
      </c>
    </row>
    <row r="69" spans="1:13" ht="14.45" customHeight="1" x14ac:dyDescent="0.2">
      <c r="A69" s="711" t="s">
        <v>393</v>
      </c>
      <c r="B69" s="707">
        <v>0</v>
      </c>
      <c r="C69" s="708">
        <v>62.869250000000001</v>
      </c>
      <c r="D69" s="708">
        <v>62.869250000000001</v>
      </c>
      <c r="E69" s="709">
        <v>0</v>
      </c>
      <c r="F69" s="707">
        <v>0</v>
      </c>
      <c r="G69" s="708">
        <v>0</v>
      </c>
      <c r="H69" s="708">
        <v>2.7515300000000003</v>
      </c>
      <c r="I69" s="708">
        <v>9.3050999999999995</v>
      </c>
      <c r="J69" s="708">
        <v>9.3050999999999995</v>
      </c>
      <c r="K69" s="710">
        <v>0</v>
      </c>
      <c r="L69" s="270"/>
      <c r="M69" s="706" t="str">
        <f t="shared" si="0"/>
        <v/>
      </c>
    </row>
    <row r="70" spans="1:13" ht="14.45" customHeight="1" x14ac:dyDescent="0.2">
      <c r="A70" s="711" t="s">
        <v>394</v>
      </c>
      <c r="B70" s="707">
        <v>0</v>
      </c>
      <c r="C70" s="708">
        <v>2.7061500000000001</v>
      </c>
      <c r="D70" s="708">
        <v>2.7061500000000001</v>
      </c>
      <c r="E70" s="709">
        <v>0</v>
      </c>
      <c r="F70" s="707">
        <v>0</v>
      </c>
      <c r="G70" s="708">
        <v>0</v>
      </c>
      <c r="H70" s="708">
        <v>0.186</v>
      </c>
      <c r="I70" s="708">
        <v>0.93</v>
      </c>
      <c r="J70" s="708">
        <v>0.93</v>
      </c>
      <c r="K70" s="710">
        <v>0</v>
      </c>
      <c r="L70" s="270"/>
      <c r="M70" s="706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1" t="s">
        <v>395</v>
      </c>
      <c r="B71" s="707">
        <v>0</v>
      </c>
      <c r="C71" s="708">
        <v>21.947209999999998</v>
      </c>
      <c r="D71" s="708">
        <v>21.947209999999998</v>
      </c>
      <c r="E71" s="709">
        <v>0</v>
      </c>
      <c r="F71" s="707">
        <v>0</v>
      </c>
      <c r="G71" s="708">
        <v>0</v>
      </c>
      <c r="H71" s="708">
        <v>0</v>
      </c>
      <c r="I71" s="708">
        <v>0</v>
      </c>
      <c r="J71" s="708">
        <v>0</v>
      </c>
      <c r="K71" s="710">
        <v>0</v>
      </c>
      <c r="L71" s="270"/>
      <c r="M71" s="706" t="str">
        <f t="shared" si="1"/>
        <v/>
      </c>
    </row>
    <row r="72" spans="1:13" ht="14.45" customHeight="1" x14ac:dyDescent="0.2">
      <c r="A72" s="711" t="s">
        <v>396</v>
      </c>
      <c r="B72" s="707">
        <v>51.999997999999998</v>
      </c>
      <c r="C72" s="708">
        <v>36.192730000000005</v>
      </c>
      <c r="D72" s="708">
        <v>-15.807267999999993</v>
      </c>
      <c r="E72" s="709">
        <v>0.69601406523131026</v>
      </c>
      <c r="F72" s="707">
        <v>45.000000099999994</v>
      </c>
      <c r="G72" s="708">
        <v>18.750000041666663</v>
      </c>
      <c r="H72" s="708">
        <v>4.4818500000000006</v>
      </c>
      <c r="I72" s="708">
        <v>26.2103</v>
      </c>
      <c r="J72" s="708">
        <v>7.4602999583333371</v>
      </c>
      <c r="K72" s="710">
        <v>0.58245110981677539</v>
      </c>
      <c r="L72" s="270"/>
      <c r="M72" s="706" t="str">
        <f t="shared" si="1"/>
        <v/>
      </c>
    </row>
    <row r="73" spans="1:13" ht="14.45" customHeight="1" x14ac:dyDescent="0.2">
      <c r="A73" s="711" t="s">
        <v>397</v>
      </c>
      <c r="B73" s="707">
        <v>130.200006</v>
      </c>
      <c r="C73" s="708">
        <v>78.979140000000001</v>
      </c>
      <c r="D73" s="708">
        <v>-51.220866000000001</v>
      </c>
      <c r="E73" s="709">
        <v>0.60659858955766865</v>
      </c>
      <c r="F73" s="707">
        <v>90</v>
      </c>
      <c r="G73" s="708">
        <v>37.5</v>
      </c>
      <c r="H73" s="708">
        <v>16.01961</v>
      </c>
      <c r="I73" s="708">
        <v>71.761399999999995</v>
      </c>
      <c r="J73" s="708">
        <v>34.261399999999995</v>
      </c>
      <c r="K73" s="710">
        <v>0.79734888888888888</v>
      </c>
      <c r="L73" s="270"/>
      <c r="M73" s="706" t="str">
        <f t="shared" si="1"/>
        <v/>
      </c>
    </row>
    <row r="74" spans="1:13" ht="14.45" customHeight="1" x14ac:dyDescent="0.2">
      <c r="A74" s="711" t="s">
        <v>398</v>
      </c>
      <c r="B74" s="707">
        <v>584.94720600000005</v>
      </c>
      <c r="C74" s="708">
        <v>518.05471</v>
      </c>
      <c r="D74" s="708">
        <v>-66.892496000000051</v>
      </c>
      <c r="E74" s="709">
        <v>0.88564353276011709</v>
      </c>
      <c r="F74" s="707">
        <v>509.99999980000001</v>
      </c>
      <c r="G74" s="708">
        <v>212.49999991666667</v>
      </c>
      <c r="H74" s="708">
        <v>37.064029999999995</v>
      </c>
      <c r="I74" s="708">
        <v>192.61216000000002</v>
      </c>
      <c r="J74" s="708">
        <v>-19.88783991666665</v>
      </c>
      <c r="K74" s="710">
        <v>0.37767090210889059</v>
      </c>
      <c r="L74" s="270"/>
      <c r="M74" s="706" t="str">
        <f t="shared" si="1"/>
        <v/>
      </c>
    </row>
    <row r="75" spans="1:13" ht="14.45" customHeight="1" x14ac:dyDescent="0.2">
      <c r="A75" s="711" t="s">
        <v>399</v>
      </c>
      <c r="B75" s="707">
        <v>0</v>
      </c>
      <c r="C75" s="708">
        <v>0</v>
      </c>
      <c r="D75" s="708">
        <v>0</v>
      </c>
      <c r="E75" s="709">
        <v>0</v>
      </c>
      <c r="F75" s="707">
        <v>0</v>
      </c>
      <c r="G75" s="708">
        <v>0</v>
      </c>
      <c r="H75" s="708">
        <v>0</v>
      </c>
      <c r="I75" s="708">
        <v>134.5</v>
      </c>
      <c r="J75" s="708">
        <v>134.5</v>
      </c>
      <c r="K75" s="710">
        <v>0</v>
      </c>
      <c r="L75" s="270"/>
      <c r="M75" s="706" t="str">
        <f t="shared" si="1"/>
        <v/>
      </c>
    </row>
    <row r="76" spans="1:13" ht="14.45" customHeight="1" x14ac:dyDescent="0.2">
      <c r="A76" s="711" t="s">
        <v>400</v>
      </c>
      <c r="B76" s="707">
        <v>0</v>
      </c>
      <c r="C76" s="708">
        <v>0</v>
      </c>
      <c r="D76" s="708">
        <v>0</v>
      </c>
      <c r="E76" s="709">
        <v>0</v>
      </c>
      <c r="F76" s="707">
        <v>0</v>
      </c>
      <c r="G76" s="708">
        <v>0</v>
      </c>
      <c r="H76" s="708">
        <v>15.246</v>
      </c>
      <c r="I76" s="708">
        <v>108.9</v>
      </c>
      <c r="J76" s="708">
        <v>108.9</v>
      </c>
      <c r="K76" s="710">
        <v>0</v>
      </c>
      <c r="L76" s="270"/>
      <c r="M76" s="706" t="str">
        <f t="shared" si="1"/>
        <v/>
      </c>
    </row>
    <row r="77" spans="1:13" ht="14.45" customHeight="1" x14ac:dyDescent="0.2">
      <c r="A77" s="711" t="s">
        <v>401</v>
      </c>
      <c r="B77" s="707">
        <v>0</v>
      </c>
      <c r="C77" s="708">
        <v>0</v>
      </c>
      <c r="D77" s="708">
        <v>0</v>
      </c>
      <c r="E77" s="709">
        <v>0</v>
      </c>
      <c r="F77" s="707">
        <v>0</v>
      </c>
      <c r="G77" s="708">
        <v>0</v>
      </c>
      <c r="H77" s="708">
        <v>0</v>
      </c>
      <c r="I77" s="708">
        <v>91.820399999999992</v>
      </c>
      <c r="J77" s="708">
        <v>91.820399999999992</v>
      </c>
      <c r="K77" s="710">
        <v>0</v>
      </c>
      <c r="L77" s="270"/>
      <c r="M77" s="706" t="str">
        <f t="shared" si="1"/>
        <v/>
      </c>
    </row>
    <row r="78" spans="1:13" ht="14.45" customHeight="1" x14ac:dyDescent="0.2">
      <c r="A78" s="711" t="s">
        <v>402</v>
      </c>
      <c r="B78" s="707">
        <v>0</v>
      </c>
      <c r="C78" s="708">
        <v>0</v>
      </c>
      <c r="D78" s="708">
        <v>0</v>
      </c>
      <c r="E78" s="709">
        <v>0</v>
      </c>
      <c r="F78" s="707">
        <v>0</v>
      </c>
      <c r="G78" s="708">
        <v>0</v>
      </c>
      <c r="H78" s="708">
        <v>3.2904</v>
      </c>
      <c r="I78" s="708">
        <v>19.083599999999997</v>
      </c>
      <c r="J78" s="708">
        <v>19.083599999999997</v>
      </c>
      <c r="K78" s="710">
        <v>0</v>
      </c>
      <c r="L78" s="270"/>
      <c r="M78" s="706" t="str">
        <f t="shared" si="1"/>
        <v/>
      </c>
    </row>
    <row r="79" spans="1:13" ht="14.45" customHeight="1" x14ac:dyDescent="0.2">
      <c r="A79" s="711" t="s">
        <v>403</v>
      </c>
      <c r="B79" s="707">
        <v>0</v>
      </c>
      <c r="C79" s="708">
        <v>0</v>
      </c>
      <c r="D79" s="708">
        <v>0</v>
      </c>
      <c r="E79" s="709">
        <v>0</v>
      </c>
      <c r="F79" s="707">
        <v>0</v>
      </c>
      <c r="G79" s="708">
        <v>0</v>
      </c>
      <c r="H79" s="708">
        <v>0</v>
      </c>
      <c r="I79" s="708">
        <v>39.93</v>
      </c>
      <c r="J79" s="708">
        <v>39.93</v>
      </c>
      <c r="K79" s="710">
        <v>0</v>
      </c>
      <c r="L79" s="270"/>
      <c r="M79" s="706" t="str">
        <f t="shared" si="1"/>
        <v/>
      </c>
    </row>
    <row r="80" spans="1:13" ht="14.45" customHeight="1" x14ac:dyDescent="0.2">
      <c r="A80" s="711" t="s">
        <v>404</v>
      </c>
      <c r="B80" s="707">
        <v>0</v>
      </c>
      <c r="C80" s="708">
        <v>0</v>
      </c>
      <c r="D80" s="708">
        <v>0</v>
      </c>
      <c r="E80" s="709">
        <v>0</v>
      </c>
      <c r="F80" s="707">
        <v>0</v>
      </c>
      <c r="G80" s="708">
        <v>0</v>
      </c>
      <c r="H80" s="708">
        <v>0</v>
      </c>
      <c r="I80" s="708">
        <v>3.87</v>
      </c>
      <c r="J80" s="708">
        <v>3.87</v>
      </c>
      <c r="K80" s="710">
        <v>0</v>
      </c>
      <c r="L80" s="270"/>
      <c r="M80" s="706" t="str">
        <f t="shared" si="1"/>
        <v/>
      </c>
    </row>
    <row r="81" spans="1:13" ht="14.45" customHeight="1" x14ac:dyDescent="0.2">
      <c r="A81" s="711" t="s">
        <v>405</v>
      </c>
      <c r="B81" s="707">
        <v>0</v>
      </c>
      <c r="C81" s="708">
        <v>0.52800000000000002</v>
      </c>
      <c r="D81" s="708">
        <v>0.52800000000000002</v>
      </c>
      <c r="E81" s="709">
        <v>0</v>
      </c>
      <c r="F81" s="707">
        <v>0</v>
      </c>
      <c r="G81" s="708">
        <v>0</v>
      </c>
      <c r="H81" s="708">
        <v>0</v>
      </c>
      <c r="I81" s="708">
        <v>0.79200000000000004</v>
      </c>
      <c r="J81" s="708">
        <v>0.79200000000000004</v>
      </c>
      <c r="K81" s="710">
        <v>0</v>
      </c>
      <c r="L81" s="270"/>
      <c r="M81" s="706" t="str">
        <f t="shared" si="1"/>
        <v>X</v>
      </c>
    </row>
    <row r="82" spans="1:13" ht="14.45" customHeight="1" x14ac:dyDescent="0.2">
      <c r="A82" s="711" t="s">
        <v>406</v>
      </c>
      <c r="B82" s="707">
        <v>0</v>
      </c>
      <c r="C82" s="708">
        <v>0.52800000000000002</v>
      </c>
      <c r="D82" s="708">
        <v>0.52800000000000002</v>
      </c>
      <c r="E82" s="709">
        <v>0</v>
      </c>
      <c r="F82" s="707">
        <v>0</v>
      </c>
      <c r="G82" s="708">
        <v>0</v>
      </c>
      <c r="H82" s="708">
        <v>0</v>
      </c>
      <c r="I82" s="708">
        <v>0.79200000000000004</v>
      </c>
      <c r="J82" s="708">
        <v>0.79200000000000004</v>
      </c>
      <c r="K82" s="710">
        <v>0</v>
      </c>
      <c r="L82" s="270"/>
      <c r="M82" s="706" t="str">
        <f t="shared" si="1"/>
        <v/>
      </c>
    </row>
    <row r="83" spans="1:13" ht="14.45" customHeight="1" x14ac:dyDescent="0.2">
      <c r="A83" s="711" t="s">
        <v>407</v>
      </c>
      <c r="B83" s="707">
        <v>1446.052314</v>
      </c>
      <c r="C83" s="708">
        <v>1441.83</v>
      </c>
      <c r="D83" s="708">
        <v>-4.2223140000000967</v>
      </c>
      <c r="E83" s="709">
        <v>0.99708010978640149</v>
      </c>
      <c r="F83" s="707">
        <v>1419.5679050000001</v>
      </c>
      <c r="G83" s="708">
        <v>591.48662708333336</v>
      </c>
      <c r="H83" s="708">
        <v>99.885999999999996</v>
      </c>
      <c r="I83" s="708">
        <v>652.82500000000005</v>
      </c>
      <c r="J83" s="708">
        <v>61.338372916666685</v>
      </c>
      <c r="K83" s="710">
        <v>0.45987585215234911</v>
      </c>
      <c r="L83" s="270"/>
      <c r="M83" s="706" t="str">
        <f t="shared" si="1"/>
        <v/>
      </c>
    </row>
    <row r="84" spans="1:13" ht="14.45" customHeight="1" x14ac:dyDescent="0.2">
      <c r="A84" s="711" t="s">
        <v>408</v>
      </c>
      <c r="B84" s="707">
        <v>1446.052314</v>
      </c>
      <c r="C84" s="708">
        <v>1441.83</v>
      </c>
      <c r="D84" s="708">
        <v>-4.2223140000000967</v>
      </c>
      <c r="E84" s="709">
        <v>0.99708010978640149</v>
      </c>
      <c r="F84" s="707">
        <v>1419.5679050000001</v>
      </c>
      <c r="G84" s="708">
        <v>591.48662708333336</v>
      </c>
      <c r="H84" s="708">
        <v>99.885999999999996</v>
      </c>
      <c r="I84" s="708">
        <v>652.82500000000005</v>
      </c>
      <c r="J84" s="708">
        <v>61.338372916666685</v>
      </c>
      <c r="K84" s="710">
        <v>0.45987585215234911</v>
      </c>
      <c r="L84" s="270"/>
      <c r="M84" s="706" t="str">
        <f t="shared" si="1"/>
        <v>X</v>
      </c>
    </row>
    <row r="85" spans="1:13" ht="14.45" customHeight="1" x14ac:dyDescent="0.2">
      <c r="A85" s="711" t="s">
        <v>409</v>
      </c>
      <c r="B85" s="707">
        <v>495.95461399999999</v>
      </c>
      <c r="C85" s="708">
        <v>527.48400000000004</v>
      </c>
      <c r="D85" s="708">
        <v>31.529386000000045</v>
      </c>
      <c r="E85" s="709">
        <v>1.0635731276813971</v>
      </c>
      <c r="F85" s="707">
        <v>479.99694870000002</v>
      </c>
      <c r="G85" s="708">
        <v>199.99872862500001</v>
      </c>
      <c r="H85" s="708">
        <v>36.395000000000003</v>
      </c>
      <c r="I85" s="708">
        <v>188.42099999999999</v>
      </c>
      <c r="J85" s="708">
        <v>-11.57772862500002</v>
      </c>
      <c r="K85" s="710">
        <v>0.3925462453674135</v>
      </c>
      <c r="L85" s="270"/>
      <c r="M85" s="706" t="str">
        <f t="shared" si="1"/>
        <v/>
      </c>
    </row>
    <row r="86" spans="1:13" ht="14.45" customHeight="1" x14ac:dyDescent="0.2">
      <c r="A86" s="711" t="s">
        <v>410</v>
      </c>
      <c r="B86" s="707">
        <v>137.46768599999999</v>
      </c>
      <c r="C86" s="708">
        <v>131.935</v>
      </c>
      <c r="D86" s="708">
        <v>-5.532685999999984</v>
      </c>
      <c r="E86" s="709">
        <v>0.95975282511120474</v>
      </c>
      <c r="F86" s="707">
        <v>143.6627311</v>
      </c>
      <c r="G86" s="708">
        <v>59.859471291666672</v>
      </c>
      <c r="H86" s="708">
        <v>10.859</v>
      </c>
      <c r="I86" s="708">
        <v>56.192999999999998</v>
      </c>
      <c r="J86" s="708">
        <v>-3.6664712916666744</v>
      </c>
      <c r="K86" s="710">
        <v>0.3911452856961592</v>
      </c>
      <c r="L86" s="270"/>
      <c r="M86" s="706" t="str">
        <f t="shared" si="1"/>
        <v/>
      </c>
    </row>
    <row r="87" spans="1:13" ht="14.45" customHeight="1" x14ac:dyDescent="0.2">
      <c r="A87" s="711" t="s">
        <v>411</v>
      </c>
      <c r="B87" s="707">
        <v>812.63001399999996</v>
      </c>
      <c r="C87" s="708">
        <v>782.41099999999994</v>
      </c>
      <c r="D87" s="708">
        <v>-30.219014000000016</v>
      </c>
      <c r="E87" s="709">
        <v>0.96281331789450741</v>
      </c>
      <c r="F87" s="707">
        <v>795.90822519999995</v>
      </c>
      <c r="G87" s="708">
        <v>331.62842716666665</v>
      </c>
      <c r="H87" s="708">
        <v>52.631999999999998</v>
      </c>
      <c r="I87" s="708">
        <v>408.21100000000001</v>
      </c>
      <c r="J87" s="708">
        <v>76.582572833333359</v>
      </c>
      <c r="K87" s="710">
        <v>0.51288702274363684</v>
      </c>
      <c r="L87" s="270"/>
      <c r="M87" s="706" t="str">
        <f t="shared" si="1"/>
        <v/>
      </c>
    </row>
    <row r="88" spans="1:13" ht="14.45" customHeight="1" x14ac:dyDescent="0.2">
      <c r="A88" s="711" t="s">
        <v>412</v>
      </c>
      <c r="B88" s="707">
        <v>4233.0767220000107</v>
      </c>
      <c r="C88" s="708">
        <v>6848.3761799999993</v>
      </c>
      <c r="D88" s="708">
        <v>2615.2994579999886</v>
      </c>
      <c r="E88" s="709">
        <v>1.617824724132175</v>
      </c>
      <c r="F88" s="707">
        <v>6566.7621042000001</v>
      </c>
      <c r="G88" s="708">
        <v>2736.15087675</v>
      </c>
      <c r="H88" s="708">
        <v>457.05590000000001</v>
      </c>
      <c r="I88" s="708">
        <v>2746.2737299999999</v>
      </c>
      <c r="J88" s="708">
        <v>10.122853249999935</v>
      </c>
      <c r="K88" s="710">
        <v>0.41820819551899491</v>
      </c>
      <c r="L88" s="270"/>
      <c r="M88" s="706" t="str">
        <f t="shared" si="1"/>
        <v/>
      </c>
    </row>
    <row r="89" spans="1:13" ht="14.45" customHeight="1" x14ac:dyDescent="0.2">
      <c r="A89" s="711" t="s">
        <v>413</v>
      </c>
      <c r="B89" s="707">
        <v>1036.465909</v>
      </c>
      <c r="C89" s="708">
        <v>1666.6463999999999</v>
      </c>
      <c r="D89" s="708">
        <v>630.18049099999985</v>
      </c>
      <c r="E89" s="709">
        <v>1.608008894000198</v>
      </c>
      <c r="F89" s="707">
        <v>1134.4987034000001</v>
      </c>
      <c r="G89" s="708">
        <v>472.7077930833334</v>
      </c>
      <c r="H89" s="708">
        <v>14.867090000000001</v>
      </c>
      <c r="I89" s="708">
        <v>225.32184000000001</v>
      </c>
      <c r="J89" s="708">
        <v>-247.38595308333339</v>
      </c>
      <c r="K89" s="710">
        <v>0.19860916484499175</v>
      </c>
      <c r="L89" s="270"/>
      <c r="M89" s="706" t="str">
        <f t="shared" si="1"/>
        <v/>
      </c>
    </row>
    <row r="90" spans="1:13" ht="14.45" customHeight="1" x14ac:dyDescent="0.2">
      <c r="A90" s="711" t="s">
        <v>414</v>
      </c>
      <c r="B90" s="707">
        <v>1036.465909</v>
      </c>
      <c r="C90" s="708">
        <v>1666.6463999999999</v>
      </c>
      <c r="D90" s="708">
        <v>630.18049099999985</v>
      </c>
      <c r="E90" s="709">
        <v>1.608008894000198</v>
      </c>
      <c r="F90" s="707">
        <v>1134.4987034000001</v>
      </c>
      <c r="G90" s="708">
        <v>472.7077930833334</v>
      </c>
      <c r="H90" s="708">
        <v>14.867090000000001</v>
      </c>
      <c r="I90" s="708">
        <v>225.32184000000001</v>
      </c>
      <c r="J90" s="708">
        <v>-247.38595308333339</v>
      </c>
      <c r="K90" s="710">
        <v>0.19860916484499175</v>
      </c>
      <c r="L90" s="270"/>
      <c r="M90" s="706" t="str">
        <f t="shared" si="1"/>
        <v>X</v>
      </c>
    </row>
    <row r="91" spans="1:13" ht="14.45" customHeight="1" x14ac:dyDescent="0.2">
      <c r="A91" s="711" t="s">
        <v>415</v>
      </c>
      <c r="B91" s="707">
        <v>768.46075199999996</v>
      </c>
      <c r="C91" s="708">
        <v>909.16274999999996</v>
      </c>
      <c r="D91" s="708">
        <v>140.701998</v>
      </c>
      <c r="E91" s="709">
        <v>1.1830958804777059</v>
      </c>
      <c r="F91" s="707">
        <v>930.77418030000001</v>
      </c>
      <c r="G91" s="708">
        <v>387.82257512500001</v>
      </c>
      <c r="H91" s="708">
        <v>11.07696</v>
      </c>
      <c r="I91" s="708">
        <v>201.58726000000001</v>
      </c>
      <c r="J91" s="708">
        <v>-186.235315125</v>
      </c>
      <c r="K91" s="710">
        <v>0.21658020201530082</v>
      </c>
      <c r="L91" s="270"/>
      <c r="M91" s="706" t="str">
        <f t="shared" si="1"/>
        <v/>
      </c>
    </row>
    <row r="92" spans="1:13" ht="14.45" customHeight="1" x14ac:dyDescent="0.2">
      <c r="A92" s="711" t="s">
        <v>416</v>
      </c>
      <c r="B92" s="707">
        <v>0</v>
      </c>
      <c r="C92" s="708">
        <v>2.7829999999999999</v>
      </c>
      <c r="D92" s="708">
        <v>2.7829999999999999</v>
      </c>
      <c r="E92" s="709">
        <v>0</v>
      </c>
      <c r="F92" s="707">
        <v>2.6923681999999998</v>
      </c>
      <c r="G92" s="708">
        <v>1.1218200833333332</v>
      </c>
      <c r="H92" s="708">
        <v>0</v>
      </c>
      <c r="I92" s="708">
        <v>0</v>
      </c>
      <c r="J92" s="708">
        <v>-1.1218200833333332</v>
      </c>
      <c r="K92" s="710">
        <v>0</v>
      </c>
      <c r="L92" s="270"/>
      <c r="M92" s="706" t="str">
        <f t="shared" si="1"/>
        <v/>
      </c>
    </row>
    <row r="93" spans="1:13" ht="14.45" customHeight="1" x14ac:dyDescent="0.2">
      <c r="A93" s="711" t="s">
        <v>417</v>
      </c>
      <c r="B93" s="707">
        <v>0.52649099999999993</v>
      </c>
      <c r="C93" s="708">
        <v>556.73987999999997</v>
      </c>
      <c r="D93" s="708">
        <v>556.21338900000001</v>
      </c>
      <c r="E93" s="709">
        <v>1057.4537456480739</v>
      </c>
      <c r="F93" s="707">
        <v>23.766536199999997</v>
      </c>
      <c r="G93" s="708">
        <v>9.9027234166666656</v>
      </c>
      <c r="H93" s="708">
        <v>0</v>
      </c>
      <c r="I93" s="708">
        <v>2.2965</v>
      </c>
      <c r="J93" s="708">
        <v>-7.6062234166666656</v>
      </c>
      <c r="K93" s="710">
        <v>9.6627458905854363E-2</v>
      </c>
      <c r="L93" s="270"/>
      <c r="M93" s="706" t="str">
        <f t="shared" si="1"/>
        <v/>
      </c>
    </row>
    <row r="94" spans="1:13" ht="14.45" customHeight="1" x14ac:dyDescent="0.2">
      <c r="A94" s="711" t="s">
        <v>418</v>
      </c>
      <c r="B94" s="707">
        <v>220.46795</v>
      </c>
      <c r="C94" s="708">
        <v>137.71263000000002</v>
      </c>
      <c r="D94" s="708">
        <v>-82.755319999999983</v>
      </c>
      <c r="E94" s="709">
        <v>0.62463786686454892</v>
      </c>
      <c r="F94" s="707">
        <v>30.999999800000001</v>
      </c>
      <c r="G94" s="708">
        <v>12.916666583333335</v>
      </c>
      <c r="H94" s="708">
        <v>1.4374800000000001</v>
      </c>
      <c r="I94" s="708">
        <v>7.6314700000000002</v>
      </c>
      <c r="J94" s="708">
        <v>-5.2851965833333345</v>
      </c>
      <c r="K94" s="710">
        <v>0.2461764532011384</v>
      </c>
      <c r="L94" s="270"/>
      <c r="M94" s="706" t="str">
        <f t="shared" si="1"/>
        <v/>
      </c>
    </row>
    <row r="95" spans="1:13" ht="14.45" customHeight="1" x14ac:dyDescent="0.2">
      <c r="A95" s="711" t="s">
        <v>419</v>
      </c>
      <c r="B95" s="707">
        <v>21.703402999999998</v>
      </c>
      <c r="C95" s="708">
        <v>35.082160000000002</v>
      </c>
      <c r="D95" s="708">
        <v>13.378757000000004</v>
      </c>
      <c r="E95" s="709">
        <v>1.616435910995156</v>
      </c>
      <c r="F95" s="707">
        <v>31.265619299999997</v>
      </c>
      <c r="G95" s="708">
        <v>13.027341374999999</v>
      </c>
      <c r="H95" s="708">
        <v>0.62839999999999996</v>
      </c>
      <c r="I95" s="708">
        <v>12.082360000000001</v>
      </c>
      <c r="J95" s="708">
        <v>-0.94498137499999757</v>
      </c>
      <c r="K95" s="710">
        <v>0.38644236930243703</v>
      </c>
      <c r="L95" s="270"/>
      <c r="M95" s="706" t="str">
        <f t="shared" si="1"/>
        <v/>
      </c>
    </row>
    <row r="96" spans="1:13" ht="14.45" customHeight="1" x14ac:dyDescent="0.2">
      <c r="A96" s="711" t="s">
        <v>420</v>
      </c>
      <c r="B96" s="707">
        <v>6.9153090000000006</v>
      </c>
      <c r="C96" s="708">
        <v>0</v>
      </c>
      <c r="D96" s="708">
        <v>-6.9153090000000006</v>
      </c>
      <c r="E96" s="709">
        <v>0</v>
      </c>
      <c r="F96" s="707">
        <v>0</v>
      </c>
      <c r="G96" s="708">
        <v>0</v>
      </c>
      <c r="H96" s="708">
        <v>0</v>
      </c>
      <c r="I96" s="708">
        <v>0</v>
      </c>
      <c r="J96" s="708">
        <v>0</v>
      </c>
      <c r="K96" s="710">
        <v>0</v>
      </c>
      <c r="L96" s="270"/>
      <c r="M96" s="706" t="str">
        <f t="shared" si="1"/>
        <v/>
      </c>
    </row>
    <row r="97" spans="1:13" ht="14.45" customHeight="1" x14ac:dyDescent="0.2">
      <c r="A97" s="711" t="s">
        <v>421</v>
      </c>
      <c r="B97" s="707">
        <v>0</v>
      </c>
      <c r="C97" s="708">
        <v>0.63</v>
      </c>
      <c r="D97" s="708">
        <v>0.63</v>
      </c>
      <c r="E97" s="709">
        <v>0</v>
      </c>
      <c r="F97" s="707">
        <v>0</v>
      </c>
      <c r="G97" s="708">
        <v>0</v>
      </c>
      <c r="H97" s="708">
        <v>0</v>
      </c>
      <c r="I97" s="708">
        <v>0</v>
      </c>
      <c r="J97" s="708">
        <v>0</v>
      </c>
      <c r="K97" s="710">
        <v>0</v>
      </c>
      <c r="L97" s="270"/>
      <c r="M97" s="706" t="str">
        <f t="shared" si="1"/>
        <v/>
      </c>
    </row>
    <row r="98" spans="1:13" ht="14.45" customHeight="1" x14ac:dyDescent="0.2">
      <c r="A98" s="711" t="s">
        <v>422</v>
      </c>
      <c r="B98" s="707">
        <v>8.0249610000000011</v>
      </c>
      <c r="C98" s="708">
        <v>0</v>
      </c>
      <c r="D98" s="708">
        <v>-8.0249610000000011</v>
      </c>
      <c r="E98" s="709">
        <v>0</v>
      </c>
      <c r="F98" s="707">
        <v>39.999999600000002</v>
      </c>
      <c r="G98" s="708">
        <v>16.666666500000002</v>
      </c>
      <c r="H98" s="708">
        <v>1.7242500000000001</v>
      </c>
      <c r="I98" s="708">
        <v>1.7242500000000001</v>
      </c>
      <c r="J98" s="708">
        <v>-14.942416500000002</v>
      </c>
      <c r="K98" s="710">
        <v>4.3106250431062504E-2</v>
      </c>
      <c r="L98" s="270"/>
      <c r="M98" s="706" t="str">
        <f t="shared" si="1"/>
        <v/>
      </c>
    </row>
    <row r="99" spans="1:13" ht="14.45" customHeight="1" x14ac:dyDescent="0.2">
      <c r="A99" s="711" t="s">
        <v>423</v>
      </c>
      <c r="B99" s="707">
        <v>7.8281749999999999</v>
      </c>
      <c r="C99" s="708">
        <v>24.24558</v>
      </c>
      <c r="D99" s="708">
        <v>16.417405000000002</v>
      </c>
      <c r="E99" s="709">
        <v>3.0972199778364691</v>
      </c>
      <c r="F99" s="707">
        <v>54.999999600000002</v>
      </c>
      <c r="G99" s="708">
        <v>22.916666500000002</v>
      </c>
      <c r="H99" s="708">
        <v>0</v>
      </c>
      <c r="I99" s="708">
        <v>0</v>
      </c>
      <c r="J99" s="708">
        <v>-22.916666500000002</v>
      </c>
      <c r="K99" s="710">
        <v>0</v>
      </c>
      <c r="L99" s="270"/>
      <c r="M99" s="706" t="str">
        <f t="shared" si="1"/>
        <v/>
      </c>
    </row>
    <row r="100" spans="1:13" ht="14.45" customHeight="1" x14ac:dyDescent="0.2">
      <c r="A100" s="711" t="s">
        <v>424</v>
      </c>
      <c r="B100" s="707">
        <v>2.5388679999999999</v>
      </c>
      <c r="C100" s="708">
        <v>0.29039999999999999</v>
      </c>
      <c r="D100" s="708">
        <v>-2.2484679999999999</v>
      </c>
      <c r="E100" s="709">
        <v>0.11438168506594278</v>
      </c>
      <c r="F100" s="707">
        <v>20.000000400000001</v>
      </c>
      <c r="G100" s="708">
        <v>8.3333335000000002</v>
      </c>
      <c r="H100" s="708">
        <v>0</v>
      </c>
      <c r="I100" s="708">
        <v>0</v>
      </c>
      <c r="J100" s="708">
        <v>-8.3333335000000002</v>
      </c>
      <c r="K100" s="710">
        <v>0</v>
      </c>
      <c r="L100" s="270"/>
      <c r="M100" s="706" t="str">
        <f t="shared" si="1"/>
        <v/>
      </c>
    </row>
    <row r="101" spans="1:13" ht="14.45" customHeight="1" x14ac:dyDescent="0.2">
      <c r="A101" s="711" t="s">
        <v>425</v>
      </c>
      <c r="B101" s="707">
        <v>0</v>
      </c>
      <c r="C101" s="708">
        <v>215.31899999999999</v>
      </c>
      <c r="D101" s="708">
        <v>215.31899999999999</v>
      </c>
      <c r="E101" s="709">
        <v>0</v>
      </c>
      <c r="F101" s="707">
        <v>0</v>
      </c>
      <c r="G101" s="708">
        <v>0</v>
      </c>
      <c r="H101" s="708">
        <v>2.4</v>
      </c>
      <c r="I101" s="708">
        <v>55.198999999999998</v>
      </c>
      <c r="J101" s="708">
        <v>55.198999999999998</v>
      </c>
      <c r="K101" s="710">
        <v>0</v>
      </c>
      <c r="L101" s="270"/>
      <c r="M101" s="706" t="str">
        <f t="shared" si="1"/>
        <v/>
      </c>
    </row>
    <row r="102" spans="1:13" ht="14.45" customHeight="1" x14ac:dyDescent="0.2">
      <c r="A102" s="711" t="s">
        <v>426</v>
      </c>
      <c r="B102" s="707">
        <v>0</v>
      </c>
      <c r="C102" s="708">
        <v>215.31899999999999</v>
      </c>
      <c r="D102" s="708">
        <v>215.31899999999999</v>
      </c>
      <c r="E102" s="709">
        <v>0</v>
      </c>
      <c r="F102" s="707">
        <v>0</v>
      </c>
      <c r="G102" s="708">
        <v>0</v>
      </c>
      <c r="H102" s="708">
        <v>2.4</v>
      </c>
      <c r="I102" s="708">
        <v>43.957000000000001</v>
      </c>
      <c r="J102" s="708">
        <v>43.957000000000001</v>
      </c>
      <c r="K102" s="710">
        <v>0</v>
      </c>
      <c r="L102" s="270"/>
      <c r="M102" s="706" t="str">
        <f t="shared" si="1"/>
        <v>X</v>
      </c>
    </row>
    <row r="103" spans="1:13" ht="14.45" customHeight="1" x14ac:dyDescent="0.2">
      <c r="A103" s="711" t="s">
        <v>427</v>
      </c>
      <c r="B103" s="707">
        <v>0</v>
      </c>
      <c r="C103" s="708">
        <v>188.50200000000001</v>
      </c>
      <c r="D103" s="708">
        <v>188.50200000000001</v>
      </c>
      <c r="E103" s="709">
        <v>0</v>
      </c>
      <c r="F103" s="707">
        <v>0</v>
      </c>
      <c r="G103" s="708">
        <v>0</v>
      </c>
      <c r="H103" s="708">
        <v>0</v>
      </c>
      <c r="I103" s="708">
        <v>25.783999999999999</v>
      </c>
      <c r="J103" s="708">
        <v>25.783999999999999</v>
      </c>
      <c r="K103" s="710">
        <v>0</v>
      </c>
      <c r="L103" s="270"/>
      <c r="M103" s="706" t="str">
        <f t="shared" si="1"/>
        <v/>
      </c>
    </row>
    <row r="104" spans="1:13" ht="14.45" customHeight="1" x14ac:dyDescent="0.2">
      <c r="A104" s="711" t="s">
        <v>428</v>
      </c>
      <c r="B104" s="707">
        <v>0</v>
      </c>
      <c r="C104" s="708">
        <v>26.817</v>
      </c>
      <c r="D104" s="708">
        <v>26.817</v>
      </c>
      <c r="E104" s="709">
        <v>0</v>
      </c>
      <c r="F104" s="707">
        <v>0</v>
      </c>
      <c r="G104" s="708">
        <v>0</v>
      </c>
      <c r="H104" s="708">
        <v>2.4</v>
      </c>
      <c r="I104" s="708">
        <v>18.172999999999998</v>
      </c>
      <c r="J104" s="708">
        <v>18.172999999999998</v>
      </c>
      <c r="K104" s="710">
        <v>0</v>
      </c>
      <c r="L104" s="270"/>
      <c r="M104" s="706" t="str">
        <f t="shared" si="1"/>
        <v/>
      </c>
    </row>
    <row r="105" spans="1:13" ht="14.45" customHeight="1" x14ac:dyDescent="0.2">
      <c r="A105" s="711" t="s">
        <v>429</v>
      </c>
      <c r="B105" s="707">
        <v>0</v>
      </c>
      <c r="C105" s="708">
        <v>0</v>
      </c>
      <c r="D105" s="708">
        <v>0</v>
      </c>
      <c r="E105" s="709">
        <v>0</v>
      </c>
      <c r="F105" s="707">
        <v>0</v>
      </c>
      <c r="G105" s="708">
        <v>0</v>
      </c>
      <c r="H105" s="708">
        <v>0</v>
      </c>
      <c r="I105" s="708">
        <v>11.242000000000001</v>
      </c>
      <c r="J105" s="708">
        <v>11.242000000000001</v>
      </c>
      <c r="K105" s="710">
        <v>0</v>
      </c>
      <c r="L105" s="270"/>
      <c r="M105" s="706" t="str">
        <f t="shared" si="1"/>
        <v>X</v>
      </c>
    </row>
    <row r="106" spans="1:13" ht="14.45" customHeight="1" x14ac:dyDescent="0.2">
      <c r="A106" s="711" t="s">
        <v>430</v>
      </c>
      <c r="B106" s="707">
        <v>0</v>
      </c>
      <c r="C106" s="708">
        <v>0</v>
      </c>
      <c r="D106" s="708">
        <v>0</v>
      </c>
      <c r="E106" s="709">
        <v>0</v>
      </c>
      <c r="F106" s="707">
        <v>0</v>
      </c>
      <c r="G106" s="708">
        <v>0</v>
      </c>
      <c r="H106" s="708">
        <v>0</v>
      </c>
      <c r="I106" s="708">
        <v>11.242000000000001</v>
      </c>
      <c r="J106" s="708">
        <v>11.242000000000001</v>
      </c>
      <c r="K106" s="710">
        <v>0</v>
      </c>
      <c r="L106" s="270"/>
      <c r="M106" s="706" t="str">
        <f t="shared" si="1"/>
        <v/>
      </c>
    </row>
    <row r="107" spans="1:13" ht="14.45" customHeight="1" x14ac:dyDescent="0.2">
      <c r="A107" s="711" t="s">
        <v>431</v>
      </c>
      <c r="B107" s="707">
        <v>3196.6108130000002</v>
      </c>
      <c r="C107" s="708">
        <v>4966.4107800000002</v>
      </c>
      <c r="D107" s="708">
        <v>1769.7999669999999</v>
      </c>
      <c r="E107" s="709">
        <v>1.553648870798586</v>
      </c>
      <c r="F107" s="707">
        <v>5432.2634007999995</v>
      </c>
      <c r="G107" s="708">
        <v>2263.4430836666666</v>
      </c>
      <c r="H107" s="708">
        <v>439.78881000000001</v>
      </c>
      <c r="I107" s="708">
        <v>2465.7528900000002</v>
      </c>
      <c r="J107" s="708">
        <v>202.30980633333365</v>
      </c>
      <c r="K107" s="710">
        <v>0.45390893409860672</v>
      </c>
      <c r="L107" s="270"/>
      <c r="M107" s="706" t="str">
        <f t="shared" si="1"/>
        <v/>
      </c>
    </row>
    <row r="108" spans="1:13" ht="14.45" customHeight="1" x14ac:dyDescent="0.2">
      <c r="A108" s="711" t="s">
        <v>432</v>
      </c>
      <c r="B108" s="707">
        <v>0</v>
      </c>
      <c r="C108" s="708">
        <v>2.9203200000000002</v>
      </c>
      <c r="D108" s="708">
        <v>2.9203200000000002</v>
      </c>
      <c r="E108" s="709">
        <v>0</v>
      </c>
      <c r="F108" s="707">
        <v>2.7617890000000003</v>
      </c>
      <c r="G108" s="708">
        <v>1.1507454166666669</v>
      </c>
      <c r="H108" s="708">
        <v>0</v>
      </c>
      <c r="I108" s="708">
        <v>0</v>
      </c>
      <c r="J108" s="708">
        <v>-1.1507454166666669</v>
      </c>
      <c r="K108" s="710">
        <v>0</v>
      </c>
      <c r="L108" s="270"/>
      <c r="M108" s="706" t="str">
        <f t="shared" si="1"/>
        <v>X</v>
      </c>
    </row>
    <row r="109" spans="1:13" ht="14.45" customHeight="1" x14ac:dyDescent="0.2">
      <c r="A109" s="711" t="s">
        <v>433</v>
      </c>
      <c r="B109" s="707">
        <v>0</v>
      </c>
      <c r="C109" s="708">
        <v>2.9203200000000002</v>
      </c>
      <c r="D109" s="708">
        <v>2.9203200000000002</v>
      </c>
      <c r="E109" s="709">
        <v>0</v>
      </c>
      <c r="F109" s="707">
        <v>2.7617890000000003</v>
      </c>
      <c r="G109" s="708">
        <v>1.1507454166666669</v>
      </c>
      <c r="H109" s="708">
        <v>0</v>
      </c>
      <c r="I109" s="708">
        <v>0</v>
      </c>
      <c r="J109" s="708">
        <v>-1.1507454166666669</v>
      </c>
      <c r="K109" s="710">
        <v>0</v>
      </c>
      <c r="L109" s="270"/>
      <c r="M109" s="706" t="str">
        <f t="shared" si="1"/>
        <v/>
      </c>
    </row>
    <row r="110" spans="1:13" ht="14.45" customHeight="1" x14ac:dyDescent="0.2">
      <c r="A110" s="711" t="s">
        <v>434</v>
      </c>
      <c r="B110" s="707">
        <v>23.840472000000002</v>
      </c>
      <c r="C110" s="708">
        <v>22.760210000000001</v>
      </c>
      <c r="D110" s="708">
        <v>-1.0802620000000012</v>
      </c>
      <c r="E110" s="709">
        <v>0.95468789376317709</v>
      </c>
      <c r="F110" s="707">
        <v>23.999005199999999</v>
      </c>
      <c r="G110" s="708">
        <v>9.9995855000000002</v>
      </c>
      <c r="H110" s="708">
        <v>1.57236</v>
      </c>
      <c r="I110" s="708">
        <v>9.0768899999999988</v>
      </c>
      <c r="J110" s="708">
        <v>-0.92269550000000145</v>
      </c>
      <c r="K110" s="710">
        <v>0.3782194271952572</v>
      </c>
      <c r="L110" s="270"/>
      <c r="M110" s="706" t="str">
        <f t="shared" si="1"/>
        <v>X</v>
      </c>
    </row>
    <row r="111" spans="1:13" ht="14.45" customHeight="1" x14ac:dyDescent="0.2">
      <c r="A111" s="711" t="s">
        <v>435</v>
      </c>
      <c r="B111" s="707">
        <v>6.2641090000000004</v>
      </c>
      <c r="C111" s="708">
        <v>9.4031000000000002</v>
      </c>
      <c r="D111" s="708">
        <v>3.1389909999999999</v>
      </c>
      <c r="E111" s="709">
        <v>1.5011073402458355</v>
      </c>
      <c r="F111" s="707">
        <v>9.5316568999999998</v>
      </c>
      <c r="G111" s="708">
        <v>3.9715237083333332</v>
      </c>
      <c r="H111" s="708">
        <v>0.38019999999999998</v>
      </c>
      <c r="I111" s="708">
        <v>3.1006999999999998</v>
      </c>
      <c r="J111" s="708">
        <v>-0.87082370833333345</v>
      </c>
      <c r="K111" s="710">
        <v>0.32530545659905152</v>
      </c>
      <c r="L111" s="270"/>
      <c r="M111" s="706" t="str">
        <f t="shared" si="1"/>
        <v/>
      </c>
    </row>
    <row r="112" spans="1:13" ht="14.45" customHeight="1" x14ac:dyDescent="0.2">
      <c r="A112" s="711" t="s">
        <v>436</v>
      </c>
      <c r="B112" s="707">
        <v>17.576363000000001</v>
      </c>
      <c r="C112" s="708">
        <v>13.35711</v>
      </c>
      <c r="D112" s="708">
        <v>-4.2192530000000001</v>
      </c>
      <c r="E112" s="709">
        <v>0.75994732243525009</v>
      </c>
      <c r="F112" s="707">
        <v>14.467348299999999</v>
      </c>
      <c r="G112" s="708">
        <v>6.0280617916666666</v>
      </c>
      <c r="H112" s="708">
        <v>1.1921600000000001</v>
      </c>
      <c r="I112" s="708">
        <v>5.9761899999999999</v>
      </c>
      <c r="J112" s="708">
        <v>-5.1871791666666667E-2</v>
      </c>
      <c r="K112" s="710">
        <v>0.41308122788472579</v>
      </c>
      <c r="L112" s="270"/>
      <c r="M112" s="706" t="str">
        <f t="shared" si="1"/>
        <v/>
      </c>
    </row>
    <row r="113" spans="1:13" ht="14.45" customHeight="1" x14ac:dyDescent="0.2">
      <c r="A113" s="711" t="s">
        <v>437</v>
      </c>
      <c r="B113" s="707">
        <v>232.55229</v>
      </c>
      <c r="C113" s="708">
        <v>312.45784000000003</v>
      </c>
      <c r="D113" s="708">
        <v>79.905550000000034</v>
      </c>
      <c r="E113" s="709">
        <v>1.3436025076338747</v>
      </c>
      <c r="F113" s="707">
        <v>333.9686744</v>
      </c>
      <c r="G113" s="708">
        <v>139.15361433333334</v>
      </c>
      <c r="H113" s="708">
        <v>1.22658</v>
      </c>
      <c r="I113" s="708">
        <v>262.42036999999999</v>
      </c>
      <c r="J113" s="708">
        <v>123.26675566666665</v>
      </c>
      <c r="K113" s="710">
        <v>0.7857634266790382</v>
      </c>
      <c r="L113" s="270"/>
      <c r="M113" s="706" t="str">
        <f t="shared" si="1"/>
        <v>X</v>
      </c>
    </row>
    <row r="114" spans="1:13" ht="14.45" customHeight="1" x14ac:dyDescent="0.2">
      <c r="A114" s="711" t="s">
        <v>438</v>
      </c>
      <c r="B114" s="707">
        <v>42</v>
      </c>
      <c r="C114" s="708">
        <v>41.4</v>
      </c>
      <c r="D114" s="708">
        <v>-0.60000000000000142</v>
      </c>
      <c r="E114" s="709">
        <v>0.98571428571428565</v>
      </c>
      <c r="F114" s="707">
        <v>43.2</v>
      </c>
      <c r="G114" s="708">
        <v>18</v>
      </c>
      <c r="H114" s="708">
        <v>0</v>
      </c>
      <c r="I114" s="708">
        <v>21.6</v>
      </c>
      <c r="J114" s="708">
        <v>3.6000000000000014</v>
      </c>
      <c r="K114" s="710">
        <v>0.5</v>
      </c>
      <c r="L114" s="270"/>
      <c r="M114" s="706" t="str">
        <f t="shared" si="1"/>
        <v/>
      </c>
    </row>
    <row r="115" spans="1:13" ht="14.45" customHeight="1" x14ac:dyDescent="0.2">
      <c r="A115" s="711" t="s">
        <v>439</v>
      </c>
      <c r="B115" s="707">
        <v>190.55229</v>
      </c>
      <c r="C115" s="708">
        <v>255.93284</v>
      </c>
      <c r="D115" s="708">
        <v>65.380549999999999</v>
      </c>
      <c r="E115" s="709">
        <v>1.3431108070126052</v>
      </c>
      <c r="F115" s="707">
        <v>270.97803000000005</v>
      </c>
      <c r="G115" s="708">
        <v>112.90751250000001</v>
      </c>
      <c r="H115" s="708">
        <v>1.22658</v>
      </c>
      <c r="I115" s="708">
        <v>195.44537</v>
      </c>
      <c r="J115" s="708">
        <v>82.537857499999987</v>
      </c>
      <c r="K115" s="710">
        <v>0.72125909986134285</v>
      </c>
      <c r="L115" s="270"/>
      <c r="M115" s="706" t="str">
        <f t="shared" si="1"/>
        <v/>
      </c>
    </row>
    <row r="116" spans="1:13" ht="14.45" customHeight="1" x14ac:dyDescent="0.2">
      <c r="A116" s="711" t="s">
        <v>440</v>
      </c>
      <c r="B116" s="707">
        <v>0</v>
      </c>
      <c r="C116" s="708">
        <v>15.125</v>
      </c>
      <c r="D116" s="708">
        <v>15.125</v>
      </c>
      <c r="E116" s="709">
        <v>0</v>
      </c>
      <c r="F116" s="707">
        <v>19.790644400000001</v>
      </c>
      <c r="G116" s="708">
        <v>8.2461018333333342</v>
      </c>
      <c r="H116" s="708">
        <v>0</v>
      </c>
      <c r="I116" s="708">
        <v>45.375</v>
      </c>
      <c r="J116" s="708">
        <v>37.128898166666666</v>
      </c>
      <c r="K116" s="710">
        <v>2.292750002622451</v>
      </c>
      <c r="L116" s="270"/>
      <c r="M116" s="706" t="str">
        <f t="shared" si="1"/>
        <v/>
      </c>
    </row>
    <row r="117" spans="1:13" ht="14.45" customHeight="1" x14ac:dyDescent="0.2">
      <c r="A117" s="711" t="s">
        <v>441</v>
      </c>
      <c r="B117" s="707">
        <v>771.041381</v>
      </c>
      <c r="C117" s="708">
        <v>2734.5452</v>
      </c>
      <c r="D117" s="708">
        <v>1963.503819</v>
      </c>
      <c r="E117" s="709">
        <v>3.5465608816655716</v>
      </c>
      <c r="F117" s="707">
        <v>4042.9845965999998</v>
      </c>
      <c r="G117" s="708">
        <v>1684.57691525</v>
      </c>
      <c r="H117" s="708">
        <v>287.90653000000003</v>
      </c>
      <c r="I117" s="708">
        <v>1480.211</v>
      </c>
      <c r="J117" s="708">
        <v>-204.36591524999994</v>
      </c>
      <c r="K117" s="710">
        <v>0.36611838720454254</v>
      </c>
      <c r="L117" s="270"/>
      <c r="M117" s="706" t="str">
        <f t="shared" si="1"/>
        <v>X</v>
      </c>
    </row>
    <row r="118" spans="1:13" ht="14.45" customHeight="1" x14ac:dyDescent="0.2">
      <c r="A118" s="711" t="s">
        <v>442</v>
      </c>
      <c r="B118" s="707">
        <v>763.28337999999894</v>
      </c>
      <c r="C118" s="708">
        <v>1165.48234</v>
      </c>
      <c r="D118" s="708">
        <v>402.19896000000108</v>
      </c>
      <c r="E118" s="709">
        <v>1.5269326839004429</v>
      </c>
      <c r="F118" s="707">
        <v>1484.1291355999999</v>
      </c>
      <c r="G118" s="708">
        <v>618.38713983333332</v>
      </c>
      <c r="H118" s="708">
        <v>117.88529</v>
      </c>
      <c r="I118" s="708">
        <v>611.71398999999997</v>
      </c>
      <c r="J118" s="708">
        <v>-6.6731498333333548</v>
      </c>
      <c r="K118" s="710">
        <v>0.41217032623828775</v>
      </c>
      <c r="L118" s="270"/>
      <c r="M118" s="706" t="str">
        <f t="shared" si="1"/>
        <v/>
      </c>
    </row>
    <row r="119" spans="1:13" ht="14.45" customHeight="1" x14ac:dyDescent="0.2">
      <c r="A119" s="711" t="s">
        <v>443</v>
      </c>
      <c r="B119" s="707">
        <v>0</v>
      </c>
      <c r="C119" s="708">
        <v>158.28351999999998</v>
      </c>
      <c r="D119" s="708">
        <v>158.28351999999998</v>
      </c>
      <c r="E119" s="709">
        <v>0</v>
      </c>
      <c r="F119" s="707">
        <v>96.8822318</v>
      </c>
      <c r="G119" s="708">
        <v>40.367596583333338</v>
      </c>
      <c r="H119" s="708">
        <v>3.9876799999999997</v>
      </c>
      <c r="I119" s="708">
        <v>3.9876799999999997</v>
      </c>
      <c r="J119" s="708">
        <v>-36.37991658333334</v>
      </c>
      <c r="K119" s="710">
        <v>4.1160075752920459E-2</v>
      </c>
      <c r="L119" s="270"/>
      <c r="M119" s="706" t="str">
        <f t="shared" si="1"/>
        <v/>
      </c>
    </row>
    <row r="120" spans="1:13" ht="14.45" customHeight="1" x14ac:dyDescent="0.2">
      <c r="A120" s="711" t="s">
        <v>444</v>
      </c>
      <c r="B120" s="707">
        <v>7.7580010000000001</v>
      </c>
      <c r="C120" s="708">
        <v>8.6929999999999996</v>
      </c>
      <c r="D120" s="708">
        <v>0.93499899999999947</v>
      </c>
      <c r="E120" s="709">
        <v>1.1205206083371217</v>
      </c>
      <c r="F120" s="707">
        <v>8.7482288000000015</v>
      </c>
      <c r="G120" s="708">
        <v>3.6450953333333342</v>
      </c>
      <c r="H120" s="708">
        <v>0.63736000000000004</v>
      </c>
      <c r="I120" s="708">
        <v>3.4001700000000001</v>
      </c>
      <c r="J120" s="708">
        <v>-0.24492533333333411</v>
      </c>
      <c r="K120" s="710">
        <v>0.38866953274015875</v>
      </c>
      <c r="L120" s="270"/>
      <c r="M120" s="706" t="str">
        <f t="shared" si="1"/>
        <v/>
      </c>
    </row>
    <row r="121" spans="1:13" ht="14.45" customHeight="1" x14ac:dyDescent="0.2">
      <c r="A121" s="711" t="s">
        <v>445</v>
      </c>
      <c r="B121" s="707">
        <v>0</v>
      </c>
      <c r="C121" s="708">
        <v>1402.0863400000001</v>
      </c>
      <c r="D121" s="708">
        <v>1402.0863400000001</v>
      </c>
      <c r="E121" s="709">
        <v>0</v>
      </c>
      <c r="F121" s="707">
        <v>2453.2250003999998</v>
      </c>
      <c r="G121" s="708">
        <v>1022.1770835</v>
      </c>
      <c r="H121" s="708">
        <v>165.39620000000002</v>
      </c>
      <c r="I121" s="708">
        <v>861.10916000000009</v>
      </c>
      <c r="J121" s="708">
        <v>-161.06792349999989</v>
      </c>
      <c r="K121" s="710">
        <v>0.35101108127448388</v>
      </c>
      <c r="L121" s="270"/>
      <c r="M121" s="706" t="str">
        <f t="shared" si="1"/>
        <v/>
      </c>
    </row>
    <row r="122" spans="1:13" ht="14.45" customHeight="1" x14ac:dyDescent="0.2">
      <c r="A122" s="711" t="s">
        <v>446</v>
      </c>
      <c r="B122" s="707">
        <v>2169.1766699999998</v>
      </c>
      <c r="C122" s="708">
        <v>1871.9981299999999</v>
      </c>
      <c r="D122" s="708">
        <v>-297.17853999999988</v>
      </c>
      <c r="E122" s="709">
        <v>0.86299938400130405</v>
      </c>
      <c r="F122" s="707">
        <v>1002.1622512</v>
      </c>
      <c r="G122" s="708">
        <v>417.56760466666668</v>
      </c>
      <c r="H122" s="708">
        <v>149.08333999999999</v>
      </c>
      <c r="I122" s="708">
        <v>714.04462999999998</v>
      </c>
      <c r="J122" s="708">
        <v>296.4770253333333</v>
      </c>
      <c r="K122" s="710">
        <v>0.71250401733351576</v>
      </c>
      <c r="L122" s="270"/>
      <c r="M122" s="706" t="str">
        <f t="shared" si="1"/>
        <v>X</v>
      </c>
    </row>
    <row r="123" spans="1:13" ht="14.45" customHeight="1" x14ac:dyDescent="0.2">
      <c r="A123" s="711" t="s">
        <v>447</v>
      </c>
      <c r="B123" s="707">
        <v>0.87999499999999997</v>
      </c>
      <c r="C123" s="708">
        <v>43.603999999999999</v>
      </c>
      <c r="D123" s="708">
        <v>42.724004999999998</v>
      </c>
      <c r="E123" s="709">
        <v>49.550281535690544</v>
      </c>
      <c r="F123" s="707">
        <v>37.018460599999997</v>
      </c>
      <c r="G123" s="708">
        <v>15.424358583333333</v>
      </c>
      <c r="H123" s="708">
        <v>0</v>
      </c>
      <c r="I123" s="708">
        <v>2.42</v>
      </c>
      <c r="J123" s="708">
        <v>-13.004358583333333</v>
      </c>
      <c r="K123" s="710">
        <v>6.5372788624278991E-2</v>
      </c>
      <c r="L123" s="270"/>
      <c r="M123" s="706" t="str">
        <f t="shared" si="1"/>
        <v/>
      </c>
    </row>
    <row r="124" spans="1:13" ht="14.45" customHeight="1" x14ac:dyDescent="0.2">
      <c r="A124" s="711" t="s">
        <v>448</v>
      </c>
      <c r="B124" s="707">
        <v>1303.4075700000001</v>
      </c>
      <c r="C124" s="708">
        <v>925.36249999999995</v>
      </c>
      <c r="D124" s="708">
        <v>-378.04507000000012</v>
      </c>
      <c r="E124" s="709">
        <v>0.70995636460819378</v>
      </c>
      <c r="F124" s="707">
        <v>789.14316059999999</v>
      </c>
      <c r="G124" s="708">
        <v>328.80965025</v>
      </c>
      <c r="H124" s="708">
        <v>54.825420000000001</v>
      </c>
      <c r="I124" s="708">
        <v>332.78543000000002</v>
      </c>
      <c r="J124" s="708">
        <v>3.9757797500000152</v>
      </c>
      <c r="K124" s="710">
        <v>0.4217047636159923</v>
      </c>
      <c r="L124" s="270"/>
      <c r="M124" s="706" t="str">
        <f t="shared" si="1"/>
        <v/>
      </c>
    </row>
    <row r="125" spans="1:13" ht="14.45" customHeight="1" x14ac:dyDescent="0.2">
      <c r="A125" s="711" t="s">
        <v>449</v>
      </c>
      <c r="B125" s="707">
        <v>1</v>
      </c>
      <c r="C125" s="708">
        <v>1.68</v>
      </c>
      <c r="D125" s="708">
        <v>0.67999999999999994</v>
      </c>
      <c r="E125" s="709">
        <v>1.68</v>
      </c>
      <c r="F125" s="707">
        <v>5</v>
      </c>
      <c r="G125" s="708">
        <v>2.0833333333333335</v>
      </c>
      <c r="H125" s="708">
        <v>0</v>
      </c>
      <c r="I125" s="708">
        <v>0</v>
      </c>
      <c r="J125" s="708">
        <v>-2.0833333333333335</v>
      </c>
      <c r="K125" s="710">
        <v>0</v>
      </c>
      <c r="L125" s="270"/>
      <c r="M125" s="706" t="str">
        <f t="shared" si="1"/>
        <v/>
      </c>
    </row>
    <row r="126" spans="1:13" ht="14.45" customHeight="1" x14ac:dyDescent="0.2">
      <c r="A126" s="711" t="s">
        <v>450</v>
      </c>
      <c r="B126" s="707">
        <v>10.308727000000001</v>
      </c>
      <c r="C126" s="708">
        <v>5.4542000000000002</v>
      </c>
      <c r="D126" s="708">
        <v>-4.8545270000000009</v>
      </c>
      <c r="E126" s="709">
        <v>0.52908569603210942</v>
      </c>
      <c r="F126" s="707">
        <v>5.7053189</v>
      </c>
      <c r="G126" s="708">
        <v>2.3772162083333335</v>
      </c>
      <c r="H126" s="708">
        <v>0</v>
      </c>
      <c r="I126" s="708">
        <v>0</v>
      </c>
      <c r="J126" s="708">
        <v>-2.3772162083333335</v>
      </c>
      <c r="K126" s="710">
        <v>0</v>
      </c>
      <c r="L126" s="270"/>
      <c r="M126" s="706" t="str">
        <f t="shared" si="1"/>
        <v/>
      </c>
    </row>
    <row r="127" spans="1:13" ht="14.45" customHeight="1" x14ac:dyDescent="0.2">
      <c r="A127" s="711" t="s">
        <v>451</v>
      </c>
      <c r="B127" s="707">
        <v>853.580378</v>
      </c>
      <c r="C127" s="708">
        <v>883.21348</v>
      </c>
      <c r="D127" s="708">
        <v>29.633102000000008</v>
      </c>
      <c r="E127" s="709">
        <v>1.0347162408646653</v>
      </c>
      <c r="F127" s="707">
        <v>0</v>
      </c>
      <c r="G127" s="708">
        <v>0</v>
      </c>
      <c r="H127" s="708">
        <v>71.431550000000001</v>
      </c>
      <c r="I127" s="708">
        <v>355.72903000000002</v>
      </c>
      <c r="J127" s="708">
        <v>355.72903000000002</v>
      </c>
      <c r="K127" s="710">
        <v>0</v>
      </c>
      <c r="L127" s="270"/>
      <c r="M127" s="706" t="str">
        <f t="shared" si="1"/>
        <v/>
      </c>
    </row>
    <row r="128" spans="1:13" ht="14.45" customHeight="1" x14ac:dyDescent="0.2">
      <c r="A128" s="711" t="s">
        <v>452</v>
      </c>
      <c r="B128" s="707">
        <v>0</v>
      </c>
      <c r="C128" s="708">
        <v>7.0819999999999999</v>
      </c>
      <c r="D128" s="708">
        <v>7.0819999999999999</v>
      </c>
      <c r="E128" s="709">
        <v>0</v>
      </c>
      <c r="F128" s="707">
        <v>5.2953114999999995</v>
      </c>
      <c r="G128" s="708">
        <v>2.2063797916666665</v>
      </c>
      <c r="H128" s="708">
        <v>0</v>
      </c>
      <c r="I128" s="708">
        <v>0</v>
      </c>
      <c r="J128" s="708">
        <v>-2.2063797916666665</v>
      </c>
      <c r="K128" s="710">
        <v>0</v>
      </c>
      <c r="L128" s="270"/>
      <c r="M128" s="706" t="str">
        <f t="shared" si="1"/>
        <v/>
      </c>
    </row>
    <row r="129" spans="1:13" ht="14.45" customHeight="1" x14ac:dyDescent="0.2">
      <c r="A129" s="711" t="s">
        <v>453</v>
      </c>
      <c r="B129" s="707">
        <v>0</v>
      </c>
      <c r="C129" s="708">
        <v>0</v>
      </c>
      <c r="D129" s="708">
        <v>0</v>
      </c>
      <c r="E129" s="709">
        <v>0</v>
      </c>
      <c r="F129" s="707">
        <v>50.000000399999998</v>
      </c>
      <c r="G129" s="708">
        <v>20.833333499999998</v>
      </c>
      <c r="H129" s="708">
        <v>0</v>
      </c>
      <c r="I129" s="708">
        <v>0.2838</v>
      </c>
      <c r="J129" s="708">
        <v>-20.549533499999999</v>
      </c>
      <c r="K129" s="710">
        <v>5.6759999545920002E-3</v>
      </c>
      <c r="L129" s="270"/>
      <c r="M129" s="706" t="str">
        <f t="shared" si="1"/>
        <v/>
      </c>
    </row>
    <row r="130" spans="1:13" ht="14.45" customHeight="1" x14ac:dyDescent="0.2">
      <c r="A130" s="711" t="s">
        <v>454</v>
      </c>
      <c r="B130" s="707">
        <v>0</v>
      </c>
      <c r="C130" s="708">
        <v>5.6019499999999995</v>
      </c>
      <c r="D130" s="708">
        <v>5.6019499999999995</v>
      </c>
      <c r="E130" s="709">
        <v>0</v>
      </c>
      <c r="F130" s="707">
        <v>109.9999992</v>
      </c>
      <c r="G130" s="708">
        <v>45.833333000000003</v>
      </c>
      <c r="H130" s="708">
        <v>22.826370000000001</v>
      </c>
      <c r="I130" s="708">
        <v>22.826370000000001</v>
      </c>
      <c r="J130" s="708">
        <v>-23.006963000000002</v>
      </c>
      <c r="K130" s="710">
        <v>0.20751245605463603</v>
      </c>
      <c r="L130" s="270"/>
      <c r="M130" s="706" t="str">
        <f t="shared" si="1"/>
        <v/>
      </c>
    </row>
    <row r="131" spans="1:13" ht="14.45" customHeight="1" x14ac:dyDescent="0.2">
      <c r="A131" s="711" t="s">
        <v>455</v>
      </c>
      <c r="B131" s="707">
        <v>0</v>
      </c>
      <c r="C131" s="708">
        <v>21.729080000000003</v>
      </c>
      <c r="D131" s="708">
        <v>21.729080000000003</v>
      </c>
      <c r="E131" s="709">
        <v>0</v>
      </c>
      <c r="F131" s="707">
        <v>26.387084399999999</v>
      </c>
      <c r="G131" s="708">
        <v>10.9946185</v>
      </c>
      <c r="H131" s="708">
        <v>0</v>
      </c>
      <c r="I131" s="708">
        <v>0</v>
      </c>
      <c r="J131" s="708">
        <v>-10.9946185</v>
      </c>
      <c r="K131" s="710">
        <v>0</v>
      </c>
      <c r="L131" s="270"/>
      <c r="M131" s="706" t="str">
        <f t="shared" si="1"/>
        <v>X</v>
      </c>
    </row>
    <row r="132" spans="1:13" ht="14.45" customHeight="1" x14ac:dyDescent="0.2">
      <c r="A132" s="711" t="s">
        <v>456</v>
      </c>
      <c r="B132" s="707">
        <v>0</v>
      </c>
      <c r="C132" s="708">
        <v>0.78700000000000003</v>
      </c>
      <c r="D132" s="708">
        <v>0.78700000000000003</v>
      </c>
      <c r="E132" s="709">
        <v>0</v>
      </c>
      <c r="F132" s="707">
        <v>0.77252850000000006</v>
      </c>
      <c r="G132" s="708">
        <v>0.32188687500000002</v>
      </c>
      <c r="H132" s="708">
        <v>0</v>
      </c>
      <c r="I132" s="708">
        <v>0</v>
      </c>
      <c r="J132" s="708">
        <v>-0.32188687500000002</v>
      </c>
      <c r="K132" s="710">
        <v>0</v>
      </c>
      <c r="L132" s="270"/>
      <c r="M132" s="706" t="str">
        <f t="shared" si="1"/>
        <v/>
      </c>
    </row>
    <row r="133" spans="1:13" ht="14.45" customHeight="1" x14ac:dyDescent="0.2">
      <c r="A133" s="711" t="s">
        <v>457</v>
      </c>
      <c r="B133" s="707">
        <v>0</v>
      </c>
      <c r="C133" s="708">
        <v>20.942080000000001</v>
      </c>
      <c r="D133" s="708">
        <v>20.942080000000001</v>
      </c>
      <c r="E133" s="709">
        <v>0</v>
      </c>
      <c r="F133" s="707">
        <v>25.614555899999999</v>
      </c>
      <c r="G133" s="708">
        <v>10.672731625000001</v>
      </c>
      <c r="H133" s="708">
        <v>0</v>
      </c>
      <c r="I133" s="708">
        <v>0</v>
      </c>
      <c r="J133" s="708">
        <v>-10.672731625000001</v>
      </c>
      <c r="K133" s="710">
        <v>0</v>
      </c>
      <c r="L133" s="270"/>
      <c r="M133" s="706" t="str">
        <f t="shared" si="1"/>
        <v/>
      </c>
    </row>
    <row r="134" spans="1:13" ht="14.45" customHeight="1" x14ac:dyDescent="0.2">
      <c r="A134" s="711" t="s">
        <v>458</v>
      </c>
      <c r="B134" s="707">
        <v>0</v>
      </c>
      <c r="C134" s="708">
        <v>6.82121026329696E-16</v>
      </c>
      <c r="D134" s="708">
        <v>6.82121026329696E-16</v>
      </c>
      <c r="E134" s="709">
        <v>0</v>
      </c>
      <c r="F134" s="707">
        <v>0</v>
      </c>
      <c r="G134" s="708">
        <v>0</v>
      </c>
      <c r="H134" s="708">
        <v>0</v>
      </c>
      <c r="I134" s="708">
        <v>0</v>
      </c>
      <c r="J134" s="708">
        <v>0</v>
      </c>
      <c r="K134" s="710">
        <v>0</v>
      </c>
      <c r="L134" s="270"/>
      <c r="M134" s="706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1" t="s">
        <v>459</v>
      </c>
      <c r="B135" s="707">
        <v>178894.54956400002</v>
      </c>
      <c r="C135" s="708">
        <v>197079.24406</v>
      </c>
      <c r="D135" s="708">
        <v>18184.694495999982</v>
      </c>
      <c r="E135" s="709">
        <v>1.1016503551411685</v>
      </c>
      <c r="F135" s="707">
        <v>210141.43162230001</v>
      </c>
      <c r="G135" s="708">
        <v>87558.929842625002</v>
      </c>
      <c r="H135" s="708">
        <v>16591.32962</v>
      </c>
      <c r="I135" s="708">
        <v>81341.380090000006</v>
      </c>
      <c r="J135" s="708">
        <v>-6217.5497526249965</v>
      </c>
      <c r="K135" s="710">
        <v>0.38707921356603214</v>
      </c>
      <c r="L135" s="270"/>
      <c r="M135" s="706" t="str">
        <f t="shared" si="2"/>
        <v/>
      </c>
    </row>
    <row r="136" spans="1:13" ht="14.45" customHeight="1" x14ac:dyDescent="0.2">
      <c r="A136" s="711" t="s">
        <v>460</v>
      </c>
      <c r="B136" s="707">
        <v>129725.64</v>
      </c>
      <c r="C136" s="708">
        <v>145576.666</v>
      </c>
      <c r="D136" s="708">
        <v>15851.025999999998</v>
      </c>
      <c r="E136" s="709">
        <v>1.1221888440866432</v>
      </c>
      <c r="F136" s="707">
        <v>154568.8722599</v>
      </c>
      <c r="G136" s="708">
        <v>64403.696774958335</v>
      </c>
      <c r="H136" s="708">
        <v>12232.608</v>
      </c>
      <c r="I136" s="708">
        <v>60012.54</v>
      </c>
      <c r="J136" s="708">
        <v>-4391.1567749583337</v>
      </c>
      <c r="K136" s="710">
        <v>0.38825760402192655</v>
      </c>
      <c r="L136" s="270"/>
      <c r="M136" s="706" t="str">
        <f t="shared" si="2"/>
        <v/>
      </c>
    </row>
    <row r="137" spans="1:13" ht="14.45" customHeight="1" x14ac:dyDescent="0.2">
      <c r="A137" s="711" t="s">
        <v>461</v>
      </c>
      <c r="B137" s="707">
        <v>128985.64</v>
      </c>
      <c r="C137" s="708">
        <v>144565.78099999999</v>
      </c>
      <c r="D137" s="708">
        <v>15580.140999999989</v>
      </c>
      <c r="E137" s="709">
        <v>1.1207897328725895</v>
      </c>
      <c r="F137" s="707">
        <v>153514.91855910001</v>
      </c>
      <c r="G137" s="708">
        <v>63964.549399625001</v>
      </c>
      <c r="H137" s="708">
        <v>12115.303</v>
      </c>
      <c r="I137" s="708">
        <v>59290.779000000002</v>
      </c>
      <c r="J137" s="708">
        <v>-4673.7703996249984</v>
      </c>
      <c r="K137" s="710">
        <v>0.38622160996798693</v>
      </c>
      <c r="L137" s="270"/>
      <c r="M137" s="706" t="str">
        <f t="shared" si="2"/>
        <v>X</v>
      </c>
    </row>
    <row r="138" spans="1:13" ht="14.45" customHeight="1" x14ac:dyDescent="0.2">
      <c r="A138" s="711" t="s">
        <v>462</v>
      </c>
      <c r="B138" s="707">
        <v>128985.64</v>
      </c>
      <c r="C138" s="708">
        <v>144565.78099999999</v>
      </c>
      <c r="D138" s="708">
        <v>15580.140999999989</v>
      </c>
      <c r="E138" s="709">
        <v>1.1207897328725895</v>
      </c>
      <c r="F138" s="707">
        <v>153514.91855910001</v>
      </c>
      <c r="G138" s="708">
        <v>63964.549399625001</v>
      </c>
      <c r="H138" s="708">
        <v>12115.303</v>
      </c>
      <c r="I138" s="708">
        <v>59290.779000000002</v>
      </c>
      <c r="J138" s="708">
        <v>-4673.7703996249984</v>
      </c>
      <c r="K138" s="710">
        <v>0.38622160996798693</v>
      </c>
      <c r="L138" s="270"/>
      <c r="M138" s="706" t="str">
        <f t="shared" si="2"/>
        <v/>
      </c>
    </row>
    <row r="139" spans="1:13" ht="14.45" customHeight="1" x14ac:dyDescent="0.2">
      <c r="A139" s="711" t="s">
        <v>463</v>
      </c>
      <c r="B139" s="707">
        <v>437.8</v>
      </c>
      <c r="C139" s="708">
        <v>430.42500000000001</v>
      </c>
      <c r="D139" s="708">
        <v>-7.375</v>
      </c>
      <c r="E139" s="709">
        <v>0.9831544084056647</v>
      </c>
      <c r="F139" s="707">
        <v>424.03856410000003</v>
      </c>
      <c r="G139" s="708">
        <v>176.68273504166666</v>
      </c>
      <c r="H139" s="708">
        <v>64.45</v>
      </c>
      <c r="I139" s="708">
        <v>272.42500000000001</v>
      </c>
      <c r="J139" s="708">
        <v>95.742264958333351</v>
      </c>
      <c r="K139" s="710">
        <v>0.64245335935001102</v>
      </c>
      <c r="L139" s="270"/>
      <c r="M139" s="706" t="str">
        <f t="shared" si="2"/>
        <v>X</v>
      </c>
    </row>
    <row r="140" spans="1:13" ht="14.45" customHeight="1" x14ac:dyDescent="0.2">
      <c r="A140" s="711" t="s">
        <v>464</v>
      </c>
      <c r="B140" s="707">
        <v>437.8</v>
      </c>
      <c r="C140" s="708">
        <v>430.42500000000001</v>
      </c>
      <c r="D140" s="708">
        <v>-7.375</v>
      </c>
      <c r="E140" s="709">
        <v>0.9831544084056647</v>
      </c>
      <c r="F140" s="707">
        <v>424.03856410000003</v>
      </c>
      <c r="G140" s="708">
        <v>176.68273504166666</v>
      </c>
      <c r="H140" s="708">
        <v>64.45</v>
      </c>
      <c r="I140" s="708">
        <v>272.42500000000001</v>
      </c>
      <c r="J140" s="708">
        <v>95.742264958333351</v>
      </c>
      <c r="K140" s="710">
        <v>0.64245335935001102</v>
      </c>
      <c r="L140" s="270"/>
      <c r="M140" s="706" t="str">
        <f t="shared" si="2"/>
        <v/>
      </c>
    </row>
    <row r="141" spans="1:13" ht="14.45" customHeight="1" x14ac:dyDescent="0.2">
      <c r="A141" s="711" t="s">
        <v>465</v>
      </c>
      <c r="B141" s="707">
        <v>185.58</v>
      </c>
      <c r="C141" s="708">
        <v>407.21</v>
      </c>
      <c r="D141" s="708">
        <v>221.62999999999997</v>
      </c>
      <c r="E141" s="709">
        <v>2.1942558465351869</v>
      </c>
      <c r="F141" s="707">
        <v>394.20049269999998</v>
      </c>
      <c r="G141" s="708">
        <v>164.25020529166665</v>
      </c>
      <c r="H141" s="708">
        <v>52.854999999999997</v>
      </c>
      <c r="I141" s="708">
        <v>426.58600000000001</v>
      </c>
      <c r="J141" s="708">
        <v>262.33579470833337</v>
      </c>
      <c r="K141" s="710">
        <v>1.082154913298514</v>
      </c>
      <c r="L141" s="270"/>
      <c r="M141" s="706" t="str">
        <f t="shared" si="2"/>
        <v>X</v>
      </c>
    </row>
    <row r="142" spans="1:13" ht="14.45" customHeight="1" x14ac:dyDescent="0.2">
      <c r="A142" s="711" t="s">
        <v>466</v>
      </c>
      <c r="B142" s="707">
        <v>185.58</v>
      </c>
      <c r="C142" s="708">
        <v>407.21</v>
      </c>
      <c r="D142" s="708">
        <v>221.62999999999997</v>
      </c>
      <c r="E142" s="709">
        <v>2.1942558465351869</v>
      </c>
      <c r="F142" s="707">
        <v>394.20049269999998</v>
      </c>
      <c r="G142" s="708">
        <v>164.25020529166665</v>
      </c>
      <c r="H142" s="708">
        <v>52.854999999999997</v>
      </c>
      <c r="I142" s="708">
        <v>426.58600000000001</v>
      </c>
      <c r="J142" s="708">
        <v>262.33579470833337</v>
      </c>
      <c r="K142" s="710">
        <v>1.082154913298514</v>
      </c>
      <c r="L142" s="270"/>
      <c r="M142" s="706" t="str">
        <f t="shared" si="2"/>
        <v/>
      </c>
    </row>
    <row r="143" spans="1:13" ht="14.45" customHeight="1" x14ac:dyDescent="0.2">
      <c r="A143" s="711" t="s">
        <v>467</v>
      </c>
      <c r="B143" s="707">
        <v>116.62</v>
      </c>
      <c r="C143" s="708">
        <v>173.25</v>
      </c>
      <c r="D143" s="708">
        <v>56.629999999999995</v>
      </c>
      <c r="E143" s="709">
        <v>1.4855942376950779</v>
      </c>
      <c r="F143" s="707">
        <v>235.71464399999999</v>
      </c>
      <c r="G143" s="708">
        <v>98.214434999999995</v>
      </c>
      <c r="H143" s="708">
        <v>0</v>
      </c>
      <c r="I143" s="708">
        <v>22.75</v>
      </c>
      <c r="J143" s="708">
        <v>-75.464434999999995</v>
      </c>
      <c r="K143" s="710">
        <v>9.6515004812344207E-2</v>
      </c>
      <c r="L143" s="270"/>
      <c r="M143" s="706" t="str">
        <f t="shared" si="2"/>
        <v>X</v>
      </c>
    </row>
    <row r="144" spans="1:13" ht="14.45" customHeight="1" x14ac:dyDescent="0.2">
      <c r="A144" s="711" t="s">
        <v>468</v>
      </c>
      <c r="B144" s="707">
        <v>116.62</v>
      </c>
      <c r="C144" s="708">
        <v>173.25</v>
      </c>
      <c r="D144" s="708">
        <v>56.629999999999995</v>
      </c>
      <c r="E144" s="709">
        <v>1.4855942376950779</v>
      </c>
      <c r="F144" s="707">
        <v>235.71464399999999</v>
      </c>
      <c r="G144" s="708">
        <v>98.214434999999995</v>
      </c>
      <c r="H144" s="708">
        <v>0</v>
      </c>
      <c r="I144" s="708">
        <v>22.75</v>
      </c>
      <c r="J144" s="708">
        <v>-75.464434999999995</v>
      </c>
      <c r="K144" s="710">
        <v>9.6515004812344207E-2</v>
      </c>
      <c r="L144" s="270"/>
      <c r="M144" s="706" t="str">
        <f t="shared" si="2"/>
        <v/>
      </c>
    </row>
    <row r="145" spans="1:13" ht="14.45" customHeight="1" x14ac:dyDescent="0.2">
      <c r="A145" s="711" t="s">
        <v>469</v>
      </c>
      <c r="B145" s="707">
        <v>45884.480000000003</v>
      </c>
      <c r="C145" s="708">
        <v>48602.973279999998</v>
      </c>
      <c r="D145" s="708">
        <v>2718.4932799999951</v>
      </c>
      <c r="E145" s="709">
        <v>1.0592464659074265</v>
      </c>
      <c r="F145" s="707">
        <v>51827.615222800101</v>
      </c>
      <c r="G145" s="708">
        <v>21594.839676166706</v>
      </c>
      <c r="H145" s="708">
        <v>4115.3350899999996</v>
      </c>
      <c r="I145" s="708">
        <v>20134.470989999998</v>
      </c>
      <c r="J145" s="708">
        <v>-1460.3686861667084</v>
      </c>
      <c r="K145" s="710">
        <v>0.38848924272213869</v>
      </c>
      <c r="L145" s="270"/>
      <c r="M145" s="706" t="str">
        <f t="shared" si="2"/>
        <v/>
      </c>
    </row>
    <row r="146" spans="1:13" ht="14.45" customHeight="1" x14ac:dyDescent="0.2">
      <c r="A146" s="711" t="s">
        <v>470</v>
      </c>
      <c r="B146" s="707">
        <v>12221.46</v>
      </c>
      <c r="C146" s="708">
        <v>13061.995710000001</v>
      </c>
      <c r="D146" s="708">
        <v>840.53571000000193</v>
      </c>
      <c r="E146" s="709">
        <v>1.0687753926290313</v>
      </c>
      <c r="F146" s="707">
        <v>13898.027414</v>
      </c>
      <c r="G146" s="708">
        <v>5790.8447558333328</v>
      </c>
      <c r="H146" s="708">
        <v>1095.7978999999998</v>
      </c>
      <c r="I146" s="708">
        <v>5361.2463699999998</v>
      </c>
      <c r="J146" s="708">
        <v>-429.59838583333294</v>
      </c>
      <c r="K146" s="710">
        <v>0.38575592134747244</v>
      </c>
      <c r="L146" s="270"/>
      <c r="M146" s="706" t="str">
        <f t="shared" si="2"/>
        <v>X</v>
      </c>
    </row>
    <row r="147" spans="1:13" ht="14.45" customHeight="1" x14ac:dyDescent="0.2">
      <c r="A147" s="711" t="s">
        <v>471</v>
      </c>
      <c r="B147" s="707">
        <v>12221.46</v>
      </c>
      <c r="C147" s="708">
        <v>13061.995710000001</v>
      </c>
      <c r="D147" s="708">
        <v>840.53571000000193</v>
      </c>
      <c r="E147" s="709">
        <v>1.0687753926290313</v>
      </c>
      <c r="F147" s="707">
        <v>13898.027414</v>
      </c>
      <c r="G147" s="708">
        <v>5790.8447558333328</v>
      </c>
      <c r="H147" s="708">
        <v>1095.7978999999998</v>
      </c>
      <c r="I147" s="708">
        <v>5361.2463699999998</v>
      </c>
      <c r="J147" s="708">
        <v>-429.59838583333294</v>
      </c>
      <c r="K147" s="710">
        <v>0.38575592134747244</v>
      </c>
      <c r="L147" s="270"/>
      <c r="M147" s="706" t="str">
        <f t="shared" si="2"/>
        <v/>
      </c>
    </row>
    <row r="148" spans="1:13" ht="14.45" customHeight="1" x14ac:dyDescent="0.2">
      <c r="A148" s="711" t="s">
        <v>472</v>
      </c>
      <c r="B148" s="707">
        <v>33663.019999999997</v>
      </c>
      <c r="C148" s="708">
        <v>35540.977570000003</v>
      </c>
      <c r="D148" s="708">
        <v>1877.9575700000059</v>
      </c>
      <c r="E148" s="709">
        <v>1.0557869605876125</v>
      </c>
      <c r="F148" s="707">
        <v>37929.587808799995</v>
      </c>
      <c r="G148" s="708">
        <v>15803.994920333333</v>
      </c>
      <c r="H148" s="708">
        <v>3019.53719</v>
      </c>
      <c r="I148" s="708">
        <v>14773.224619999999</v>
      </c>
      <c r="J148" s="708">
        <v>-1030.7703003333336</v>
      </c>
      <c r="K148" s="710">
        <v>0.38949077681704947</v>
      </c>
      <c r="L148" s="270"/>
      <c r="M148" s="706" t="str">
        <f t="shared" si="2"/>
        <v>X</v>
      </c>
    </row>
    <row r="149" spans="1:13" ht="14.45" customHeight="1" x14ac:dyDescent="0.2">
      <c r="A149" s="711" t="s">
        <v>473</v>
      </c>
      <c r="B149" s="707">
        <v>33663.019999999997</v>
      </c>
      <c r="C149" s="708">
        <v>35540.977570000003</v>
      </c>
      <c r="D149" s="708">
        <v>1877.9575700000059</v>
      </c>
      <c r="E149" s="709">
        <v>1.0557869605876125</v>
      </c>
      <c r="F149" s="707">
        <v>37929.587808799995</v>
      </c>
      <c r="G149" s="708">
        <v>15803.994920333333</v>
      </c>
      <c r="H149" s="708">
        <v>3019.53719</v>
      </c>
      <c r="I149" s="708">
        <v>14773.224619999999</v>
      </c>
      <c r="J149" s="708">
        <v>-1030.7703003333336</v>
      </c>
      <c r="K149" s="710">
        <v>0.38949077681704947</v>
      </c>
      <c r="L149" s="270"/>
      <c r="M149" s="706" t="str">
        <f t="shared" si="2"/>
        <v/>
      </c>
    </row>
    <row r="150" spans="1:13" ht="14.45" customHeight="1" x14ac:dyDescent="0.2">
      <c r="A150" s="711" t="s">
        <v>474</v>
      </c>
      <c r="B150" s="707">
        <v>567.459564</v>
      </c>
      <c r="C150" s="708">
        <v>0</v>
      </c>
      <c r="D150" s="708">
        <v>-567.459564</v>
      </c>
      <c r="E150" s="709">
        <v>0</v>
      </c>
      <c r="F150" s="707">
        <v>653.56669640000007</v>
      </c>
      <c r="G150" s="708">
        <v>272.31945683333333</v>
      </c>
      <c r="H150" s="708">
        <v>0</v>
      </c>
      <c r="I150" s="708">
        <v>0</v>
      </c>
      <c r="J150" s="708">
        <v>-272.31945683333333</v>
      </c>
      <c r="K150" s="710">
        <v>0</v>
      </c>
      <c r="L150" s="270"/>
      <c r="M150" s="706" t="str">
        <f t="shared" si="2"/>
        <v/>
      </c>
    </row>
    <row r="151" spans="1:13" ht="14.45" customHeight="1" x14ac:dyDescent="0.2">
      <c r="A151" s="711" t="s">
        <v>475</v>
      </c>
      <c r="B151" s="707">
        <v>567.459564</v>
      </c>
      <c r="C151" s="708">
        <v>0</v>
      </c>
      <c r="D151" s="708">
        <v>-567.459564</v>
      </c>
      <c r="E151" s="709">
        <v>0</v>
      </c>
      <c r="F151" s="707">
        <v>653.56669640000007</v>
      </c>
      <c r="G151" s="708">
        <v>272.31945683333333</v>
      </c>
      <c r="H151" s="708">
        <v>0</v>
      </c>
      <c r="I151" s="708">
        <v>0</v>
      </c>
      <c r="J151" s="708">
        <v>-272.31945683333333</v>
      </c>
      <c r="K151" s="710">
        <v>0</v>
      </c>
      <c r="L151" s="270"/>
      <c r="M151" s="706" t="str">
        <f t="shared" si="2"/>
        <v>X</v>
      </c>
    </row>
    <row r="152" spans="1:13" ht="14.45" customHeight="1" x14ac:dyDescent="0.2">
      <c r="A152" s="711" t="s">
        <v>476</v>
      </c>
      <c r="B152" s="707">
        <v>567.459564</v>
      </c>
      <c r="C152" s="708">
        <v>0</v>
      </c>
      <c r="D152" s="708">
        <v>-567.459564</v>
      </c>
      <c r="E152" s="709">
        <v>0</v>
      </c>
      <c r="F152" s="707">
        <v>653.56669640000007</v>
      </c>
      <c r="G152" s="708">
        <v>272.31945683333333</v>
      </c>
      <c r="H152" s="708">
        <v>0</v>
      </c>
      <c r="I152" s="708">
        <v>0</v>
      </c>
      <c r="J152" s="708">
        <v>-272.31945683333333</v>
      </c>
      <c r="K152" s="710">
        <v>0</v>
      </c>
      <c r="L152" s="270"/>
      <c r="M152" s="706" t="str">
        <f t="shared" si="2"/>
        <v/>
      </c>
    </row>
    <row r="153" spans="1:13" ht="14.45" customHeight="1" x14ac:dyDescent="0.2">
      <c r="A153" s="711" t="s">
        <v>477</v>
      </c>
      <c r="B153" s="707">
        <v>2716.97</v>
      </c>
      <c r="C153" s="708">
        <v>2899.6047799999997</v>
      </c>
      <c r="D153" s="708">
        <v>182.63477999999986</v>
      </c>
      <c r="E153" s="709">
        <v>1.0672200208320297</v>
      </c>
      <c r="F153" s="707">
        <v>3091.3774432</v>
      </c>
      <c r="G153" s="708">
        <v>1288.0739346666667</v>
      </c>
      <c r="H153" s="708">
        <v>243.38652999999999</v>
      </c>
      <c r="I153" s="708">
        <v>1194.3691000000001</v>
      </c>
      <c r="J153" s="708">
        <v>-93.704834666666557</v>
      </c>
      <c r="K153" s="710">
        <v>0.38635498962678078</v>
      </c>
      <c r="L153" s="270"/>
      <c r="M153" s="706" t="str">
        <f t="shared" si="2"/>
        <v/>
      </c>
    </row>
    <row r="154" spans="1:13" ht="14.45" customHeight="1" x14ac:dyDescent="0.2">
      <c r="A154" s="711" t="s">
        <v>478</v>
      </c>
      <c r="B154" s="707">
        <v>2716.97</v>
      </c>
      <c r="C154" s="708">
        <v>2899.6047799999997</v>
      </c>
      <c r="D154" s="708">
        <v>182.63477999999986</v>
      </c>
      <c r="E154" s="709">
        <v>1.0672200208320297</v>
      </c>
      <c r="F154" s="707">
        <v>3091.3774432</v>
      </c>
      <c r="G154" s="708">
        <v>1288.0739346666667</v>
      </c>
      <c r="H154" s="708">
        <v>243.38652999999999</v>
      </c>
      <c r="I154" s="708">
        <v>1194.3691000000001</v>
      </c>
      <c r="J154" s="708">
        <v>-93.704834666666557</v>
      </c>
      <c r="K154" s="710">
        <v>0.38635498962678078</v>
      </c>
      <c r="L154" s="270"/>
      <c r="M154" s="706" t="str">
        <f t="shared" si="2"/>
        <v>X</v>
      </c>
    </row>
    <row r="155" spans="1:13" ht="14.45" customHeight="1" x14ac:dyDescent="0.2">
      <c r="A155" s="711" t="s">
        <v>479</v>
      </c>
      <c r="B155" s="707">
        <v>2716.97</v>
      </c>
      <c r="C155" s="708">
        <v>2899.6047799999997</v>
      </c>
      <c r="D155" s="708">
        <v>182.63477999999986</v>
      </c>
      <c r="E155" s="709">
        <v>1.0672200208320297</v>
      </c>
      <c r="F155" s="707">
        <v>3091.3774432</v>
      </c>
      <c r="G155" s="708">
        <v>1288.0739346666667</v>
      </c>
      <c r="H155" s="708">
        <v>243.38652999999999</v>
      </c>
      <c r="I155" s="708">
        <v>1194.3691000000001</v>
      </c>
      <c r="J155" s="708">
        <v>-93.704834666666557</v>
      </c>
      <c r="K155" s="710">
        <v>0.38635498962678078</v>
      </c>
      <c r="L155" s="270"/>
      <c r="M155" s="706" t="str">
        <f t="shared" si="2"/>
        <v/>
      </c>
    </row>
    <row r="156" spans="1:13" ht="14.45" customHeight="1" x14ac:dyDescent="0.2">
      <c r="A156" s="711" t="s">
        <v>480</v>
      </c>
      <c r="B156" s="707">
        <v>0</v>
      </c>
      <c r="C156" s="708">
        <v>253.28582999999998</v>
      </c>
      <c r="D156" s="708">
        <v>253.28582999999998</v>
      </c>
      <c r="E156" s="709">
        <v>0</v>
      </c>
      <c r="F156" s="707">
        <v>238.71405840000099</v>
      </c>
      <c r="G156" s="708">
        <v>99.464191000000412</v>
      </c>
      <c r="H156" s="708">
        <v>5.38</v>
      </c>
      <c r="I156" s="708">
        <v>79.031750000000002</v>
      </c>
      <c r="J156" s="708">
        <v>-20.432441000000409</v>
      </c>
      <c r="K156" s="710">
        <v>0.33107287660272827</v>
      </c>
      <c r="L156" s="270"/>
      <c r="M156" s="706" t="str">
        <f t="shared" si="2"/>
        <v/>
      </c>
    </row>
    <row r="157" spans="1:13" ht="14.45" customHeight="1" x14ac:dyDescent="0.2">
      <c r="A157" s="711" t="s">
        <v>481</v>
      </c>
      <c r="B157" s="707">
        <v>0</v>
      </c>
      <c r="C157" s="708">
        <v>253.28582999999998</v>
      </c>
      <c r="D157" s="708">
        <v>253.28582999999998</v>
      </c>
      <c r="E157" s="709">
        <v>0</v>
      </c>
      <c r="F157" s="707">
        <v>238.71405840000099</v>
      </c>
      <c r="G157" s="708">
        <v>99.464191000000412</v>
      </c>
      <c r="H157" s="708">
        <v>5.38</v>
      </c>
      <c r="I157" s="708">
        <v>79.031750000000002</v>
      </c>
      <c r="J157" s="708">
        <v>-20.432441000000409</v>
      </c>
      <c r="K157" s="710">
        <v>0.33107287660272827</v>
      </c>
      <c r="L157" s="270"/>
      <c r="M157" s="706" t="str">
        <f t="shared" si="2"/>
        <v/>
      </c>
    </row>
    <row r="158" spans="1:13" ht="14.45" customHeight="1" x14ac:dyDescent="0.2">
      <c r="A158" s="711" t="s">
        <v>482</v>
      </c>
      <c r="B158" s="707">
        <v>0</v>
      </c>
      <c r="C158" s="708">
        <v>156.65582999999998</v>
      </c>
      <c r="D158" s="708">
        <v>156.65582999999998</v>
      </c>
      <c r="E158" s="709">
        <v>0</v>
      </c>
      <c r="F158" s="707">
        <v>175.85546160000001</v>
      </c>
      <c r="G158" s="708">
        <v>73.273109000000005</v>
      </c>
      <c r="H158" s="708">
        <v>5.38</v>
      </c>
      <c r="I158" s="708">
        <v>14.21275</v>
      </c>
      <c r="J158" s="708">
        <v>-59.060359000000005</v>
      </c>
      <c r="K158" s="710">
        <v>8.0820634575048067E-2</v>
      </c>
      <c r="L158" s="270"/>
      <c r="M158" s="706" t="str">
        <f t="shared" si="2"/>
        <v>X</v>
      </c>
    </row>
    <row r="159" spans="1:13" ht="14.45" customHeight="1" x14ac:dyDescent="0.2">
      <c r="A159" s="711" t="s">
        <v>483</v>
      </c>
      <c r="B159" s="707">
        <v>0</v>
      </c>
      <c r="C159" s="708">
        <v>11.55983</v>
      </c>
      <c r="D159" s="708">
        <v>11.55983</v>
      </c>
      <c r="E159" s="709">
        <v>0</v>
      </c>
      <c r="F159" s="707">
        <v>12.329050800000001</v>
      </c>
      <c r="G159" s="708">
        <v>5.1371045000000004</v>
      </c>
      <c r="H159" s="708">
        <v>0</v>
      </c>
      <c r="I159" s="708">
        <v>1.0327500000000001</v>
      </c>
      <c r="J159" s="708">
        <v>-4.1043545000000003</v>
      </c>
      <c r="K159" s="710">
        <v>8.3765572610017963E-2</v>
      </c>
      <c r="L159" s="270"/>
      <c r="M159" s="706" t="str">
        <f t="shared" si="2"/>
        <v/>
      </c>
    </row>
    <row r="160" spans="1:13" ht="14.45" customHeight="1" x14ac:dyDescent="0.2">
      <c r="A160" s="711" t="s">
        <v>484</v>
      </c>
      <c r="B160" s="707">
        <v>0</v>
      </c>
      <c r="C160" s="708">
        <v>5.1050000000000004</v>
      </c>
      <c r="D160" s="708">
        <v>5.1050000000000004</v>
      </c>
      <c r="E160" s="709">
        <v>0</v>
      </c>
      <c r="F160" s="707">
        <v>8.1383976000000011</v>
      </c>
      <c r="G160" s="708">
        <v>3.3909990000000008</v>
      </c>
      <c r="H160" s="708">
        <v>0.5</v>
      </c>
      <c r="I160" s="708">
        <v>8.3000000000000007</v>
      </c>
      <c r="J160" s="708">
        <v>4.9090009999999999</v>
      </c>
      <c r="K160" s="710">
        <v>1.0198567836007422</v>
      </c>
      <c r="L160" s="270"/>
      <c r="M160" s="706" t="str">
        <f t="shared" si="2"/>
        <v/>
      </c>
    </row>
    <row r="161" spans="1:13" ht="14.45" customHeight="1" x14ac:dyDescent="0.2">
      <c r="A161" s="711" t="s">
        <v>485</v>
      </c>
      <c r="B161" s="707">
        <v>0</v>
      </c>
      <c r="C161" s="708">
        <v>139.99100000000001</v>
      </c>
      <c r="D161" s="708">
        <v>139.99100000000001</v>
      </c>
      <c r="E161" s="709">
        <v>0</v>
      </c>
      <c r="F161" s="707">
        <v>155.38801319999999</v>
      </c>
      <c r="G161" s="708">
        <v>64.745005499999991</v>
      </c>
      <c r="H161" s="708">
        <v>4.88</v>
      </c>
      <c r="I161" s="708">
        <v>4.88</v>
      </c>
      <c r="J161" s="708">
        <v>-59.865005499999988</v>
      </c>
      <c r="K161" s="710">
        <v>3.140525385133118E-2</v>
      </c>
      <c r="L161" s="270"/>
      <c r="M161" s="706" t="str">
        <f t="shared" si="2"/>
        <v/>
      </c>
    </row>
    <row r="162" spans="1:13" ht="14.45" customHeight="1" x14ac:dyDescent="0.2">
      <c r="A162" s="711" t="s">
        <v>486</v>
      </c>
      <c r="B162" s="707">
        <v>0</v>
      </c>
      <c r="C162" s="708">
        <v>0</v>
      </c>
      <c r="D162" s="708">
        <v>0</v>
      </c>
      <c r="E162" s="709">
        <v>0</v>
      </c>
      <c r="F162" s="707">
        <v>0</v>
      </c>
      <c r="G162" s="708">
        <v>0</v>
      </c>
      <c r="H162" s="708">
        <v>0</v>
      </c>
      <c r="I162" s="708">
        <v>31.119</v>
      </c>
      <c r="J162" s="708">
        <v>31.119</v>
      </c>
      <c r="K162" s="710">
        <v>0</v>
      </c>
      <c r="L162" s="270"/>
      <c r="M162" s="706" t="str">
        <f t="shared" si="2"/>
        <v>X</v>
      </c>
    </row>
    <row r="163" spans="1:13" ht="14.45" customHeight="1" x14ac:dyDescent="0.2">
      <c r="A163" s="711" t="s">
        <v>487</v>
      </c>
      <c r="B163" s="707">
        <v>0</v>
      </c>
      <c r="C163" s="708">
        <v>0</v>
      </c>
      <c r="D163" s="708">
        <v>0</v>
      </c>
      <c r="E163" s="709">
        <v>0</v>
      </c>
      <c r="F163" s="707">
        <v>0</v>
      </c>
      <c r="G163" s="708">
        <v>0</v>
      </c>
      <c r="H163" s="708">
        <v>0</v>
      </c>
      <c r="I163" s="708">
        <v>31.119</v>
      </c>
      <c r="J163" s="708">
        <v>31.119</v>
      </c>
      <c r="K163" s="710">
        <v>0</v>
      </c>
      <c r="L163" s="270"/>
      <c r="M163" s="706" t="str">
        <f t="shared" si="2"/>
        <v/>
      </c>
    </row>
    <row r="164" spans="1:13" ht="14.45" customHeight="1" x14ac:dyDescent="0.2">
      <c r="A164" s="711" t="s">
        <v>488</v>
      </c>
      <c r="B164" s="707">
        <v>0</v>
      </c>
      <c r="C164" s="708">
        <v>62.43</v>
      </c>
      <c r="D164" s="708">
        <v>62.43</v>
      </c>
      <c r="E164" s="709">
        <v>0</v>
      </c>
      <c r="F164" s="707">
        <v>49.1186364</v>
      </c>
      <c r="G164" s="708">
        <v>20.466098499999998</v>
      </c>
      <c r="H164" s="708">
        <v>0</v>
      </c>
      <c r="I164" s="708">
        <v>18.2</v>
      </c>
      <c r="J164" s="708">
        <v>-2.2660984999999982</v>
      </c>
      <c r="K164" s="710">
        <v>0.37053145880898269</v>
      </c>
      <c r="L164" s="270"/>
      <c r="M164" s="706" t="str">
        <f t="shared" si="2"/>
        <v>X</v>
      </c>
    </row>
    <row r="165" spans="1:13" ht="14.45" customHeight="1" x14ac:dyDescent="0.2">
      <c r="A165" s="711" t="s">
        <v>489</v>
      </c>
      <c r="B165" s="707">
        <v>0</v>
      </c>
      <c r="C165" s="708">
        <v>62.43</v>
      </c>
      <c r="D165" s="708">
        <v>62.43</v>
      </c>
      <c r="E165" s="709">
        <v>0</v>
      </c>
      <c r="F165" s="707">
        <v>49.1186364</v>
      </c>
      <c r="G165" s="708">
        <v>20.466098499999998</v>
      </c>
      <c r="H165" s="708">
        <v>0</v>
      </c>
      <c r="I165" s="708">
        <v>18.2</v>
      </c>
      <c r="J165" s="708">
        <v>-2.2660984999999982</v>
      </c>
      <c r="K165" s="710">
        <v>0.37053145880898269</v>
      </c>
      <c r="L165" s="270"/>
      <c r="M165" s="706" t="str">
        <f t="shared" si="2"/>
        <v/>
      </c>
    </row>
    <row r="166" spans="1:13" ht="14.45" customHeight="1" x14ac:dyDescent="0.2">
      <c r="A166" s="711" t="s">
        <v>490</v>
      </c>
      <c r="B166" s="707">
        <v>0</v>
      </c>
      <c r="C166" s="708">
        <v>34.200000000000003</v>
      </c>
      <c r="D166" s="708">
        <v>34.200000000000003</v>
      </c>
      <c r="E166" s="709">
        <v>0</v>
      </c>
      <c r="F166" s="707">
        <v>13.739960399999999</v>
      </c>
      <c r="G166" s="708">
        <v>5.7249834999999996</v>
      </c>
      <c r="H166" s="708">
        <v>0</v>
      </c>
      <c r="I166" s="708">
        <v>15.5</v>
      </c>
      <c r="J166" s="708">
        <v>9.7750164999999996</v>
      </c>
      <c r="K166" s="710">
        <v>1.1280964099430739</v>
      </c>
      <c r="L166" s="270"/>
      <c r="M166" s="706" t="str">
        <f t="shared" si="2"/>
        <v>X</v>
      </c>
    </row>
    <row r="167" spans="1:13" ht="14.45" customHeight="1" x14ac:dyDescent="0.2">
      <c r="A167" s="711" t="s">
        <v>491</v>
      </c>
      <c r="B167" s="707">
        <v>0</v>
      </c>
      <c r="C167" s="708">
        <v>34.200000000000003</v>
      </c>
      <c r="D167" s="708">
        <v>34.200000000000003</v>
      </c>
      <c r="E167" s="709">
        <v>0</v>
      </c>
      <c r="F167" s="707">
        <v>13.739960399999999</v>
      </c>
      <c r="G167" s="708">
        <v>5.7249834999999996</v>
      </c>
      <c r="H167" s="708">
        <v>0</v>
      </c>
      <c r="I167" s="708">
        <v>15.5</v>
      </c>
      <c r="J167" s="708">
        <v>9.7750164999999996</v>
      </c>
      <c r="K167" s="710">
        <v>1.1280964099430739</v>
      </c>
      <c r="L167" s="270"/>
      <c r="M167" s="706" t="str">
        <f t="shared" si="2"/>
        <v/>
      </c>
    </row>
    <row r="168" spans="1:13" ht="14.45" customHeight="1" x14ac:dyDescent="0.2">
      <c r="A168" s="711" t="s">
        <v>492</v>
      </c>
      <c r="B168" s="707">
        <v>8289.9999640000096</v>
      </c>
      <c r="C168" s="708">
        <v>9234.6231399999997</v>
      </c>
      <c r="D168" s="708">
        <v>944.62317599999005</v>
      </c>
      <c r="E168" s="709">
        <v>1.1139473076118325</v>
      </c>
      <c r="F168" s="707">
        <v>10461.6220952</v>
      </c>
      <c r="G168" s="708">
        <v>4359.0092063333332</v>
      </c>
      <c r="H168" s="708">
        <v>922.38522999999998</v>
      </c>
      <c r="I168" s="708">
        <v>4659.5191500000001</v>
      </c>
      <c r="J168" s="708">
        <v>300.50994366666691</v>
      </c>
      <c r="K168" s="710">
        <v>0.44539165223124239</v>
      </c>
      <c r="L168" s="270"/>
      <c r="M168" s="706" t="str">
        <f t="shared" si="2"/>
        <v/>
      </c>
    </row>
    <row r="169" spans="1:13" ht="14.45" customHeight="1" x14ac:dyDescent="0.2">
      <c r="A169" s="711" t="s">
        <v>493</v>
      </c>
      <c r="B169" s="707">
        <v>7472.9999640000096</v>
      </c>
      <c r="C169" s="708">
        <v>8085.21648</v>
      </c>
      <c r="D169" s="708">
        <v>612.21651599999041</v>
      </c>
      <c r="E169" s="709">
        <v>1.0819237948547098</v>
      </c>
      <c r="F169" s="707">
        <v>10403.303037900001</v>
      </c>
      <c r="G169" s="708">
        <v>4334.7095991250008</v>
      </c>
      <c r="H169" s="708">
        <v>907.47198000000003</v>
      </c>
      <c r="I169" s="708">
        <v>4630.1894000000002</v>
      </c>
      <c r="J169" s="708">
        <v>295.47980087499946</v>
      </c>
      <c r="K169" s="710">
        <v>0.4450691653537226</v>
      </c>
      <c r="L169" s="270"/>
      <c r="M169" s="706" t="str">
        <f t="shared" si="2"/>
        <v/>
      </c>
    </row>
    <row r="170" spans="1:13" ht="14.45" customHeight="1" x14ac:dyDescent="0.2">
      <c r="A170" s="711" t="s">
        <v>494</v>
      </c>
      <c r="B170" s="707">
        <v>7472.9999640000096</v>
      </c>
      <c r="C170" s="708">
        <v>8081.5664800000004</v>
      </c>
      <c r="D170" s="708">
        <v>608.56651599999077</v>
      </c>
      <c r="E170" s="709">
        <v>1.0814353698557022</v>
      </c>
      <c r="F170" s="707">
        <v>10403.303037900001</v>
      </c>
      <c r="G170" s="708">
        <v>4334.7095991250008</v>
      </c>
      <c r="H170" s="708">
        <v>907.47198000000003</v>
      </c>
      <c r="I170" s="708">
        <v>4467.7034000000003</v>
      </c>
      <c r="J170" s="708">
        <v>132.99380087499958</v>
      </c>
      <c r="K170" s="710">
        <v>0.42945047200142367</v>
      </c>
      <c r="L170" s="270"/>
      <c r="M170" s="706" t="str">
        <f t="shared" si="2"/>
        <v>X</v>
      </c>
    </row>
    <row r="171" spans="1:13" ht="14.45" customHeight="1" x14ac:dyDescent="0.2">
      <c r="A171" s="711" t="s">
        <v>495</v>
      </c>
      <c r="B171" s="707">
        <v>362.99998800000003</v>
      </c>
      <c r="C171" s="708">
        <v>432.67984999999999</v>
      </c>
      <c r="D171" s="708">
        <v>69.679861999999957</v>
      </c>
      <c r="E171" s="709">
        <v>1.1919555490453624</v>
      </c>
      <c r="F171" s="707">
        <v>561.85450619999995</v>
      </c>
      <c r="G171" s="708">
        <v>234.10604425</v>
      </c>
      <c r="H171" s="708">
        <v>41.4636</v>
      </c>
      <c r="I171" s="708">
        <v>210.15626999999998</v>
      </c>
      <c r="J171" s="708">
        <v>-23.949774250000019</v>
      </c>
      <c r="K171" s="710">
        <v>0.37404037465384665</v>
      </c>
      <c r="L171" s="270"/>
      <c r="M171" s="706" t="str">
        <f t="shared" si="2"/>
        <v/>
      </c>
    </row>
    <row r="172" spans="1:13" ht="14.45" customHeight="1" x14ac:dyDescent="0.2">
      <c r="A172" s="711" t="s">
        <v>496</v>
      </c>
      <c r="B172" s="707">
        <v>2182.9999800000001</v>
      </c>
      <c r="C172" s="708">
        <v>2676.6326200000003</v>
      </c>
      <c r="D172" s="708">
        <v>493.63264000000026</v>
      </c>
      <c r="E172" s="709">
        <v>1.2261258105920827</v>
      </c>
      <c r="F172" s="707">
        <v>4783.7926809000001</v>
      </c>
      <c r="G172" s="708">
        <v>1993.2469503749999</v>
      </c>
      <c r="H172" s="708">
        <v>446.62984999999998</v>
      </c>
      <c r="I172" s="708">
        <v>2159.4800499999997</v>
      </c>
      <c r="J172" s="708">
        <v>166.2330996249998</v>
      </c>
      <c r="K172" s="710">
        <v>0.45141589405035115</v>
      </c>
      <c r="L172" s="270"/>
      <c r="M172" s="706" t="str">
        <f t="shared" si="2"/>
        <v/>
      </c>
    </row>
    <row r="173" spans="1:13" ht="14.45" customHeight="1" x14ac:dyDescent="0.2">
      <c r="A173" s="711" t="s">
        <v>497</v>
      </c>
      <c r="B173" s="707">
        <v>24</v>
      </c>
      <c r="C173" s="708">
        <v>43.051000000000002</v>
      </c>
      <c r="D173" s="708">
        <v>19.051000000000002</v>
      </c>
      <c r="E173" s="709">
        <v>1.7937916666666667</v>
      </c>
      <c r="F173" s="707">
        <v>117.492</v>
      </c>
      <c r="G173" s="708">
        <v>48.954999999999998</v>
      </c>
      <c r="H173" s="708">
        <v>9.7910000000000004</v>
      </c>
      <c r="I173" s="708">
        <v>48.954999999999998</v>
      </c>
      <c r="J173" s="708">
        <v>0</v>
      </c>
      <c r="K173" s="710">
        <v>0.41666666666666663</v>
      </c>
      <c r="L173" s="270"/>
      <c r="M173" s="706" t="str">
        <f t="shared" si="2"/>
        <v/>
      </c>
    </row>
    <row r="174" spans="1:13" ht="14.45" customHeight="1" x14ac:dyDescent="0.2">
      <c r="A174" s="711" t="s">
        <v>498</v>
      </c>
      <c r="B174" s="707">
        <v>869.99998800000003</v>
      </c>
      <c r="C174" s="708">
        <v>895.71163000000001</v>
      </c>
      <c r="D174" s="708">
        <v>25.711641999999983</v>
      </c>
      <c r="E174" s="709">
        <v>1.0295536119018889</v>
      </c>
      <c r="F174" s="707">
        <v>946.95935039999995</v>
      </c>
      <c r="G174" s="708">
        <v>394.56639599999994</v>
      </c>
      <c r="H174" s="708">
        <v>76.471380000000011</v>
      </c>
      <c r="I174" s="708">
        <v>383.53113000000002</v>
      </c>
      <c r="J174" s="708">
        <v>-11.035265999999922</v>
      </c>
      <c r="K174" s="710">
        <v>0.40501329844622658</v>
      </c>
      <c r="L174" s="270"/>
      <c r="M174" s="706" t="str">
        <f t="shared" si="2"/>
        <v/>
      </c>
    </row>
    <row r="175" spans="1:13" ht="14.45" customHeight="1" x14ac:dyDescent="0.2">
      <c r="A175" s="711" t="s">
        <v>499</v>
      </c>
      <c r="B175" s="707">
        <v>4033.000008</v>
      </c>
      <c r="C175" s="708">
        <v>4033.4913799999999</v>
      </c>
      <c r="D175" s="708">
        <v>0.49137199999995573</v>
      </c>
      <c r="E175" s="709">
        <v>1.0001218378375962</v>
      </c>
      <c r="F175" s="707">
        <v>3993.2045003999997</v>
      </c>
      <c r="G175" s="708">
        <v>1663.8352084999999</v>
      </c>
      <c r="H175" s="708">
        <v>333.11615</v>
      </c>
      <c r="I175" s="708">
        <v>1665.58095</v>
      </c>
      <c r="J175" s="708">
        <v>1.745741500000122</v>
      </c>
      <c r="K175" s="710">
        <v>0.41710384475254364</v>
      </c>
      <c r="L175" s="270"/>
      <c r="M175" s="706" t="str">
        <f t="shared" si="2"/>
        <v/>
      </c>
    </row>
    <row r="176" spans="1:13" ht="14.45" customHeight="1" x14ac:dyDescent="0.2">
      <c r="A176" s="711" t="s">
        <v>500</v>
      </c>
      <c r="B176" s="707">
        <v>0</v>
      </c>
      <c r="C176" s="708">
        <v>3.65</v>
      </c>
      <c r="D176" s="708">
        <v>3.65</v>
      </c>
      <c r="E176" s="709">
        <v>0</v>
      </c>
      <c r="F176" s="707">
        <v>0</v>
      </c>
      <c r="G176" s="708">
        <v>0</v>
      </c>
      <c r="H176" s="708">
        <v>0</v>
      </c>
      <c r="I176" s="708">
        <v>162.48599999999999</v>
      </c>
      <c r="J176" s="708">
        <v>162.48599999999999</v>
      </c>
      <c r="K176" s="710">
        <v>0</v>
      </c>
      <c r="L176" s="270"/>
      <c r="M176" s="706" t="str">
        <f t="shared" si="2"/>
        <v>X</v>
      </c>
    </row>
    <row r="177" spans="1:13" ht="14.45" customHeight="1" x14ac:dyDescent="0.2">
      <c r="A177" s="711" t="s">
        <v>501</v>
      </c>
      <c r="B177" s="707">
        <v>0</v>
      </c>
      <c r="C177" s="708">
        <v>3.65</v>
      </c>
      <c r="D177" s="708">
        <v>3.65</v>
      </c>
      <c r="E177" s="709">
        <v>0</v>
      </c>
      <c r="F177" s="707">
        <v>0</v>
      </c>
      <c r="G177" s="708">
        <v>0</v>
      </c>
      <c r="H177" s="708">
        <v>0</v>
      </c>
      <c r="I177" s="708">
        <v>162.48599999999999</v>
      </c>
      <c r="J177" s="708">
        <v>162.48599999999999</v>
      </c>
      <c r="K177" s="710">
        <v>0</v>
      </c>
      <c r="L177" s="270"/>
      <c r="M177" s="706" t="str">
        <f t="shared" si="2"/>
        <v/>
      </c>
    </row>
    <row r="178" spans="1:13" ht="14.45" customHeight="1" x14ac:dyDescent="0.2">
      <c r="A178" s="711" t="s">
        <v>502</v>
      </c>
      <c r="B178" s="707">
        <v>817</v>
      </c>
      <c r="C178" s="708">
        <v>1149.4066599999999</v>
      </c>
      <c r="D178" s="708">
        <v>332.40665999999987</v>
      </c>
      <c r="E178" s="709">
        <v>1.4068624969400243</v>
      </c>
      <c r="F178" s="707">
        <v>58.319057299999997</v>
      </c>
      <c r="G178" s="708">
        <v>24.299607208333335</v>
      </c>
      <c r="H178" s="708">
        <v>14.91325</v>
      </c>
      <c r="I178" s="708">
        <v>29.329750000000001</v>
      </c>
      <c r="J178" s="708">
        <v>5.0301427916666661</v>
      </c>
      <c r="K178" s="710">
        <v>0.50291879460815636</v>
      </c>
      <c r="L178" s="270"/>
      <c r="M178" s="706" t="str">
        <f t="shared" si="2"/>
        <v/>
      </c>
    </row>
    <row r="179" spans="1:13" ht="14.45" customHeight="1" x14ac:dyDescent="0.2">
      <c r="A179" s="711" t="s">
        <v>503</v>
      </c>
      <c r="B179" s="707">
        <v>817</v>
      </c>
      <c r="C179" s="708">
        <v>765.89902000000006</v>
      </c>
      <c r="D179" s="708">
        <v>-51.100979999999936</v>
      </c>
      <c r="E179" s="709">
        <v>0.93745290085679323</v>
      </c>
      <c r="F179" s="707">
        <v>0</v>
      </c>
      <c r="G179" s="708">
        <v>0</v>
      </c>
      <c r="H179" s="708">
        <v>0</v>
      </c>
      <c r="I179" s="708">
        <v>10</v>
      </c>
      <c r="J179" s="708">
        <v>10</v>
      </c>
      <c r="K179" s="710">
        <v>0</v>
      </c>
      <c r="L179" s="270"/>
      <c r="M179" s="706" t="str">
        <f t="shared" si="2"/>
        <v>X</v>
      </c>
    </row>
    <row r="180" spans="1:13" ht="14.45" customHeight="1" x14ac:dyDescent="0.2">
      <c r="A180" s="711" t="s">
        <v>504</v>
      </c>
      <c r="B180" s="707">
        <v>817</v>
      </c>
      <c r="C180" s="708">
        <v>765.89902000000006</v>
      </c>
      <c r="D180" s="708">
        <v>-51.100979999999936</v>
      </c>
      <c r="E180" s="709">
        <v>0.93745290085679323</v>
      </c>
      <c r="F180" s="707">
        <v>0</v>
      </c>
      <c r="G180" s="708">
        <v>0</v>
      </c>
      <c r="H180" s="708">
        <v>0</v>
      </c>
      <c r="I180" s="708">
        <v>10</v>
      </c>
      <c r="J180" s="708">
        <v>10</v>
      </c>
      <c r="K180" s="710">
        <v>0</v>
      </c>
      <c r="L180" s="270"/>
      <c r="M180" s="706" t="str">
        <f t="shared" si="2"/>
        <v/>
      </c>
    </row>
    <row r="181" spans="1:13" ht="14.45" customHeight="1" x14ac:dyDescent="0.2">
      <c r="A181" s="711" t="s">
        <v>505</v>
      </c>
      <c r="B181" s="707">
        <v>0</v>
      </c>
      <c r="C181" s="708">
        <v>47.120280000000001</v>
      </c>
      <c r="D181" s="708">
        <v>47.120280000000001</v>
      </c>
      <c r="E181" s="709">
        <v>0</v>
      </c>
      <c r="F181" s="707">
        <v>0</v>
      </c>
      <c r="G181" s="708">
        <v>0</v>
      </c>
      <c r="H181" s="708">
        <v>0</v>
      </c>
      <c r="I181" s="708">
        <v>0</v>
      </c>
      <c r="J181" s="708">
        <v>0</v>
      </c>
      <c r="K181" s="710">
        <v>0</v>
      </c>
      <c r="L181" s="270"/>
      <c r="M181" s="706" t="str">
        <f t="shared" si="2"/>
        <v>X</v>
      </c>
    </row>
    <row r="182" spans="1:13" ht="14.45" customHeight="1" x14ac:dyDescent="0.2">
      <c r="A182" s="711" t="s">
        <v>506</v>
      </c>
      <c r="B182" s="707">
        <v>0</v>
      </c>
      <c r="C182" s="708">
        <v>7.35</v>
      </c>
      <c r="D182" s="708">
        <v>7.35</v>
      </c>
      <c r="E182" s="709">
        <v>0</v>
      </c>
      <c r="F182" s="707">
        <v>0</v>
      </c>
      <c r="G182" s="708">
        <v>0</v>
      </c>
      <c r="H182" s="708">
        <v>0</v>
      </c>
      <c r="I182" s="708">
        <v>0</v>
      </c>
      <c r="J182" s="708">
        <v>0</v>
      </c>
      <c r="K182" s="710">
        <v>0</v>
      </c>
      <c r="L182" s="270"/>
      <c r="M182" s="706" t="str">
        <f t="shared" si="2"/>
        <v/>
      </c>
    </row>
    <row r="183" spans="1:13" ht="14.45" customHeight="1" x14ac:dyDescent="0.2">
      <c r="A183" s="711" t="s">
        <v>507</v>
      </c>
      <c r="B183" s="707">
        <v>0</v>
      </c>
      <c r="C183" s="708">
        <v>39.77028</v>
      </c>
      <c r="D183" s="708">
        <v>39.77028</v>
      </c>
      <c r="E183" s="709">
        <v>0</v>
      </c>
      <c r="F183" s="707">
        <v>0</v>
      </c>
      <c r="G183" s="708">
        <v>0</v>
      </c>
      <c r="H183" s="708">
        <v>0</v>
      </c>
      <c r="I183" s="708">
        <v>0</v>
      </c>
      <c r="J183" s="708">
        <v>0</v>
      </c>
      <c r="K183" s="710">
        <v>0</v>
      </c>
      <c r="L183" s="270"/>
      <c r="M183" s="706" t="str">
        <f t="shared" si="2"/>
        <v/>
      </c>
    </row>
    <row r="184" spans="1:13" ht="14.45" customHeight="1" x14ac:dyDescent="0.2">
      <c r="A184" s="711" t="s">
        <v>508</v>
      </c>
      <c r="B184" s="707">
        <v>0</v>
      </c>
      <c r="C184" s="708">
        <v>24.876999999999999</v>
      </c>
      <c r="D184" s="708">
        <v>24.876999999999999</v>
      </c>
      <c r="E184" s="709">
        <v>0</v>
      </c>
      <c r="F184" s="707">
        <v>58.319057299999997</v>
      </c>
      <c r="G184" s="708">
        <v>24.299607208333335</v>
      </c>
      <c r="H184" s="708">
        <v>0</v>
      </c>
      <c r="I184" s="708">
        <v>4.4165000000000001</v>
      </c>
      <c r="J184" s="708">
        <v>-19.883107208333335</v>
      </c>
      <c r="K184" s="710">
        <v>7.572996211651728E-2</v>
      </c>
      <c r="L184" s="270"/>
      <c r="M184" s="706" t="str">
        <f t="shared" si="2"/>
        <v>X</v>
      </c>
    </row>
    <row r="185" spans="1:13" ht="14.45" customHeight="1" x14ac:dyDescent="0.2">
      <c r="A185" s="711" t="s">
        <v>509</v>
      </c>
      <c r="B185" s="707">
        <v>0</v>
      </c>
      <c r="C185" s="708">
        <v>24.876999999999999</v>
      </c>
      <c r="D185" s="708">
        <v>24.876999999999999</v>
      </c>
      <c r="E185" s="709">
        <v>0</v>
      </c>
      <c r="F185" s="707">
        <v>58.319057299999997</v>
      </c>
      <c r="G185" s="708">
        <v>24.299607208333335</v>
      </c>
      <c r="H185" s="708">
        <v>0</v>
      </c>
      <c r="I185" s="708">
        <v>4.4165000000000001</v>
      </c>
      <c r="J185" s="708">
        <v>-19.883107208333335</v>
      </c>
      <c r="K185" s="710">
        <v>7.572996211651728E-2</v>
      </c>
      <c r="L185" s="270"/>
      <c r="M185" s="706" t="str">
        <f t="shared" si="2"/>
        <v/>
      </c>
    </row>
    <row r="186" spans="1:13" ht="14.45" customHeight="1" x14ac:dyDescent="0.2">
      <c r="A186" s="711" t="s">
        <v>510</v>
      </c>
      <c r="B186" s="707">
        <v>0</v>
      </c>
      <c r="C186" s="708">
        <v>260.65647999999999</v>
      </c>
      <c r="D186" s="708">
        <v>260.65647999999999</v>
      </c>
      <c r="E186" s="709">
        <v>0</v>
      </c>
      <c r="F186" s="707">
        <v>0</v>
      </c>
      <c r="G186" s="708">
        <v>0</v>
      </c>
      <c r="H186" s="708">
        <v>14.91325</v>
      </c>
      <c r="I186" s="708">
        <v>14.91325</v>
      </c>
      <c r="J186" s="708">
        <v>14.91325</v>
      </c>
      <c r="K186" s="710">
        <v>0</v>
      </c>
      <c r="L186" s="270"/>
      <c r="M186" s="706" t="str">
        <f t="shared" si="2"/>
        <v>X</v>
      </c>
    </row>
    <row r="187" spans="1:13" ht="14.45" customHeight="1" x14ac:dyDescent="0.2">
      <c r="A187" s="711" t="s">
        <v>511</v>
      </c>
      <c r="B187" s="707">
        <v>0</v>
      </c>
      <c r="C187" s="708">
        <v>260.65647999999999</v>
      </c>
      <c r="D187" s="708">
        <v>260.65647999999999</v>
      </c>
      <c r="E187" s="709">
        <v>0</v>
      </c>
      <c r="F187" s="707">
        <v>0</v>
      </c>
      <c r="G187" s="708">
        <v>0</v>
      </c>
      <c r="H187" s="708">
        <v>14.91325</v>
      </c>
      <c r="I187" s="708">
        <v>14.91325</v>
      </c>
      <c r="J187" s="708">
        <v>14.91325</v>
      </c>
      <c r="K187" s="710">
        <v>0</v>
      </c>
      <c r="L187" s="270"/>
      <c r="M187" s="706" t="str">
        <f t="shared" si="2"/>
        <v/>
      </c>
    </row>
    <row r="188" spans="1:13" ht="14.45" customHeight="1" x14ac:dyDescent="0.2">
      <c r="A188" s="711" t="s">
        <v>512</v>
      </c>
      <c r="B188" s="707">
        <v>0</v>
      </c>
      <c r="C188" s="708">
        <v>50.853879999999997</v>
      </c>
      <c r="D188" s="708">
        <v>50.853879999999997</v>
      </c>
      <c r="E188" s="709">
        <v>0</v>
      </c>
      <c r="F188" s="707">
        <v>0</v>
      </c>
      <c r="G188" s="708">
        <v>0</v>
      </c>
      <c r="H188" s="708">
        <v>0</v>
      </c>
      <c r="I188" s="708">
        <v>0</v>
      </c>
      <c r="J188" s="708">
        <v>0</v>
      </c>
      <c r="K188" s="710">
        <v>0</v>
      </c>
      <c r="L188" s="270"/>
      <c r="M188" s="706" t="str">
        <f t="shared" si="2"/>
        <v>X</v>
      </c>
    </row>
    <row r="189" spans="1:13" ht="14.45" customHeight="1" x14ac:dyDescent="0.2">
      <c r="A189" s="711" t="s">
        <v>513</v>
      </c>
      <c r="B189" s="707">
        <v>0</v>
      </c>
      <c r="C189" s="708">
        <v>50.853879999999997</v>
      </c>
      <c r="D189" s="708">
        <v>50.853879999999997</v>
      </c>
      <c r="E189" s="709">
        <v>0</v>
      </c>
      <c r="F189" s="707">
        <v>0</v>
      </c>
      <c r="G189" s="708">
        <v>0</v>
      </c>
      <c r="H189" s="708">
        <v>0</v>
      </c>
      <c r="I189" s="708">
        <v>0</v>
      </c>
      <c r="J189" s="708">
        <v>0</v>
      </c>
      <c r="K189" s="710">
        <v>0</v>
      </c>
      <c r="L189" s="270"/>
      <c r="M189" s="706" t="str">
        <f t="shared" si="2"/>
        <v/>
      </c>
    </row>
    <row r="190" spans="1:13" ht="14.45" customHeight="1" x14ac:dyDescent="0.2">
      <c r="A190" s="711" t="s">
        <v>514</v>
      </c>
      <c r="B190" s="707">
        <v>257828.487555</v>
      </c>
      <c r="C190" s="708">
        <v>252339.86328999998</v>
      </c>
      <c r="D190" s="708">
        <v>-5488.6242650000204</v>
      </c>
      <c r="E190" s="709">
        <v>0.97871211084140119</v>
      </c>
      <c r="F190" s="707">
        <v>1521.7775882000001</v>
      </c>
      <c r="G190" s="708">
        <v>634.07399508333333</v>
      </c>
      <c r="H190" s="708">
        <v>20490.74768</v>
      </c>
      <c r="I190" s="708">
        <v>113896.01282999999</v>
      </c>
      <c r="J190" s="708">
        <v>113261.93883491665</v>
      </c>
      <c r="K190" s="710">
        <v>74.844059810815907</v>
      </c>
      <c r="L190" s="270"/>
      <c r="M190" s="706" t="str">
        <f t="shared" si="2"/>
        <v/>
      </c>
    </row>
    <row r="191" spans="1:13" ht="14.45" customHeight="1" x14ac:dyDescent="0.2">
      <c r="A191" s="711" t="s">
        <v>515</v>
      </c>
      <c r="B191" s="707">
        <v>257627.69390900002</v>
      </c>
      <c r="C191" s="708">
        <v>251739.63088999997</v>
      </c>
      <c r="D191" s="708">
        <v>-5888.063019000052</v>
      </c>
      <c r="E191" s="709">
        <v>0.97714506957827352</v>
      </c>
      <c r="F191" s="707">
        <v>1073.8652246000001</v>
      </c>
      <c r="G191" s="708">
        <v>447.44384358333343</v>
      </c>
      <c r="H191" s="708">
        <v>20471.151679999999</v>
      </c>
      <c r="I191" s="708">
        <v>113789.41173000001</v>
      </c>
      <c r="J191" s="708">
        <v>113341.96788641668</v>
      </c>
      <c r="K191" s="710">
        <v>105.96247007848213</v>
      </c>
      <c r="L191" s="270"/>
      <c r="M191" s="706" t="str">
        <f t="shared" si="2"/>
        <v/>
      </c>
    </row>
    <row r="192" spans="1:13" ht="14.45" customHeight="1" x14ac:dyDescent="0.2">
      <c r="A192" s="711" t="s">
        <v>516</v>
      </c>
      <c r="B192" s="707">
        <v>257627.69390900002</v>
      </c>
      <c r="C192" s="708">
        <v>251739.63088999997</v>
      </c>
      <c r="D192" s="708">
        <v>-5888.063019000052</v>
      </c>
      <c r="E192" s="709">
        <v>0.97714506957827352</v>
      </c>
      <c r="F192" s="707">
        <v>1073.8652246000001</v>
      </c>
      <c r="G192" s="708">
        <v>447.44384358333343</v>
      </c>
      <c r="H192" s="708">
        <v>20471.151679999999</v>
      </c>
      <c r="I192" s="708">
        <v>113789.41173000001</v>
      </c>
      <c r="J192" s="708">
        <v>113341.96788641668</v>
      </c>
      <c r="K192" s="710">
        <v>105.96247007848213</v>
      </c>
      <c r="L192" s="270"/>
      <c r="M192" s="706" t="str">
        <f t="shared" si="2"/>
        <v/>
      </c>
    </row>
    <row r="193" spans="1:13" ht="14.45" customHeight="1" x14ac:dyDescent="0.2">
      <c r="A193" s="711" t="s">
        <v>517</v>
      </c>
      <c r="B193" s="707">
        <v>725.05377699999997</v>
      </c>
      <c r="C193" s="708">
        <v>1099.8247099999999</v>
      </c>
      <c r="D193" s="708">
        <v>374.7709329999999</v>
      </c>
      <c r="E193" s="709">
        <v>1.5168870846389646</v>
      </c>
      <c r="F193" s="707">
        <v>1073.8652246000001</v>
      </c>
      <c r="G193" s="708">
        <v>447.44384358333343</v>
      </c>
      <c r="H193" s="708">
        <v>42.54636</v>
      </c>
      <c r="I193" s="708">
        <v>208.52039000000002</v>
      </c>
      <c r="J193" s="708">
        <v>-238.92345358333341</v>
      </c>
      <c r="K193" s="710">
        <v>0.19417743048497632</v>
      </c>
      <c r="L193" s="270"/>
      <c r="M193" s="706" t="str">
        <f t="shared" si="2"/>
        <v>X</v>
      </c>
    </row>
    <row r="194" spans="1:13" ht="14.45" customHeight="1" x14ac:dyDescent="0.2">
      <c r="A194" s="711" t="s">
        <v>518</v>
      </c>
      <c r="B194" s="707">
        <v>0.26283899999999999</v>
      </c>
      <c r="C194" s="708">
        <v>0.25789999999999996</v>
      </c>
      <c r="D194" s="708">
        <v>-4.9390000000000267E-3</v>
      </c>
      <c r="E194" s="709">
        <v>0.98120902910146501</v>
      </c>
      <c r="F194" s="707">
        <v>0.25318770000000002</v>
      </c>
      <c r="G194" s="708">
        <v>0.10549487500000002</v>
      </c>
      <c r="H194" s="708">
        <v>0</v>
      </c>
      <c r="I194" s="708">
        <v>4.9590000000000002E-2</v>
      </c>
      <c r="J194" s="708">
        <v>-5.5904875000000014E-2</v>
      </c>
      <c r="K194" s="710">
        <v>0.19586259522085789</v>
      </c>
      <c r="L194" s="270"/>
      <c r="M194" s="706" t="str">
        <f t="shared" si="2"/>
        <v/>
      </c>
    </row>
    <row r="195" spans="1:13" ht="14.45" customHeight="1" x14ac:dyDescent="0.2">
      <c r="A195" s="711" t="s">
        <v>519</v>
      </c>
      <c r="B195" s="707">
        <v>9.3049999999999994E-2</v>
      </c>
      <c r="C195" s="708">
        <v>1.4670000000000001</v>
      </c>
      <c r="D195" s="708">
        <v>1.37395</v>
      </c>
      <c r="E195" s="709">
        <v>15.765717356260078</v>
      </c>
      <c r="F195" s="707">
        <v>1.3667617000000001</v>
      </c>
      <c r="G195" s="708">
        <v>0.56948404166666666</v>
      </c>
      <c r="H195" s="708">
        <v>0</v>
      </c>
      <c r="I195" s="708">
        <v>0.30099999999999999</v>
      </c>
      <c r="J195" s="708">
        <v>-0.26848404166666667</v>
      </c>
      <c r="K195" s="710">
        <v>0.22022858849498048</v>
      </c>
      <c r="L195" s="270"/>
      <c r="M195" s="706" t="str">
        <f t="shared" si="2"/>
        <v/>
      </c>
    </row>
    <row r="196" spans="1:13" ht="14.45" customHeight="1" x14ac:dyDescent="0.2">
      <c r="A196" s="711" t="s">
        <v>520</v>
      </c>
      <c r="B196" s="707">
        <v>600.08524999999997</v>
      </c>
      <c r="C196" s="708">
        <v>898.97095999999999</v>
      </c>
      <c r="D196" s="708">
        <v>298.88571000000002</v>
      </c>
      <c r="E196" s="709">
        <v>1.4980720822583125</v>
      </c>
      <c r="F196" s="707">
        <v>868.24424620000002</v>
      </c>
      <c r="G196" s="708">
        <v>361.7684359166667</v>
      </c>
      <c r="H196" s="708">
        <v>35.432879999999997</v>
      </c>
      <c r="I196" s="708">
        <v>181.50435999999999</v>
      </c>
      <c r="J196" s="708">
        <v>-180.26407591666671</v>
      </c>
      <c r="K196" s="710">
        <v>0.20904758170800533</v>
      </c>
      <c r="L196" s="270"/>
      <c r="M196" s="706" t="str">
        <f t="shared" si="2"/>
        <v/>
      </c>
    </row>
    <row r="197" spans="1:13" ht="14.45" customHeight="1" x14ac:dyDescent="0.2">
      <c r="A197" s="711" t="s">
        <v>521</v>
      </c>
      <c r="B197" s="707">
        <v>124.612638</v>
      </c>
      <c r="C197" s="708">
        <v>199.12885</v>
      </c>
      <c r="D197" s="708">
        <v>74.516211999999996</v>
      </c>
      <c r="E197" s="709">
        <v>1.5979827824526112</v>
      </c>
      <c r="F197" s="707">
        <v>204.00102900000002</v>
      </c>
      <c r="G197" s="708">
        <v>85.000428749999998</v>
      </c>
      <c r="H197" s="708">
        <v>7.1134799999999991</v>
      </c>
      <c r="I197" s="708">
        <v>26.66544</v>
      </c>
      <c r="J197" s="708">
        <v>-58.334988749999994</v>
      </c>
      <c r="K197" s="710">
        <v>0.13071228184834302</v>
      </c>
      <c r="L197" s="270"/>
      <c r="M197" s="706" t="str">
        <f t="shared" si="2"/>
        <v/>
      </c>
    </row>
    <row r="198" spans="1:13" ht="14.45" customHeight="1" x14ac:dyDescent="0.2">
      <c r="A198" s="711" t="s">
        <v>522</v>
      </c>
      <c r="B198" s="707">
        <v>2303.1542489999997</v>
      </c>
      <c r="C198" s="708">
        <v>15395.600329999999</v>
      </c>
      <c r="D198" s="708">
        <v>13092.446081</v>
      </c>
      <c r="E198" s="709">
        <v>6.6845719676328992</v>
      </c>
      <c r="F198" s="707">
        <v>0</v>
      </c>
      <c r="G198" s="708">
        <v>0</v>
      </c>
      <c r="H198" s="708">
        <v>2428.16932</v>
      </c>
      <c r="I198" s="708">
        <v>15974.490099999999</v>
      </c>
      <c r="J198" s="708">
        <v>15974.490099999999</v>
      </c>
      <c r="K198" s="710">
        <v>0</v>
      </c>
      <c r="L198" s="270"/>
      <c r="M198" s="706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1" t="s">
        <v>523</v>
      </c>
      <c r="B199" s="707">
        <v>100.396156</v>
      </c>
      <c r="C199" s="708">
        <v>13133.809220000001</v>
      </c>
      <c r="D199" s="708">
        <v>13033.413064</v>
      </c>
      <c r="E199" s="709">
        <v>130.81984154851506</v>
      </c>
      <c r="F199" s="707">
        <v>0</v>
      </c>
      <c r="G199" s="708">
        <v>0</v>
      </c>
      <c r="H199" s="708">
        <v>2388.5528199999999</v>
      </c>
      <c r="I199" s="708">
        <v>15827.306</v>
      </c>
      <c r="J199" s="708">
        <v>15827.306</v>
      </c>
      <c r="K199" s="710">
        <v>0</v>
      </c>
      <c r="L199" s="270"/>
      <c r="M199" s="706" t="str">
        <f t="shared" si="3"/>
        <v/>
      </c>
    </row>
    <row r="200" spans="1:13" ht="14.45" customHeight="1" x14ac:dyDescent="0.2">
      <c r="A200" s="711" t="s">
        <v>524</v>
      </c>
      <c r="B200" s="707">
        <v>2202.7580929999999</v>
      </c>
      <c r="C200" s="708">
        <v>2261.7911099999997</v>
      </c>
      <c r="D200" s="708">
        <v>59.033016999999745</v>
      </c>
      <c r="E200" s="709">
        <v>1.0267995914701651</v>
      </c>
      <c r="F200" s="707">
        <v>0</v>
      </c>
      <c r="G200" s="708">
        <v>0</v>
      </c>
      <c r="H200" s="708">
        <v>39.616500000000002</v>
      </c>
      <c r="I200" s="708">
        <v>147.1841</v>
      </c>
      <c r="J200" s="708">
        <v>147.1841</v>
      </c>
      <c r="K200" s="710">
        <v>0</v>
      </c>
      <c r="L200" s="270"/>
      <c r="M200" s="706" t="str">
        <f t="shared" si="3"/>
        <v/>
      </c>
    </row>
    <row r="201" spans="1:13" ht="14.45" customHeight="1" x14ac:dyDescent="0.2">
      <c r="A201" s="711" t="s">
        <v>525</v>
      </c>
      <c r="B201" s="707">
        <v>254599.48588299999</v>
      </c>
      <c r="C201" s="708">
        <v>223025.4553</v>
      </c>
      <c r="D201" s="708">
        <v>-31574.030582999985</v>
      </c>
      <c r="E201" s="709">
        <v>0.8759854896269913</v>
      </c>
      <c r="F201" s="707">
        <v>0</v>
      </c>
      <c r="G201" s="708">
        <v>0</v>
      </c>
      <c r="H201" s="708">
        <v>18000.436000000002</v>
      </c>
      <c r="I201" s="708">
        <v>97610.302909999999</v>
      </c>
      <c r="J201" s="708">
        <v>97610.302909999999</v>
      </c>
      <c r="K201" s="710">
        <v>0</v>
      </c>
      <c r="L201" s="270"/>
      <c r="M201" s="706" t="str">
        <f t="shared" si="3"/>
        <v>X</v>
      </c>
    </row>
    <row r="202" spans="1:13" ht="14.45" customHeight="1" x14ac:dyDescent="0.2">
      <c r="A202" s="711" t="s">
        <v>526</v>
      </c>
      <c r="B202" s="707">
        <v>254599.48588299999</v>
      </c>
      <c r="C202" s="708">
        <v>223025.4553</v>
      </c>
      <c r="D202" s="708">
        <v>-31574.030582999985</v>
      </c>
      <c r="E202" s="709">
        <v>0.8759854896269913</v>
      </c>
      <c r="F202" s="707">
        <v>0</v>
      </c>
      <c r="G202" s="708">
        <v>0</v>
      </c>
      <c r="H202" s="708">
        <v>18000.436000000002</v>
      </c>
      <c r="I202" s="708">
        <v>97610.302909999999</v>
      </c>
      <c r="J202" s="708">
        <v>97610.302909999999</v>
      </c>
      <c r="K202" s="710">
        <v>0</v>
      </c>
      <c r="L202" s="270"/>
      <c r="M202" s="706" t="str">
        <f t="shared" si="3"/>
        <v/>
      </c>
    </row>
    <row r="203" spans="1:13" ht="14.45" customHeight="1" x14ac:dyDescent="0.2">
      <c r="A203" s="711" t="s">
        <v>527</v>
      </c>
      <c r="B203" s="707">
        <v>0</v>
      </c>
      <c r="C203" s="708">
        <v>12218.750550000001</v>
      </c>
      <c r="D203" s="708">
        <v>12218.750550000001</v>
      </c>
      <c r="E203" s="709">
        <v>0</v>
      </c>
      <c r="F203" s="707">
        <v>0</v>
      </c>
      <c r="G203" s="708">
        <v>0</v>
      </c>
      <c r="H203" s="708">
        <v>0</v>
      </c>
      <c r="I203" s="708">
        <v>-3.9016700000000002</v>
      </c>
      <c r="J203" s="708">
        <v>-3.9016700000000002</v>
      </c>
      <c r="K203" s="710">
        <v>0</v>
      </c>
      <c r="L203" s="270"/>
      <c r="M203" s="706" t="str">
        <f t="shared" si="3"/>
        <v>X</v>
      </c>
    </row>
    <row r="204" spans="1:13" ht="14.45" customHeight="1" x14ac:dyDescent="0.2">
      <c r="A204" s="711" t="s">
        <v>528</v>
      </c>
      <c r="B204" s="707">
        <v>0</v>
      </c>
      <c r="C204" s="708">
        <v>12218.750550000001</v>
      </c>
      <c r="D204" s="708">
        <v>12218.750550000001</v>
      </c>
      <c r="E204" s="709">
        <v>0</v>
      </c>
      <c r="F204" s="707">
        <v>0</v>
      </c>
      <c r="G204" s="708">
        <v>0</v>
      </c>
      <c r="H204" s="708">
        <v>0</v>
      </c>
      <c r="I204" s="708">
        <v>-3.9016700000000002</v>
      </c>
      <c r="J204" s="708">
        <v>-3.9016700000000002</v>
      </c>
      <c r="K204" s="710">
        <v>0</v>
      </c>
      <c r="L204" s="270"/>
      <c r="M204" s="706" t="str">
        <f t="shared" si="3"/>
        <v/>
      </c>
    </row>
    <row r="205" spans="1:13" ht="14.45" customHeight="1" x14ac:dyDescent="0.2">
      <c r="A205" s="711" t="s">
        <v>529</v>
      </c>
      <c r="B205" s="707">
        <v>0</v>
      </c>
      <c r="C205" s="708">
        <v>364.11995000000002</v>
      </c>
      <c r="D205" s="708">
        <v>364.11995000000002</v>
      </c>
      <c r="E205" s="709">
        <v>0</v>
      </c>
      <c r="F205" s="707">
        <v>150.78146509999999</v>
      </c>
      <c r="G205" s="708">
        <v>62.82561045833333</v>
      </c>
      <c r="H205" s="708">
        <v>4.4214899999999995</v>
      </c>
      <c r="I205" s="708">
        <v>85.652570000000011</v>
      </c>
      <c r="J205" s="708">
        <v>22.826959541666682</v>
      </c>
      <c r="K205" s="710">
        <v>0.56805768496276543</v>
      </c>
      <c r="L205" s="270"/>
      <c r="M205" s="706" t="str">
        <f t="shared" si="3"/>
        <v/>
      </c>
    </row>
    <row r="206" spans="1:13" ht="14.45" customHeight="1" x14ac:dyDescent="0.2">
      <c r="A206" s="711" t="s">
        <v>530</v>
      </c>
      <c r="B206" s="707">
        <v>0</v>
      </c>
      <c r="C206" s="708">
        <v>173.25</v>
      </c>
      <c r="D206" s="708">
        <v>173.25</v>
      </c>
      <c r="E206" s="709">
        <v>0</v>
      </c>
      <c r="F206" s="707">
        <v>0</v>
      </c>
      <c r="G206" s="708">
        <v>0</v>
      </c>
      <c r="H206" s="708">
        <v>0</v>
      </c>
      <c r="I206" s="708">
        <v>22.75</v>
      </c>
      <c r="J206" s="708">
        <v>22.75</v>
      </c>
      <c r="K206" s="710">
        <v>0</v>
      </c>
      <c r="L206" s="270"/>
      <c r="M206" s="706" t="str">
        <f t="shared" si="3"/>
        <v/>
      </c>
    </row>
    <row r="207" spans="1:13" ht="14.45" customHeight="1" x14ac:dyDescent="0.2">
      <c r="A207" s="711" t="s">
        <v>531</v>
      </c>
      <c r="B207" s="707">
        <v>0</v>
      </c>
      <c r="C207" s="708">
        <v>173.25</v>
      </c>
      <c r="D207" s="708">
        <v>173.25</v>
      </c>
      <c r="E207" s="709">
        <v>0</v>
      </c>
      <c r="F207" s="707">
        <v>0</v>
      </c>
      <c r="G207" s="708">
        <v>0</v>
      </c>
      <c r="H207" s="708">
        <v>0</v>
      </c>
      <c r="I207" s="708">
        <v>22.75</v>
      </c>
      <c r="J207" s="708">
        <v>22.75</v>
      </c>
      <c r="K207" s="710">
        <v>0</v>
      </c>
      <c r="L207" s="270"/>
      <c r="M207" s="706" t="str">
        <f t="shared" si="3"/>
        <v>X</v>
      </c>
    </row>
    <row r="208" spans="1:13" ht="14.45" customHeight="1" x14ac:dyDescent="0.2">
      <c r="A208" s="711" t="s">
        <v>532</v>
      </c>
      <c r="B208" s="707">
        <v>0</v>
      </c>
      <c r="C208" s="708">
        <v>173.25</v>
      </c>
      <c r="D208" s="708">
        <v>173.25</v>
      </c>
      <c r="E208" s="709">
        <v>0</v>
      </c>
      <c r="F208" s="707">
        <v>0</v>
      </c>
      <c r="G208" s="708">
        <v>0</v>
      </c>
      <c r="H208" s="708">
        <v>0</v>
      </c>
      <c r="I208" s="708">
        <v>22.75</v>
      </c>
      <c r="J208" s="708">
        <v>22.75</v>
      </c>
      <c r="K208" s="710">
        <v>0</v>
      </c>
      <c r="L208" s="270"/>
      <c r="M208" s="706" t="str">
        <f t="shared" si="3"/>
        <v/>
      </c>
    </row>
    <row r="209" spans="1:13" ht="14.45" customHeight="1" x14ac:dyDescent="0.2">
      <c r="A209" s="711" t="s">
        <v>533</v>
      </c>
      <c r="B209" s="707">
        <v>0</v>
      </c>
      <c r="C209" s="708">
        <v>190.86995000000002</v>
      </c>
      <c r="D209" s="708">
        <v>190.86995000000002</v>
      </c>
      <c r="E209" s="709">
        <v>0</v>
      </c>
      <c r="F209" s="707">
        <v>150.78146509999999</v>
      </c>
      <c r="G209" s="708">
        <v>62.82561045833333</v>
      </c>
      <c r="H209" s="708">
        <v>4.4214899999999995</v>
      </c>
      <c r="I209" s="708">
        <v>62.902569999999997</v>
      </c>
      <c r="J209" s="708">
        <v>7.6959541666667519E-2</v>
      </c>
      <c r="K209" s="710">
        <v>0.41717707118897068</v>
      </c>
      <c r="L209" s="270"/>
      <c r="M209" s="706" t="str">
        <f t="shared" si="3"/>
        <v/>
      </c>
    </row>
    <row r="210" spans="1:13" ht="14.45" customHeight="1" x14ac:dyDescent="0.2">
      <c r="A210" s="711" t="s">
        <v>534</v>
      </c>
      <c r="B210" s="707">
        <v>0</v>
      </c>
      <c r="C210" s="708">
        <v>4.0000000000000003E-5</v>
      </c>
      <c r="D210" s="708">
        <v>4.0000000000000003E-5</v>
      </c>
      <c r="E210" s="709">
        <v>0</v>
      </c>
      <c r="F210" s="707">
        <v>0</v>
      </c>
      <c r="G210" s="708">
        <v>0</v>
      </c>
      <c r="H210" s="708">
        <v>0</v>
      </c>
      <c r="I210" s="708">
        <v>10.000959999999999</v>
      </c>
      <c r="J210" s="708">
        <v>10.000959999999999</v>
      </c>
      <c r="K210" s="710">
        <v>0</v>
      </c>
      <c r="L210" s="270"/>
      <c r="M210" s="706" t="str">
        <f t="shared" si="3"/>
        <v>X</v>
      </c>
    </row>
    <row r="211" spans="1:13" ht="14.45" customHeight="1" x14ac:dyDescent="0.2">
      <c r="A211" s="711" t="s">
        <v>535</v>
      </c>
      <c r="B211" s="707">
        <v>0</v>
      </c>
      <c r="C211" s="708">
        <v>4.0000000000000003E-5</v>
      </c>
      <c r="D211" s="708">
        <v>4.0000000000000003E-5</v>
      </c>
      <c r="E211" s="709">
        <v>0</v>
      </c>
      <c r="F211" s="707">
        <v>0</v>
      </c>
      <c r="G211" s="708">
        <v>0</v>
      </c>
      <c r="H211" s="708">
        <v>0</v>
      </c>
      <c r="I211" s="708">
        <v>9.5999999999999992E-4</v>
      </c>
      <c r="J211" s="708">
        <v>9.5999999999999992E-4</v>
      </c>
      <c r="K211" s="710">
        <v>0</v>
      </c>
      <c r="L211" s="270"/>
      <c r="M211" s="706" t="str">
        <f t="shared" si="3"/>
        <v/>
      </c>
    </row>
    <row r="212" spans="1:13" ht="14.45" customHeight="1" x14ac:dyDescent="0.2">
      <c r="A212" s="711" t="s">
        <v>536</v>
      </c>
      <c r="B212" s="707">
        <v>0</v>
      </c>
      <c r="C212" s="708">
        <v>0</v>
      </c>
      <c r="D212" s="708">
        <v>0</v>
      </c>
      <c r="E212" s="709">
        <v>0</v>
      </c>
      <c r="F212" s="707">
        <v>0</v>
      </c>
      <c r="G212" s="708">
        <v>0</v>
      </c>
      <c r="H212" s="708">
        <v>0</v>
      </c>
      <c r="I212" s="708">
        <v>10</v>
      </c>
      <c r="J212" s="708">
        <v>10</v>
      </c>
      <c r="K212" s="710">
        <v>0</v>
      </c>
      <c r="L212" s="270"/>
      <c r="M212" s="706" t="str">
        <f t="shared" si="3"/>
        <v/>
      </c>
    </row>
    <row r="213" spans="1:13" ht="14.45" customHeight="1" x14ac:dyDescent="0.2">
      <c r="A213" s="711" t="s">
        <v>537</v>
      </c>
      <c r="B213" s="707">
        <v>0</v>
      </c>
      <c r="C213" s="708">
        <v>190.86991</v>
      </c>
      <c r="D213" s="708">
        <v>190.86991</v>
      </c>
      <c r="E213" s="709">
        <v>0</v>
      </c>
      <c r="F213" s="707">
        <v>150.78146509999999</v>
      </c>
      <c r="G213" s="708">
        <v>62.82561045833333</v>
      </c>
      <c r="H213" s="708">
        <v>4.4214899999999995</v>
      </c>
      <c r="I213" s="708">
        <v>52.901609999999998</v>
      </c>
      <c r="J213" s="708">
        <v>-9.9240004583333317</v>
      </c>
      <c r="K213" s="710">
        <v>0.3508495554471171</v>
      </c>
      <c r="L213" s="270"/>
      <c r="M213" s="706" t="str">
        <f t="shared" si="3"/>
        <v>X</v>
      </c>
    </row>
    <row r="214" spans="1:13" ht="14.45" customHeight="1" x14ac:dyDescent="0.2">
      <c r="A214" s="711" t="s">
        <v>538</v>
      </c>
      <c r="B214" s="707">
        <v>0</v>
      </c>
      <c r="C214" s="708">
        <v>0.308</v>
      </c>
      <c r="D214" s="708">
        <v>0.308</v>
      </c>
      <c r="E214" s="709">
        <v>0</v>
      </c>
      <c r="F214" s="707">
        <v>0</v>
      </c>
      <c r="G214" s="708">
        <v>0</v>
      </c>
      <c r="H214" s="708">
        <v>0</v>
      </c>
      <c r="I214" s="708">
        <v>5.8500000000000003E-2</v>
      </c>
      <c r="J214" s="708">
        <v>5.8500000000000003E-2</v>
      </c>
      <c r="K214" s="710">
        <v>0</v>
      </c>
      <c r="L214" s="270"/>
      <c r="M214" s="706" t="str">
        <f t="shared" si="3"/>
        <v/>
      </c>
    </row>
    <row r="215" spans="1:13" ht="14.45" customHeight="1" x14ac:dyDescent="0.2">
      <c r="A215" s="711" t="s">
        <v>539</v>
      </c>
      <c r="B215" s="707">
        <v>0</v>
      </c>
      <c r="C215" s="708">
        <v>190.56191000000001</v>
      </c>
      <c r="D215" s="708">
        <v>190.56191000000001</v>
      </c>
      <c r="E215" s="709">
        <v>0</v>
      </c>
      <c r="F215" s="707">
        <v>150.78146509999999</v>
      </c>
      <c r="G215" s="708">
        <v>62.82561045833333</v>
      </c>
      <c r="H215" s="708">
        <v>4.4214899999999995</v>
      </c>
      <c r="I215" s="708">
        <v>52.843110000000003</v>
      </c>
      <c r="J215" s="708">
        <v>-9.9825004583333268</v>
      </c>
      <c r="K215" s="710">
        <v>0.35046157672598449</v>
      </c>
      <c r="L215" s="270"/>
      <c r="M215" s="706" t="str">
        <f t="shared" si="3"/>
        <v/>
      </c>
    </row>
    <row r="216" spans="1:13" ht="14.45" customHeight="1" x14ac:dyDescent="0.2">
      <c r="A216" s="711" t="s">
        <v>540</v>
      </c>
      <c r="B216" s="707">
        <v>200.793646</v>
      </c>
      <c r="C216" s="708">
        <v>236.11245000000002</v>
      </c>
      <c r="D216" s="708">
        <v>35.318804000000029</v>
      </c>
      <c r="E216" s="709">
        <v>1.1758960241202057</v>
      </c>
      <c r="F216" s="707">
        <v>297.1308985</v>
      </c>
      <c r="G216" s="708">
        <v>123.80454104166667</v>
      </c>
      <c r="H216" s="708">
        <v>15.17451</v>
      </c>
      <c r="I216" s="708">
        <v>20.948529999999998</v>
      </c>
      <c r="J216" s="708">
        <v>-102.85601104166668</v>
      </c>
      <c r="K216" s="710">
        <v>7.0502697988509597E-2</v>
      </c>
      <c r="L216" s="270"/>
      <c r="M216" s="706" t="str">
        <f t="shared" si="3"/>
        <v/>
      </c>
    </row>
    <row r="217" spans="1:13" ht="14.45" customHeight="1" x14ac:dyDescent="0.2">
      <c r="A217" s="711" t="s">
        <v>541</v>
      </c>
      <c r="B217" s="707">
        <v>200.793646</v>
      </c>
      <c r="C217" s="708">
        <v>236.11245000000002</v>
      </c>
      <c r="D217" s="708">
        <v>35.318804000000029</v>
      </c>
      <c r="E217" s="709">
        <v>1.1758960241202057</v>
      </c>
      <c r="F217" s="707">
        <v>297.1308985</v>
      </c>
      <c r="G217" s="708">
        <v>123.80454104166667</v>
      </c>
      <c r="H217" s="708">
        <v>15.17451</v>
      </c>
      <c r="I217" s="708">
        <v>20.948529999999998</v>
      </c>
      <c r="J217" s="708">
        <v>-102.85601104166668</v>
      </c>
      <c r="K217" s="710">
        <v>7.0502697988509597E-2</v>
      </c>
      <c r="L217" s="270"/>
      <c r="M217" s="706" t="str">
        <f t="shared" si="3"/>
        <v/>
      </c>
    </row>
    <row r="218" spans="1:13" ht="14.45" customHeight="1" x14ac:dyDescent="0.2">
      <c r="A218" s="711" t="s">
        <v>542</v>
      </c>
      <c r="B218" s="707">
        <v>200.793646</v>
      </c>
      <c r="C218" s="708">
        <v>218.79</v>
      </c>
      <c r="D218" s="708">
        <v>17.996353999999997</v>
      </c>
      <c r="E218" s="709">
        <v>1.0896261129697302</v>
      </c>
      <c r="F218" s="707">
        <v>297.1308985</v>
      </c>
      <c r="G218" s="708">
        <v>123.80454104166667</v>
      </c>
      <c r="H218" s="708">
        <v>13.731</v>
      </c>
      <c r="I218" s="708">
        <v>13.731</v>
      </c>
      <c r="J218" s="708">
        <v>-110.07354104166667</v>
      </c>
      <c r="K218" s="710">
        <v>4.6211955974009886E-2</v>
      </c>
      <c r="L218" s="270"/>
      <c r="M218" s="706" t="str">
        <f t="shared" si="3"/>
        <v>X</v>
      </c>
    </row>
    <row r="219" spans="1:13" ht="14.45" customHeight="1" x14ac:dyDescent="0.2">
      <c r="A219" s="711" t="s">
        <v>543</v>
      </c>
      <c r="B219" s="707">
        <v>200.793646</v>
      </c>
      <c r="C219" s="708">
        <v>218.79</v>
      </c>
      <c r="D219" s="708">
        <v>17.996353999999997</v>
      </c>
      <c r="E219" s="709">
        <v>1.0896261129697302</v>
      </c>
      <c r="F219" s="707">
        <v>297.1308985</v>
      </c>
      <c r="G219" s="708">
        <v>123.80454104166667</v>
      </c>
      <c r="H219" s="708">
        <v>13.731</v>
      </c>
      <c r="I219" s="708">
        <v>13.731</v>
      </c>
      <c r="J219" s="708">
        <v>-110.07354104166667</v>
      </c>
      <c r="K219" s="710">
        <v>4.6211955974009886E-2</v>
      </c>
      <c r="L219" s="270"/>
      <c r="M219" s="706" t="str">
        <f t="shared" si="3"/>
        <v/>
      </c>
    </row>
    <row r="220" spans="1:13" ht="14.45" customHeight="1" x14ac:dyDescent="0.2">
      <c r="A220" s="711" t="s">
        <v>544</v>
      </c>
      <c r="B220" s="707">
        <v>0</v>
      </c>
      <c r="C220" s="708">
        <v>17.32245</v>
      </c>
      <c r="D220" s="708">
        <v>17.32245</v>
      </c>
      <c r="E220" s="709">
        <v>0</v>
      </c>
      <c r="F220" s="707">
        <v>0</v>
      </c>
      <c r="G220" s="708">
        <v>0</v>
      </c>
      <c r="H220" s="708">
        <v>1.4435100000000001</v>
      </c>
      <c r="I220" s="708">
        <v>7.21753</v>
      </c>
      <c r="J220" s="708">
        <v>7.21753</v>
      </c>
      <c r="K220" s="710">
        <v>0</v>
      </c>
      <c r="L220" s="270"/>
      <c r="M220" s="706" t="str">
        <f t="shared" si="3"/>
        <v>X</v>
      </c>
    </row>
    <row r="221" spans="1:13" ht="14.45" customHeight="1" x14ac:dyDescent="0.2">
      <c r="A221" s="711" t="s">
        <v>545</v>
      </c>
      <c r="B221" s="707">
        <v>0</v>
      </c>
      <c r="C221" s="708">
        <v>17.32245</v>
      </c>
      <c r="D221" s="708">
        <v>17.32245</v>
      </c>
      <c r="E221" s="709">
        <v>0</v>
      </c>
      <c r="F221" s="707">
        <v>0</v>
      </c>
      <c r="G221" s="708">
        <v>0</v>
      </c>
      <c r="H221" s="708">
        <v>1.4435100000000001</v>
      </c>
      <c r="I221" s="708">
        <v>7.21753</v>
      </c>
      <c r="J221" s="708">
        <v>7.21753</v>
      </c>
      <c r="K221" s="710">
        <v>0</v>
      </c>
      <c r="L221" s="270"/>
      <c r="M221" s="706" t="str">
        <f t="shared" si="3"/>
        <v/>
      </c>
    </row>
    <row r="222" spans="1:13" ht="14.45" customHeight="1" x14ac:dyDescent="0.2">
      <c r="A222" s="711" t="s">
        <v>546</v>
      </c>
      <c r="B222" s="707">
        <v>0</v>
      </c>
      <c r="C222" s="708">
        <v>25709.066719999999</v>
      </c>
      <c r="D222" s="708">
        <v>25709.066719999999</v>
      </c>
      <c r="E222" s="709">
        <v>0</v>
      </c>
      <c r="F222" s="707">
        <v>0</v>
      </c>
      <c r="G222" s="708">
        <v>0</v>
      </c>
      <c r="H222" s="708">
        <v>2320.0394000000001</v>
      </c>
      <c r="I222" s="708">
        <v>13948.53182</v>
      </c>
      <c r="J222" s="708">
        <v>13948.53182</v>
      </c>
      <c r="K222" s="710">
        <v>0</v>
      </c>
      <c r="L222" s="270"/>
      <c r="M222" s="706" t="str">
        <f t="shared" si="3"/>
        <v/>
      </c>
    </row>
    <row r="223" spans="1:13" ht="14.45" customHeight="1" x14ac:dyDescent="0.2">
      <c r="A223" s="711" t="s">
        <v>547</v>
      </c>
      <c r="B223" s="707">
        <v>0</v>
      </c>
      <c r="C223" s="708">
        <v>25709.066719999999</v>
      </c>
      <c r="D223" s="708">
        <v>25709.066719999999</v>
      </c>
      <c r="E223" s="709">
        <v>0</v>
      </c>
      <c r="F223" s="707">
        <v>0</v>
      </c>
      <c r="G223" s="708">
        <v>0</v>
      </c>
      <c r="H223" s="708">
        <v>2320.0394000000001</v>
      </c>
      <c r="I223" s="708">
        <v>13948.53182</v>
      </c>
      <c r="J223" s="708">
        <v>13948.53182</v>
      </c>
      <c r="K223" s="710">
        <v>0</v>
      </c>
      <c r="L223" s="270"/>
      <c r="M223" s="706" t="str">
        <f t="shared" si="3"/>
        <v/>
      </c>
    </row>
    <row r="224" spans="1:13" ht="14.45" customHeight="1" x14ac:dyDescent="0.2">
      <c r="A224" s="711" t="s">
        <v>548</v>
      </c>
      <c r="B224" s="707">
        <v>0</v>
      </c>
      <c r="C224" s="708">
        <v>25709.066719999999</v>
      </c>
      <c r="D224" s="708">
        <v>25709.066719999999</v>
      </c>
      <c r="E224" s="709">
        <v>0</v>
      </c>
      <c r="F224" s="707">
        <v>0</v>
      </c>
      <c r="G224" s="708">
        <v>0</v>
      </c>
      <c r="H224" s="708">
        <v>2320.0394000000001</v>
      </c>
      <c r="I224" s="708">
        <v>13948.53182</v>
      </c>
      <c r="J224" s="708">
        <v>13948.53182</v>
      </c>
      <c r="K224" s="710">
        <v>0</v>
      </c>
      <c r="L224" s="270"/>
      <c r="M224" s="706" t="str">
        <f t="shared" si="3"/>
        <v/>
      </c>
    </row>
    <row r="225" spans="1:13" ht="14.45" customHeight="1" x14ac:dyDescent="0.2">
      <c r="A225" s="711" t="s">
        <v>549</v>
      </c>
      <c r="B225" s="707">
        <v>0</v>
      </c>
      <c r="C225" s="708">
        <v>933.42898000000002</v>
      </c>
      <c r="D225" s="708">
        <v>933.42898000000002</v>
      </c>
      <c r="E225" s="709">
        <v>0</v>
      </c>
      <c r="F225" s="707">
        <v>0</v>
      </c>
      <c r="G225" s="708">
        <v>0</v>
      </c>
      <c r="H225" s="708">
        <v>529.4316</v>
      </c>
      <c r="I225" s="708">
        <v>866.27016000000003</v>
      </c>
      <c r="J225" s="708">
        <v>866.27016000000003</v>
      </c>
      <c r="K225" s="710">
        <v>0</v>
      </c>
      <c r="L225" s="270"/>
      <c r="M225" s="706" t="str">
        <f t="shared" si="3"/>
        <v>X</v>
      </c>
    </row>
    <row r="226" spans="1:13" ht="14.45" customHeight="1" x14ac:dyDescent="0.2">
      <c r="A226" s="711" t="s">
        <v>550</v>
      </c>
      <c r="B226" s="707">
        <v>0</v>
      </c>
      <c r="C226" s="708">
        <v>933.42898000000002</v>
      </c>
      <c r="D226" s="708">
        <v>933.42898000000002</v>
      </c>
      <c r="E226" s="709">
        <v>0</v>
      </c>
      <c r="F226" s="707">
        <v>0</v>
      </c>
      <c r="G226" s="708">
        <v>0</v>
      </c>
      <c r="H226" s="708">
        <v>529.4316</v>
      </c>
      <c r="I226" s="708">
        <v>866.27016000000003</v>
      </c>
      <c r="J226" s="708">
        <v>866.27016000000003</v>
      </c>
      <c r="K226" s="710">
        <v>0</v>
      </c>
      <c r="L226" s="270"/>
      <c r="M226" s="706" t="str">
        <f t="shared" si="3"/>
        <v/>
      </c>
    </row>
    <row r="227" spans="1:13" ht="14.45" customHeight="1" x14ac:dyDescent="0.2">
      <c r="A227" s="711" t="s">
        <v>551</v>
      </c>
      <c r="B227" s="707">
        <v>0</v>
      </c>
      <c r="C227" s="708">
        <v>54.518999999999998</v>
      </c>
      <c r="D227" s="708">
        <v>54.518999999999998</v>
      </c>
      <c r="E227" s="709">
        <v>0</v>
      </c>
      <c r="F227" s="707">
        <v>0</v>
      </c>
      <c r="G227" s="708">
        <v>0</v>
      </c>
      <c r="H227" s="708">
        <v>3.4</v>
      </c>
      <c r="I227" s="708">
        <v>10.935</v>
      </c>
      <c r="J227" s="708">
        <v>10.935</v>
      </c>
      <c r="K227" s="710">
        <v>0</v>
      </c>
      <c r="L227" s="270"/>
      <c r="M227" s="706" t="str">
        <f t="shared" si="3"/>
        <v>X</v>
      </c>
    </row>
    <row r="228" spans="1:13" ht="14.45" customHeight="1" x14ac:dyDescent="0.2">
      <c r="A228" s="711" t="s">
        <v>552</v>
      </c>
      <c r="B228" s="707">
        <v>0</v>
      </c>
      <c r="C228" s="708">
        <v>54.518999999999998</v>
      </c>
      <c r="D228" s="708">
        <v>54.518999999999998</v>
      </c>
      <c r="E228" s="709">
        <v>0</v>
      </c>
      <c r="F228" s="707">
        <v>0</v>
      </c>
      <c r="G228" s="708">
        <v>0</v>
      </c>
      <c r="H228" s="708">
        <v>3.4</v>
      </c>
      <c r="I228" s="708">
        <v>10.935</v>
      </c>
      <c r="J228" s="708">
        <v>10.935</v>
      </c>
      <c r="K228" s="710">
        <v>0</v>
      </c>
      <c r="L228" s="270"/>
      <c r="M228" s="706" t="str">
        <f t="shared" si="3"/>
        <v/>
      </c>
    </row>
    <row r="229" spans="1:13" ht="14.45" customHeight="1" x14ac:dyDescent="0.2">
      <c r="A229" s="711" t="s">
        <v>553</v>
      </c>
      <c r="B229" s="707">
        <v>0</v>
      </c>
      <c r="C229" s="708">
        <v>144.49889999999999</v>
      </c>
      <c r="D229" s="708">
        <v>144.49889999999999</v>
      </c>
      <c r="E229" s="709">
        <v>0</v>
      </c>
      <c r="F229" s="707">
        <v>0</v>
      </c>
      <c r="G229" s="708">
        <v>0</v>
      </c>
      <c r="H229" s="708">
        <v>9.1863399999999995</v>
      </c>
      <c r="I229" s="708">
        <v>50.077100000000002</v>
      </c>
      <c r="J229" s="708">
        <v>50.077100000000002</v>
      </c>
      <c r="K229" s="710">
        <v>0</v>
      </c>
      <c r="L229" s="270"/>
      <c r="M229" s="706" t="str">
        <f t="shared" si="3"/>
        <v>X</v>
      </c>
    </row>
    <row r="230" spans="1:13" ht="14.45" customHeight="1" x14ac:dyDescent="0.2">
      <c r="A230" s="711" t="s">
        <v>554</v>
      </c>
      <c r="B230" s="707">
        <v>0</v>
      </c>
      <c r="C230" s="708">
        <v>93.24</v>
      </c>
      <c r="D230" s="708">
        <v>93.24</v>
      </c>
      <c r="E230" s="709">
        <v>0</v>
      </c>
      <c r="F230" s="707">
        <v>0</v>
      </c>
      <c r="G230" s="708">
        <v>0</v>
      </c>
      <c r="H230" s="708">
        <v>5.92</v>
      </c>
      <c r="I230" s="708">
        <v>29.6</v>
      </c>
      <c r="J230" s="708">
        <v>29.6</v>
      </c>
      <c r="K230" s="710">
        <v>0</v>
      </c>
      <c r="L230" s="270"/>
      <c r="M230" s="706" t="str">
        <f t="shared" si="3"/>
        <v/>
      </c>
    </row>
    <row r="231" spans="1:13" ht="14.45" customHeight="1" x14ac:dyDescent="0.2">
      <c r="A231" s="711" t="s">
        <v>555</v>
      </c>
      <c r="B231" s="707">
        <v>0</v>
      </c>
      <c r="C231" s="708">
        <v>0.10290000000000001</v>
      </c>
      <c r="D231" s="708">
        <v>0.10290000000000001</v>
      </c>
      <c r="E231" s="709">
        <v>0</v>
      </c>
      <c r="F231" s="707">
        <v>0</v>
      </c>
      <c r="G231" s="708">
        <v>0</v>
      </c>
      <c r="H231" s="708">
        <v>0</v>
      </c>
      <c r="I231" s="708">
        <v>0</v>
      </c>
      <c r="J231" s="708">
        <v>0</v>
      </c>
      <c r="K231" s="710">
        <v>0</v>
      </c>
      <c r="L231" s="270"/>
      <c r="M231" s="706" t="str">
        <f t="shared" si="3"/>
        <v/>
      </c>
    </row>
    <row r="232" spans="1:13" ht="14.45" customHeight="1" x14ac:dyDescent="0.2">
      <c r="A232" s="711" t="s">
        <v>556</v>
      </c>
      <c r="B232" s="707">
        <v>0</v>
      </c>
      <c r="C232" s="708">
        <v>51.155999999999999</v>
      </c>
      <c r="D232" s="708">
        <v>51.155999999999999</v>
      </c>
      <c r="E232" s="709">
        <v>0</v>
      </c>
      <c r="F232" s="707">
        <v>0</v>
      </c>
      <c r="G232" s="708">
        <v>0</v>
      </c>
      <c r="H232" s="708">
        <v>3.26634</v>
      </c>
      <c r="I232" s="708">
        <v>20.4771</v>
      </c>
      <c r="J232" s="708">
        <v>20.4771</v>
      </c>
      <c r="K232" s="710">
        <v>0</v>
      </c>
      <c r="L232" s="270"/>
      <c r="M232" s="706" t="str">
        <f t="shared" si="3"/>
        <v/>
      </c>
    </row>
    <row r="233" spans="1:13" ht="14.45" customHeight="1" x14ac:dyDescent="0.2">
      <c r="A233" s="711" t="s">
        <v>557</v>
      </c>
      <c r="B233" s="707">
        <v>0</v>
      </c>
      <c r="C233" s="708">
        <v>97.736369999999994</v>
      </c>
      <c r="D233" s="708">
        <v>97.736369999999994</v>
      </c>
      <c r="E233" s="709">
        <v>0</v>
      </c>
      <c r="F233" s="707">
        <v>0</v>
      </c>
      <c r="G233" s="708">
        <v>0</v>
      </c>
      <c r="H233" s="708">
        <v>9.6708700000000007</v>
      </c>
      <c r="I233" s="708">
        <v>47.709410000000005</v>
      </c>
      <c r="J233" s="708">
        <v>47.709410000000005</v>
      </c>
      <c r="K233" s="710">
        <v>0</v>
      </c>
      <c r="L233" s="270"/>
      <c r="M233" s="706" t="str">
        <f t="shared" si="3"/>
        <v>X</v>
      </c>
    </row>
    <row r="234" spans="1:13" ht="14.45" customHeight="1" x14ac:dyDescent="0.2">
      <c r="A234" s="711" t="s">
        <v>558</v>
      </c>
      <c r="B234" s="707">
        <v>0</v>
      </c>
      <c r="C234" s="708">
        <v>97.736369999999994</v>
      </c>
      <c r="D234" s="708">
        <v>97.736369999999994</v>
      </c>
      <c r="E234" s="709">
        <v>0</v>
      </c>
      <c r="F234" s="707">
        <v>0</v>
      </c>
      <c r="G234" s="708">
        <v>0</v>
      </c>
      <c r="H234" s="708">
        <v>9.6708700000000007</v>
      </c>
      <c r="I234" s="708">
        <v>47.709410000000005</v>
      </c>
      <c r="J234" s="708">
        <v>47.709410000000005</v>
      </c>
      <c r="K234" s="710">
        <v>0</v>
      </c>
      <c r="L234" s="270"/>
      <c r="M234" s="706" t="str">
        <f t="shared" si="3"/>
        <v/>
      </c>
    </row>
    <row r="235" spans="1:13" ht="14.45" customHeight="1" x14ac:dyDescent="0.2">
      <c r="A235" s="711" t="s">
        <v>559</v>
      </c>
      <c r="B235" s="707">
        <v>0</v>
      </c>
      <c r="C235" s="708">
        <v>338.57553999999999</v>
      </c>
      <c r="D235" s="708">
        <v>338.57553999999999</v>
      </c>
      <c r="E235" s="709">
        <v>0</v>
      </c>
      <c r="F235" s="707">
        <v>0</v>
      </c>
      <c r="G235" s="708">
        <v>0</v>
      </c>
      <c r="H235" s="708">
        <v>0</v>
      </c>
      <c r="I235" s="708">
        <v>0</v>
      </c>
      <c r="J235" s="708">
        <v>0</v>
      </c>
      <c r="K235" s="710">
        <v>0</v>
      </c>
      <c r="L235" s="270"/>
      <c r="M235" s="706" t="str">
        <f t="shared" si="3"/>
        <v>X</v>
      </c>
    </row>
    <row r="236" spans="1:13" ht="14.45" customHeight="1" x14ac:dyDescent="0.2">
      <c r="A236" s="711" t="s">
        <v>560</v>
      </c>
      <c r="B236" s="707">
        <v>0</v>
      </c>
      <c r="C236" s="708">
        <v>338.57553999999999</v>
      </c>
      <c r="D236" s="708">
        <v>338.57553999999999</v>
      </c>
      <c r="E236" s="709">
        <v>0</v>
      </c>
      <c r="F236" s="707">
        <v>0</v>
      </c>
      <c r="G236" s="708">
        <v>0</v>
      </c>
      <c r="H236" s="708">
        <v>0</v>
      </c>
      <c r="I236" s="708">
        <v>0</v>
      </c>
      <c r="J236" s="708">
        <v>0</v>
      </c>
      <c r="K236" s="710">
        <v>0</v>
      </c>
      <c r="L236" s="270"/>
      <c r="M236" s="706" t="str">
        <f t="shared" si="3"/>
        <v/>
      </c>
    </row>
    <row r="237" spans="1:13" ht="14.45" customHeight="1" x14ac:dyDescent="0.2">
      <c r="A237" s="711" t="s">
        <v>561</v>
      </c>
      <c r="B237" s="707">
        <v>0</v>
      </c>
      <c r="C237" s="708">
        <v>2.5329999999999999</v>
      </c>
      <c r="D237" s="708">
        <v>2.5329999999999999</v>
      </c>
      <c r="E237" s="709">
        <v>0</v>
      </c>
      <c r="F237" s="707">
        <v>0</v>
      </c>
      <c r="G237" s="708">
        <v>0</v>
      </c>
      <c r="H237" s="708">
        <v>8.1000000000000003E-2</v>
      </c>
      <c r="I237" s="708">
        <v>0.623</v>
      </c>
      <c r="J237" s="708">
        <v>0.623</v>
      </c>
      <c r="K237" s="710">
        <v>0</v>
      </c>
      <c r="L237" s="270"/>
      <c r="M237" s="706" t="str">
        <f t="shared" si="3"/>
        <v>X</v>
      </c>
    </row>
    <row r="238" spans="1:13" ht="14.45" customHeight="1" x14ac:dyDescent="0.2">
      <c r="A238" s="711" t="s">
        <v>562</v>
      </c>
      <c r="B238" s="707">
        <v>0</v>
      </c>
      <c r="C238" s="708">
        <v>2.5329999999999999</v>
      </c>
      <c r="D238" s="708">
        <v>2.5329999999999999</v>
      </c>
      <c r="E238" s="709">
        <v>0</v>
      </c>
      <c r="F238" s="707">
        <v>0</v>
      </c>
      <c r="G238" s="708">
        <v>0</v>
      </c>
      <c r="H238" s="708">
        <v>8.1000000000000003E-2</v>
      </c>
      <c r="I238" s="708">
        <v>0.623</v>
      </c>
      <c r="J238" s="708">
        <v>0.623</v>
      </c>
      <c r="K238" s="710">
        <v>0</v>
      </c>
      <c r="L238" s="270"/>
      <c r="M238" s="706" t="str">
        <f t="shared" si="3"/>
        <v/>
      </c>
    </row>
    <row r="239" spans="1:13" ht="14.45" customHeight="1" x14ac:dyDescent="0.2">
      <c r="A239" s="711" t="s">
        <v>563</v>
      </c>
      <c r="B239" s="707">
        <v>0</v>
      </c>
      <c r="C239" s="708">
        <v>1188.45208</v>
      </c>
      <c r="D239" s="708">
        <v>1188.45208</v>
      </c>
      <c r="E239" s="709">
        <v>0</v>
      </c>
      <c r="F239" s="707">
        <v>0</v>
      </c>
      <c r="G239" s="708">
        <v>0</v>
      </c>
      <c r="H239" s="708">
        <v>0</v>
      </c>
      <c r="I239" s="708">
        <v>1535.62787</v>
      </c>
      <c r="J239" s="708">
        <v>1535.62787</v>
      </c>
      <c r="K239" s="710">
        <v>0</v>
      </c>
      <c r="L239" s="270"/>
      <c r="M239" s="706" t="str">
        <f t="shared" si="3"/>
        <v>X</v>
      </c>
    </row>
    <row r="240" spans="1:13" ht="14.45" customHeight="1" x14ac:dyDescent="0.2">
      <c r="A240" s="711" t="s">
        <v>564</v>
      </c>
      <c r="B240" s="707">
        <v>0</v>
      </c>
      <c r="C240" s="708">
        <v>1188.45208</v>
      </c>
      <c r="D240" s="708">
        <v>1188.45208</v>
      </c>
      <c r="E240" s="709">
        <v>0</v>
      </c>
      <c r="F240" s="707">
        <v>0</v>
      </c>
      <c r="G240" s="708">
        <v>0</v>
      </c>
      <c r="H240" s="708">
        <v>0</v>
      </c>
      <c r="I240" s="708">
        <v>1535.62787</v>
      </c>
      <c r="J240" s="708">
        <v>1535.62787</v>
      </c>
      <c r="K240" s="710">
        <v>0</v>
      </c>
      <c r="L240" s="270"/>
      <c r="M240" s="706" t="str">
        <f t="shared" si="3"/>
        <v/>
      </c>
    </row>
    <row r="241" spans="1:13" ht="14.45" customHeight="1" x14ac:dyDescent="0.2">
      <c r="A241" s="711" t="s">
        <v>565</v>
      </c>
      <c r="B241" s="707">
        <v>0</v>
      </c>
      <c r="C241" s="708">
        <v>3217.1938799999998</v>
      </c>
      <c r="D241" s="708">
        <v>3217.1938799999998</v>
      </c>
      <c r="E241" s="709">
        <v>0</v>
      </c>
      <c r="F241" s="707">
        <v>0</v>
      </c>
      <c r="G241" s="708">
        <v>0</v>
      </c>
      <c r="H241" s="708">
        <v>410.95954999999998</v>
      </c>
      <c r="I241" s="708">
        <v>3314.0268799999999</v>
      </c>
      <c r="J241" s="708">
        <v>3314.0268799999999</v>
      </c>
      <c r="K241" s="710">
        <v>0</v>
      </c>
      <c r="L241" s="270"/>
      <c r="M241" s="706" t="str">
        <f t="shared" si="3"/>
        <v>X</v>
      </c>
    </row>
    <row r="242" spans="1:13" ht="14.45" customHeight="1" x14ac:dyDescent="0.2">
      <c r="A242" s="711" t="s">
        <v>566</v>
      </c>
      <c r="B242" s="707">
        <v>0</v>
      </c>
      <c r="C242" s="708">
        <v>0</v>
      </c>
      <c r="D242" s="708">
        <v>0</v>
      </c>
      <c r="E242" s="709">
        <v>0</v>
      </c>
      <c r="F242" s="707">
        <v>0</v>
      </c>
      <c r="G242" s="708">
        <v>0</v>
      </c>
      <c r="H242" s="708">
        <v>0</v>
      </c>
      <c r="I242" s="708">
        <v>0.53400000000000003</v>
      </c>
      <c r="J242" s="708">
        <v>0.53400000000000003</v>
      </c>
      <c r="K242" s="710">
        <v>0</v>
      </c>
      <c r="L242" s="270"/>
      <c r="M242" s="706" t="str">
        <f t="shared" si="3"/>
        <v/>
      </c>
    </row>
    <row r="243" spans="1:13" ht="14.45" customHeight="1" x14ac:dyDescent="0.2">
      <c r="A243" s="711" t="s">
        <v>567</v>
      </c>
      <c r="B243" s="707">
        <v>0</v>
      </c>
      <c r="C243" s="708">
        <v>3217.1938799999998</v>
      </c>
      <c r="D243" s="708">
        <v>3217.1938799999998</v>
      </c>
      <c r="E243" s="709">
        <v>0</v>
      </c>
      <c r="F243" s="707">
        <v>0</v>
      </c>
      <c r="G243" s="708">
        <v>0</v>
      </c>
      <c r="H243" s="708">
        <v>410.95954999999998</v>
      </c>
      <c r="I243" s="708">
        <v>3313.4928799999998</v>
      </c>
      <c r="J243" s="708">
        <v>3313.4928799999998</v>
      </c>
      <c r="K243" s="710">
        <v>0</v>
      </c>
      <c r="L243" s="270"/>
      <c r="M243" s="706" t="str">
        <f t="shared" si="3"/>
        <v/>
      </c>
    </row>
    <row r="244" spans="1:13" ht="14.45" customHeight="1" x14ac:dyDescent="0.2">
      <c r="A244" s="711" t="s">
        <v>568</v>
      </c>
      <c r="B244" s="707">
        <v>0</v>
      </c>
      <c r="C244" s="708">
        <v>19732.128969999998</v>
      </c>
      <c r="D244" s="708">
        <v>19732.128969999998</v>
      </c>
      <c r="E244" s="709">
        <v>0</v>
      </c>
      <c r="F244" s="707">
        <v>0</v>
      </c>
      <c r="G244" s="708">
        <v>0</v>
      </c>
      <c r="H244" s="708">
        <v>1357.3100400000001</v>
      </c>
      <c r="I244" s="708">
        <v>8123.2624000000005</v>
      </c>
      <c r="J244" s="708">
        <v>8123.2624000000005</v>
      </c>
      <c r="K244" s="710">
        <v>0</v>
      </c>
      <c r="L244" s="270"/>
      <c r="M244" s="706" t="str">
        <f t="shared" si="3"/>
        <v>X</v>
      </c>
    </row>
    <row r="245" spans="1:13" ht="14.45" customHeight="1" x14ac:dyDescent="0.2">
      <c r="A245" s="711" t="s">
        <v>569</v>
      </c>
      <c r="B245" s="707">
        <v>0</v>
      </c>
      <c r="C245" s="708">
        <v>19732.128969999998</v>
      </c>
      <c r="D245" s="708">
        <v>19732.128969999998</v>
      </c>
      <c r="E245" s="709">
        <v>0</v>
      </c>
      <c r="F245" s="707">
        <v>0</v>
      </c>
      <c r="G245" s="708">
        <v>0</v>
      </c>
      <c r="H245" s="708">
        <v>1357.3100400000001</v>
      </c>
      <c r="I245" s="708">
        <v>8123.2624000000005</v>
      </c>
      <c r="J245" s="708">
        <v>8123.2624000000005</v>
      </c>
      <c r="K245" s="710">
        <v>0</v>
      </c>
      <c r="L245" s="270"/>
      <c r="M245" s="706" t="str">
        <f t="shared" si="3"/>
        <v/>
      </c>
    </row>
    <row r="246" spans="1:13" ht="14.45" customHeight="1" x14ac:dyDescent="0.2">
      <c r="A246" s="711" t="s">
        <v>570</v>
      </c>
      <c r="B246" s="707">
        <v>0</v>
      </c>
      <c r="C246" s="708">
        <v>5.7927900000000001</v>
      </c>
      <c r="D246" s="708">
        <v>5.7927900000000001</v>
      </c>
      <c r="E246" s="709">
        <v>0</v>
      </c>
      <c r="F246" s="707">
        <v>0</v>
      </c>
      <c r="G246" s="708">
        <v>0</v>
      </c>
      <c r="H246" s="708">
        <v>0</v>
      </c>
      <c r="I246" s="708">
        <v>0.82577999999999996</v>
      </c>
      <c r="J246" s="708">
        <v>0.82577999999999996</v>
      </c>
      <c r="K246" s="710">
        <v>0</v>
      </c>
      <c r="L246" s="270"/>
      <c r="M246" s="706" t="str">
        <f t="shared" si="3"/>
        <v/>
      </c>
    </row>
    <row r="247" spans="1:13" ht="14.45" customHeight="1" x14ac:dyDescent="0.2">
      <c r="A247" s="711" t="s">
        <v>571</v>
      </c>
      <c r="B247" s="707">
        <v>0</v>
      </c>
      <c r="C247" s="708">
        <v>5.7927900000000001</v>
      </c>
      <c r="D247" s="708">
        <v>5.7927900000000001</v>
      </c>
      <c r="E247" s="709">
        <v>0</v>
      </c>
      <c r="F247" s="707">
        <v>0</v>
      </c>
      <c r="G247" s="708">
        <v>0</v>
      </c>
      <c r="H247" s="708">
        <v>0</v>
      </c>
      <c r="I247" s="708">
        <v>0.82577999999999996</v>
      </c>
      <c r="J247" s="708">
        <v>0.82577999999999996</v>
      </c>
      <c r="K247" s="710">
        <v>0</v>
      </c>
      <c r="L247" s="270"/>
      <c r="M247" s="706" t="str">
        <f t="shared" si="3"/>
        <v/>
      </c>
    </row>
    <row r="248" spans="1:13" ht="14.45" customHeight="1" x14ac:dyDescent="0.2">
      <c r="A248" s="711" t="s">
        <v>572</v>
      </c>
      <c r="B248" s="707">
        <v>0</v>
      </c>
      <c r="C248" s="708">
        <v>5.7927900000000001</v>
      </c>
      <c r="D248" s="708">
        <v>5.7927900000000001</v>
      </c>
      <c r="E248" s="709">
        <v>0</v>
      </c>
      <c r="F248" s="707">
        <v>0</v>
      </c>
      <c r="G248" s="708">
        <v>0</v>
      </c>
      <c r="H248" s="708">
        <v>0</v>
      </c>
      <c r="I248" s="708">
        <v>0.82577999999999996</v>
      </c>
      <c r="J248" s="708">
        <v>0.82577999999999996</v>
      </c>
      <c r="K248" s="710">
        <v>0</v>
      </c>
      <c r="L248" s="270"/>
      <c r="M248" s="706" t="str">
        <f t="shared" si="3"/>
        <v/>
      </c>
    </row>
    <row r="249" spans="1:13" ht="14.45" customHeight="1" x14ac:dyDescent="0.2">
      <c r="A249" s="711" t="s">
        <v>573</v>
      </c>
      <c r="B249" s="707">
        <v>0</v>
      </c>
      <c r="C249" s="708">
        <v>5.7927900000000001</v>
      </c>
      <c r="D249" s="708">
        <v>5.7927900000000001</v>
      </c>
      <c r="E249" s="709">
        <v>0</v>
      </c>
      <c r="F249" s="707">
        <v>0</v>
      </c>
      <c r="G249" s="708">
        <v>0</v>
      </c>
      <c r="H249" s="708">
        <v>0</v>
      </c>
      <c r="I249" s="708">
        <v>0.82577999999999996</v>
      </c>
      <c r="J249" s="708">
        <v>0.82577999999999996</v>
      </c>
      <c r="K249" s="710">
        <v>0</v>
      </c>
      <c r="L249" s="270"/>
      <c r="M249" s="706" t="str">
        <f t="shared" si="3"/>
        <v>X</v>
      </c>
    </row>
    <row r="250" spans="1:13" ht="14.45" customHeight="1" x14ac:dyDescent="0.2">
      <c r="A250" s="711" t="s">
        <v>574</v>
      </c>
      <c r="B250" s="707">
        <v>0</v>
      </c>
      <c r="C250" s="708">
        <v>5.7927900000000001</v>
      </c>
      <c r="D250" s="708">
        <v>5.7927900000000001</v>
      </c>
      <c r="E250" s="709">
        <v>0</v>
      </c>
      <c r="F250" s="707">
        <v>0</v>
      </c>
      <c r="G250" s="708">
        <v>0</v>
      </c>
      <c r="H250" s="708">
        <v>0</v>
      </c>
      <c r="I250" s="708">
        <v>0.82577999999999996</v>
      </c>
      <c r="J250" s="708">
        <v>0.82577999999999996</v>
      </c>
      <c r="K250" s="710">
        <v>0</v>
      </c>
      <c r="L250" s="270"/>
      <c r="M250" s="706" t="str">
        <f t="shared" si="3"/>
        <v/>
      </c>
    </row>
    <row r="251" spans="1:13" ht="14.45" customHeight="1" x14ac:dyDescent="0.2">
      <c r="A251" s="711"/>
      <c r="B251" s="707"/>
      <c r="C251" s="708"/>
      <c r="D251" s="708"/>
      <c r="E251" s="709"/>
      <c r="F251" s="707"/>
      <c r="G251" s="708"/>
      <c r="H251" s="708"/>
      <c r="I251" s="708"/>
      <c r="J251" s="708"/>
      <c r="K251" s="710"/>
      <c r="L251" s="270"/>
      <c r="M251" s="706" t="str">
        <f t="shared" si="3"/>
        <v/>
      </c>
    </row>
    <row r="252" spans="1:13" ht="14.45" customHeight="1" x14ac:dyDescent="0.2">
      <c r="A252" s="711"/>
      <c r="B252" s="707"/>
      <c r="C252" s="708"/>
      <c r="D252" s="708"/>
      <c r="E252" s="709"/>
      <c r="F252" s="707"/>
      <c r="G252" s="708"/>
      <c r="H252" s="708"/>
      <c r="I252" s="708"/>
      <c r="J252" s="708"/>
      <c r="K252" s="710"/>
      <c r="L252" s="270"/>
      <c r="M252" s="706" t="str">
        <f t="shared" si="3"/>
        <v/>
      </c>
    </row>
    <row r="253" spans="1:13" ht="14.45" customHeight="1" x14ac:dyDescent="0.2">
      <c r="A253" s="711"/>
      <c r="B253" s="707"/>
      <c r="C253" s="708"/>
      <c r="D253" s="708"/>
      <c r="E253" s="709"/>
      <c r="F253" s="707"/>
      <c r="G253" s="708"/>
      <c r="H253" s="708"/>
      <c r="I253" s="708"/>
      <c r="J253" s="708"/>
      <c r="K253" s="710"/>
      <c r="L253" s="270"/>
      <c r="M253" s="706" t="str">
        <f t="shared" si="3"/>
        <v/>
      </c>
    </row>
    <row r="254" spans="1:13" ht="14.45" customHeight="1" x14ac:dyDescent="0.2">
      <c r="A254" s="711"/>
      <c r="B254" s="707"/>
      <c r="C254" s="708"/>
      <c r="D254" s="708"/>
      <c r="E254" s="709"/>
      <c r="F254" s="707"/>
      <c r="G254" s="708"/>
      <c r="H254" s="708"/>
      <c r="I254" s="708"/>
      <c r="J254" s="708"/>
      <c r="K254" s="710"/>
      <c r="L254" s="270"/>
      <c r="M254" s="706" t="str">
        <f t="shared" si="3"/>
        <v/>
      </c>
    </row>
    <row r="255" spans="1:13" ht="14.45" customHeight="1" x14ac:dyDescent="0.2">
      <c r="A255" s="711"/>
      <c r="B255" s="707"/>
      <c r="C255" s="708"/>
      <c r="D255" s="708"/>
      <c r="E255" s="709"/>
      <c r="F255" s="707"/>
      <c r="G255" s="708"/>
      <c r="H255" s="708"/>
      <c r="I255" s="708"/>
      <c r="J255" s="708"/>
      <c r="K255" s="710"/>
      <c r="L255" s="270"/>
      <c r="M255" s="706" t="str">
        <f t="shared" si="3"/>
        <v/>
      </c>
    </row>
    <row r="256" spans="1:13" ht="14.45" customHeight="1" x14ac:dyDescent="0.2">
      <c r="A256" s="711"/>
      <c r="B256" s="707"/>
      <c r="C256" s="708"/>
      <c r="D256" s="708"/>
      <c r="E256" s="709"/>
      <c r="F256" s="707"/>
      <c r="G256" s="708"/>
      <c r="H256" s="708"/>
      <c r="I256" s="708"/>
      <c r="J256" s="708"/>
      <c r="K256" s="710"/>
      <c r="L256" s="270"/>
      <c r="M256" s="706" t="str">
        <f t="shared" si="3"/>
        <v/>
      </c>
    </row>
    <row r="257" spans="1:13" ht="14.45" customHeight="1" x14ac:dyDescent="0.2">
      <c r="A257" s="711"/>
      <c r="B257" s="707"/>
      <c r="C257" s="708"/>
      <c r="D257" s="708"/>
      <c r="E257" s="709"/>
      <c r="F257" s="707"/>
      <c r="G257" s="708"/>
      <c r="H257" s="708"/>
      <c r="I257" s="708"/>
      <c r="J257" s="708"/>
      <c r="K257" s="710"/>
      <c r="L257" s="270"/>
      <c r="M257" s="706" t="str">
        <f t="shared" si="3"/>
        <v/>
      </c>
    </row>
    <row r="258" spans="1:13" ht="14.45" customHeight="1" x14ac:dyDescent="0.2">
      <c r="A258" s="711"/>
      <c r="B258" s="707"/>
      <c r="C258" s="708"/>
      <c r="D258" s="708"/>
      <c r="E258" s="709"/>
      <c r="F258" s="707"/>
      <c r="G258" s="708"/>
      <c r="H258" s="708"/>
      <c r="I258" s="708"/>
      <c r="J258" s="708"/>
      <c r="K258" s="710"/>
      <c r="L258" s="270"/>
      <c r="M258" s="706" t="str">
        <f t="shared" si="3"/>
        <v/>
      </c>
    </row>
    <row r="259" spans="1:13" ht="14.45" customHeight="1" x14ac:dyDescent="0.2">
      <c r="A259" s="711"/>
      <c r="B259" s="707"/>
      <c r="C259" s="708"/>
      <c r="D259" s="708"/>
      <c r="E259" s="709"/>
      <c r="F259" s="707"/>
      <c r="G259" s="708"/>
      <c r="H259" s="708"/>
      <c r="I259" s="708"/>
      <c r="J259" s="708"/>
      <c r="K259" s="710"/>
      <c r="L259" s="270"/>
      <c r="M259" s="706" t="str">
        <f t="shared" si="3"/>
        <v/>
      </c>
    </row>
    <row r="260" spans="1:13" ht="14.45" customHeight="1" x14ac:dyDescent="0.2">
      <c r="A260" s="711"/>
      <c r="B260" s="707"/>
      <c r="C260" s="708"/>
      <c r="D260" s="708"/>
      <c r="E260" s="709"/>
      <c r="F260" s="707"/>
      <c r="G260" s="708"/>
      <c r="H260" s="708"/>
      <c r="I260" s="708"/>
      <c r="J260" s="708"/>
      <c r="K260" s="710"/>
      <c r="L260" s="270"/>
      <c r="M260" s="706" t="str">
        <f t="shared" si="3"/>
        <v/>
      </c>
    </row>
    <row r="261" spans="1:13" ht="14.45" customHeight="1" x14ac:dyDescent="0.2">
      <c r="A261" s="711"/>
      <c r="B261" s="707"/>
      <c r="C261" s="708"/>
      <c r="D261" s="708"/>
      <c r="E261" s="709"/>
      <c r="F261" s="707"/>
      <c r="G261" s="708"/>
      <c r="H261" s="708"/>
      <c r="I261" s="708"/>
      <c r="J261" s="708"/>
      <c r="K261" s="710"/>
      <c r="L261" s="270"/>
      <c r="M261" s="706" t="str">
        <f t="shared" si="3"/>
        <v/>
      </c>
    </row>
    <row r="262" spans="1:13" ht="14.45" customHeight="1" x14ac:dyDescent="0.2">
      <c r="A262" s="711"/>
      <c r="B262" s="707"/>
      <c r="C262" s="708"/>
      <c r="D262" s="708"/>
      <c r="E262" s="709"/>
      <c r="F262" s="707"/>
      <c r="G262" s="708"/>
      <c r="H262" s="708"/>
      <c r="I262" s="708"/>
      <c r="J262" s="708"/>
      <c r="K262" s="710"/>
      <c r="L262" s="270"/>
      <c r="M262" s="706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1"/>
      <c r="B263" s="707"/>
      <c r="C263" s="708"/>
      <c r="D263" s="708"/>
      <c r="E263" s="709"/>
      <c r="F263" s="707"/>
      <c r="G263" s="708"/>
      <c r="H263" s="708"/>
      <c r="I263" s="708"/>
      <c r="J263" s="708"/>
      <c r="K263" s="710"/>
      <c r="L263" s="270"/>
      <c r="M263" s="706" t="str">
        <f t="shared" si="4"/>
        <v/>
      </c>
    </row>
    <row r="264" spans="1:13" ht="14.45" customHeight="1" x14ac:dyDescent="0.2">
      <c r="A264" s="711"/>
      <c r="B264" s="707"/>
      <c r="C264" s="708"/>
      <c r="D264" s="708"/>
      <c r="E264" s="709"/>
      <c r="F264" s="707"/>
      <c r="G264" s="708"/>
      <c r="H264" s="708"/>
      <c r="I264" s="708"/>
      <c r="J264" s="708"/>
      <c r="K264" s="710"/>
      <c r="L264" s="270"/>
      <c r="M264" s="706" t="str">
        <f t="shared" si="4"/>
        <v/>
      </c>
    </row>
    <row r="265" spans="1:13" ht="14.45" customHeight="1" x14ac:dyDescent="0.2">
      <c r="A265" s="711"/>
      <c r="B265" s="707"/>
      <c r="C265" s="708"/>
      <c r="D265" s="708"/>
      <c r="E265" s="709"/>
      <c r="F265" s="707"/>
      <c r="G265" s="708"/>
      <c r="H265" s="708"/>
      <c r="I265" s="708"/>
      <c r="J265" s="708"/>
      <c r="K265" s="710"/>
      <c r="L265" s="270"/>
      <c r="M265" s="706" t="str">
        <f t="shared" si="4"/>
        <v/>
      </c>
    </row>
    <row r="266" spans="1:13" ht="14.45" customHeight="1" x14ac:dyDescent="0.2">
      <c r="A266" s="711"/>
      <c r="B266" s="707"/>
      <c r="C266" s="708"/>
      <c r="D266" s="708"/>
      <c r="E266" s="709"/>
      <c r="F266" s="707"/>
      <c r="G266" s="708"/>
      <c r="H266" s="708"/>
      <c r="I266" s="708"/>
      <c r="J266" s="708"/>
      <c r="K266" s="710"/>
      <c r="L266" s="270"/>
      <c r="M266" s="706" t="str">
        <f t="shared" si="4"/>
        <v/>
      </c>
    </row>
    <row r="267" spans="1:13" ht="14.45" customHeight="1" x14ac:dyDescent="0.2">
      <c r="A267" s="711"/>
      <c r="B267" s="707"/>
      <c r="C267" s="708"/>
      <c r="D267" s="708"/>
      <c r="E267" s="709"/>
      <c r="F267" s="707"/>
      <c r="G267" s="708"/>
      <c r="H267" s="708"/>
      <c r="I267" s="708"/>
      <c r="J267" s="708"/>
      <c r="K267" s="710"/>
      <c r="L267" s="270"/>
      <c r="M267" s="706" t="str">
        <f t="shared" si="4"/>
        <v/>
      </c>
    </row>
    <row r="268" spans="1:13" ht="14.45" customHeight="1" x14ac:dyDescent="0.2">
      <c r="A268" s="711"/>
      <c r="B268" s="707"/>
      <c r="C268" s="708"/>
      <c r="D268" s="708"/>
      <c r="E268" s="709"/>
      <c r="F268" s="707"/>
      <c r="G268" s="708"/>
      <c r="H268" s="708"/>
      <c r="I268" s="708"/>
      <c r="J268" s="708"/>
      <c r="K268" s="710"/>
      <c r="L268" s="270"/>
      <c r="M268" s="706" t="str">
        <f t="shared" si="4"/>
        <v/>
      </c>
    </row>
    <row r="269" spans="1:13" ht="14.45" customHeight="1" x14ac:dyDescent="0.2">
      <c r="A269" s="711"/>
      <c r="B269" s="707"/>
      <c r="C269" s="708"/>
      <c r="D269" s="708"/>
      <c r="E269" s="709"/>
      <c r="F269" s="707"/>
      <c r="G269" s="708"/>
      <c r="H269" s="708"/>
      <c r="I269" s="708"/>
      <c r="J269" s="708"/>
      <c r="K269" s="710"/>
      <c r="L269" s="270"/>
      <c r="M269" s="706" t="str">
        <f t="shared" si="4"/>
        <v/>
      </c>
    </row>
    <row r="270" spans="1:13" ht="14.45" customHeight="1" x14ac:dyDescent="0.2">
      <c r="A270" s="711"/>
      <c r="B270" s="707"/>
      <c r="C270" s="708"/>
      <c r="D270" s="708"/>
      <c r="E270" s="709"/>
      <c r="F270" s="707"/>
      <c r="G270" s="708"/>
      <c r="H270" s="708"/>
      <c r="I270" s="708"/>
      <c r="J270" s="708"/>
      <c r="K270" s="710"/>
      <c r="L270" s="270"/>
      <c r="M270" s="706" t="str">
        <f t="shared" si="4"/>
        <v/>
      </c>
    </row>
    <row r="271" spans="1:13" ht="14.45" customHeight="1" x14ac:dyDescent="0.2">
      <c r="A271" s="711"/>
      <c r="B271" s="707"/>
      <c r="C271" s="708"/>
      <c r="D271" s="708"/>
      <c r="E271" s="709"/>
      <c r="F271" s="707"/>
      <c r="G271" s="708"/>
      <c r="H271" s="708"/>
      <c r="I271" s="708"/>
      <c r="J271" s="708"/>
      <c r="K271" s="710"/>
      <c r="L271" s="270"/>
      <c r="M271" s="706" t="str">
        <f t="shared" si="4"/>
        <v/>
      </c>
    </row>
    <row r="272" spans="1:13" ht="14.45" customHeight="1" x14ac:dyDescent="0.2">
      <c r="A272" s="711"/>
      <c r="B272" s="707"/>
      <c r="C272" s="708"/>
      <c r="D272" s="708"/>
      <c r="E272" s="709"/>
      <c r="F272" s="707"/>
      <c r="G272" s="708"/>
      <c r="H272" s="708"/>
      <c r="I272" s="708"/>
      <c r="J272" s="708"/>
      <c r="K272" s="710"/>
      <c r="L272" s="270"/>
      <c r="M272" s="706" t="str">
        <f t="shared" si="4"/>
        <v/>
      </c>
    </row>
    <row r="273" spans="1:13" ht="14.45" customHeight="1" x14ac:dyDescent="0.2">
      <c r="A273" s="711"/>
      <c r="B273" s="707"/>
      <c r="C273" s="708"/>
      <c r="D273" s="708"/>
      <c r="E273" s="709"/>
      <c r="F273" s="707"/>
      <c r="G273" s="708"/>
      <c r="H273" s="708"/>
      <c r="I273" s="708"/>
      <c r="J273" s="708"/>
      <c r="K273" s="710"/>
      <c r="L273" s="270"/>
      <c r="M273" s="706" t="str">
        <f t="shared" si="4"/>
        <v/>
      </c>
    </row>
    <row r="274" spans="1:13" ht="14.45" customHeight="1" x14ac:dyDescent="0.2">
      <c r="A274" s="711"/>
      <c r="B274" s="707"/>
      <c r="C274" s="708"/>
      <c r="D274" s="708"/>
      <c r="E274" s="709"/>
      <c r="F274" s="707"/>
      <c r="G274" s="708"/>
      <c r="H274" s="708"/>
      <c r="I274" s="708"/>
      <c r="J274" s="708"/>
      <c r="K274" s="710"/>
      <c r="L274" s="270"/>
      <c r="M274" s="706" t="str">
        <f t="shared" si="4"/>
        <v/>
      </c>
    </row>
    <row r="275" spans="1:13" ht="14.45" customHeight="1" x14ac:dyDescent="0.2">
      <c r="A275" s="711"/>
      <c r="B275" s="707"/>
      <c r="C275" s="708"/>
      <c r="D275" s="708"/>
      <c r="E275" s="709"/>
      <c r="F275" s="707"/>
      <c r="G275" s="708"/>
      <c r="H275" s="708"/>
      <c r="I275" s="708"/>
      <c r="J275" s="708"/>
      <c r="K275" s="710"/>
      <c r="L275" s="270"/>
      <c r="M275" s="706" t="str">
        <f t="shared" si="4"/>
        <v/>
      </c>
    </row>
    <row r="276" spans="1:13" ht="14.45" customHeight="1" x14ac:dyDescent="0.2">
      <c r="A276" s="711"/>
      <c r="B276" s="707"/>
      <c r="C276" s="708"/>
      <c r="D276" s="708"/>
      <c r="E276" s="709"/>
      <c r="F276" s="707"/>
      <c r="G276" s="708"/>
      <c r="H276" s="708"/>
      <c r="I276" s="708"/>
      <c r="J276" s="708"/>
      <c r="K276" s="710"/>
      <c r="L276" s="270"/>
      <c r="M276" s="706" t="str">
        <f t="shared" si="4"/>
        <v/>
      </c>
    </row>
    <row r="277" spans="1:13" ht="14.45" customHeight="1" x14ac:dyDescent="0.2">
      <c r="A277" s="711"/>
      <c r="B277" s="707"/>
      <c r="C277" s="708"/>
      <c r="D277" s="708"/>
      <c r="E277" s="709"/>
      <c r="F277" s="707"/>
      <c r="G277" s="708"/>
      <c r="H277" s="708"/>
      <c r="I277" s="708"/>
      <c r="J277" s="708"/>
      <c r="K277" s="710"/>
      <c r="L277" s="270"/>
      <c r="M277" s="706" t="str">
        <f t="shared" si="4"/>
        <v/>
      </c>
    </row>
    <row r="278" spans="1:13" ht="14.45" customHeight="1" x14ac:dyDescent="0.2">
      <c r="A278" s="711"/>
      <c r="B278" s="707"/>
      <c r="C278" s="708"/>
      <c r="D278" s="708"/>
      <c r="E278" s="709"/>
      <c r="F278" s="707"/>
      <c r="G278" s="708"/>
      <c r="H278" s="708"/>
      <c r="I278" s="708"/>
      <c r="J278" s="708"/>
      <c r="K278" s="710"/>
      <c r="L278" s="270"/>
      <c r="M278" s="706" t="str">
        <f t="shared" si="4"/>
        <v/>
      </c>
    </row>
    <row r="279" spans="1:13" ht="14.45" customHeight="1" x14ac:dyDescent="0.2">
      <c r="A279" s="711"/>
      <c r="B279" s="707"/>
      <c r="C279" s="708"/>
      <c r="D279" s="708"/>
      <c r="E279" s="709"/>
      <c r="F279" s="707"/>
      <c r="G279" s="708"/>
      <c r="H279" s="708"/>
      <c r="I279" s="708"/>
      <c r="J279" s="708"/>
      <c r="K279" s="710"/>
      <c r="L279" s="270"/>
      <c r="M279" s="706" t="str">
        <f t="shared" si="4"/>
        <v/>
      </c>
    </row>
    <row r="280" spans="1:13" ht="14.45" customHeight="1" x14ac:dyDescent="0.2">
      <c r="A280" s="711"/>
      <c r="B280" s="707"/>
      <c r="C280" s="708"/>
      <c r="D280" s="708"/>
      <c r="E280" s="709"/>
      <c r="F280" s="707"/>
      <c r="G280" s="708"/>
      <c r="H280" s="708"/>
      <c r="I280" s="708"/>
      <c r="J280" s="708"/>
      <c r="K280" s="710"/>
      <c r="L280" s="270"/>
      <c r="M280" s="706" t="str">
        <f t="shared" si="4"/>
        <v/>
      </c>
    </row>
    <row r="281" spans="1:13" ht="14.45" customHeight="1" x14ac:dyDescent="0.2">
      <c r="A281" s="711"/>
      <c r="B281" s="707"/>
      <c r="C281" s="708"/>
      <c r="D281" s="708"/>
      <c r="E281" s="709"/>
      <c r="F281" s="707"/>
      <c r="G281" s="708"/>
      <c r="H281" s="708"/>
      <c r="I281" s="708"/>
      <c r="J281" s="708"/>
      <c r="K281" s="710"/>
      <c r="L281" s="270"/>
      <c r="M281" s="706" t="str">
        <f t="shared" si="4"/>
        <v/>
      </c>
    </row>
    <row r="282" spans="1:13" ht="14.45" customHeight="1" x14ac:dyDescent="0.2">
      <c r="A282" s="711"/>
      <c r="B282" s="707"/>
      <c r="C282" s="708"/>
      <c r="D282" s="708"/>
      <c r="E282" s="709"/>
      <c r="F282" s="707"/>
      <c r="G282" s="708"/>
      <c r="H282" s="708"/>
      <c r="I282" s="708"/>
      <c r="J282" s="708"/>
      <c r="K282" s="710"/>
      <c r="L282" s="270"/>
      <c r="M282" s="706" t="str">
        <f t="shared" si="4"/>
        <v/>
      </c>
    </row>
    <row r="283" spans="1:13" ht="14.45" customHeight="1" x14ac:dyDescent="0.2">
      <c r="A283" s="711"/>
      <c r="B283" s="707"/>
      <c r="C283" s="708"/>
      <c r="D283" s="708"/>
      <c r="E283" s="709"/>
      <c r="F283" s="707"/>
      <c r="G283" s="708"/>
      <c r="H283" s="708"/>
      <c r="I283" s="708"/>
      <c r="J283" s="708"/>
      <c r="K283" s="710"/>
      <c r="L283" s="270"/>
      <c r="M283" s="706" t="str">
        <f t="shared" si="4"/>
        <v/>
      </c>
    </row>
    <row r="284" spans="1:13" ht="14.45" customHeight="1" x14ac:dyDescent="0.2">
      <c r="A284" s="711"/>
      <c r="B284" s="707"/>
      <c r="C284" s="708"/>
      <c r="D284" s="708"/>
      <c r="E284" s="709"/>
      <c r="F284" s="707"/>
      <c r="G284" s="708"/>
      <c r="H284" s="708"/>
      <c r="I284" s="708"/>
      <c r="J284" s="708"/>
      <c r="K284" s="710"/>
      <c r="L284" s="270"/>
      <c r="M284" s="706" t="str">
        <f t="shared" si="4"/>
        <v/>
      </c>
    </row>
    <row r="285" spans="1:13" ht="14.45" customHeight="1" x14ac:dyDescent="0.2">
      <c r="A285" s="711"/>
      <c r="B285" s="707"/>
      <c r="C285" s="708"/>
      <c r="D285" s="708"/>
      <c r="E285" s="709"/>
      <c r="F285" s="707"/>
      <c r="G285" s="708"/>
      <c r="H285" s="708"/>
      <c r="I285" s="708"/>
      <c r="J285" s="708"/>
      <c r="K285" s="710"/>
      <c r="L285" s="270"/>
      <c r="M285" s="706" t="str">
        <f t="shared" si="4"/>
        <v/>
      </c>
    </row>
    <row r="286" spans="1:13" ht="14.45" customHeight="1" x14ac:dyDescent="0.2">
      <c r="A286" s="711"/>
      <c r="B286" s="707"/>
      <c r="C286" s="708"/>
      <c r="D286" s="708"/>
      <c r="E286" s="709"/>
      <c r="F286" s="707"/>
      <c r="G286" s="708"/>
      <c r="H286" s="708"/>
      <c r="I286" s="708"/>
      <c r="J286" s="708"/>
      <c r="K286" s="710"/>
      <c r="L286" s="270"/>
      <c r="M286" s="706" t="str">
        <f t="shared" si="4"/>
        <v/>
      </c>
    </row>
    <row r="287" spans="1:13" ht="14.45" customHeight="1" x14ac:dyDescent="0.2">
      <c r="A287" s="711"/>
      <c r="B287" s="707"/>
      <c r="C287" s="708"/>
      <c r="D287" s="708"/>
      <c r="E287" s="709"/>
      <c r="F287" s="707"/>
      <c r="G287" s="708"/>
      <c r="H287" s="708"/>
      <c r="I287" s="708"/>
      <c r="J287" s="708"/>
      <c r="K287" s="710"/>
      <c r="L287" s="270"/>
      <c r="M287" s="706" t="str">
        <f t="shared" si="4"/>
        <v/>
      </c>
    </row>
    <row r="288" spans="1:13" ht="14.45" customHeight="1" x14ac:dyDescent="0.2">
      <c r="A288" s="711"/>
      <c r="B288" s="707"/>
      <c r="C288" s="708"/>
      <c r="D288" s="708"/>
      <c r="E288" s="709"/>
      <c r="F288" s="707"/>
      <c r="G288" s="708"/>
      <c r="H288" s="708"/>
      <c r="I288" s="708"/>
      <c r="J288" s="708"/>
      <c r="K288" s="710"/>
      <c r="L288" s="270"/>
      <c r="M288" s="706" t="str">
        <f t="shared" si="4"/>
        <v/>
      </c>
    </row>
    <row r="289" spans="1:13" ht="14.45" customHeight="1" x14ac:dyDescent="0.2">
      <c r="A289" s="711"/>
      <c r="B289" s="707"/>
      <c r="C289" s="708"/>
      <c r="D289" s="708"/>
      <c r="E289" s="709"/>
      <c r="F289" s="707"/>
      <c r="G289" s="708"/>
      <c r="H289" s="708"/>
      <c r="I289" s="708"/>
      <c r="J289" s="708"/>
      <c r="K289" s="710"/>
      <c r="L289" s="270"/>
      <c r="M289" s="706" t="str">
        <f t="shared" si="4"/>
        <v/>
      </c>
    </row>
    <row r="290" spans="1:13" ht="14.45" customHeight="1" x14ac:dyDescent="0.2">
      <c r="A290" s="711"/>
      <c r="B290" s="707"/>
      <c r="C290" s="708"/>
      <c r="D290" s="708"/>
      <c r="E290" s="709"/>
      <c r="F290" s="707"/>
      <c r="G290" s="708"/>
      <c r="H290" s="708"/>
      <c r="I290" s="708"/>
      <c r="J290" s="708"/>
      <c r="K290" s="710"/>
      <c r="L290" s="270"/>
      <c r="M290" s="706" t="str">
        <f t="shared" si="4"/>
        <v/>
      </c>
    </row>
    <row r="291" spans="1:13" ht="14.45" customHeight="1" x14ac:dyDescent="0.2">
      <c r="A291" s="711"/>
      <c r="B291" s="707"/>
      <c r="C291" s="708"/>
      <c r="D291" s="708"/>
      <c r="E291" s="709"/>
      <c r="F291" s="707"/>
      <c r="G291" s="708"/>
      <c r="H291" s="708"/>
      <c r="I291" s="708"/>
      <c r="J291" s="708"/>
      <c r="K291" s="710"/>
      <c r="L291" s="270"/>
      <c r="M291" s="706" t="str">
        <f t="shared" si="4"/>
        <v/>
      </c>
    </row>
    <row r="292" spans="1:13" ht="14.45" customHeight="1" x14ac:dyDescent="0.2">
      <c r="A292" s="711"/>
      <c r="B292" s="707"/>
      <c r="C292" s="708"/>
      <c r="D292" s="708"/>
      <c r="E292" s="709"/>
      <c r="F292" s="707"/>
      <c r="G292" s="708"/>
      <c r="H292" s="708"/>
      <c r="I292" s="708"/>
      <c r="J292" s="708"/>
      <c r="K292" s="710"/>
      <c r="L292" s="270"/>
      <c r="M292" s="706" t="str">
        <f t="shared" si="4"/>
        <v/>
      </c>
    </row>
    <row r="293" spans="1:13" ht="14.45" customHeight="1" x14ac:dyDescent="0.2">
      <c r="A293" s="711"/>
      <c r="B293" s="707"/>
      <c r="C293" s="708"/>
      <c r="D293" s="708"/>
      <c r="E293" s="709"/>
      <c r="F293" s="707"/>
      <c r="G293" s="708"/>
      <c r="H293" s="708"/>
      <c r="I293" s="708"/>
      <c r="J293" s="708"/>
      <c r="K293" s="710"/>
      <c r="L293" s="270"/>
      <c r="M293" s="706" t="str">
        <f t="shared" si="4"/>
        <v/>
      </c>
    </row>
    <row r="294" spans="1:13" ht="14.45" customHeight="1" x14ac:dyDescent="0.2">
      <c r="A294" s="711"/>
      <c r="B294" s="707"/>
      <c r="C294" s="708"/>
      <c r="D294" s="708"/>
      <c r="E294" s="709"/>
      <c r="F294" s="707"/>
      <c r="G294" s="708"/>
      <c r="H294" s="708"/>
      <c r="I294" s="708"/>
      <c r="J294" s="708"/>
      <c r="K294" s="710"/>
      <c r="L294" s="270"/>
      <c r="M294" s="706" t="str">
        <f t="shared" si="4"/>
        <v/>
      </c>
    </row>
    <row r="295" spans="1:13" ht="14.45" customHeight="1" x14ac:dyDescent="0.2">
      <c r="A295" s="711"/>
      <c r="B295" s="707"/>
      <c r="C295" s="708"/>
      <c r="D295" s="708"/>
      <c r="E295" s="709"/>
      <c r="F295" s="707"/>
      <c r="G295" s="708"/>
      <c r="H295" s="708"/>
      <c r="I295" s="708"/>
      <c r="J295" s="708"/>
      <c r="K295" s="710"/>
      <c r="L295" s="270"/>
      <c r="M295" s="706" t="str">
        <f t="shared" si="4"/>
        <v/>
      </c>
    </row>
    <row r="296" spans="1:13" ht="14.45" customHeight="1" x14ac:dyDescent="0.2">
      <c r="A296" s="711"/>
      <c r="B296" s="707"/>
      <c r="C296" s="708"/>
      <c r="D296" s="708"/>
      <c r="E296" s="709"/>
      <c r="F296" s="707"/>
      <c r="G296" s="708"/>
      <c r="H296" s="708"/>
      <c r="I296" s="708"/>
      <c r="J296" s="708"/>
      <c r="K296" s="710"/>
      <c r="L296" s="270"/>
      <c r="M296" s="706" t="str">
        <f t="shared" si="4"/>
        <v/>
      </c>
    </row>
    <row r="297" spans="1:13" ht="14.45" customHeight="1" x14ac:dyDescent="0.2">
      <c r="A297" s="711"/>
      <c r="B297" s="707"/>
      <c r="C297" s="708"/>
      <c r="D297" s="708"/>
      <c r="E297" s="709"/>
      <c r="F297" s="707"/>
      <c r="G297" s="708"/>
      <c r="H297" s="708"/>
      <c r="I297" s="708"/>
      <c r="J297" s="708"/>
      <c r="K297" s="710"/>
      <c r="L297" s="270"/>
      <c r="M297" s="706" t="str">
        <f t="shared" si="4"/>
        <v/>
      </c>
    </row>
    <row r="298" spans="1:13" ht="14.45" customHeight="1" x14ac:dyDescent="0.2">
      <c r="A298" s="711"/>
      <c r="B298" s="707"/>
      <c r="C298" s="708"/>
      <c r="D298" s="708"/>
      <c r="E298" s="709"/>
      <c r="F298" s="707"/>
      <c r="G298" s="708"/>
      <c r="H298" s="708"/>
      <c r="I298" s="708"/>
      <c r="J298" s="708"/>
      <c r="K298" s="710"/>
      <c r="L298" s="270"/>
      <c r="M298" s="706" t="str">
        <f t="shared" si="4"/>
        <v/>
      </c>
    </row>
    <row r="299" spans="1:13" ht="14.45" customHeight="1" x14ac:dyDescent="0.2">
      <c r="A299" s="711"/>
      <c r="B299" s="707"/>
      <c r="C299" s="708"/>
      <c r="D299" s="708"/>
      <c r="E299" s="709"/>
      <c r="F299" s="707"/>
      <c r="G299" s="708"/>
      <c r="H299" s="708"/>
      <c r="I299" s="708"/>
      <c r="J299" s="708"/>
      <c r="K299" s="710"/>
      <c r="L299" s="270"/>
      <c r="M299" s="706" t="str">
        <f t="shared" si="4"/>
        <v/>
      </c>
    </row>
    <row r="300" spans="1:13" ht="14.45" customHeight="1" x14ac:dyDescent="0.2">
      <c r="A300" s="711"/>
      <c r="B300" s="707"/>
      <c r="C300" s="708"/>
      <c r="D300" s="708"/>
      <c r="E300" s="709"/>
      <c r="F300" s="707"/>
      <c r="G300" s="708"/>
      <c r="H300" s="708"/>
      <c r="I300" s="708"/>
      <c r="J300" s="708"/>
      <c r="K300" s="710"/>
      <c r="L300" s="270"/>
      <c r="M300" s="706" t="str">
        <f t="shared" si="4"/>
        <v/>
      </c>
    </row>
    <row r="301" spans="1:13" ht="14.45" customHeight="1" x14ac:dyDescent="0.2">
      <c r="A301" s="711"/>
      <c r="B301" s="707"/>
      <c r="C301" s="708"/>
      <c r="D301" s="708"/>
      <c r="E301" s="709"/>
      <c r="F301" s="707"/>
      <c r="G301" s="708"/>
      <c r="H301" s="708"/>
      <c r="I301" s="708"/>
      <c r="J301" s="708"/>
      <c r="K301" s="710"/>
      <c r="L301" s="270"/>
      <c r="M301" s="706" t="str">
        <f t="shared" si="4"/>
        <v/>
      </c>
    </row>
    <row r="302" spans="1:13" ht="14.45" customHeight="1" x14ac:dyDescent="0.2">
      <c r="A302" s="711"/>
      <c r="B302" s="707"/>
      <c r="C302" s="708"/>
      <c r="D302" s="708"/>
      <c r="E302" s="709"/>
      <c r="F302" s="707"/>
      <c r="G302" s="708"/>
      <c r="H302" s="708"/>
      <c r="I302" s="708"/>
      <c r="J302" s="708"/>
      <c r="K302" s="710"/>
      <c r="L302" s="270"/>
      <c r="M302" s="706" t="str">
        <f t="shared" si="4"/>
        <v/>
      </c>
    </row>
    <row r="303" spans="1:13" ht="14.45" customHeight="1" x14ac:dyDescent="0.2">
      <c r="A303" s="711"/>
      <c r="B303" s="707"/>
      <c r="C303" s="708"/>
      <c r="D303" s="708"/>
      <c r="E303" s="709"/>
      <c r="F303" s="707"/>
      <c r="G303" s="708"/>
      <c r="H303" s="708"/>
      <c r="I303" s="708"/>
      <c r="J303" s="708"/>
      <c r="K303" s="710"/>
      <c r="L303" s="270"/>
      <c r="M303" s="706" t="str">
        <f t="shared" si="4"/>
        <v/>
      </c>
    </row>
    <row r="304" spans="1:13" ht="14.45" customHeight="1" x14ac:dyDescent="0.2">
      <c r="A304" s="711"/>
      <c r="B304" s="707"/>
      <c r="C304" s="708"/>
      <c r="D304" s="708"/>
      <c r="E304" s="709"/>
      <c r="F304" s="707"/>
      <c r="G304" s="708"/>
      <c r="H304" s="708"/>
      <c r="I304" s="708"/>
      <c r="J304" s="708"/>
      <c r="K304" s="710"/>
      <c r="L304" s="270"/>
      <c r="M304" s="706" t="str">
        <f t="shared" si="4"/>
        <v/>
      </c>
    </row>
    <row r="305" spans="1:13" ht="14.45" customHeight="1" x14ac:dyDescent="0.2">
      <c r="A305" s="711"/>
      <c r="B305" s="707"/>
      <c r="C305" s="708"/>
      <c r="D305" s="708"/>
      <c r="E305" s="709"/>
      <c r="F305" s="707"/>
      <c r="G305" s="708"/>
      <c r="H305" s="708"/>
      <c r="I305" s="708"/>
      <c r="J305" s="708"/>
      <c r="K305" s="710"/>
      <c r="L305" s="270"/>
      <c r="M305" s="706" t="str">
        <f t="shared" si="4"/>
        <v/>
      </c>
    </row>
    <row r="306" spans="1:13" ht="14.45" customHeight="1" x14ac:dyDescent="0.2">
      <c r="A306" s="711"/>
      <c r="B306" s="707"/>
      <c r="C306" s="708"/>
      <c r="D306" s="708"/>
      <c r="E306" s="709"/>
      <c r="F306" s="707"/>
      <c r="G306" s="708"/>
      <c r="H306" s="708"/>
      <c r="I306" s="708"/>
      <c r="J306" s="708"/>
      <c r="K306" s="710"/>
      <c r="L306" s="270"/>
      <c r="M306" s="706" t="str">
        <f t="shared" si="4"/>
        <v/>
      </c>
    </row>
    <row r="307" spans="1:13" ht="14.45" customHeight="1" x14ac:dyDescent="0.2">
      <c r="A307" s="711"/>
      <c r="B307" s="707"/>
      <c r="C307" s="708"/>
      <c r="D307" s="708"/>
      <c r="E307" s="709"/>
      <c r="F307" s="707"/>
      <c r="G307" s="708"/>
      <c r="H307" s="708"/>
      <c r="I307" s="708"/>
      <c r="J307" s="708"/>
      <c r="K307" s="710"/>
      <c r="L307" s="270"/>
      <c r="M307" s="706" t="str">
        <f t="shared" si="4"/>
        <v/>
      </c>
    </row>
    <row r="308" spans="1:13" ht="14.45" customHeight="1" x14ac:dyDescent="0.2">
      <c r="A308" s="711"/>
      <c r="B308" s="707"/>
      <c r="C308" s="708"/>
      <c r="D308" s="708"/>
      <c r="E308" s="709"/>
      <c r="F308" s="707"/>
      <c r="G308" s="708"/>
      <c r="H308" s="708"/>
      <c r="I308" s="708"/>
      <c r="J308" s="708"/>
      <c r="K308" s="710"/>
      <c r="L308" s="270"/>
      <c r="M308" s="706" t="str">
        <f t="shared" si="4"/>
        <v/>
      </c>
    </row>
    <row r="309" spans="1:13" ht="14.45" customHeight="1" x14ac:dyDescent="0.2">
      <c r="A309" s="711"/>
      <c r="B309" s="707"/>
      <c r="C309" s="708"/>
      <c r="D309" s="708"/>
      <c r="E309" s="709"/>
      <c r="F309" s="707"/>
      <c r="G309" s="708"/>
      <c r="H309" s="708"/>
      <c r="I309" s="708"/>
      <c r="J309" s="708"/>
      <c r="K309" s="710"/>
      <c r="L309" s="270"/>
      <c r="M309" s="706" t="str">
        <f t="shared" si="4"/>
        <v/>
      </c>
    </row>
    <row r="310" spans="1:13" ht="14.45" customHeight="1" x14ac:dyDescent="0.2">
      <c r="A310" s="711"/>
      <c r="B310" s="707"/>
      <c r="C310" s="708"/>
      <c r="D310" s="708"/>
      <c r="E310" s="709"/>
      <c r="F310" s="707"/>
      <c r="G310" s="708"/>
      <c r="H310" s="708"/>
      <c r="I310" s="708"/>
      <c r="J310" s="708"/>
      <c r="K310" s="710"/>
      <c r="L310" s="270"/>
      <c r="M310" s="706" t="str">
        <f t="shared" si="4"/>
        <v/>
      </c>
    </row>
    <row r="311" spans="1:13" ht="14.45" customHeight="1" x14ac:dyDescent="0.2">
      <c r="A311" s="711"/>
      <c r="B311" s="707"/>
      <c r="C311" s="708"/>
      <c r="D311" s="708"/>
      <c r="E311" s="709"/>
      <c r="F311" s="707"/>
      <c r="G311" s="708"/>
      <c r="H311" s="708"/>
      <c r="I311" s="708"/>
      <c r="J311" s="708"/>
      <c r="K311" s="710"/>
      <c r="L311" s="270"/>
      <c r="M311" s="706" t="str">
        <f t="shared" si="4"/>
        <v/>
      </c>
    </row>
    <row r="312" spans="1:13" ht="14.45" customHeight="1" x14ac:dyDescent="0.2">
      <c r="A312" s="711"/>
      <c r="B312" s="707"/>
      <c r="C312" s="708"/>
      <c r="D312" s="708"/>
      <c r="E312" s="709"/>
      <c r="F312" s="707"/>
      <c r="G312" s="708"/>
      <c r="H312" s="708"/>
      <c r="I312" s="708"/>
      <c r="J312" s="708"/>
      <c r="K312" s="710"/>
      <c r="L312" s="270"/>
      <c r="M312" s="706" t="str">
        <f t="shared" si="4"/>
        <v/>
      </c>
    </row>
    <row r="313" spans="1:13" ht="14.45" customHeight="1" x14ac:dyDescent="0.2">
      <c r="A313" s="711"/>
      <c r="B313" s="707"/>
      <c r="C313" s="708"/>
      <c r="D313" s="708"/>
      <c r="E313" s="709"/>
      <c r="F313" s="707"/>
      <c r="G313" s="708"/>
      <c r="H313" s="708"/>
      <c r="I313" s="708"/>
      <c r="J313" s="708"/>
      <c r="K313" s="710"/>
      <c r="L313" s="270"/>
      <c r="M313" s="706" t="str">
        <f t="shared" si="4"/>
        <v/>
      </c>
    </row>
    <row r="314" spans="1:13" ht="14.45" customHeight="1" x14ac:dyDescent="0.2">
      <c r="A314" s="711"/>
      <c r="B314" s="707"/>
      <c r="C314" s="708"/>
      <c r="D314" s="708"/>
      <c r="E314" s="709"/>
      <c r="F314" s="707"/>
      <c r="G314" s="708"/>
      <c r="H314" s="708"/>
      <c r="I314" s="708"/>
      <c r="J314" s="708"/>
      <c r="K314" s="710"/>
      <c r="L314" s="270"/>
      <c r="M314" s="706" t="str">
        <f t="shared" si="4"/>
        <v/>
      </c>
    </row>
    <row r="315" spans="1:13" ht="14.45" customHeight="1" x14ac:dyDescent="0.2">
      <c r="A315" s="711"/>
      <c r="B315" s="707"/>
      <c r="C315" s="708"/>
      <c r="D315" s="708"/>
      <c r="E315" s="709"/>
      <c r="F315" s="707"/>
      <c r="G315" s="708"/>
      <c r="H315" s="708"/>
      <c r="I315" s="708"/>
      <c r="J315" s="708"/>
      <c r="K315" s="710"/>
      <c r="L315" s="270"/>
      <c r="M315" s="706" t="str">
        <f t="shared" si="4"/>
        <v/>
      </c>
    </row>
    <row r="316" spans="1:13" ht="14.45" customHeight="1" x14ac:dyDescent="0.2">
      <c r="A316" s="711"/>
      <c r="B316" s="707"/>
      <c r="C316" s="708"/>
      <c r="D316" s="708"/>
      <c r="E316" s="709"/>
      <c r="F316" s="707"/>
      <c r="G316" s="708"/>
      <c r="H316" s="708"/>
      <c r="I316" s="708"/>
      <c r="J316" s="708"/>
      <c r="K316" s="710"/>
      <c r="L316" s="270"/>
      <c r="M316" s="706" t="str">
        <f t="shared" si="4"/>
        <v/>
      </c>
    </row>
    <row r="317" spans="1:13" ht="14.45" customHeight="1" x14ac:dyDescent="0.2">
      <c r="A317" s="711"/>
      <c r="B317" s="707"/>
      <c r="C317" s="708"/>
      <c r="D317" s="708"/>
      <c r="E317" s="709"/>
      <c r="F317" s="707"/>
      <c r="G317" s="708"/>
      <c r="H317" s="708"/>
      <c r="I317" s="708"/>
      <c r="J317" s="708"/>
      <c r="K317" s="710"/>
      <c r="L317" s="270"/>
      <c r="M317" s="706" t="str">
        <f t="shared" si="4"/>
        <v/>
      </c>
    </row>
    <row r="318" spans="1:13" ht="14.45" customHeight="1" x14ac:dyDescent="0.2">
      <c r="A318" s="711"/>
      <c r="B318" s="707"/>
      <c r="C318" s="708"/>
      <c r="D318" s="708"/>
      <c r="E318" s="709"/>
      <c r="F318" s="707"/>
      <c r="G318" s="708"/>
      <c r="H318" s="708"/>
      <c r="I318" s="708"/>
      <c r="J318" s="708"/>
      <c r="K318" s="710"/>
      <c r="L318" s="270"/>
      <c r="M318" s="706" t="str">
        <f t="shared" si="4"/>
        <v/>
      </c>
    </row>
    <row r="319" spans="1:13" ht="14.45" customHeight="1" x14ac:dyDescent="0.2">
      <c r="A319" s="711"/>
      <c r="B319" s="707"/>
      <c r="C319" s="708"/>
      <c r="D319" s="708"/>
      <c r="E319" s="709"/>
      <c r="F319" s="707"/>
      <c r="G319" s="708"/>
      <c r="H319" s="708"/>
      <c r="I319" s="708"/>
      <c r="J319" s="708"/>
      <c r="K319" s="710"/>
      <c r="L319" s="270"/>
      <c r="M319" s="706" t="str">
        <f t="shared" si="4"/>
        <v/>
      </c>
    </row>
    <row r="320" spans="1:13" ht="14.45" customHeight="1" x14ac:dyDescent="0.2">
      <c r="A320" s="711"/>
      <c r="B320" s="707"/>
      <c r="C320" s="708"/>
      <c r="D320" s="708"/>
      <c r="E320" s="709"/>
      <c r="F320" s="707"/>
      <c r="G320" s="708"/>
      <c r="H320" s="708"/>
      <c r="I320" s="708"/>
      <c r="J320" s="708"/>
      <c r="K320" s="710"/>
      <c r="L320" s="270"/>
      <c r="M320" s="706" t="str">
        <f t="shared" si="4"/>
        <v/>
      </c>
    </row>
    <row r="321" spans="1:13" ht="14.45" customHeight="1" x14ac:dyDescent="0.2">
      <c r="A321" s="711"/>
      <c r="B321" s="707"/>
      <c r="C321" s="708"/>
      <c r="D321" s="708"/>
      <c r="E321" s="709"/>
      <c r="F321" s="707"/>
      <c r="G321" s="708"/>
      <c r="H321" s="708"/>
      <c r="I321" s="708"/>
      <c r="J321" s="708"/>
      <c r="K321" s="710"/>
      <c r="L321" s="270"/>
      <c r="M321" s="706" t="str">
        <f t="shared" si="4"/>
        <v/>
      </c>
    </row>
    <row r="322" spans="1:13" ht="14.45" customHeight="1" x14ac:dyDescent="0.2">
      <c r="A322" s="711"/>
      <c r="B322" s="707"/>
      <c r="C322" s="708"/>
      <c r="D322" s="708"/>
      <c r="E322" s="709"/>
      <c r="F322" s="707"/>
      <c r="G322" s="708"/>
      <c r="H322" s="708"/>
      <c r="I322" s="708"/>
      <c r="J322" s="708"/>
      <c r="K322" s="710"/>
      <c r="L322" s="270"/>
      <c r="M322" s="706" t="str">
        <f t="shared" si="4"/>
        <v/>
      </c>
    </row>
    <row r="323" spans="1:13" ht="14.45" customHeight="1" x14ac:dyDescent="0.2">
      <c r="A323" s="711"/>
      <c r="B323" s="707"/>
      <c r="C323" s="708"/>
      <c r="D323" s="708"/>
      <c r="E323" s="709"/>
      <c r="F323" s="707"/>
      <c r="G323" s="708"/>
      <c r="H323" s="708"/>
      <c r="I323" s="708"/>
      <c r="J323" s="708"/>
      <c r="K323" s="710"/>
      <c r="L323" s="270"/>
      <c r="M323" s="706" t="str">
        <f t="shared" si="4"/>
        <v/>
      </c>
    </row>
    <row r="324" spans="1:13" ht="14.45" customHeight="1" x14ac:dyDescent="0.2">
      <c r="A324" s="711"/>
      <c r="B324" s="707"/>
      <c r="C324" s="708"/>
      <c r="D324" s="708"/>
      <c r="E324" s="709"/>
      <c r="F324" s="707"/>
      <c r="G324" s="708"/>
      <c r="H324" s="708"/>
      <c r="I324" s="708"/>
      <c r="J324" s="708"/>
      <c r="K324" s="710"/>
      <c r="L324" s="270"/>
      <c r="M324" s="706" t="str">
        <f t="shared" si="4"/>
        <v/>
      </c>
    </row>
    <row r="325" spans="1:13" ht="14.45" customHeight="1" x14ac:dyDescent="0.2">
      <c r="A325" s="711"/>
      <c r="B325" s="707"/>
      <c r="C325" s="708"/>
      <c r="D325" s="708"/>
      <c r="E325" s="709"/>
      <c r="F325" s="707"/>
      <c r="G325" s="708"/>
      <c r="H325" s="708"/>
      <c r="I325" s="708"/>
      <c r="J325" s="708"/>
      <c r="K325" s="710"/>
      <c r="L325" s="270"/>
      <c r="M325" s="706" t="str">
        <f t="shared" si="4"/>
        <v/>
      </c>
    </row>
    <row r="326" spans="1:13" ht="14.45" customHeight="1" x14ac:dyDescent="0.2">
      <c r="A326" s="711"/>
      <c r="B326" s="707"/>
      <c r="C326" s="708"/>
      <c r="D326" s="708"/>
      <c r="E326" s="709"/>
      <c r="F326" s="707"/>
      <c r="G326" s="708"/>
      <c r="H326" s="708"/>
      <c r="I326" s="708"/>
      <c r="J326" s="708"/>
      <c r="K326" s="710"/>
      <c r="L326" s="270"/>
      <c r="M326" s="706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1"/>
      <c r="B327" s="707"/>
      <c r="C327" s="708"/>
      <c r="D327" s="708"/>
      <c r="E327" s="709"/>
      <c r="F327" s="707"/>
      <c r="G327" s="708"/>
      <c r="H327" s="708"/>
      <c r="I327" s="708"/>
      <c r="J327" s="708"/>
      <c r="K327" s="710"/>
      <c r="L327" s="270"/>
      <c r="M327" s="706" t="str">
        <f t="shared" si="5"/>
        <v/>
      </c>
    </row>
    <row r="328" spans="1:13" ht="14.45" customHeight="1" x14ac:dyDescent="0.2">
      <c r="A328" s="711"/>
      <c r="B328" s="707"/>
      <c r="C328" s="708"/>
      <c r="D328" s="708"/>
      <c r="E328" s="709"/>
      <c r="F328" s="707"/>
      <c r="G328" s="708"/>
      <c r="H328" s="708"/>
      <c r="I328" s="708"/>
      <c r="J328" s="708"/>
      <c r="K328" s="710"/>
      <c r="L328" s="270"/>
      <c r="M328" s="706" t="str">
        <f t="shared" si="5"/>
        <v/>
      </c>
    </row>
    <row r="329" spans="1:13" ht="14.45" customHeight="1" x14ac:dyDescent="0.2">
      <c r="A329" s="711"/>
      <c r="B329" s="707"/>
      <c r="C329" s="708"/>
      <c r="D329" s="708"/>
      <c r="E329" s="709"/>
      <c r="F329" s="707"/>
      <c r="G329" s="708"/>
      <c r="H329" s="708"/>
      <c r="I329" s="708"/>
      <c r="J329" s="708"/>
      <c r="K329" s="710"/>
      <c r="L329" s="270"/>
      <c r="M329" s="706" t="str">
        <f t="shared" si="5"/>
        <v/>
      </c>
    </row>
    <row r="330" spans="1:13" ht="14.45" customHeight="1" x14ac:dyDescent="0.2">
      <c r="A330" s="711"/>
      <c r="B330" s="707"/>
      <c r="C330" s="708"/>
      <c r="D330" s="708"/>
      <c r="E330" s="709"/>
      <c r="F330" s="707"/>
      <c r="G330" s="708"/>
      <c r="H330" s="708"/>
      <c r="I330" s="708"/>
      <c r="J330" s="708"/>
      <c r="K330" s="710"/>
      <c r="L330" s="270"/>
      <c r="M330" s="706" t="str">
        <f t="shared" si="5"/>
        <v/>
      </c>
    </row>
    <row r="331" spans="1:13" ht="14.45" customHeight="1" x14ac:dyDescent="0.2">
      <c r="A331" s="711"/>
      <c r="B331" s="707"/>
      <c r="C331" s="708"/>
      <c r="D331" s="708"/>
      <c r="E331" s="709"/>
      <c r="F331" s="707"/>
      <c r="G331" s="708"/>
      <c r="H331" s="708"/>
      <c r="I331" s="708"/>
      <c r="J331" s="708"/>
      <c r="K331" s="710"/>
      <c r="L331" s="270"/>
      <c r="M331" s="706" t="str">
        <f t="shared" si="5"/>
        <v/>
      </c>
    </row>
    <row r="332" spans="1:13" ht="14.45" customHeight="1" x14ac:dyDescent="0.2">
      <c r="A332" s="711"/>
      <c r="B332" s="707"/>
      <c r="C332" s="708"/>
      <c r="D332" s="708"/>
      <c r="E332" s="709"/>
      <c r="F332" s="707"/>
      <c r="G332" s="708"/>
      <c r="H332" s="708"/>
      <c r="I332" s="708"/>
      <c r="J332" s="708"/>
      <c r="K332" s="710"/>
      <c r="L332" s="270"/>
      <c r="M332" s="706" t="str">
        <f t="shared" si="5"/>
        <v/>
      </c>
    </row>
    <row r="333" spans="1:13" ht="14.45" customHeight="1" x14ac:dyDescent="0.2">
      <c r="A333" s="711"/>
      <c r="B333" s="707"/>
      <c r="C333" s="708"/>
      <c r="D333" s="708"/>
      <c r="E333" s="709"/>
      <c r="F333" s="707"/>
      <c r="G333" s="708"/>
      <c r="H333" s="708"/>
      <c r="I333" s="708"/>
      <c r="J333" s="708"/>
      <c r="K333" s="710"/>
      <c r="L333" s="270"/>
      <c r="M333" s="706" t="str">
        <f t="shared" si="5"/>
        <v/>
      </c>
    </row>
    <row r="334" spans="1:13" ht="14.45" customHeight="1" x14ac:dyDescent="0.2">
      <c r="A334" s="711"/>
      <c r="B334" s="707"/>
      <c r="C334" s="708"/>
      <c r="D334" s="708"/>
      <c r="E334" s="709"/>
      <c r="F334" s="707"/>
      <c r="G334" s="708"/>
      <c r="H334" s="708"/>
      <c r="I334" s="708"/>
      <c r="J334" s="708"/>
      <c r="K334" s="710"/>
      <c r="L334" s="270"/>
      <c r="M334" s="706" t="str">
        <f t="shared" si="5"/>
        <v/>
      </c>
    </row>
    <row r="335" spans="1:13" ht="14.45" customHeight="1" x14ac:dyDescent="0.2">
      <c r="A335" s="711"/>
      <c r="B335" s="707"/>
      <c r="C335" s="708"/>
      <c r="D335" s="708"/>
      <c r="E335" s="709"/>
      <c r="F335" s="707"/>
      <c r="G335" s="708"/>
      <c r="H335" s="708"/>
      <c r="I335" s="708"/>
      <c r="J335" s="708"/>
      <c r="K335" s="710"/>
      <c r="L335" s="270"/>
      <c r="M335" s="706" t="str">
        <f t="shared" si="5"/>
        <v/>
      </c>
    </row>
    <row r="336" spans="1:13" ht="14.45" customHeight="1" x14ac:dyDescent="0.2">
      <c r="A336" s="711"/>
      <c r="B336" s="707"/>
      <c r="C336" s="708"/>
      <c r="D336" s="708"/>
      <c r="E336" s="709"/>
      <c r="F336" s="707"/>
      <c r="G336" s="708"/>
      <c r="H336" s="708"/>
      <c r="I336" s="708"/>
      <c r="J336" s="708"/>
      <c r="K336" s="710"/>
      <c r="L336" s="270"/>
      <c r="M336" s="706" t="str">
        <f t="shared" si="5"/>
        <v/>
      </c>
    </row>
    <row r="337" spans="1:13" ht="14.45" customHeight="1" x14ac:dyDescent="0.2">
      <c r="A337" s="711"/>
      <c r="B337" s="707"/>
      <c r="C337" s="708"/>
      <c r="D337" s="708"/>
      <c r="E337" s="709"/>
      <c r="F337" s="707"/>
      <c r="G337" s="708"/>
      <c r="H337" s="708"/>
      <c r="I337" s="708"/>
      <c r="J337" s="708"/>
      <c r="K337" s="710"/>
      <c r="L337" s="270"/>
      <c r="M337" s="706" t="str">
        <f t="shared" si="5"/>
        <v/>
      </c>
    </row>
    <row r="338" spans="1:13" ht="14.45" customHeight="1" x14ac:dyDescent="0.2">
      <c r="A338" s="711"/>
      <c r="B338" s="707"/>
      <c r="C338" s="708"/>
      <c r="D338" s="708"/>
      <c r="E338" s="709"/>
      <c r="F338" s="707"/>
      <c r="G338" s="708"/>
      <c r="H338" s="708"/>
      <c r="I338" s="708"/>
      <c r="J338" s="708"/>
      <c r="K338" s="710"/>
      <c r="L338" s="270"/>
      <c r="M338" s="706" t="str">
        <f t="shared" si="5"/>
        <v/>
      </c>
    </row>
    <row r="339" spans="1:13" ht="14.45" customHeight="1" x14ac:dyDescent="0.2">
      <c r="A339" s="711"/>
      <c r="B339" s="707"/>
      <c r="C339" s="708"/>
      <c r="D339" s="708"/>
      <c r="E339" s="709"/>
      <c r="F339" s="707"/>
      <c r="G339" s="708"/>
      <c r="H339" s="708"/>
      <c r="I339" s="708"/>
      <c r="J339" s="708"/>
      <c r="K339" s="710"/>
      <c r="L339" s="270"/>
      <c r="M339" s="706" t="str">
        <f t="shared" si="5"/>
        <v/>
      </c>
    </row>
    <row r="340" spans="1:13" ht="14.45" customHeight="1" x14ac:dyDescent="0.2">
      <c r="A340" s="711"/>
      <c r="B340" s="707"/>
      <c r="C340" s="708"/>
      <c r="D340" s="708"/>
      <c r="E340" s="709"/>
      <c r="F340" s="707"/>
      <c r="G340" s="708"/>
      <c r="H340" s="708"/>
      <c r="I340" s="708"/>
      <c r="J340" s="708"/>
      <c r="K340" s="710"/>
      <c r="L340" s="270"/>
      <c r="M340" s="706" t="str">
        <f t="shared" si="5"/>
        <v/>
      </c>
    </row>
    <row r="341" spans="1:13" ht="14.45" customHeight="1" x14ac:dyDescent="0.2">
      <c r="A341" s="711"/>
      <c r="B341" s="707"/>
      <c r="C341" s="708"/>
      <c r="D341" s="708"/>
      <c r="E341" s="709"/>
      <c r="F341" s="707"/>
      <c r="G341" s="708"/>
      <c r="H341" s="708"/>
      <c r="I341" s="708"/>
      <c r="J341" s="708"/>
      <c r="K341" s="710"/>
      <c r="L341" s="270"/>
      <c r="M341" s="706" t="str">
        <f t="shared" si="5"/>
        <v/>
      </c>
    </row>
    <row r="342" spans="1:13" ht="14.45" customHeight="1" x14ac:dyDescent="0.2">
      <c r="A342" s="711"/>
      <c r="B342" s="707"/>
      <c r="C342" s="708"/>
      <c r="D342" s="708"/>
      <c r="E342" s="709"/>
      <c r="F342" s="707"/>
      <c r="G342" s="708"/>
      <c r="H342" s="708"/>
      <c r="I342" s="708"/>
      <c r="J342" s="708"/>
      <c r="K342" s="710"/>
      <c r="L342" s="270"/>
      <c r="M342" s="706" t="str">
        <f t="shared" si="5"/>
        <v/>
      </c>
    </row>
    <row r="343" spans="1:13" ht="14.45" customHeight="1" x14ac:dyDescent="0.2">
      <c r="A343" s="711"/>
      <c r="B343" s="707"/>
      <c r="C343" s="708"/>
      <c r="D343" s="708"/>
      <c r="E343" s="709"/>
      <c r="F343" s="707"/>
      <c r="G343" s="708"/>
      <c r="H343" s="708"/>
      <c r="I343" s="708"/>
      <c r="J343" s="708"/>
      <c r="K343" s="710"/>
      <c r="L343" s="270"/>
      <c r="M343" s="706" t="str">
        <f t="shared" si="5"/>
        <v/>
      </c>
    </row>
    <row r="344" spans="1:13" ht="14.45" customHeight="1" x14ac:dyDescent="0.2">
      <c r="A344" s="711"/>
      <c r="B344" s="707"/>
      <c r="C344" s="708"/>
      <c r="D344" s="708"/>
      <c r="E344" s="709"/>
      <c r="F344" s="707"/>
      <c r="G344" s="708"/>
      <c r="H344" s="708"/>
      <c r="I344" s="708"/>
      <c r="J344" s="708"/>
      <c r="K344" s="710"/>
      <c r="L344" s="270"/>
      <c r="M344" s="706" t="str">
        <f t="shared" si="5"/>
        <v/>
      </c>
    </row>
    <row r="345" spans="1:13" ht="14.45" customHeight="1" x14ac:dyDescent="0.2">
      <c r="A345" s="711"/>
      <c r="B345" s="707"/>
      <c r="C345" s="708"/>
      <c r="D345" s="708"/>
      <c r="E345" s="709"/>
      <c r="F345" s="707"/>
      <c r="G345" s="708"/>
      <c r="H345" s="708"/>
      <c r="I345" s="708"/>
      <c r="J345" s="708"/>
      <c r="K345" s="710"/>
      <c r="L345" s="270"/>
      <c r="M345" s="706" t="str">
        <f t="shared" si="5"/>
        <v/>
      </c>
    </row>
    <row r="346" spans="1:13" ht="14.45" customHeight="1" x14ac:dyDescent="0.2">
      <c r="A346" s="711"/>
      <c r="B346" s="707"/>
      <c r="C346" s="708"/>
      <c r="D346" s="708"/>
      <c r="E346" s="709"/>
      <c r="F346" s="707"/>
      <c r="G346" s="708"/>
      <c r="H346" s="708"/>
      <c r="I346" s="708"/>
      <c r="J346" s="708"/>
      <c r="K346" s="710"/>
      <c r="L346" s="270"/>
      <c r="M346" s="706" t="str">
        <f t="shared" si="5"/>
        <v/>
      </c>
    </row>
    <row r="347" spans="1:13" ht="14.45" customHeight="1" x14ac:dyDescent="0.2">
      <c r="A347" s="711"/>
      <c r="B347" s="707"/>
      <c r="C347" s="708"/>
      <c r="D347" s="708"/>
      <c r="E347" s="709"/>
      <c r="F347" s="707"/>
      <c r="G347" s="708"/>
      <c r="H347" s="708"/>
      <c r="I347" s="708"/>
      <c r="J347" s="708"/>
      <c r="K347" s="710"/>
      <c r="L347" s="270"/>
      <c r="M347" s="706" t="str">
        <f t="shared" si="5"/>
        <v/>
      </c>
    </row>
    <row r="348" spans="1:13" ht="14.45" customHeight="1" x14ac:dyDescent="0.2">
      <c r="A348" s="711"/>
      <c r="B348" s="707"/>
      <c r="C348" s="708"/>
      <c r="D348" s="708"/>
      <c r="E348" s="709"/>
      <c r="F348" s="707"/>
      <c r="G348" s="708"/>
      <c r="H348" s="708"/>
      <c r="I348" s="708"/>
      <c r="J348" s="708"/>
      <c r="K348" s="710"/>
      <c r="L348" s="270"/>
      <c r="M348" s="706" t="str">
        <f t="shared" si="5"/>
        <v/>
      </c>
    </row>
    <row r="349" spans="1:13" ht="14.45" customHeight="1" x14ac:dyDescent="0.2">
      <c r="A349" s="711"/>
      <c r="B349" s="707"/>
      <c r="C349" s="708"/>
      <c r="D349" s="708"/>
      <c r="E349" s="709"/>
      <c r="F349" s="707"/>
      <c r="G349" s="708"/>
      <c r="H349" s="708"/>
      <c r="I349" s="708"/>
      <c r="J349" s="708"/>
      <c r="K349" s="710"/>
      <c r="L349" s="270"/>
      <c r="M349" s="706" t="str">
        <f t="shared" si="5"/>
        <v/>
      </c>
    </row>
    <row r="350" spans="1:13" ht="14.45" customHeight="1" x14ac:dyDescent="0.2">
      <c r="A350" s="711"/>
      <c r="B350" s="707"/>
      <c r="C350" s="708"/>
      <c r="D350" s="708"/>
      <c r="E350" s="709"/>
      <c r="F350" s="707"/>
      <c r="G350" s="708"/>
      <c r="H350" s="708"/>
      <c r="I350" s="708"/>
      <c r="J350" s="708"/>
      <c r="K350" s="710"/>
      <c r="L350" s="270"/>
      <c r="M350" s="706" t="str">
        <f t="shared" si="5"/>
        <v/>
      </c>
    </row>
    <row r="351" spans="1:13" ht="14.45" customHeight="1" x14ac:dyDescent="0.2">
      <c r="A351" s="711"/>
      <c r="B351" s="707"/>
      <c r="C351" s="708"/>
      <c r="D351" s="708"/>
      <c r="E351" s="709"/>
      <c r="F351" s="707"/>
      <c r="G351" s="708"/>
      <c r="H351" s="708"/>
      <c r="I351" s="708"/>
      <c r="J351" s="708"/>
      <c r="K351" s="710"/>
      <c r="L351" s="270"/>
      <c r="M351" s="706" t="str">
        <f t="shared" si="5"/>
        <v/>
      </c>
    </row>
    <row r="352" spans="1:13" ht="14.45" customHeight="1" x14ac:dyDescent="0.2">
      <c r="A352" s="711"/>
      <c r="B352" s="707"/>
      <c r="C352" s="708"/>
      <c r="D352" s="708"/>
      <c r="E352" s="709"/>
      <c r="F352" s="707"/>
      <c r="G352" s="708"/>
      <c r="H352" s="708"/>
      <c r="I352" s="708"/>
      <c r="J352" s="708"/>
      <c r="K352" s="710"/>
      <c r="L352" s="270"/>
      <c r="M352" s="706" t="str">
        <f t="shared" si="5"/>
        <v/>
      </c>
    </row>
    <row r="353" spans="1:13" ht="14.45" customHeight="1" x14ac:dyDescent="0.2">
      <c r="A353" s="711"/>
      <c r="B353" s="707"/>
      <c r="C353" s="708"/>
      <c r="D353" s="708"/>
      <c r="E353" s="709"/>
      <c r="F353" s="707"/>
      <c r="G353" s="708"/>
      <c r="H353" s="708"/>
      <c r="I353" s="708"/>
      <c r="J353" s="708"/>
      <c r="K353" s="710"/>
      <c r="L353" s="270"/>
      <c r="M353" s="706" t="str">
        <f t="shared" si="5"/>
        <v/>
      </c>
    </row>
    <row r="354" spans="1:13" ht="14.45" customHeight="1" x14ac:dyDescent="0.2">
      <c r="A354" s="711"/>
      <c r="B354" s="707"/>
      <c r="C354" s="708"/>
      <c r="D354" s="708"/>
      <c r="E354" s="709"/>
      <c r="F354" s="707"/>
      <c r="G354" s="708"/>
      <c r="H354" s="708"/>
      <c r="I354" s="708"/>
      <c r="J354" s="708"/>
      <c r="K354" s="710"/>
      <c r="L354" s="270"/>
      <c r="M354" s="706" t="str">
        <f t="shared" si="5"/>
        <v/>
      </c>
    </row>
    <row r="355" spans="1:13" ht="14.45" customHeight="1" x14ac:dyDescent="0.2">
      <c r="A355" s="711"/>
      <c r="B355" s="707"/>
      <c r="C355" s="708"/>
      <c r="D355" s="708"/>
      <c r="E355" s="709"/>
      <c r="F355" s="707"/>
      <c r="G355" s="708"/>
      <c r="H355" s="708"/>
      <c r="I355" s="708"/>
      <c r="J355" s="708"/>
      <c r="K355" s="710"/>
      <c r="L355" s="270"/>
      <c r="M355" s="706" t="str">
        <f t="shared" si="5"/>
        <v/>
      </c>
    </row>
    <row r="356" spans="1:13" ht="14.45" customHeight="1" x14ac:dyDescent="0.2">
      <c r="A356" s="711"/>
      <c r="B356" s="707"/>
      <c r="C356" s="708"/>
      <c r="D356" s="708"/>
      <c r="E356" s="709"/>
      <c r="F356" s="707"/>
      <c r="G356" s="708"/>
      <c r="H356" s="708"/>
      <c r="I356" s="708"/>
      <c r="J356" s="708"/>
      <c r="K356" s="710"/>
      <c r="L356" s="270"/>
      <c r="M356" s="706" t="str">
        <f t="shared" si="5"/>
        <v/>
      </c>
    </row>
    <row r="357" spans="1:13" ht="14.45" customHeight="1" x14ac:dyDescent="0.2">
      <c r="A357" s="711"/>
      <c r="B357" s="707"/>
      <c r="C357" s="708"/>
      <c r="D357" s="708"/>
      <c r="E357" s="709"/>
      <c r="F357" s="707"/>
      <c r="G357" s="708"/>
      <c r="H357" s="708"/>
      <c r="I357" s="708"/>
      <c r="J357" s="708"/>
      <c r="K357" s="710"/>
      <c r="L357" s="270"/>
      <c r="M357" s="706" t="str">
        <f t="shared" si="5"/>
        <v/>
      </c>
    </row>
    <row r="358" spans="1:13" ht="14.45" customHeight="1" x14ac:dyDescent="0.2">
      <c r="A358" s="711"/>
      <c r="B358" s="707"/>
      <c r="C358" s="708"/>
      <c r="D358" s="708"/>
      <c r="E358" s="709"/>
      <c r="F358" s="707"/>
      <c r="G358" s="708"/>
      <c r="H358" s="708"/>
      <c r="I358" s="708"/>
      <c r="J358" s="708"/>
      <c r="K358" s="710"/>
      <c r="L358" s="270"/>
      <c r="M358" s="706" t="str">
        <f t="shared" si="5"/>
        <v/>
      </c>
    </row>
    <row r="359" spans="1:13" ht="14.45" customHeight="1" x14ac:dyDescent="0.2">
      <c r="A359" s="711"/>
      <c r="B359" s="707"/>
      <c r="C359" s="708"/>
      <c r="D359" s="708"/>
      <c r="E359" s="709"/>
      <c r="F359" s="707"/>
      <c r="G359" s="708"/>
      <c r="H359" s="708"/>
      <c r="I359" s="708"/>
      <c r="J359" s="708"/>
      <c r="K359" s="710"/>
      <c r="L359" s="270"/>
      <c r="M359" s="706" t="str">
        <f t="shared" si="5"/>
        <v/>
      </c>
    </row>
    <row r="360" spans="1:13" ht="14.45" customHeight="1" x14ac:dyDescent="0.2">
      <c r="A360" s="711"/>
      <c r="B360" s="707"/>
      <c r="C360" s="708"/>
      <c r="D360" s="708"/>
      <c r="E360" s="709"/>
      <c r="F360" s="707"/>
      <c r="G360" s="708"/>
      <c r="H360" s="708"/>
      <c r="I360" s="708"/>
      <c r="J360" s="708"/>
      <c r="K360" s="710"/>
      <c r="L360" s="270"/>
      <c r="M360" s="706" t="str">
        <f t="shared" si="5"/>
        <v/>
      </c>
    </row>
    <row r="361" spans="1:13" ht="14.45" customHeight="1" x14ac:dyDescent="0.2">
      <c r="A361" s="711"/>
      <c r="B361" s="707"/>
      <c r="C361" s="708"/>
      <c r="D361" s="708"/>
      <c r="E361" s="709"/>
      <c r="F361" s="707"/>
      <c r="G361" s="708"/>
      <c r="H361" s="708"/>
      <c r="I361" s="708"/>
      <c r="J361" s="708"/>
      <c r="K361" s="710"/>
      <c r="L361" s="270"/>
      <c r="M361" s="706" t="str">
        <f t="shared" si="5"/>
        <v/>
      </c>
    </row>
    <row r="362" spans="1:13" ht="14.45" customHeight="1" x14ac:dyDescent="0.2">
      <c r="A362" s="711"/>
      <c r="B362" s="707"/>
      <c r="C362" s="708"/>
      <c r="D362" s="708"/>
      <c r="E362" s="709"/>
      <c r="F362" s="707"/>
      <c r="G362" s="708"/>
      <c r="H362" s="708"/>
      <c r="I362" s="708"/>
      <c r="J362" s="708"/>
      <c r="K362" s="710"/>
      <c r="L362" s="270"/>
      <c r="M362" s="706" t="str">
        <f t="shared" si="5"/>
        <v/>
      </c>
    </row>
    <row r="363" spans="1:13" ht="14.45" customHeight="1" x14ac:dyDescent="0.2">
      <c r="A363" s="711"/>
      <c r="B363" s="707"/>
      <c r="C363" s="708"/>
      <c r="D363" s="708"/>
      <c r="E363" s="709"/>
      <c r="F363" s="707"/>
      <c r="G363" s="708"/>
      <c r="H363" s="708"/>
      <c r="I363" s="708"/>
      <c r="J363" s="708"/>
      <c r="K363" s="710"/>
      <c r="L363" s="270"/>
      <c r="M363" s="706" t="str">
        <f t="shared" si="5"/>
        <v/>
      </c>
    </row>
    <row r="364" spans="1:13" ht="14.45" customHeight="1" x14ac:dyDescent="0.2">
      <c r="A364" s="711"/>
      <c r="B364" s="707"/>
      <c r="C364" s="708"/>
      <c r="D364" s="708"/>
      <c r="E364" s="709"/>
      <c r="F364" s="707"/>
      <c r="G364" s="708"/>
      <c r="H364" s="708"/>
      <c r="I364" s="708"/>
      <c r="J364" s="708"/>
      <c r="K364" s="710"/>
      <c r="L364" s="270"/>
      <c r="M364" s="706" t="str">
        <f t="shared" si="5"/>
        <v/>
      </c>
    </row>
    <row r="365" spans="1:13" ht="14.45" customHeight="1" x14ac:dyDescent="0.2">
      <c r="A365" s="711"/>
      <c r="B365" s="707"/>
      <c r="C365" s="708"/>
      <c r="D365" s="708"/>
      <c r="E365" s="709"/>
      <c r="F365" s="707"/>
      <c r="G365" s="708"/>
      <c r="H365" s="708"/>
      <c r="I365" s="708"/>
      <c r="J365" s="708"/>
      <c r="K365" s="710"/>
      <c r="L365" s="270"/>
      <c r="M365" s="706" t="str">
        <f t="shared" si="5"/>
        <v/>
      </c>
    </row>
    <row r="366" spans="1:13" ht="14.45" customHeight="1" x14ac:dyDescent="0.2">
      <c r="A366" s="711"/>
      <c r="B366" s="707"/>
      <c r="C366" s="708"/>
      <c r="D366" s="708"/>
      <c r="E366" s="709"/>
      <c r="F366" s="707"/>
      <c r="G366" s="708"/>
      <c r="H366" s="708"/>
      <c r="I366" s="708"/>
      <c r="J366" s="708"/>
      <c r="K366" s="710"/>
      <c r="L366" s="270"/>
      <c r="M366" s="706" t="str">
        <f t="shared" si="5"/>
        <v/>
      </c>
    </row>
    <row r="367" spans="1:13" ht="14.45" customHeight="1" x14ac:dyDescent="0.2">
      <c r="A367" s="711"/>
      <c r="B367" s="707"/>
      <c r="C367" s="708"/>
      <c r="D367" s="708"/>
      <c r="E367" s="709"/>
      <c r="F367" s="707"/>
      <c r="G367" s="708"/>
      <c r="H367" s="708"/>
      <c r="I367" s="708"/>
      <c r="J367" s="708"/>
      <c r="K367" s="710"/>
      <c r="L367" s="270"/>
      <c r="M367" s="706" t="str">
        <f t="shared" si="5"/>
        <v/>
      </c>
    </row>
    <row r="368" spans="1:13" ht="14.45" customHeight="1" x14ac:dyDescent="0.2">
      <c r="A368" s="711"/>
      <c r="B368" s="707"/>
      <c r="C368" s="708"/>
      <c r="D368" s="708"/>
      <c r="E368" s="709"/>
      <c r="F368" s="707"/>
      <c r="G368" s="708"/>
      <c r="H368" s="708"/>
      <c r="I368" s="708"/>
      <c r="J368" s="708"/>
      <c r="K368" s="710"/>
      <c r="L368" s="270"/>
      <c r="M368" s="706" t="str">
        <f t="shared" si="5"/>
        <v/>
      </c>
    </row>
    <row r="369" spans="1:13" ht="14.45" customHeight="1" x14ac:dyDescent="0.2">
      <c r="A369" s="711"/>
      <c r="B369" s="707"/>
      <c r="C369" s="708"/>
      <c r="D369" s="708"/>
      <c r="E369" s="709"/>
      <c r="F369" s="707"/>
      <c r="G369" s="708"/>
      <c r="H369" s="708"/>
      <c r="I369" s="708"/>
      <c r="J369" s="708"/>
      <c r="K369" s="710"/>
      <c r="L369" s="270"/>
      <c r="M369" s="706" t="str">
        <f t="shared" si="5"/>
        <v/>
      </c>
    </row>
    <row r="370" spans="1:13" ht="14.45" customHeight="1" x14ac:dyDescent="0.2">
      <c r="A370" s="711"/>
      <c r="B370" s="707"/>
      <c r="C370" s="708"/>
      <c r="D370" s="708"/>
      <c r="E370" s="709"/>
      <c r="F370" s="707"/>
      <c r="G370" s="708"/>
      <c r="H370" s="708"/>
      <c r="I370" s="708"/>
      <c r="J370" s="708"/>
      <c r="K370" s="710"/>
      <c r="L370" s="270"/>
      <c r="M370" s="706" t="str">
        <f t="shared" si="5"/>
        <v/>
      </c>
    </row>
    <row r="371" spans="1:13" ht="14.45" customHeight="1" x14ac:dyDescent="0.2">
      <c r="A371" s="711"/>
      <c r="B371" s="707"/>
      <c r="C371" s="708"/>
      <c r="D371" s="708"/>
      <c r="E371" s="709"/>
      <c r="F371" s="707"/>
      <c r="G371" s="708"/>
      <c r="H371" s="708"/>
      <c r="I371" s="708"/>
      <c r="J371" s="708"/>
      <c r="K371" s="710"/>
      <c r="L371" s="270"/>
      <c r="M371" s="706" t="str">
        <f t="shared" si="5"/>
        <v/>
      </c>
    </row>
    <row r="372" spans="1:13" ht="14.45" customHeight="1" x14ac:dyDescent="0.2">
      <c r="A372" s="711"/>
      <c r="B372" s="707"/>
      <c r="C372" s="708"/>
      <c r="D372" s="708"/>
      <c r="E372" s="709"/>
      <c r="F372" s="707"/>
      <c r="G372" s="708"/>
      <c r="H372" s="708"/>
      <c r="I372" s="708"/>
      <c r="J372" s="708"/>
      <c r="K372" s="710"/>
      <c r="L372" s="270"/>
      <c r="M372" s="706" t="str">
        <f t="shared" si="5"/>
        <v/>
      </c>
    </row>
    <row r="373" spans="1:13" ht="14.45" customHeight="1" x14ac:dyDescent="0.2">
      <c r="A373" s="711"/>
      <c r="B373" s="707"/>
      <c r="C373" s="708"/>
      <c r="D373" s="708"/>
      <c r="E373" s="709"/>
      <c r="F373" s="707"/>
      <c r="G373" s="708"/>
      <c r="H373" s="708"/>
      <c r="I373" s="708"/>
      <c r="J373" s="708"/>
      <c r="K373" s="710"/>
      <c r="L373" s="270"/>
      <c r="M373" s="706" t="str">
        <f t="shared" si="5"/>
        <v/>
      </c>
    </row>
    <row r="374" spans="1:13" ht="14.45" customHeight="1" x14ac:dyDescent="0.2">
      <c r="A374" s="711"/>
      <c r="B374" s="707"/>
      <c r="C374" s="708"/>
      <c r="D374" s="708"/>
      <c r="E374" s="709"/>
      <c r="F374" s="707"/>
      <c r="G374" s="708"/>
      <c r="H374" s="708"/>
      <c r="I374" s="708"/>
      <c r="J374" s="708"/>
      <c r="K374" s="710"/>
      <c r="L374" s="270"/>
      <c r="M374" s="706" t="str">
        <f t="shared" si="5"/>
        <v/>
      </c>
    </row>
    <row r="375" spans="1:13" ht="14.45" customHeight="1" x14ac:dyDescent="0.2">
      <c r="A375" s="711"/>
      <c r="B375" s="707"/>
      <c r="C375" s="708"/>
      <c r="D375" s="708"/>
      <c r="E375" s="709"/>
      <c r="F375" s="707"/>
      <c r="G375" s="708"/>
      <c r="H375" s="708"/>
      <c r="I375" s="708"/>
      <c r="J375" s="708"/>
      <c r="K375" s="710"/>
      <c r="L375" s="270"/>
      <c r="M375" s="706" t="str">
        <f t="shared" si="5"/>
        <v/>
      </c>
    </row>
    <row r="376" spans="1:13" ht="14.45" customHeight="1" x14ac:dyDescent="0.2">
      <c r="A376" s="711"/>
      <c r="B376" s="707"/>
      <c r="C376" s="708"/>
      <c r="D376" s="708"/>
      <c r="E376" s="709"/>
      <c r="F376" s="707"/>
      <c r="G376" s="708"/>
      <c r="H376" s="708"/>
      <c r="I376" s="708"/>
      <c r="J376" s="708"/>
      <c r="K376" s="710"/>
      <c r="L376" s="270"/>
      <c r="M376" s="706" t="str">
        <f t="shared" si="5"/>
        <v/>
      </c>
    </row>
    <row r="377" spans="1:13" ht="14.45" customHeight="1" x14ac:dyDescent="0.2">
      <c r="A377" s="711"/>
      <c r="B377" s="707"/>
      <c r="C377" s="708"/>
      <c r="D377" s="708"/>
      <c r="E377" s="709"/>
      <c r="F377" s="707"/>
      <c r="G377" s="708"/>
      <c r="H377" s="708"/>
      <c r="I377" s="708"/>
      <c r="J377" s="708"/>
      <c r="K377" s="710"/>
      <c r="L377" s="270"/>
      <c r="M377" s="706" t="str">
        <f t="shared" si="5"/>
        <v/>
      </c>
    </row>
    <row r="378" spans="1:13" ht="14.45" customHeight="1" x14ac:dyDescent="0.2">
      <c r="A378" s="711"/>
      <c r="B378" s="707"/>
      <c r="C378" s="708"/>
      <c r="D378" s="708"/>
      <c r="E378" s="709"/>
      <c r="F378" s="707"/>
      <c r="G378" s="708"/>
      <c r="H378" s="708"/>
      <c r="I378" s="708"/>
      <c r="J378" s="708"/>
      <c r="K378" s="710"/>
      <c r="L378" s="270"/>
      <c r="M378" s="706" t="str">
        <f t="shared" si="5"/>
        <v/>
      </c>
    </row>
    <row r="379" spans="1:13" ht="14.45" customHeight="1" x14ac:dyDescent="0.2">
      <c r="A379" s="711"/>
      <c r="B379" s="707"/>
      <c r="C379" s="708"/>
      <c r="D379" s="708"/>
      <c r="E379" s="709"/>
      <c r="F379" s="707"/>
      <c r="G379" s="708"/>
      <c r="H379" s="708"/>
      <c r="I379" s="708"/>
      <c r="J379" s="708"/>
      <c r="K379" s="710"/>
      <c r="L379" s="270"/>
      <c r="M379" s="706" t="str">
        <f t="shared" si="5"/>
        <v/>
      </c>
    </row>
    <row r="380" spans="1:13" ht="14.45" customHeight="1" x14ac:dyDescent="0.2">
      <c r="A380" s="711"/>
      <c r="B380" s="707"/>
      <c r="C380" s="708"/>
      <c r="D380" s="708"/>
      <c r="E380" s="709"/>
      <c r="F380" s="707"/>
      <c r="G380" s="708"/>
      <c r="H380" s="708"/>
      <c r="I380" s="708"/>
      <c r="J380" s="708"/>
      <c r="K380" s="710"/>
      <c r="L380" s="270"/>
      <c r="M380" s="706" t="str">
        <f t="shared" si="5"/>
        <v/>
      </c>
    </row>
    <row r="381" spans="1:13" ht="14.45" customHeight="1" x14ac:dyDescent="0.2">
      <c r="A381" s="711"/>
      <c r="B381" s="707"/>
      <c r="C381" s="708"/>
      <c r="D381" s="708"/>
      <c r="E381" s="709"/>
      <c r="F381" s="707"/>
      <c r="G381" s="708"/>
      <c r="H381" s="708"/>
      <c r="I381" s="708"/>
      <c r="J381" s="708"/>
      <c r="K381" s="710"/>
      <c r="L381" s="270"/>
      <c r="M381" s="706" t="str">
        <f t="shared" si="5"/>
        <v/>
      </c>
    </row>
    <row r="382" spans="1:13" ht="14.45" customHeight="1" x14ac:dyDescent="0.2">
      <c r="A382" s="711"/>
      <c r="B382" s="707"/>
      <c r="C382" s="708"/>
      <c r="D382" s="708"/>
      <c r="E382" s="709"/>
      <c r="F382" s="707"/>
      <c r="G382" s="708"/>
      <c r="H382" s="708"/>
      <c r="I382" s="708"/>
      <c r="J382" s="708"/>
      <c r="K382" s="710"/>
      <c r="L382" s="270"/>
      <c r="M382" s="706" t="str">
        <f t="shared" si="5"/>
        <v/>
      </c>
    </row>
    <row r="383" spans="1:13" ht="14.45" customHeight="1" x14ac:dyDescent="0.2">
      <c r="A383" s="711"/>
      <c r="B383" s="707"/>
      <c r="C383" s="708"/>
      <c r="D383" s="708"/>
      <c r="E383" s="709"/>
      <c r="F383" s="707"/>
      <c r="G383" s="708"/>
      <c r="H383" s="708"/>
      <c r="I383" s="708"/>
      <c r="J383" s="708"/>
      <c r="K383" s="710"/>
      <c r="L383" s="270"/>
      <c r="M383" s="706" t="str">
        <f t="shared" si="5"/>
        <v/>
      </c>
    </row>
    <row r="384" spans="1:13" ht="14.45" customHeight="1" x14ac:dyDescent="0.2">
      <c r="A384" s="711"/>
      <c r="B384" s="707"/>
      <c r="C384" s="708"/>
      <c r="D384" s="708"/>
      <c r="E384" s="709"/>
      <c r="F384" s="707"/>
      <c r="G384" s="708"/>
      <c r="H384" s="708"/>
      <c r="I384" s="708"/>
      <c r="J384" s="708"/>
      <c r="K384" s="710"/>
      <c r="L384" s="270"/>
      <c r="M384" s="706" t="str">
        <f t="shared" si="5"/>
        <v/>
      </c>
    </row>
    <row r="385" spans="1:13" ht="14.45" customHeight="1" x14ac:dyDescent="0.2">
      <c r="A385" s="711"/>
      <c r="B385" s="707"/>
      <c r="C385" s="708"/>
      <c r="D385" s="708"/>
      <c r="E385" s="709"/>
      <c r="F385" s="707"/>
      <c r="G385" s="708"/>
      <c r="H385" s="708"/>
      <c r="I385" s="708"/>
      <c r="J385" s="708"/>
      <c r="K385" s="710"/>
      <c r="L385" s="270"/>
      <c r="M385" s="706" t="str">
        <f t="shared" si="5"/>
        <v/>
      </c>
    </row>
    <row r="386" spans="1:13" ht="14.45" customHeight="1" x14ac:dyDescent="0.2">
      <c r="A386" s="711"/>
      <c r="B386" s="707"/>
      <c r="C386" s="708"/>
      <c r="D386" s="708"/>
      <c r="E386" s="709"/>
      <c r="F386" s="707"/>
      <c r="G386" s="708"/>
      <c r="H386" s="708"/>
      <c r="I386" s="708"/>
      <c r="J386" s="708"/>
      <c r="K386" s="710"/>
      <c r="L386" s="270"/>
      <c r="M386" s="706" t="str">
        <f t="shared" si="5"/>
        <v/>
      </c>
    </row>
    <row r="387" spans="1:13" ht="14.45" customHeight="1" x14ac:dyDescent="0.2">
      <c r="A387" s="711"/>
      <c r="B387" s="707"/>
      <c r="C387" s="708"/>
      <c r="D387" s="708"/>
      <c r="E387" s="709"/>
      <c r="F387" s="707"/>
      <c r="G387" s="708"/>
      <c r="H387" s="708"/>
      <c r="I387" s="708"/>
      <c r="J387" s="708"/>
      <c r="K387" s="710"/>
      <c r="L387" s="270"/>
      <c r="M387" s="706" t="str">
        <f t="shared" si="5"/>
        <v/>
      </c>
    </row>
    <row r="388" spans="1:13" ht="14.45" customHeight="1" x14ac:dyDescent="0.2">
      <c r="A388" s="711"/>
      <c r="B388" s="707"/>
      <c r="C388" s="708"/>
      <c r="D388" s="708"/>
      <c r="E388" s="709"/>
      <c r="F388" s="707"/>
      <c r="G388" s="708"/>
      <c r="H388" s="708"/>
      <c r="I388" s="708"/>
      <c r="J388" s="708"/>
      <c r="K388" s="710"/>
      <c r="L388" s="270"/>
      <c r="M388" s="706" t="str">
        <f t="shared" si="5"/>
        <v/>
      </c>
    </row>
    <row r="389" spans="1:13" ht="14.45" customHeight="1" x14ac:dyDescent="0.2">
      <c r="A389" s="711"/>
      <c r="B389" s="707"/>
      <c r="C389" s="708"/>
      <c r="D389" s="708"/>
      <c r="E389" s="709"/>
      <c r="F389" s="707"/>
      <c r="G389" s="708"/>
      <c r="H389" s="708"/>
      <c r="I389" s="708"/>
      <c r="J389" s="708"/>
      <c r="K389" s="710"/>
      <c r="L389" s="270"/>
      <c r="M389" s="706" t="str">
        <f t="shared" si="5"/>
        <v/>
      </c>
    </row>
    <row r="390" spans="1:13" ht="14.45" customHeight="1" x14ac:dyDescent="0.2">
      <c r="A390" s="711"/>
      <c r="B390" s="707"/>
      <c r="C390" s="708"/>
      <c r="D390" s="708"/>
      <c r="E390" s="709"/>
      <c r="F390" s="707"/>
      <c r="G390" s="708"/>
      <c r="H390" s="708"/>
      <c r="I390" s="708"/>
      <c r="J390" s="708"/>
      <c r="K390" s="710"/>
      <c r="L390" s="270"/>
      <c r="M390" s="706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1"/>
      <c r="B391" s="707"/>
      <c r="C391" s="708"/>
      <c r="D391" s="708"/>
      <c r="E391" s="709"/>
      <c r="F391" s="707"/>
      <c r="G391" s="708"/>
      <c r="H391" s="708"/>
      <c r="I391" s="708"/>
      <c r="J391" s="708"/>
      <c r="K391" s="710"/>
      <c r="L391" s="270"/>
      <c r="M391" s="706" t="str">
        <f t="shared" si="6"/>
        <v/>
      </c>
    </row>
    <row r="392" spans="1:13" ht="14.45" customHeight="1" x14ac:dyDescent="0.2">
      <c r="A392" s="711"/>
      <c r="B392" s="707"/>
      <c r="C392" s="708"/>
      <c r="D392" s="708"/>
      <c r="E392" s="709"/>
      <c r="F392" s="707"/>
      <c r="G392" s="708"/>
      <c r="H392" s="708"/>
      <c r="I392" s="708"/>
      <c r="J392" s="708"/>
      <c r="K392" s="710"/>
      <c r="L392" s="270"/>
      <c r="M392" s="706" t="str">
        <f t="shared" si="6"/>
        <v/>
      </c>
    </row>
    <row r="393" spans="1:13" ht="14.45" customHeight="1" x14ac:dyDescent="0.2">
      <c r="A393" s="711"/>
      <c r="B393" s="707"/>
      <c r="C393" s="708"/>
      <c r="D393" s="708"/>
      <c r="E393" s="709"/>
      <c r="F393" s="707"/>
      <c r="G393" s="708"/>
      <c r="H393" s="708"/>
      <c r="I393" s="708"/>
      <c r="J393" s="708"/>
      <c r="K393" s="710"/>
      <c r="L393" s="270"/>
      <c r="M393" s="706" t="str">
        <f t="shared" si="6"/>
        <v/>
      </c>
    </row>
    <row r="394" spans="1:13" ht="14.45" customHeight="1" x14ac:dyDescent="0.2">
      <c r="A394" s="711"/>
      <c r="B394" s="707"/>
      <c r="C394" s="708"/>
      <c r="D394" s="708"/>
      <c r="E394" s="709"/>
      <c r="F394" s="707"/>
      <c r="G394" s="708"/>
      <c r="H394" s="708"/>
      <c r="I394" s="708"/>
      <c r="J394" s="708"/>
      <c r="K394" s="710"/>
      <c r="L394" s="270"/>
      <c r="M394" s="706" t="str">
        <f t="shared" si="6"/>
        <v/>
      </c>
    </row>
    <row r="395" spans="1:13" ht="14.45" customHeight="1" x14ac:dyDescent="0.2">
      <c r="A395" s="711"/>
      <c r="B395" s="707"/>
      <c r="C395" s="708"/>
      <c r="D395" s="708"/>
      <c r="E395" s="709"/>
      <c r="F395" s="707"/>
      <c r="G395" s="708"/>
      <c r="H395" s="708"/>
      <c r="I395" s="708"/>
      <c r="J395" s="708"/>
      <c r="K395" s="710"/>
      <c r="L395" s="270"/>
      <c r="M395" s="706" t="str">
        <f t="shared" si="6"/>
        <v/>
      </c>
    </row>
    <row r="396" spans="1:13" ht="14.45" customHeight="1" x14ac:dyDescent="0.2">
      <c r="A396" s="711"/>
      <c r="B396" s="707"/>
      <c r="C396" s="708"/>
      <c r="D396" s="708"/>
      <c r="E396" s="709"/>
      <c r="F396" s="707"/>
      <c r="G396" s="708"/>
      <c r="H396" s="708"/>
      <c r="I396" s="708"/>
      <c r="J396" s="708"/>
      <c r="K396" s="710"/>
      <c r="L396" s="270"/>
      <c r="M396" s="706" t="str">
        <f t="shared" si="6"/>
        <v/>
      </c>
    </row>
    <row r="397" spans="1:13" ht="14.45" customHeight="1" x14ac:dyDescent="0.2">
      <c r="A397" s="711"/>
      <c r="B397" s="707"/>
      <c r="C397" s="708"/>
      <c r="D397" s="708"/>
      <c r="E397" s="709"/>
      <c r="F397" s="707"/>
      <c r="G397" s="708"/>
      <c r="H397" s="708"/>
      <c r="I397" s="708"/>
      <c r="J397" s="708"/>
      <c r="K397" s="710"/>
      <c r="L397" s="270"/>
      <c r="M397" s="706" t="str">
        <f t="shared" si="6"/>
        <v/>
      </c>
    </row>
    <row r="398" spans="1:13" ht="14.45" customHeight="1" x14ac:dyDescent="0.2">
      <c r="A398" s="711"/>
      <c r="B398" s="707"/>
      <c r="C398" s="708"/>
      <c r="D398" s="708"/>
      <c r="E398" s="709"/>
      <c r="F398" s="707"/>
      <c r="G398" s="708"/>
      <c r="H398" s="708"/>
      <c r="I398" s="708"/>
      <c r="J398" s="708"/>
      <c r="K398" s="710"/>
      <c r="L398" s="270"/>
      <c r="M398" s="706" t="str">
        <f t="shared" si="6"/>
        <v/>
      </c>
    </row>
    <row r="399" spans="1:13" ht="14.45" customHeight="1" x14ac:dyDescent="0.2">
      <c r="A399" s="711"/>
      <c r="B399" s="707"/>
      <c r="C399" s="708"/>
      <c r="D399" s="708"/>
      <c r="E399" s="709"/>
      <c r="F399" s="707"/>
      <c r="G399" s="708"/>
      <c r="H399" s="708"/>
      <c r="I399" s="708"/>
      <c r="J399" s="708"/>
      <c r="K399" s="710"/>
      <c r="L399" s="270"/>
      <c r="M399" s="706" t="str">
        <f t="shared" si="6"/>
        <v/>
      </c>
    </row>
    <row r="400" spans="1:13" ht="14.45" customHeight="1" x14ac:dyDescent="0.2">
      <c r="A400" s="711"/>
      <c r="B400" s="707"/>
      <c r="C400" s="708"/>
      <c r="D400" s="708"/>
      <c r="E400" s="709"/>
      <c r="F400" s="707"/>
      <c r="G400" s="708"/>
      <c r="H400" s="708"/>
      <c r="I400" s="708"/>
      <c r="J400" s="708"/>
      <c r="K400" s="710"/>
      <c r="L400" s="270"/>
      <c r="M400" s="706" t="str">
        <f t="shared" si="6"/>
        <v/>
      </c>
    </row>
    <row r="401" spans="1:13" ht="14.45" customHeight="1" x14ac:dyDescent="0.2">
      <c r="A401" s="711"/>
      <c r="B401" s="707"/>
      <c r="C401" s="708"/>
      <c r="D401" s="708"/>
      <c r="E401" s="709"/>
      <c r="F401" s="707"/>
      <c r="G401" s="708"/>
      <c r="H401" s="708"/>
      <c r="I401" s="708"/>
      <c r="J401" s="708"/>
      <c r="K401" s="710"/>
      <c r="L401" s="270"/>
      <c r="M401" s="706" t="str">
        <f t="shared" si="6"/>
        <v/>
      </c>
    </row>
    <row r="402" spans="1:13" ht="14.45" customHeight="1" x14ac:dyDescent="0.2">
      <c r="A402" s="711"/>
      <c r="B402" s="707"/>
      <c r="C402" s="708"/>
      <c r="D402" s="708"/>
      <c r="E402" s="709"/>
      <c r="F402" s="707"/>
      <c r="G402" s="708"/>
      <c r="H402" s="708"/>
      <c r="I402" s="708"/>
      <c r="J402" s="708"/>
      <c r="K402" s="710"/>
      <c r="L402" s="270"/>
      <c r="M402" s="706" t="str">
        <f t="shared" si="6"/>
        <v/>
      </c>
    </row>
    <row r="403" spans="1:13" ht="14.45" customHeight="1" x14ac:dyDescent="0.2">
      <c r="A403" s="711"/>
      <c r="B403" s="707"/>
      <c r="C403" s="708"/>
      <c r="D403" s="708"/>
      <c r="E403" s="709"/>
      <c r="F403" s="707"/>
      <c r="G403" s="708"/>
      <c r="H403" s="708"/>
      <c r="I403" s="708"/>
      <c r="J403" s="708"/>
      <c r="K403" s="710"/>
      <c r="L403" s="270"/>
      <c r="M403" s="706" t="str">
        <f t="shared" si="6"/>
        <v/>
      </c>
    </row>
    <row r="404" spans="1:13" ht="14.45" customHeight="1" x14ac:dyDescent="0.2">
      <c r="A404" s="711"/>
      <c r="B404" s="707"/>
      <c r="C404" s="708"/>
      <c r="D404" s="708"/>
      <c r="E404" s="709"/>
      <c r="F404" s="707"/>
      <c r="G404" s="708"/>
      <c r="H404" s="708"/>
      <c r="I404" s="708"/>
      <c r="J404" s="708"/>
      <c r="K404" s="710"/>
      <c r="L404" s="270"/>
      <c r="M404" s="706" t="str">
        <f t="shared" si="6"/>
        <v/>
      </c>
    </row>
    <row r="405" spans="1:13" ht="14.45" customHeight="1" x14ac:dyDescent="0.2">
      <c r="A405" s="711"/>
      <c r="B405" s="707"/>
      <c r="C405" s="708"/>
      <c r="D405" s="708"/>
      <c r="E405" s="709"/>
      <c r="F405" s="707"/>
      <c r="G405" s="708"/>
      <c r="H405" s="708"/>
      <c r="I405" s="708"/>
      <c r="J405" s="708"/>
      <c r="K405" s="710"/>
      <c r="L405" s="270"/>
      <c r="M405" s="706" t="str">
        <f t="shared" si="6"/>
        <v/>
      </c>
    </row>
    <row r="406" spans="1:13" ht="14.45" customHeight="1" x14ac:dyDescent="0.2">
      <c r="A406" s="711"/>
      <c r="B406" s="707"/>
      <c r="C406" s="708"/>
      <c r="D406" s="708"/>
      <c r="E406" s="709"/>
      <c r="F406" s="707"/>
      <c r="G406" s="708"/>
      <c r="H406" s="708"/>
      <c r="I406" s="708"/>
      <c r="J406" s="708"/>
      <c r="K406" s="710"/>
      <c r="L406" s="270"/>
      <c r="M406" s="706" t="str">
        <f t="shared" si="6"/>
        <v/>
      </c>
    </row>
    <row r="407" spans="1:13" ht="14.45" customHeight="1" x14ac:dyDescent="0.2">
      <c r="A407" s="711"/>
      <c r="B407" s="707"/>
      <c r="C407" s="708"/>
      <c r="D407" s="708"/>
      <c r="E407" s="709"/>
      <c r="F407" s="707"/>
      <c r="G407" s="708"/>
      <c r="H407" s="708"/>
      <c r="I407" s="708"/>
      <c r="J407" s="708"/>
      <c r="K407" s="710"/>
      <c r="L407" s="270"/>
      <c r="M407" s="706" t="str">
        <f t="shared" si="6"/>
        <v/>
      </c>
    </row>
    <row r="408" spans="1:13" ht="14.45" customHeight="1" x14ac:dyDescent="0.2">
      <c r="A408" s="711"/>
      <c r="B408" s="707"/>
      <c r="C408" s="708"/>
      <c r="D408" s="708"/>
      <c r="E408" s="709"/>
      <c r="F408" s="707"/>
      <c r="G408" s="708"/>
      <c r="H408" s="708"/>
      <c r="I408" s="708"/>
      <c r="J408" s="708"/>
      <c r="K408" s="710"/>
      <c r="L408" s="270"/>
      <c r="M408" s="706" t="str">
        <f t="shared" si="6"/>
        <v/>
      </c>
    </row>
    <row r="409" spans="1:13" ht="14.45" customHeight="1" x14ac:dyDescent="0.2">
      <c r="A409" s="711"/>
      <c r="B409" s="707"/>
      <c r="C409" s="708"/>
      <c r="D409" s="708"/>
      <c r="E409" s="709"/>
      <c r="F409" s="707"/>
      <c r="G409" s="708"/>
      <c r="H409" s="708"/>
      <c r="I409" s="708"/>
      <c r="J409" s="708"/>
      <c r="K409" s="710"/>
      <c r="L409" s="270"/>
      <c r="M409" s="706" t="str">
        <f t="shared" si="6"/>
        <v/>
      </c>
    </row>
    <row r="410" spans="1:13" ht="14.45" customHeight="1" x14ac:dyDescent="0.2">
      <c r="A410" s="711"/>
      <c r="B410" s="707"/>
      <c r="C410" s="708"/>
      <c r="D410" s="708"/>
      <c r="E410" s="709"/>
      <c r="F410" s="707"/>
      <c r="G410" s="708"/>
      <c r="H410" s="708"/>
      <c r="I410" s="708"/>
      <c r="J410" s="708"/>
      <c r="K410" s="710"/>
      <c r="L410" s="270"/>
      <c r="M410" s="706" t="str">
        <f t="shared" si="6"/>
        <v/>
      </c>
    </row>
    <row r="411" spans="1:13" ht="14.45" customHeight="1" x14ac:dyDescent="0.2">
      <c r="A411" s="711"/>
      <c r="B411" s="707"/>
      <c r="C411" s="708"/>
      <c r="D411" s="708"/>
      <c r="E411" s="709"/>
      <c r="F411" s="707"/>
      <c r="G411" s="708"/>
      <c r="H411" s="708"/>
      <c r="I411" s="708"/>
      <c r="J411" s="708"/>
      <c r="K411" s="710"/>
      <c r="L411" s="270"/>
      <c r="M411" s="706" t="str">
        <f t="shared" si="6"/>
        <v/>
      </c>
    </row>
    <row r="412" spans="1:13" ht="14.45" customHeight="1" x14ac:dyDescent="0.2">
      <c r="A412" s="711"/>
      <c r="B412" s="707"/>
      <c r="C412" s="708"/>
      <c r="D412" s="708"/>
      <c r="E412" s="709"/>
      <c r="F412" s="707"/>
      <c r="G412" s="708"/>
      <c r="H412" s="708"/>
      <c r="I412" s="708"/>
      <c r="J412" s="708"/>
      <c r="K412" s="710"/>
      <c r="L412" s="270"/>
      <c r="M412" s="706" t="str">
        <f t="shared" si="6"/>
        <v/>
      </c>
    </row>
    <row r="413" spans="1:13" ht="14.45" customHeight="1" x14ac:dyDescent="0.2">
      <c r="A413" s="711"/>
      <c r="B413" s="707"/>
      <c r="C413" s="708"/>
      <c r="D413" s="708"/>
      <c r="E413" s="709"/>
      <c r="F413" s="707"/>
      <c r="G413" s="708"/>
      <c r="H413" s="708"/>
      <c r="I413" s="708"/>
      <c r="J413" s="708"/>
      <c r="K413" s="710"/>
      <c r="L413" s="270"/>
      <c r="M413" s="706" t="str">
        <f t="shared" si="6"/>
        <v/>
      </c>
    </row>
    <row r="414" spans="1:13" ht="14.45" customHeight="1" x14ac:dyDescent="0.2">
      <c r="A414" s="711"/>
      <c r="B414" s="707"/>
      <c r="C414" s="708"/>
      <c r="D414" s="708"/>
      <c r="E414" s="709"/>
      <c r="F414" s="707"/>
      <c r="G414" s="708"/>
      <c r="H414" s="708"/>
      <c r="I414" s="708"/>
      <c r="J414" s="708"/>
      <c r="K414" s="710"/>
      <c r="L414" s="270"/>
      <c r="M414" s="706" t="str">
        <f t="shared" si="6"/>
        <v/>
      </c>
    </row>
    <row r="415" spans="1:13" ht="14.45" customHeight="1" x14ac:dyDescent="0.2">
      <c r="A415" s="711"/>
      <c r="B415" s="707"/>
      <c r="C415" s="708"/>
      <c r="D415" s="708"/>
      <c r="E415" s="709"/>
      <c r="F415" s="707"/>
      <c r="G415" s="708"/>
      <c r="H415" s="708"/>
      <c r="I415" s="708"/>
      <c r="J415" s="708"/>
      <c r="K415" s="710"/>
      <c r="L415" s="270"/>
      <c r="M415" s="706" t="str">
        <f t="shared" si="6"/>
        <v/>
      </c>
    </row>
    <row r="416" spans="1:13" ht="14.45" customHeight="1" x14ac:dyDescent="0.2">
      <c r="A416" s="711"/>
      <c r="B416" s="707"/>
      <c r="C416" s="708"/>
      <c r="D416" s="708"/>
      <c r="E416" s="709"/>
      <c r="F416" s="707"/>
      <c r="G416" s="708"/>
      <c r="H416" s="708"/>
      <c r="I416" s="708"/>
      <c r="J416" s="708"/>
      <c r="K416" s="710"/>
      <c r="L416" s="270"/>
      <c r="M416" s="706" t="str">
        <f t="shared" si="6"/>
        <v/>
      </c>
    </row>
    <row r="417" spans="1:13" ht="14.45" customHeight="1" x14ac:dyDescent="0.2">
      <c r="A417" s="711"/>
      <c r="B417" s="707"/>
      <c r="C417" s="708"/>
      <c r="D417" s="708"/>
      <c r="E417" s="709"/>
      <c r="F417" s="707"/>
      <c r="G417" s="708"/>
      <c r="H417" s="708"/>
      <c r="I417" s="708"/>
      <c r="J417" s="708"/>
      <c r="K417" s="710"/>
      <c r="L417" s="270"/>
      <c r="M417" s="706" t="str">
        <f t="shared" si="6"/>
        <v/>
      </c>
    </row>
    <row r="418" spans="1:13" ht="14.45" customHeight="1" x14ac:dyDescent="0.2">
      <c r="A418" s="711"/>
      <c r="B418" s="707"/>
      <c r="C418" s="708"/>
      <c r="D418" s="708"/>
      <c r="E418" s="709"/>
      <c r="F418" s="707"/>
      <c r="G418" s="708"/>
      <c r="H418" s="708"/>
      <c r="I418" s="708"/>
      <c r="J418" s="708"/>
      <c r="K418" s="710"/>
      <c r="L418" s="270"/>
      <c r="M418" s="706" t="str">
        <f t="shared" si="6"/>
        <v/>
      </c>
    </row>
    <row r="419" spans="1:13" ht="14.45" customHeight="1" x14ac:dyDescent="0.2">
      <c r="A419" s="711"/>
      <c r="B419" s="707"/>
      <c r="C419" s="708"/>
      <c r="D419" s="708"/>
      <c r="E419" s="709"/>
      <c r="F419" s="707"/>
      <c r="G419" s="708"/>
      <c r="H419" s="708"/>
      <c r="I419" s="708"/>
      <c r="J419" s="708"/>
      <c r="K419" s="710"/>
      <c r="L419" s="270"/>
      <c r="M419" s="706" t="str">
        <f t="shared" si="6"/>
        <v/>
      </c>
    </row>
    <row r="420" spans="1:13" ht="14.45" customHeight="1" x14ac:dyDescent="0.2">
      <c r="A420" s="711"/>
      <c r="B420" s="707"/>
      <c r="C420" s="708"/>
      <c r="D420" s="708"/>
      <c r="E420" s="709"/>
      <c r="F420" s="707"/>
      <c r="G420" s="708"/>
      <c r="H420" s="708"/>
      <c r="I420" s="708"/>
      <c r="J420" s="708"/>
      <c r="K420" s="710"/>
      <c r="L420" s="270"/>
      <c r="M420" s="706" t="str">
        <f t="shared" si="6"/>
        <v/>
      </c>
    </row>
    <row r="421" spans="1:13" ht="14.45" customHeight="1" x14ac:dyDescent="0.2">
      <c r="A421" s="711"/>
      <c r="B421" s="707"/>
      <c r="C421" s="708"/>
      <c r="D421" s="708"/>
      <c r="E421" s="709"/>
      <c r="F421" s="707"/>
      <c r="G421" s="708"/>
      <c r="H421" s="708"/>
      <c r="I421" s="708"/>
      <c r="J421" s="708"/>
      <c r="K421" s="710"/>
      <c r="L421" s="270"/>
      <c r="M421" s="706" t="str">
        <f t="shared" si="6"/>
        <v/>
      </c>
    </row>
    <row r="422" spans="1:13" ht="14.45" customHeight="1" x14ac:dyDescent="0.2">
      <c r="A422" s="711"/>
      <c r="B422" s="707"/>
      <c r="C422" s="708"/>
      <c r="D422" s="708"/>
      <c r="E422" s="709"/>
      <c r="F422" s="707"/>
      <c r="G422" s="708"/>
      <c r="H422" s="708"/>
      <c r="I422" s="708"/>
      <c r="J422" s="708"/>
      <c r="K422" s="710"/>
      <c r="L422" s="270"/>
      <c r="M422" s="706" t="str">
        <f t="shared" si="6"/>
        <v/>
      </c>
    </row>
    <row r="423" spans="1:13" ht="14.45" customHeight="1" x14ac:dyDescent="0.2">
      <c r="A423" s="711"/>
      <c r="B423" s="707"/>
      <c r="C423" s="708"/>
      <c r="D423" s="708"/>
      <c r="E423" s="709"/>
      <c r="F423" s="707"/>
      <c r="G423" s="708"/>
      <c r="H423" s="708"/>
      <c r="I423" s="708"/>
      <c r="J423" s="708"/>
      <c r="K423" s="710"/>
      <c r="L423" s="270"/>
      <c r="M423" s="706" t="str">
        <f t="shared" si="6"/>
        <v/>
      </c>
    </row>
    <row r="424" spans="1:13" ht="14.45" customHeight="1" x14ac:dyDescent="0.2">
      <c r="A424" s="711"/>
      <c r="B424" s="707"/>
      <c r="C424" s="708"/>
      <c r="D424" s="708"/>
      <c r="E424" s="709"/>
      <c r="F424" s="707"/>
      <c r="G424" s="708"/>
      <c r="H424" s="708"/>
      <c r="I424" s="708"/>
      <c r="J424" s="708"/>
      <c r="K424" s="710"/>
      <c r="L424" s="270"/>
      <c r="M424" s="706" t="str">
        <f t="shared" si="6"/>
        <v/>
      </c>
    </row>
    <row r="425" spans="1:13" ht="14.45" customHeight="1" x14ac:dyDescent="0.2">
      <c r="A425" s="711"/>
      <c r="B425" s="707"/>
      <c r="C425" s="708"/>
      <c r="D425" s="708"/>
      <c r="E425" s="709"/>
      <c r="F425" s="707"/>
      <c r="G425" s="708"/>
      <c r="H425" s="708"/>
      <c r="I425" s="708"/>
      <c r="J425" s="708"/>
      <c r="K425" s="710"/>
      <c r="L425" s="270"/>
      <c r="M425" s="706" t="str">
        <f t="shared" si="6"/>
        <v/>
      </c>
    </row>
    <row r="426" spans="1:13" ht="14.45" customHeight="1" x14ac:dyDescent="0.2">
      <c r="A426" s="711"/>
      <c r="B426" s="707"/>
      <c r="C426" s="708"/>
      <c r="D426" s="708"/>
      <c r="E426" s="709"/>
      <c r="F426" s="707"/>
      <c r="G426" s="708"/>
      <c r="H426" s="708"/>
      <c r="I426" s="708"/>
      <c r="J426" s="708"/>
      <c r="K426" s="710"/>
      <c r="L426" s="270"/>
      <c r="M426" s="706" t="str">
        <f t="shared" si="6"/>
        <v/>
      </c>
    </row>
    <row r="427" spans="1:13" ht="14.45" customHeight="1" x14ac:dyDescent="0.2">
      <c r="A427" s="711"/>
      <c r="B427" s="707"/>
      <c r="C427" s="708"/>
      <c r="D427" s="708"/>
      <c r="E427" s="709"/>
      <c r="F427" s="707"/>
      <c r="G427" s="708"/>
      <c r="H427" s="708"/>
      <c r="I427" s="708"/>
      <c r="J427" s="708"/>
      <c r="K427" s="710"/>
      <c r="L427" s="270"/>
      <c r="M427" s="706" t="str">
        <f t="shared" si="6"/>
        <v/>
      </c>
    </row>
    <row r="428" spans="1:13" ht="14.45" customHeight="1" x14ac:dyDescent="0.2">
      <c r="A428" s="711"/>
      <c r="B428" s="707"/>
      <c r="C428" s="708"/>
      <c r="D428" s="708"/>
      <c r="E428" s="709"/>
      <c r="F428" s="707"/>
      <c r="G428" s="708"/>
      <c r="H428" s="708"/>
      <c r="I428" s="708"/>
      <c r="J428" s="708"/>
      <c r="K428" s="710"/>
      <c r="L428" s="270"/>
      <c r="M428" s="706" t="str">
        <f t="shared" si="6"/>
        <v/>
      </c>
    </row>
    <row r="429" spans="1:13" ht="14.45" customHeight="1" x14ac:dyDescent="0.2">
      <c r="A429" s="711"/>
      <c r="B429" s="707"/>
      <c r="C429" s="708"/>
      <c r="D429" s="708"/>
      <c r="E429" s="709"/>
      <c r="F429" s="707"/>
      <c r="G429" s="708"/>
      <c r="H429" s="708"/>
      <c r="I429" s="708"/>
      <c r="J429" s="708"/>
      <c r="K429" s="710"/>
      <c r="L429" s="270"/>
      <c r="M429" s="706" t="str">
        <f t="shared" si="6"/>
        <v/>
      </c>
    </row>
    <row r="430" spans="1:13" ht="14.45" customHeight="1" x14ac:dyDescent="0.2">
      <c r="A430" s="711"/>
      <c r="B430" s="707"/>
      <c r="C430" s="708"/>
      <c r="D430" s="708"/>
      <c r="E430" s="709"/>
      <c r="F430" s="707"/>
      <c r="G430" s="708"/>
      <c r="H430" s="708"/>
      <c r="I430" s="708"/>
      <c r="J430" s="708"/>
      <c r="K430" s="710"/>
      <c r="L430" s="270"/>
      <c r="M430" s="706" t="str">
        <f t="shared" si="6"/>
        <v/>
      </c>
    </row>
    <row r="431" spans="1:13" ht="14.45" customHeight="1" x14ac:dyDescent="0.2">
      <c r="A431" s="711"/>
      <c r="B431" s="707"/>
      <c r="C431" s="708"/>
      <c r="D431" s="708"/>
      <c r="E431" s="709"/>
      <c r="F431" s="707"/>
      <c r="G431" s="708"/>
      <c r="H431" s="708"/>
      <c r="I431" s="708"/>
      <c r="J431" s="708"/>
      <c r="K431" s="710"/>
      <c r="L431" s="270"/>
      <c r="M431" s="706" t="str">
        <f t="shared" si="6"/>
        <v/>
      </c>
    </row>
    <row r="432" spans="1:13" ht="14.45" customHeight="1" x14ac:dyDescent="0.2">
      <c r="A432" s="711"/>
      <c r="B432" s="707"/>
      <c r="C432" s="708"/>
      <c r="D432" s="708"/>
      <c r="E432" s="709"/>
      <c r="F432" s="707"/>
      <c r="G432" s="708"/>
      <c r="H432" s="708"/>
      <c r="I432" s="708"/>
      <c r="J432" s="708"/>
      <c r="K432" s="710"/>
      <c r="L432" s="270"/>
      <c r="M432" s="706" t="str">
        <f t="shared" si="6"/>
        <v/>
      </c>
    </row>
    <row r="433" spans="1:13" ht="14.45" customHeight="1" x14ac:dyDescent="0.2">
      <c r="A433" s="711"/>
      <c r="B433" s="707"/>
      <c r="C433" s="708"/>
      <c r="D433" s="708"/>
      <c r="E433" s="709"/>
      <c r="F433" s="707"/>
      <c r="G433" s="708"/>
      <c r="H433" s="708"/>
      <c r="I433" s="708"/>
      <c r="J433" s="708"/>
      <c r="K433" s="710"/>
      <c r="L433" s="270"/>
      <c r="M433" s="706" t="str">
        <f t="shared" si="6"/>
        <v/>
      </c>
    </row>
    <row r="434" spans="1:13" ht="14.45" customHeight="1" x14ac:dyDescent="0.2">
      <c r="A434" s="711"/>
      <c r="B434" s="707"/>
      <c r="C434" s="708"/>
      <c r="D434" s="708"/>
      <c r="E434" s="709"/>
      <c r="F434" s="707"/>
      <c r="G434" s="708"/>
      <c r="H434" s="708"/>
      <c r="I434" s="708"/>
      <c r="J434" s="708"/>
      <c r="K434" s="710"/>
      <c r="L434" s="270"/>
      <c r="M434" s="706" t="str">
        <f t="shared" si="6"/>
        <v/>
      </c>
    </row>
    <row r="435" spans="1:13" ht="14.45" customHeight="1" x14ac:dyDescent="0.2">
      <c r="A435" s="711"/>
      <c r="B435" s="707"/>
      <c r="C435" s="708"/>
      <c r="D435" s="708"/>
      <c r="E435" s="709"/>
      <c r="F435" s="707"/>
      <c r="G435" s="708"/>
      <c r="H435" s="708"/>
      <c r="I435" s="708"/>
      <c r="J435" s="708"/>
      <c r="K435" s="710"/>
      <c r="L435" s="270"/>
      <c r="M435" s="706" t="str">
        <f t="shared" si="6"/>
        <v/>
      </c>
    </row>
    <row r="436" spans="1:13" ht="14.45" customHeight="1" x14ac:dyDescent="0.2">
      <c r="A436" s="711"/>
      <c r="B436" s="707"/>
      <c r="C436" s="708"/>
      <c r="D436" s="708"/>
      <c r="E436" s="709"/>
      <c r="F436" s="707"/>
      <c r="G436" s="708"/>
      <c r="H436" s="708"/>
      <c r="I436" s="708"/>
      <c r="J436" s="708"/>
      <c r="K436" s="710"/>
      <c r="L436" s="270"/>
      <c r="M436" s="706" t="str">
        <f t="shared" si="6"/>
        <v/>
      </c>
    </row>
    <row r="437" spans="1:13" ht="14.45" customHeight="1" x14ac:dyDescent="0.2">
      <c r="A437" s="711"/>
      <c r="B437" s="707"/>
      <c r="C437" s="708"/>
      <c r="D437" s="708"/>
      <c r="E437" s="709"/>
      <c r="F437" s="707"/>
      <c r="G437" s="708"/>
      <c r="H437" s="708"/>
      <c r="I437" s="708"/>
      <c r="J437" s="708"/>
      <c r="K437" s="710"/>
      <c r="L437" s="270"/>
      <c r="M437" s="706" t="str">
        <f t="shared" si="6"/>
        <v/>
      </c>
    </row>
    <row r="438" spans="1:13" ht="14.45" customHeight="1" x14ac:dyDescent="0.2">
      <c r="A438" s="711"/>
      <c r="B438" s="707"/>
      <c r="C438" s="708"/>
      <c r="D438" s="708"/>
      <c r="E438" s="709"/>
      <c r="F438" s="707"/>
      <c r="G438" s="708"/>
      <c r="H438" s="708"/>
      <c r="I438" s="708"/>
      <c r="J438" s="708"/>
      <c r="K438" s="710"/>
      <c r="L438" s="270"/>
      <c r="M438" s="706" t="str">
        <f t="shared" si="6"/>
        <v/>
      </c>
    </row>
    <row r="439" spans="1:13" ht="14.45" customHeight="1" x14ac:dyDescent="0.2">
      <c r="A439" s="711"/>
      <c r="B439" s="707"/>
      <c r="C439" s="708"/>
      <c r="D439" s="708"/>
      <c r="E439" s="709"/>
      <c r="F439" s="707"/>
      <c r="G439" s="708"/>
      <c r="H439" s="708"/>
      <c r="I439" s="708"/>
      <c r="J439" s="708"/>
      <c r="K439" s="710"/>
      <c r="L439" s="270"/>
      <c r="M439" s="706" t="str">
        <f t="shared" si="6"/>
        <v/>
      </c>
    </row>
    <row r="440" spans="1:13" ht="14.45" customHeight="1" x14ac:dyDescent="0.2">
      <c r="A440" s="711"/>
      <c r="B440" s="707"/>
      <c r="C440" s="708"/>
      <c r="D440" s="708"/>
      <c r="E440" s="709"/>
      <c r="F440" s="707"/>
      <c r="G440" s="708"/>
      <c r="H440" s="708"/>
      <c r="I440" s="708"/>
      <c r="J440" s="708"/>
      <c r="K440" s="710"/>
      <c r="L440" s="270"/>
      <c r="M440" s="706" t="str">
        <f t="shared" si="6"/>
        <v/>
      </c>
    </row>
    <row r="441" spans="1:13" ht="14.45" customHeight="1" x14ac:dyDescent="0.2">
      <c r="A441" s="711"/>
      <c r="B441" s="707"/>
      <c r="C441" s="708"/>
      <c r="D441" s="708"/>
      <c r="E441" s="709"/>
      <c r="F441" s="707"/>
      <c r="G441" s="708"/>
      <c r="H441" s="708"/>
      <c r="I441" s="708"/>
      <c r="J441" s="708"/>
      <c r="K441" s="710"/>
      <c r="L441" s="270"/>
      <c r="M441" s="706" t="str">
        <f t="shared" si="6"/>
        <v/>
      </c>
    </row>
    <row r="442" spans="1:13" ht="14.45" customHeight="1" x14ac:dyDescent="0.2">
      <c r="A442" s="711"/>
      <c r="B442" s="707"/>
      <c r="C442" s="708"/>
      <c r="D442" s="708"/>
      <c r="E442" s="709"/>
      <c r="F442" s="707"/>
      <c r="G442" s="708"/>
      <c r="H442" s="708"/>
      <c r="I442" s="708"/>
      <c r="J442" s="708"/>
      <c r="K442" s="710"/>
      <c r="L442" s="270"/>
      <c r="M442" s="706" t="str">
        <f t="shared" si="6"/>
        <v/>
      </c>
    </row>
    <row r="443" spans="1:13" ht="14.45" customHeight="1" x14ac:dyDescent="0.2">
      <c r="A443" s="711"/>
      <c r="B443" s="707"/>
      <c r="C443" s="708"/>
      <c r="D443" s="708"/>
      <c r="E443" s="709"/>
      <c r="F443" s="707"/>
      <c r="G443" s="708"/>
      <c r="H443" s="708"/>
      <c r="I443" s="708"/>
      <c r="J443" s="708"/>
      <c r="K443" s="710"/>
      <c r="L443" s="270"/>
      <c r="M443" s="706" t="str">
        <f t="shared" si="6"/>
        <v/>
      </c>
    </row>
    <row r="444" spans="1:13" ht="14.45" customHeight="1" x14ac:dyDescent="0.2">
      <c r="A444" s="711"/>
      <c r="B444" s="707"/>
      <c r="C444" s="708"/>
      <c r="D444" s="708"/>
      <c r="E444" s="709"/>
      <c r="F444" s="707"/>
      <c r="G444" s="708"/>
      <c r="H444" s="708"/>
      <c r="I444" s="708"/>
      <c r="J444" s="708"/>
      <c r="K444" s="710"/>
      <c r="L444" s="270"/>
      <c r="M444" s="706" t="str">
        <f t="shared" si="6"/>
        <v/>
      </c>
    </row>
    <row r="445" spans="1:13" ht="14.45" customHeight="1" x14ac:dyDescent="0.2">
      <c r="A445" s="711"/>
      <c r="B445" s="707"/>
      <c r="C445" s="708"/>
      <c r="D445" s="708"/>
      <c r="E445" s="709"/>
      <c r="F445" s="707"/>
      <c r="G445" s="708"/>
      <c r="H445" s="708"/>
      <c r="I445" s="708"/>
      <c r="J445" s="708"/>
      <c r="K445" s="710"/>
      <c r="L445" s="270"/>
      <c r="M445" s="706" t="str">
        <f t="shared" si="6"/>
        <v/>
      </c>
    </row>
    <row r="446" spans="1:13" ht="14.45" customHeight="1" x14ac:dyDescent="0.2">
      <c r="A446" s="711"/>
      <c r="B446" s="707"/>
      <c r="C446" s="708"/>
      <c r="D446" s="708"/>
      <c r="E446" s="709"/>
      <c r="F446" s="707"/>
      <c r="G446" s="708"/>
      <c r="H446" s="708"/>
      <c r="I446" s="708"/>
      <c r="J446" s="708"/>
      <c r="K446" s="710"/>
      <c r="L446" s="270"/>
      <c r="M446" s="706" t="str">
        <f t="shared" si="6"/>
        <v/>
      </c>
    </row>
    <row r="447" spans="1:13" ht="14.45" customHeight="1" x14ac:dyDescent="0.2">
      <c r="A447" s="711"/>
      <c r="B447" s="707"/>
      <c r="C447" s="708"/>
      <c r="D447" s="708"/>
      <c r="E447" s="709"/>
      <c r="F447" s="707"/>
      <c r="G447" s="708"/>
      <c r="H447" s="708"/>
      <c r="I447" s="708"/>
      <c r="J447" s="708"/>
      <c r="K447" s="710"/>
      <c r="L447" s="270"/>
      <c r="M447" s="706" t="str">
        <f t="shared" si="6"/>
        <v/>
      </c>
    </row>
    <row r="448" spans="1:13" ht="14.45" customHeight="1" x14ac:dyDescent="0.2">
      <c r="A448" s="711"/>
      <c r="B448" s="707"/>
      <c r="C448" s="708"/>
      <c r="D448" s="708"/>
      <c r="E448" s="709"/>
      <c r="F448" s="707"/>
      <c r="G448" s="708"/>
      <c r="H448" s="708"/>
      <c r="I448" s="708"/>
      <c r="J448" s="708"/>
      <c r="K448" s="710"/>
      <c r="L448" s="270"/>
      <c r="M448" s="706" t="str">
        <f t="shared" si="6"/>
        <v/>
      </c>
    </row>
    <row r="449" spans="1:13" ht="14.45" customHeight="1" x14ac:dyDescent="0.2">
      <c r="A449" s="711"/>
      <c r="B449" s="707"/>
      <c r="C449" s="708"/>
      <c r="D449" s="708"/>
      <c r="E449" s="709"/>
      <c r="F449" s="707"/>
      <c r="G449" s="708"/>
      <c r="H449" s="708"/>
      <c r="I449" s="708"/>
      <c r="J449" s="708"/>
      <c r="K449" s="710"/>
      <c r="L449" s="270"/>
      <c r="M449" s="706" t="str">
        <f t="shared" si="6"/>
        <v/>
      </c>
    </row>
    <row r="450" spans="1:13" ht="14.45" customHeight="1" x14ac:dyDescent="0.2">
      <c r="A450" s="711"/>
      <c r="B450" s="707"/>
      <c r="C450" s="708"/>
      <c r="D450" s="708"/>
      <c r="E450" s="709"/>
      <c r="F450" s="707"/>
      <c r="G450" s="708"/>
      <c r="H450" s="708"/>
      <c r="I450" s="708"/>
      <c r="J450" s="708"/>
      <c r="K450" s="710"/>
      <c r="L450" s="270"/>
      <c r="M450" s="706" t="str">
        <f t="shared" si="6"/>
        <v/>
      </c>
    </row>
    <row r="451" spans="1:13" ht="14.45" customHeight="1" x14ac:dyDescent="0.2">
      <c r="A451" s="711"/>
      <c r="B451" s="707"/>
      <c r="C451" s="708"/>
      <c r="D451" s="708"/>
      <c r="E451" s="709"/>
      <c r="F451" s="707"/>
      <c r="G451" s="708"/>
      <c r="H451" s="708"/>
      <c r="I451" s="708"/>
      <c r="J451" s="708"/>
      <c r="K451" s="710"/>
      <c r="L451" s="270"/>
      <c r="M451" s="706" t="str">
        <f t="shared" si="6"/>
        <v/>
      </c>
    </row>
    <row r="452" spans="1:13" ht="14.45" customHeight="1" x14ac:dyDescent="0.2">
      <c r="A452" s="711"/>
      <c r="B452" s="707"/>
      <c r="C452" s="708"/>
      <c r="D452" s="708"/>
      <c r="E452" s="709"/>
      <c r="F452" s="707"/>
      <c r="G452" s="708"/>
      <c r="H452" s="708"/>
      <c r="I452" s="708"/>
      <c r="J452" s="708"/>
      <c r="K452" s="710"/>
      <c r="L452" s="270"/>
      <c r="M452" s="706" t="str">
        <f t="shared" si="6"/>
        <v/>
      </c>
    </row>
    <row r="453" spans="1:13" ht="14.45" customHeight="1" x14ac:dyDescent="0.2">
      <c r="A453" s="711"/>
      <c r="B453" s="707"/>
      <c r="C453" s="708"/>
      <c r="D453" s="708"/>
      <c r="E453" s="709"/>
      <c r="F453" s="707"/>
      <c r="G453" s="708"/>
      <c r="H453" s="708"/>
      <c r="I453" s="708"/>
      <c r="J453" s="708"/>
      <c r="K453" s="710"/>
      <c r="L453" s="270"/>
      <c r="M453" s="706" t="str">
        <f t="shared" si="6"/>
        <v/>
      </c>
    </row>
    <row r="454" spans="1:13" ht="14.45" customHeight="1" x14ac:dyDescent="0.2">
      <c r="A454" s="711"/>
      <c r="B454" s="707"/>
      <c r="C454" s="708"/>
      <c r="D454" s="708"/>
      <c r="E454" s="709"/>
      <c r="F454" s="707"/>
      <c r="G454" s="708"/>
      <c r="H454" s="708"/>
      <c r="I454" s="708"/>
      <c r="J454" s="708"/>
      <c r="K454" s="710"/>
      <c r="L454" s="270"/>
      <c r="M454" s="706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1"/>
      <c r="B455" s="707"/>
      <c r="C455" s="708"/>
      <c r="D455" s="708"/>
      <c r="E455" s="709"/>
      <c r="F455" s="707"/>
      <c r="G455" s="708"/>
      <c r="H455" s="708"/>
      <c r="I455" s="708"/>
      <c r="J455" s="708"/>
      <c r="K455" s="710"/>
      <c r="L455" s="270"/>
      <c r="M455" s="706" t="str">
        <f t="shared" si="7"/>
        <v/>
      </c>
    </row>
    <row r="456" spans="1:13" ht="14.45" customHeight="1" x14ac:dyDescent="0.2">
      <c r="A456" s="711"/>
      <c r="B456" s="707"/>
      <c r="C456" s="708"/>
      <c r="D456" s="708"/>
      <c r="E456" s="709"/>
      <c r="F456" s="707"/>
      <c r="G456" s="708"/>
      <c r="H456" s="708"/>
      <c r="I456" s="708"/>
      <c r="J456" s="708"/>
      <c r="K456" s="710"/>
      <c r="L456" s="270"/>
      <c r="M456" s="706" t="str">
        <f t="shared" si="7"/>
        <v/>
      </c>
    </row>
    <row r="457" spans="1:13" ht="14.45" customHeight="1" x14ac:dyDescent="0.2">
      <c r="A457" s="711"/>
      <c r="B457" s="707"/>
      <c r="C457" s="708"/>
      <c r="D457" s="708"/>
      <c r="E457" s="709"/>
      <c r="F457" s="707"/>
      <c r="G457" s="708"/>
      <c r="H457" s="708"/>
      <c r="I457" s="708"/>
      <c r="J457" s="708"/>
      <c r="K457" s="710"/>
      <c r="L457" s="270"/>
      <c r="M457" s="706" t="str">
        <f t="shared" si="7"/>
        <v/>
      </c>
    </row>
    <row r="458" spans="1:13" ht="14.45" customHeight="1" x14ac:dyDescent="0.2">
      <c r="A458" s="711"/>
      <c r="B458" s="707"/>
      <c r="C458" s="708"/>
      <c r="D458" s="708"/>
      <c r="E458" s="709"/>
      <c r="F458" s="707"/>
      <c r="G458" s="708"/>
      <c r="H458" s="708"/>
      <c r="I458" s="708"/>
      <c r="J458" s="708"/>
      <c r="K458" s="710"/>
      <c r="L458" s="270"/>
      <c r="M458" s="706" t="str">
        <f t="shared" si="7"/>
        <v/>
      </c>
    </row>
    <row r="459" spans="1:13" ht="14.45" customHeight="1" x14ac:dyDescent="0.2">
      <c r="A459" s="711"/>
      <c r="B459" s="707"/>
      <c r="C459" s="708"/>
      <c r="D459" s="708"/>
      <c r="E459" s="709"/>
      <c r="F459" s="707"/>
      <c r="G459" s="708"/>
      <c r="H459" s="708"/>
      <c r="I459" s="708"/>
      <c r="J459" s="708"/>
      <c r="K459" s="710"/>
      <c r="L459" s="270"/>
      <c r="M459" s="706" t="str">
        <f t="shared" si="7"/>
        <v/>
      </c>
    </row>
    <row r="460" spans="1:13" ht="14.45" customHeight="1" x14ac:dyDescent="0.2">
      <c r="A460" s="711"/>
      <c r="B460" s="707"/>
      <c r="C460" s="708"/>
      <c r="D460" s="708"/>
      <c r="E460" s="709"/>
      <c r="F460" s="707"/>
      <c r="G460" s="708"/>
      <c r="H460" s="708"/>
      <c r="I460" s="708"/>
      <c r="J460" s="708"/>
      <c r="K460" s="710"/>
      <c r="L460" s="270"/>
      <c r="M460" s="706" t="str">
        <f t="shared" si="7"/>
        <v/>
      </c>
    </row>
    <row r="461" spans="1:13" ht="14.45" customHeight="1" x14ac:dyDescent="0.2">
      <c r="A461" s="711"/>
      <c r="B461" s="707"/>
      <c r="C461" s="708"/>
      <c r="D461" s="708"/>
      <c r="E461" s="709"/>
      <c r="F461" s="707"/>
      <c r="G461" s="708"/>
      <c r="H461" s="708"/>
      <c r="I461" s="708"/>
      <c r="J461" s="708"/>
      <c r="K461" s="710"/>
      <c r="L461" s="270"/>
      <c r="M461" s="706" t="str">
        <f t="shared" si="7"/>
        <v/>
      </c>
    </row>
    <row r="462" spans="1:13" ht="14.45" customHeight="1" x14ac:dyDescent="0.2">
      <c r="A462" s="711"/>
      <c r="B462" s="707"/>
      <c r="C462" s="708"/>
      <c r="D462" s="708"/>
      <c r="E462" s="709"/>
      <c r="F462" s="707"/>
      <c r="G462" s="708"/>
      <c r="H462" s="708"/>
      <c r="I462" s="708"/>
      <c r="J462" s="708"/>
      <c r="K462" s="710"/>
      <c r="L462" s="270"/>
      <c r="M462" s="706" t="str">
        <f t="shared" si="7"/>
        <v/>
      </c>
    </row>
    <row r="463" spans="1:13" ht="14.45" customHeight="1" x14ac:dyDescent="0.2">
      <c r="A463" s="711"/>
      <c r="B463" s="707"/>
      <c r="C463" s="708"/>
      <c r="D463" s="708"/>
      <c r="E463" s="709"/>
      <c r="F463" s="707"/>
      <c r="G463" s="708"/>
      <c r="H463" s="708"/>
      <c r="I463" s="708"/>
      <c r="J463" s="708"/>
      <c r="K463" s="710"/>
      <c r="L463" s="270"/>
      <c r="M463" s="706" t="str">
        <f t="shared" si="7"/>
        <v/>
      </c>
    </row>
    <row r="464" spans="1:13" ht="14.45" customHeight="1" x14ac:dyDescent="0.2">
      <c r="A464" s="711"/>
      <c r="B464" s="707"/>
      <c r="C464" s="708"/>
      <c r="D464" s="708"/>
      <c r="E464" s="709"/>
      <c r="F464" s="707"/>
      <c r="G464" s="708"/>
      <c r="H464" s="708"/>
      <c r="I464" s="708"/>
      <c r="J464" s="708"/>
      <c r="K464" s="710"/>
      <c r="L464" s="270"/>
      <c r="M464" s="706" t="str">
        <f t="shared" si="7"/>
        <v/>
      </c>
    </row>
    <row r="465" spans="1:13" ht="14.45" customHeight="1" x14ac:dyDescent="0.2">
      <c r="A465" s="711"/>
      <c r="B465" s="707"/>
      <c r="C465" s="708"/>
      <c r="D465" s="708"/>
      <c r="E465" s="709"/>
      <c r="F465" s="707"/>
      <c r="G465" s="708"/>
      <c r="H465" s="708"/>
      <c r="I465" s="708"/>
      <c r="J465" s="708"/>
      <c r="K465" s="710"/>
      <c r="L465" s="270"/>
      <c r="M465" s="706" t="str">
        <f t="shared" si="7"/>
        <v/>
      </c>
    </row>
    <row r="466" spans="1:13" ht="14.45" customHeight="1" x14ac:dyDescent="0.2">
      <c r="A466" s="711"/>
      <c r="B466" s="707"/>
      <c r="C466" s="708"/>
      <c r="D466" s="708"/>
      <c r="E466" s="709"/>
      <c r="F466" s="707"/>
      <c r="G466" s="708"/>
      <c r="H466" s="708"/>
      <c r="I466" s="708"/>
      <c r="J466" s="708"/>
      <c r="K466" s="710"/>
      <c r="L466" s="270"/>
      <c r="M466" s="706" t="str">
        <f t="shared" si="7"/>
        <v/>
      </c>
    </row>
    <row r="467" spans="1:13" ht="14.45" customHeight="1" x14ac:dyDescent="0.2">
      <c r="A467" s="711"/>
      <c r="B467" s="707"/>
      <c r="C467" s="708"/>
      <c r="D467" s="708"/>
      <c r="E467" s="709"/>
      <c r="F467" s="707"/>
      <c r="G467" s="708"/>
      <c r="H467" s="708"/>
      <c r="I467" s="708"/>
      <c r="J467" s="708"/>
      <c r="K467" s="710"/>
      <c r="L467" s="270"/>
      <c r="M467" s="706" t="str">
        <f t="shared" si="7"/>
        <v/>
      </c>
    </row>
    <row r="468" spans="1:13" ht="14.45" customHeight="1" x14ac:dyDescent="0.2">
      <c r="A468" s="711"/>
      <c r="B468" s="707"/>
      <c r="C468" s="708"/>
      <c r="D468" s="708"/>
      <c r="E468" s="709"/>
      <c r="F468" s="707"/>
      <c r="G468" s="708"/>
      <c r="H468" s="708"/>
      <c r="I468" s="708"/>
      <c r="J468" s="708"/>
      <c r="K468" s="710"/>
      <c r="L468" s="270"/>
      <c r="M468" s="706" t="str">
        <f t="shared" si="7"/>
        <v/>
      </c>
    </row>
    <row r="469" spans="1:13" ht="14.45" customHeight="1" x14ac:dyDescent="0.2">
      <c r="A469" s="711"/>
      <c r="B469" s="707"/>
      <c r="C469" s="708"/>
      <c r="D469" s="708"/>
      <c r="E469" s="709"/>
      <c r="F469" s="707"/>
      <c r="G469" s="708"/>
      <c r="H469" s="708"/>
      <c r="I469" s="708"/>
      <c r="J469" s="708"/>
      <c r="K469" s="710"/>
      <c r="L469" s="270"/>
      <c r="M469" s="706" t="str">
        <f t="shared" si="7"/>
        <v/>
      </c>
    </row>
    <row r="470" spans="1:13" ht="14.45" customHeight="1" x14ac:dyDescent="0.2">
      <c r="A470" s="711"/>
      <c r="B470" s="707"/>
      <c r="C470" s="708"/>
      <c r="D470" s="708"/>
      <c r="E470" s="709"/>
      <c r="F470" s="707"/>
      <c r="G470" s="708"/>
      <c r="H470" s="708"/>
      <c r="I470" s="708"/>
      <c r="J470" s="708"/>
      <c r="K470" s="710"/>
      <c r="L470" s="270"/>
      <c r="M470" s="706" t="str">
        <f t="shared" si="7"/>
        <v/>
      </c>
    </row>
    <row r="471" spans="1:13" ht="14.45" customHeight="1" x14ac:dyDescent="0.2">
      <c r="A471" s="711"/>
      <c r="B471" s="707"/>
      <c r="C471" s="708"/>
      <c r="D471" s="708"/>
      <c r="E471" s="709"/>
      <c r="F471" s="707"/>
      <c r="G471" s="708"/>
      <c r="H471" s="708"/>
      <c r="I471" s="708"/>
      <c r="J471" s="708"/>
      <c r="K471" s="710"/>
      <c r="L471" s="270"/>
      <c r="M471" s="706" t="str">
        <f t="shared" si="7"/>
        <v/>
      </c>
    </row>
    <row r="472" spans="1:13" ht="14.45" customHeight="1" x14ac:dyDescent="0.2">
      <c r="A472" s="711"/>
      <c r="B472" s="707"/>
      <c r="C472" s="708"/>
      <c r="D472" s="708"/>
      <c r="E472" s="709"/>
      <c r="F472" s="707"/>
      <c r="G472" s="708"/>
      <c r="H472" s="708"/>
      <c r="I472" s="708"/>
      <c r="J472" s="708"/>
      <c r="K472" s="710"/>
      <c r="L472" s="270"/>
      <c r="M472" s="706" t="str">
        <f t="shared" si="7"/>
        <v/>
      </c>
    </row>
    <row r="473" spans="1:13" ht="14.45" customHeight="1" x14ac:dyDescent="0.2">
      <c r="A473" s="711"/>
      <c r="B473" s="707"/>
      <c r="C473" s="708"/>
      <c r="D473" s="708"/>
      <c r="E473" s="709"/>
      <c r="F473" s="707"/>
      <c r="G473" s="708"/>
      <c r="H473" s="708"/>
      <c r="I473" s="708"/>
      <c r="J473" s="708"/>
      <c r="K473" s="710"/>
      <c r="L473" s="270"/>
      <c r="M473" s="706" t="str">
        <f t="shared" si="7"/>
        <v/>
      </c>
    </row>
    <row r="474" spans="1:13" ht="14.45" customHeight="1" x14ac:dyDescent="0.2">
      <c r="A474" s="711"/>
      <c r="B474" s="707"/>
      <c r="C474" s="708"/>
      <c r="D474" s="708"/>
      <c r="E474" s="709"/>
      <c r="F474" s="707"/>
      <c r="G474" s="708"/>
      <c r="H474" s="708"/>
      <c r="I474" s="708"/>
      <c r="J474" s="708"/>
      <c r="K474" s="710"/>
      <c r="L474" s="270"/>
      <c r="M474" s="706" t="str">
        <f t="shared" si="7"/>
        <v/>
      </c>
    </row>
    <row r="475" spans="1:13" ht="14.45" customHeight="1" x14ac:dyDescent="0.2">
      <c r="A475" s="711"/>
      <c r="B475" s="707"/>
      <c r="C475" s="708"/>
      <c r="D475" s="708"/>
      <c r="E475" s="709"/>
      <c r="F475" s="707"/>
      <c r="G475" s="708"/>
      <c r="H475" s="708"/>
      <c r="I475" s="708"/>
      <c r="J475" s="708"/>
      <c r="K475" s="710"/>
      <c r="L475" s="270"/>
      <c r="M475" s="706" t="str">
        <f t="shared" si="7"/>
        <v/>
      </c>
    </row>
    <row r="476" spans="1:13" ht="14.45" customHeight="1" x14ac:dyDescent="0.2">
      <c r="A476" s="711"/>
      <c r="B476" s="707"/>
      <c r="C476" s="708"/>
      <c r="D476" s="708"/>
      <c r="E476" s="709"/>
      <c r="F476" s="707"/>
      <c r="G476" s="708"/>
      <c r="H476" s="708"/>
      <c r="I476" s="708"/>
      <c r="J476" s="708"/>
      <c r="K476" s="710"/>
      <c r="L476" s="270"/>
      <c r="M476" s="706" t="str">
        <f t="shared" si="7"/>
        <v/>
      </c>
    </row>
    <row r="477" spans="1:13" ht="14.45" customHeight="1" x14ac:dyDescent="0.2">
      <c r="A477" s="711"/>
      <c r="B477" s="707"/>
      <c r="C477" s="708"/>
      <c r="D477" s="708"/>
      <c r="E477" s="709"/>
      <c r="F477" s="707"/>
      <c r="G477" s="708"/>
      <c r="H477" s="708"/>
      <c r="I477" s="708"/>
      <c r="J477" s="708"/>
      <c r="K477" s="710"/>
      <c r="L477" s="270"/>
      <c r="M477" s="706" t="str">
        <f t="shared" si="7"/>
        <v/>
      </c>
    </row>
    <row r="478" spans="1:13" ht="14.45" customHeight="1" x14ac:dyDescent="0.2">
      <c r="A478" s="711"/>
      <c r="B478" s="707"/>
      <c r="C478" s="708"/>
      <c r="D478" s="708"/>
      <c r="E478" s="709"/>
      <c r="F478" s="707"/>
      <c r="G478" s="708"/>
      <c r="H478" s="708"/>
      <c r="I478" s="708"/>
      <c r="J478" s="708"/>
      <c r="K478" s="710"/>
      <c r="L478" s="270"/>
      <c r="M478" s="706" t="str">
        <f t="shared" si="7"/>
        <v/>
      </c>
    </row>
    <row r="479" spans="1:13" ht="14.45" customHeight="1" x14ac:dyDescent="0.2">
      <c r="A479" s="711"/>
      <c r="B479" s="707"/>
      <c r="C479" s="708"/>
      <c r="D479" s="708"/>
      <c r="E479" s="709"/>
      <c r="F479" s="707"/>
      <c r="G479" s="708"/>
      <c r="H479" s="708"/>
      <c r="I479" s="708"/>
      <c r="J479" s="708"/>
      <c r="K479" s="710"/>
      <c r="L479" s="270"/>
      <c r="M479" s="706" t="str">
        <f t="shared" si="7"/>
        <v/>
      </c>
    </row>
    <row r="480" spans="1:13" ht="14.45" customHeight="1" x14ac:dyDescent="0.2">
      <c r="A480" s="711"/>
      <c r="B480" s="707"/>
      <c r="C480" s="708"/>
      <c r="D480" s="708"/>
      <c r="E480" s="709"/>
      <c r="F480" s="707"/>
      <c r="G480" s="708"/>
      <c r="H480" s="708"/>
      <c r="I480" s="708"/>
      <c r="J480" s="708"/>
      <c r="K480" s="710"/>
      <c r="L480" s="270"/>
      <c r="M480" s="706" t="str">
        <f t="shared" si="7"/>
        <v/>
      </c>
    </row>
    <row r="481" spans="1:13" ht="14.45" customHeight="1" x14ac:dyDescent="0.2">
      <c r="A481" s="711"/>
      <c r="B481" s="707"/>
      <c r="C481" s="708"/>
      <c r="D481" s="708"/>
      <c r="E481" s="709"/>
      <c r="F481" s="707"/>
      <c r="G481" s="708"/>
      <c r="H481" s="708"/>
      <c r="I481" s="708"/>
      <c r="J481" s="708"/>
      <c r="K481" s="710"/>
      <c r="L481" s="270"/>
      <c r="M481" s="706" t="str">
        <f t="shared" si="7"/>
        <v/>
      </c>
    </row>
    <row r="482" spans="1:13" ht="14.45" customHeight="1" x14ac:dyDescent="0.2">
      <c r="A482" s="711"/>
      <c r="B482" s="707"/>
      <c r="C482" s="708"/>
      <c r="D482" s="708"/>
      <c r="E482" s="709"/>
      <c r="F482" s="707"/>
      <c r="G482" s="708"/>
      <c r="H482" s="708"/>
      <c r="I482" s="708"/>
      <c r="J482" s="708"/>
      <c r="K482" s="710"/>
      <c r="L482" s="270"/>
      <c r="M482" s="706" t="str">
        <f t="shared" si="7"/>
        <v/>
      </c>
    </row>
    <row r="483" spans="1:13" ht="14.45" customHeight="1" x14ac:dyDescent="0.2">
      <c r="A483" s="711"/>
      <c r="B483" s="707"/>
      <c r="C483" s="708"/>
      <c r="D483" s="708"/>
      <c r="E483" s="709"/>
      <c r="F483" s="707"/>
      <c r="G483" s="708"/>
      <c r="H483" s="708"/>
      <c r="I483" s="708"/>
      <c r="J483" s="708"/>
      <c r="K483" s="710"/>
      <c r="L483" s="270"/>
      <c r="M483" s="706" t="str">
        <f t="shared" si="7"/>
        <v/>
      </c>
    </row>
    <row r="484" spans="1:13" ht="14.45" customHeight="1" x14ac:dyDescent="0.2">
      <c r="A484" s="711"/>
      <c r="B484" s="707"/>
      <c r="C484" s="708"/>
      <c r="D484" s="708"/>
      <c r="E484" s="709"/>
      <c r="F484" s="707"/>
      <c r="G484" s="708"/>
      <c r="H484" s="708"/>
      <c r="I484" s="708"/>
      <c r="J484" s="708"/>
      <c r="K484" s="710"/>
      <c r="L484" s="270"/>
      <c r="M484" s="706" t="str">
        <f t="shared" si="7"/>
        <v/>
      </c>
    </row>
    <row r="485" spans="1:13" ht="14.45" customHeight="1" x14ac:dyDescent="0.2">
      <c r="A485" s="711"/>
      <c r="B485" s="707"/>
      <c r="C485" s="708"/>
      <c r="D485" s="708"/>
      <c r="E485" s="709"/>
      <c r="F485" s="707"/>
      <c r="G485" s="708"/>
      <c r="H485" s="708"/>
      <c r="I485" s="708"/>
      <c r="J485" s="708"/>
      <c r="K485" s="710"/>
      <c r="L485" s="270"/>
      <c r="M485" s="706" t="str">
        <f t="shared" si="7"/>
        <v/>
      </c>
    </row>
    <row r="486" spans="1:13" ht="14.45" customHeight="1" x14ac:dyDescent="0.2">
      <c r="A486" s="711"/>
      <c r="B486" s="707"/>
      <c r="C486" s="708"/>
      <c r="D486" s="708"/>
      <c r="E486" s="709"/>
      <c r="F486" s="707"/>
      <c r="G486" s="708"/>
      <c r="H486" s="708"/>
      <c r="I486" s="708"/>
      <c r="J486" s="708"/>
      <c r="K486" s="710"/>
      <c r="L486" s="270"/>
      <c r="M486" s="706" t="str">
        <f t="shared" si="7"/>
        <v/>
      </c>
    </row>
    <row r="487" spans="1:13" ht="14.45" customHeight="1" x14ac:dyDescent="0.2">
      <c r="A487" s="711"/>
      <c r="B487" s="707"/>
      <c r="C487" s="708"/>
      <c r="D487" s="708"/>
      <c r="E487" s="709"/>
      <c r="F487" s="707"/>
      <c r="G487" s="708"/>
      <c r="H487" s="708"/>
      <c r="I487" s="708"/>
      <c r="J487" s="708"/>
      <c r="K487" s="710"/>
      <c r="L487" s="270"/>
      <c r="M487" s="706" t="str">
        <f t="shared" si="7"/>
        <v/>
      </c>
    </row>
    <row r="488" spans="1:13" ht="14.45" customHeight="1" x14ac:dyDescent="0.2">
      <c r="A488" s="711"/>
      <c r="B488" s="707"/>
      <c r="C488" s="708"/>
      <c r="D488" s="708"/>
      <c r="E488" s="709"/>
      <c r="F488" s="707"/>
      <c r="G488" s="708"/>
      <c r="H488" s="708"/>
      <c r="I488" s="708"/>
      <c r="J488" s="708"/>
      <c r="K488" s="710"/>
      <c r="L488" s="270"/>
      <c r="M488" s="706" t="str">
        <f t="shared" si="7"/>
        <v/>
      </c>
    </row>
    <row r="489" spans="1:13" ht="14.45" customHeight="1" x14ac:dyDescent="0.2">
      <c r="A489" s="711"/>
      <c r="B489" s="707"/>
      <c r="C489" s="708"/>
      <c r="D489" s="708"/>
      <c r="E489" s="709"/>
      <c r="F489" s="707"/>
      <c r="G489" s="708"/>
      <c r="H489" s="708"/>
      <c r="I489" s="708"/>
      <c r="J489" s="708"/>
      <c r="K489" s="710"/>
      <c r="L489" s="270"/>
      <c r="M489" s="706" t="str">
        <f t="shared" si="7"/>
        <v/>
      </c>
    </row>
    <row r="490" spans="1:13" ht="14.45" customHeight="1" x14ac:dyDescent="0.2">
      <c r="A490" s="711"/>
      <c r="B490" s="707"/>
      <c r="C490" s="708"/>
      <c r="D490" s="708"/>
      <c r="E490" s="709"/>
      <c r="F490" s="707"/>
      <c r="G490" s="708"/>
      <c r="H490" s="708"/>
      <c r="I490" s="708"/>
      <c r="J490" s="708"/>
      <c r="K490" s="710"/>
      <c r="L490" s="270"/>
      <c r="M490" s="706" t="str">
        <f t="shared" si="7"/>
        <v/>
      </c>
    </row>
    <row r="491" spans="1:13" ht="14.45" customHeight="1" x14ac:dyDescent="0.2">
      <c r="A491" s="711"/>
      <c r="B491" s="707"/>
      <c r="C491" s="708"/>
      <c r="D491" s="708"/>
      <c r="E491" s="709"/>
      <c r="F491" s="707"/>
      <c r="G491" s="708"/>
      <c r="H491" s="708"/>
      <c r="I491" s="708"/>
      <c r="J491" s="708"/>
      <c r="K491" s="710"/>
      <c r="L491" s="270"/>
      <c r="M491" s="706" t="str">
        <f t="shared" si="7"/>
        <v/>
      </c>
    </row>
    <row r="492" spans="1:13" ht="14.45" customHeight="1" x14ac:dyDescent="0.2">
      <c r="A492" s="711"/>
      <c r="B492" s="707"/>
      <c r="C492" s="708"/>
      <c r="D492" s="708"/>
      <c r="E492" s="709"/>
      <c r="F492" s="707"/>
      <c r="G492" s="708"/>
      <c r="H492" s="708"/>
      <c r="I492" s="708"/>
      <c r="J492" s="708"/>
      <c r="K492" s="710"/>
      <c r="L492" s="270"/>
      <c r="M492" s="706" t="str">
        <f t="shared" si="7"/>
        <v/>
      </c>
    </row>
    <row r="493" spans="1:13" ht="14.45" customHeight="1" x14ac:dyDescent="0.2">
      <c r="A493" s="711"/>
      <c r="B493" s="707"/>
      <c r="C493" s="708"/>
      <c r="D493" s="708"/>
      <c r="E493" s="709"/>
      <c r="F493" s="707"/>
      <c r="G493" s="708"/>
      <c r="H493" s="708"/>
      <c r="I493" s="708"/>
      <c r="J493" s="708"/>
      <c r="K493" s="710"/>
      <c r="L493" s="270"/>
      <c r="M493" s="706" t="str">
        <f t="shared" si="7"/>
        <v/>
      </c>
    </row>
    <row r="494" spans="1:13" ht="14.45" customHeight="1" x14ac:dyDescent="0.2">
      <c r="A494" s="711"/>
      <c r="B494" s="707"/>
      <c r="C494" s="708"/>
      <c r="D494" s="708"/>
      <c r="E494" s="709"/>
      <c r="F494" s="707"/>
      <c r="G494" s="708"/>
      <c r="H494" s="708"/>
      <c r="I494" s="708"/>
      <c r="J494" s="708"/>
      <c r="K494" s="710"/>
      <c r="L494" s="270"/>
      <c r="M494" s="706" t="str">
        <f t="shared" si="7"/>
        <v/>
      </c>
    </row>
    <row r="495" spans="1:13" ht="14.45" customHeight="1" x14ac:dyDescent="0.2">
      <c r="A495" s="711"/>
      <c r="B495" s="707"/>
      <c r="C495" s="708"/>
      <c r="D495" s="708"/>
      <c r="E495" s="709"/>
      <c r="F495" s="707"/>
      <c r="G495" s="708"/>
      <c r="H495" s="708"/>
      <c r="I495" s="708"/>
      <c r="J495" s="708"/>
      <c r="K495" s="710"/>
      <c r="L495" s="270"/>
      <c r="M495" s="706" t="str">
        <f t="shared" si="7"/>
        <v/>
      </c>
    </row>
    <row r="496" spans="1:13" ht="14.45" customHeight="1" x14ac:dyDescent="0.2">
      <c r="A496" s="711"/>
      <c r="B496" s="707"/>
      <c r="C496" s="708"/>
      <c r="D496" s="708"/>
      <c r="E496" s="709"/>
      <c r="F496" s="707"/>
      <c r="G496" s="708"/>
      <c r="H496" s="708"/>
      <c r="I496" s="708"/>
      <c r="J496" s="708"/>
      <c r="K496" s="710"/>
      <c r="L496" s="270"/>
      <c r="M496" s="706" t="str">
        <f t="shared" si="7"/>
        <v/>
      </c>
    </row>
    <row r="497" spans="1:13" ht="14.45" customHeight="1" x14ac:dyDescent="0.2">
      <c r="A497" s="711"/>
      <c r="B497" s="707"/>
      <c r="C497" s="708"/>
      <c r="D497" s="708"/>
      <c r="E497" s="709"/>
      <c r="F497" s="707"/>
      <c r="G497" s="708"/>
      <c r="H497" s="708"/>
      <c r="I497" s="708"/>
      <c r="J497" s="708"/>
      <c r="K497" s="710"/>
      <c r="L497" s="270"/>
      <c r="M497" s="706" t="str">
        <f t="shared" si="7"/>
        <v/>
      </c>
    </row>
    <row r="498" spans="1:13" ht="14.45" customHeight="1" x14ac:dyDescent="0.2">
      <c r="A498" s="711"/>
      <c r="B498" s="707"/>
      <c r="C498" s="708"/>
      <c r="D498" s="708"/>
      <c r="E498" s="709"/>
      <c r="F498" s="707"/>
      <c r="G498" s="708"/>
      <c r="H498" s="708"/>
      <c r="I498" s="708"/>
      <c r="J498" s="708"/>
      <c r="K498" s="710"/>
      <c r="L498" s="270"/>
      <c r="M498" s="706" t="str">
        <f t="shared" si="7"/>
        <v/>
      </c>
    </row>
    <row r="499" spans="1:13" ht="14.45" customHeight="1" x14ac:dyDescent="0.2">
      <c r="A499" s="711"/>
      <c r="B499" s="707"/>
      <c r="C499" s="708"/>
      <c r="D499" s="708"/>
      <c r="E499" s="709"/>
      <c r="F499" s="707"/>
      <c r="G499" s="708"/>
      <c r="H499" s="708"/>
      <c r="I499" s="708"/>
      <c r="J499" s="708"/>
      <c r="K499" s="710"/>
      <c r="L499" s="270"/>
      <c r="M499" s="706" t="str">
        <f t="shared" si="7"/>
        <v/>
      </c>
    </row>
    <row r="500" spans="1:13" ht="14.45" customHeight="1" x14ac:dyDescent="0.2">
      <c r="A500" s="711"/>
      <c r="B500" s="707"/>
      <c r="C500" s="708"/>
      <c r="D500" s="708"/>
      <c r="E500" s="709"/>
      <c r="F500" s="707"/>
      <c r="G500" s="708"/>
      <c r="H500" s="708"/>
      <c r="I500" s="708"/>
      <c r="J500" s="708"/>
      <c r="K500" s="710"/>
      <c r="L500" s="270"/>
      <c r="M500" s="706" t="str">
        <f t="shared" si="7"/>
        <v/>
      </c>
    </row>
    <row r="501" spans="1:13" ht="14.45" customHeight="1" x14ac:dyDescent="0.2">
      <c r="A501" s="711"/>
      <c r="B501" s="707"/>
      <c r="C501" s="708"/>
      <c r="D501" s="708"/>
      <c r="E501" s="709"/>
      <c r="F501" s="707"/>
      <c r="G501" s="708"/>
      <c r="H501" s="708"/>
      <c r="I501" s="708"/>
      <c r="J501" s="708"/>
      <c r="K501" s="710"/>
      <c r="L501" s="270"/>
      <c r="M501" s="706" t="str">
        <f t="shared" si="7"/>
        <v/>
      </c>
    </row>
    <row r="502" spans="1:13" ht="14.45" customHeight="1" x14ac:dyDescent="0.2">
      <c r="A502" s="711"/>
      <c r="B502" s="707"/>
      <c r="C502" s="708"/>
      <c r="D502" s="708"/>
      <c r="E502" s="709"/>
      <c r="F502" s="707"/>
      <c r="G502" s="708"/>
      <c r="H502" s="708"/>
      <c r="I502" s="708"/>
      <c r="J502" s="708"/>
      <c r="K502" s="710"/>
      <c r="L502" s="270"/>
      <c r="M502" s="706" t="str">
        <f t="shared" si="7"/>
        <v/>
      </c>
    </row>
    <row r="503" spans="1:13" ht="14.45" customHeight="1" x14ac:dyDescent="0.2">
      <c r="A503" s="711"/>
      <c r="B503" s="707"/>
      <c r="C503" s="708"/>
      <c r="D503" s="708"/>
      <c r="E503" s="709"/>
      <c r="F503" s="707"/>
      <c r="G503" s="708"/>
      <c r="H503" s="708"/>
      <c r="I503" s="708"/>
      <c r="J503" s="708"/>
      <c r="K503" s="710"/>
      <c r="L503" s="270"/>
      <c r="M503" s="706" t="str">
        <f t="shared" si="7"/>
        <v/>
      </c>
    </row>
    <row r="504" spans="1:13" ht="14.45" customHeight="1" x14ac:dyDescent="0.2">
      <c r="A504" s="711"/>
      <c r="B504" s="707"/>
      <c r="C504" s="708"/>
      <c r="D504" s="708"/>
      <c r="E504" s="709"/>
      <c r="F504" s="707"/>
      <c r="G504" s="708"/>
      <c r="H504" s="708"/>
      <c r="I504" s="708"/>
      <c r="J504" s="708"/>
      <c r="K504" s="710"/>
      <c r="L504" s="270"/>
      <c r="M504" s="706" t="str">
        <f t="shared" si="7"/>
        <v/>
      </c>
    </row>
    <row r="505" spans="1:13" ht="14.45" customHeight="1" x14ac:dyDescent="0.2">
      <c r="A505" s="711"/>
      <c r="B505" s="707"/>
      <c r="C505" s="708"/>
      <c r="D505" s="708"/>
      <c r="E505" s="709"/>
      <c r="F505" s="707"/>
      <c r="G505" s="708"/>
      <c r="H505" s="708"/>
      <c r="I505" s="708"/>
      <c r="J505" s="708"/>
      <c r="K505" s="710"/>
      <c r="L505" s="270"/>
      <c r="M505" s="706" t="str">
        <f t="shared" si="7"/>
        <v/>
      </c>
    </row>
    <row r="506" spans="1:13" ht="14.45" customHeight="1" x14ac:dyDescent="0.2">
      <c r="A506" s="711"/>
      <c r="B506" s="707"/>
      <c r="C506" s="708"/>
      <c r="D506" s="708"/>
      <c r="E506" s="709"/>
      <c r="F506" s="707"/>
      <c r="G506" s="708"/>
      <c r="H506" s="708"/>
      <c r="I506" s="708"/>
      <c r="J506" s="708"/>
      <c r="K506" s="710"/>
      <c r="L506" s="270"/>
      <c r="M506" s="706" t="str">
        <f t="shared" si="7"/>
        <v/>
      </c>
    </row>
    <row r="507" spans="1:13" ht="14.45" customHeight="1" x14ac:dyDescent="0.2">
      <c r="A507" s="711"/>
      <c r="B507" s="707"/>
      <c r="C507" s="708"/>
      <c r="D507" s="708"/>
      <c r="E507" s="709"/>
      <c r="F507" s="707"/>
      <c r="G507" s="708"/>
      <c r="H507" s="708"/>
      <c r="I507" s="708"/>
      <c r="J507" s="708"/>
      <c r="K507" s="710"/>
      <c r="L507" s="270"/>
      <c r="M507" s="706" t="str">
        <f t="shared" si="7"/>
        <v/>
      </c>
    </row>
    <row r="508" spans="1:13" ht="14.45" customHeight="1" x14ac:dyDescent="0.2">
      <c r="A508" s="711"/>
      <c r="B508" s="707"/>
      <c r="C508" s="708"/>
      <c r="D508" s="708"/>
      <c r="E508" s="709"/>
      <c r="F508" s="707"/>
      <c r="G508" s="708"/>
      <c r="H508" s="708"/>
      <c r="I508" s="708"/>
      <c r="J508" s="708"/>
      <c r="K508" s="710"/>
      <c r="L508" s="270"/>
      <c r="M508" s="706" t="str">
        <f t="shared" si="7"/>
        <v/>
      </c>
    </row>
    <row r="509" spans="1:13" ht="14.45" customHeight="1" x14ac:dyDescent="0.2">
      <c r="A509" s="711"/>
      <c r="B509" s="707"/>
      <c r="C509" s="708"/>
      <c r="D509" s="708"/>
      <c r="E509" s="709"/>
      <c r="F509" s="707"/>
      <c r="G509" s="708"/>
      <c r="H509" s="708"/>
      <c r="I509" s="708"/>
      <c r="J509" s="708"/>
      <c r="K509" s="710"/>
      <c r="L509" s="270"/>
      <c r="M509" s="706" t="str">
        <f t="shared" si="7"/>
        <v/>
      </c>
    </row>
    <row r="510" spans="1:13" ht="14.45" customHeight="1" x14ac:dyDescent="0.2">
      <c r="A510" s="711"/>
      <c r="B510" s="707"/>
      <c r="C510" s="708"/>
      <c r="D510" s="708"/>
      <c r="E510" s="709"/>
      <c r="F510" s="707"/>
      <c r="G510" s="708"/>
      <c r="H510" s="708"/>
      <c r="I510" s="708"/>
      <c r="J510" s="708"/>
      <c r="K510" s="710"/>
      <c r="L510" s="270"/>
      <c r="M510" s="706" t="str">
        <f t="shared" si="7"/>
        <v/>
      </c>
    </row>
    <row r="511" spans="1:13" ht="14.45" customHeight="1" x14ac:dyDescent="0.2">
      <c r="A511" s="711"/>
      <c r="B511" s="707"/>
      <c r="C511" s="708"/>
      <c r="D511" s="708"/>
      <c r="E511" s="709"/>
      <c r="F511" s="707"/>
      <c r="G511" s="708"/>
      <c r="H511" s="708"/>
      <c r="I511" s="708"/>
      <c r="J511" s="708"/>
      <c r="K511" s="710"/>
      <c r="L511" s="270"/>
      <c r="M511" s="706" t="str">
        <f t="shared" si="7"/>
        <v/>
      </c>
    </row>
    <row r="512" spans="1:13" ht="14.45" customHeight="1" x14ac:dyDescent="0.2">
      <c r="A512" s="711"/>
      <c r="B512" s="707"/>
      <c r="C512" s="708"/>
      <c r="D512" s="708"/>
      <c r="E512" s="709"/>
      <c r="F512" s="707"/>
      <c r="G512" s="708"/>
      <c r="H512" s="708"/>
      <c r="I512" s="708"/>
      <c r="J512" s="708"/>
      <c r="K512" s="710"/>
      <c r="L512" s="270"/>
      <c r="M512" s="706" t="str">
        <f t="shared" si="7"/>
        <v/>
      </c>
    </row>
    <row r="513" spans="1:13" ht="14.45" customHeight="1" x14ac:dyDescent="0.2">
      <c r="A513" s="711"/>
      <c r="B513" s="707"/>
      <c r="C513" s="708"/>
      <c r="D513" s="708"/>
      <c r="E513" s="709"/>
      <c r="F513" s="707"/>
      <c r="G513" s="708"/>
      <c r="H513" s="708"/>
      <c r="I513" s="708"/>
      <c r="J513" s="708"/>
      <c r="K513" s="710"/>
      <c r="L513" s="270"/>
      <c r="M513" s="706" t="str">
        <f t="shared" si="7"/>
        <v/>
      </c>
    </row>
    <row r="514" spans="1:13" ht="14.45" customHeight="1" x14ac:dyDescent="0.2">
      <c r="A514" s="711"/>
      <c r="B514" s="707"/>
      <c r="C514" s="708"/>
      <c r="D514" s="708"/>
      <c r="E514" s="709"/>
      <c r="F514" s="707"/>
      <c r="G514" s="708"/>
      <c r="H514" s="708"/>
      <c r="I514" s="708"/>
      <c r="J514" s="708"/>
      <c r="K514" s="710"/>
      <c r="L514" s="270"/>
      <c r="M514" s="706" t="str">
        <f t="shared" si="7"/>
        <v/>
      </c>
    </row>
    <row r="515" spans="1:13" ht="14.45" customHeight="1" x14ac:dyDescent="0.2">
      <c r="A515" s="711"/>
      <c r="B515" s="707"/>
      <c r="C515" s="708"/>
      <c r="D515" s="708"/>
      <c r="E515" s="709"/>
      <c r="F515" s="707"/>
      <c r="G515" s="708"/>
      <c r="H515" s="708"/>
      <c r="I515" s="708"/>
      <c r="J515" s="708"/>
      <c r="K515" s="710"/>
      <c r="L515" s="270"/>
      <c r="M515" s="706" t="str">
        <f t="shared" si="7"/>
        <v/>
      </c>
    </row>
    <row r="516" spans="1:13" ht="14.45" customHeight="1" x14ac:dyDescent="0.2">
      <c r="A516" s="711"/>
      <c r="B516" s="707"/>
      <c r="C516" s="708"/>
      <c r="D516" s="708"/>
      <c r="E516" s="709"/>
      <c r="F516" s="707"/>
      <c r="G516" s="708"/>
      <c r="H516" s="708"/>
      <c r="I516" s="708"/>
      <c r="J516" s="708"/>
      <c r="K516" s="710"/>
      <c r="L516" s="270"/>
      <c r="M516" s="706" t="str">
        <f t="shared" si="7"/>
        <v/>
      </c>
    </row>
    <row r="517" spans="1:13" ht="14.45" customHeight="1" x14ac:dyDescent="0.2">
      <c r="A517" s="711"/>
      <c r="B517" s="707"/>
      <c r="C517" s="708"/>
      <c r="D517" s="708"/>
      <c r="E517" s="709"/>
      <c r="F517" s="707"/>
      <c r="G517" s="708"/>
      <c r="H517" s="708"/>
      <c r="I517" s="708"/>
      <c r="J517" s="708"/>
      <c r="K517" s="710"/>
      <c r="L517" s="270"/>
      <c r="M517" s="706" t="str">
        <f t="shared" si="7"/>
        <v/>
      </c>
    </row>
    <row r="518" spans="1:13" ht="14.45" customHeight="1" x14ac:dyDescent="0.2">
      <c r="A518" s="711"/>
      <c r="B518" s="707"/>
      <c r="C518" s="708"/>
      <c r="D518" s="708"/>
      <c r="E518" s="709"/>
      <c r="F518" s="707"/>
      <c r="G518" s="708"/>
      <c r="H518" s="708"/>
      <c r="I518" s="708"/>
      <c r="J518" s="708"/>
      <c r="K518" s="710"/>
      <c r="L518" s="270"/>
      <c r="M518" s="706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1"/>
      <c r="B519" s="707"/>
      <c r="C519" s="708"/>
      <c r="D519" s="708"/>
      <c r="E519" s="709"/>
      <c r="F519" s="707"/>
      <c r="G519" s="708"/>
      <c r="H519" s="708"/>
      <c r="I519" s="708"/>
      <c r="J519" s="708"/>
      <c r="K519" s="710"/>
      <c r="L519" s="270"/>
      <c r="M519" s="706" t="str">
        <f t="shared" si="8"/>
        <v/>
      </c>
    </row>
    <row r="520" spans="1:13" ht="14.45" customHeight="1" x14ac:dyDescent="0.2">
      <c r="A520" s="711"/>
      <c r="B520" s="707"/>
      <c r="C520" s="708"/>
      <c r="D520" s="708"/>
      <c r="E520" s="709"/>
      <c r="F520" s="707"/>
      <c r="G520" s="708"/>
      <c r="H520" s="708"/>
      <c r="I520" s="708"/>
      <c r="J520" s="708"/>
      <c r="K520" s="710"/>
      <c r="L520" s="270"/>
      <c r="M520" s="706" t="str">
        <f t="shared" si="8"/>
        <v/>
      </c>
    </row>
    <row r="521" spans="1:13" ht="14.45" customHeight="1" x14ac:dyDescent="0.2">
      <c r="A521" s="711"/>
      <c r="B521" s="707"/>
      <c r="C521" s="708"/>
      <c r="D521" s="708"/>
      <c r="E521" s="709"/>
      <c r="F521" s="707"/>
      <c r="G521" s="708"/>
      <c r="H521" s="708"/>
      <c r="I521" s="708"/>
      <c r="J521" s="708"/>
      <c r="K521" s="710"/>
      <c r="L521" s="270"/>
      <c r="M521" s="706" t="str">
        <f t="shared" si="8"/>
        <v/>
      </c>
    </row>
    <row r="522" spans="1:13" ht="14.45" customHeight="1" x14ac:dyDescent="0.2">
      <c r="A522" s="711"/>
      <c r="B522" s="707"/>
      <c r="C522" s="708"/>
      <c r="D522" s="708"/>
      <c r="E522" s="709"/>
      <c r="F522" s="707"/>
      <c r="G522" s="708"/>
      <c r="H522" s="708"/>
      <c r="I522" s="708"/>
      <c r="J522" s="708"/>
      <c r="K522" s="710"/>
      <c r="L522" s="270"/>
      <c r="M522" s="706" t="str">
        <f t="shared" si="8"/>
        <v/>
      </c>
    </row>
    <row r="523" spans="1:13" ht="14.45" customHeight="1" x14ac:dyDescent="0.2">
      <c r="A523" s="711"/>
      <c r="B523" s="707"/>
      <c r="C523" s="708"/>
      <c r="D523" s="708"/>
      <c r="E523" s="709"/>
      <c r="F523" s="707"/>
      <c r="G523" s="708"/>
      <c r="H523" s="708"/>
      <c r="I523" s="708"/>
      <c r="J523" s="708"/>
      <c r="K523" s="710"/>
      <c r="L523" s="270"/>
      <c r="M523" s="706" t="str">
        <f t="shared" si="8"/>
        <v/>
      </c>
    </row>
    <row r="524" spans="1:13" ht="14.45" customHeight="1" x14ac:dyDescent="0.2">
      <c r="A524" s="711"/>
      <c r="B524" s="707"/>
      <c r="C524" s="708"/>
      <c r="D524" s="708"/>
      <c r="E524" s="709"/>
      <c r="F524" s="707"/>
      <c r="G524" s="708"/>
      <c r="H524" s="708"/>
      <c r="I524" s="708"/>
      <c r="J524" s="708"/>
      <c r="K524" s="710"/>
      <c r="L524" s="270"/>
      <c r="M524" s="706" t="str">
        <f t="shared" si="8"/>
        <v/>
      </c>
    </row>
    <row r="525" spans="1:13" ht="14.45" customHeight="1" x14ac:dyDescent="0.2">
      <c r="A525" s="711"/>
      <c r="B525" s="707"/>
      <c r="C525" s="708"/>
      <c r="D525" s="708"/>
      <c r="E525" s="709"/>
      <c r="F525" s="707"/>
      <c r="G525" s="708"/>
      <c r="H525" s="708"/>
      <c r="I525" s="708"/>
      <c r="J525" s="708"/>
      <c r="K525" s="710"/>
      <c r="L525" s="270"/>
      <c r="M525" s="706" t="str">
        <f t="shared" si="8"/>
        <v/>
      </c>
    </row>
    <row r="526" spans="1:13" ht="14.45" customHeight="1" x14ac:dyDescent="0.2">
      <c r="A526" s="711"/>
      <c r="B526" s="707"/>
      <c r="C526" s="708"/>
      <c r="D526" s="708"/>
      <c r="E526" s="709"/>
      <c r="F526" s="707"/>
      <c r="G526" s="708"/>
      <c r="H526" s="708"/>
      <c r="I526" s="708"/>
      <c r="J526" s="708"/>
      <c r="K526" s="710"/>
      <c r="L526" s="270"/>
      <c r="M526" s="706" t="str">
        <f t="shared" si="8"/>
        <v/>
      </c>
    </row>
    <row r="527" spans="1:13" ht="14.45" customHeight="1" x14ac:dyDescent="0.2">
      <c r="A527" s="711"/>
      <c r="B527" s="707"/>
      <c r="C527" s="708"/>
      <c r="D527" s="708"/>
      <c r="E527" s="709"/>
      <c r="F527" s="707"/>
      <c r="G527" s="708"/>
      <c r="H527" s="708"/>
      <c r="I527" s="708"/>
      <c r="J527" s="708"/>
      <c r="K527" s="710"/>
      <c r="L527" s="270"/>
      <c r="M527" s="706" t="str">
        <f t="shared" si="8"/>
        <v/>
      </c>
    </row>
    <row r="528" spans="1:13" ht="14.45" customHeight="1" x14ac:dyDescent="0.2">
      <c r="A528" s="711"/>
      <c r="B528" s="707"/>
      <c r="C528" s="708"/>
      <c r="D528" s="708"/>
      <c r="E528" s="709"/>
      <c r="F528" s="707"/>
      <c r="G528" s="708"/>
      <c r="H528" s="708"/>
      <c r="I528" s="708"/>
      <c r="J528" s="708"/>
      <c r="K528" s="710"/>
      <c r="L528" s="270"/>
      <c r="M528" s="706" t="str">
        <f t="shared" si="8"/>
        <v/>
      </c>
    </row>
    <row r="529" spans="1:13" ht="14.45" customHeight="1" x14ac:dyDescent="0.2">
      <c r="A529" s="711"/>
      <c r="B529" s="707"/>
      <c r="C529" s="708"/>
      <c r="D529" s="708"/>
      <c r="E529" s="709"/>
      <c r="F529" s="707"/>
      <c r="G529" s="708"/>
      <c r="H529" s="708"/>
      <c r="I529" s="708"/>
      <c r="J529" s="708"/>
      <c r="K529" s="710"/>
      <c r="L529" s="270"/>
      <c r="M529" s="706" t="str">
        <f t="shared" si="8"/>
        <v/>
      </c>
    </row>
    <row r="530" spans="1:13" ht="14.45" customHeight="1" x14ac:dyDescent="0.2">
      <c r="A530" s="711"/>
      <c r="B530" s="707"/>
      <c r="C530" s="708"/>
      <c r="D530" s="708"/>
      <c r="E530" s="709"/>
      <c r="F530" s="707"/>
      <c r="G530" s="708"/>
      <c r="H530" s="708"/>
      <c r="I530" s="708"/>
      <c r="J530" s="708"/>
      <c r="K530" s="710"/>
      <c r="L530" s="270"/>
      <c r="M530" s="706" t="str">
        <f t="shared" si="8"/>
        <v/>
      </c>
    </row>
    <row r="531" spans="1:13" ht="14.45" customHeight="1" x14ac:dyDescent="0.2">
      <c r="A531" s="711"/>
      <c r="B531" s="707"/>
      <c r="C531" s="708"/>
      <c r="D531" s="708"/>
      <c r="E531" s="709"/>
      <c r="F531" s="707"/>
      <c r="G531" s="708"/>
      <c r="H531" s="708"/>
      <c r="I531" s="708"/>
      <c r="J531" s="708"/>
      <c r="K531" s="710"/>
      <c r="L531" s="270"/>
      <c r="M531" s="706" t="str">
        <f t="shared" si="8"/>
        <v/>
      </c>
    </row>
    <row r="532" spans="1:13" ht="14.45" customHeight="1" x14ac:dyDescent="0.2">
      <c r="A532" s="711"/>
      <c r="B532" s="707"/>
      <c r="C532" s="708"/>
      <c r="D532" s="708"/>
      <c r="E532" s="709"/>
      <c r="F532" s="707"/>
      <c r="G532" s="708"/>
      <c r="H532" s="708"/>
      <c r="I532" s="708"/>
      <c r="J532" s="708"/>
      <c r="K532" s="710"/>
      <c r="L532" s="270"/>
      <c r="M532" s="706" t="str">
        <f t="shared" si="8"/>
        <v/>
      </c>
    </row>
    <row r="533" spans="1:13" ht="14.45" customHeight="1" x14ac:dyDescent="0.2">
      <c r="A533" s="711"/>
      <c r="B533" s="707"/>
      <c r="C533" s="708"/>
      <c r="D533" s="708"/>
      <c r="E533" s="709"/>
      <c r="F533" s="707"/>
      <c r="G533" s="708"/>
      <c r="H533" s="708"/>
      <c r="I533" s="708"/>
      <c r="J533" s="708"/>
      <c r="K533" s="710"/>
      <c r="L533" s="270"/>
      <c r="M533" s="706" t="str">
        <f t="shared" si="8"/>
        <v/>
      </c>
    </row>
    <row r="534" spans="1:13" ht="14.45" customHeight="1" x14ac:dyDescent="0.2">
      <c r="A534" s="711"/>
      <c r="B534" s="707"/>
      <c r="C534" s="708"/>
      <c r="D534" s="708"/>
      <c r="E534" s="709"/>
      <c r="F534" s="707"/>
      <c r="G534" s="708"/>
      <c r="H534" s="708"/>
      <c r="I534" s="708"/>
      <c r="J534" s="708"/>
      <c r="K534" s="710"/>
      <c r="L534" s="270"/>
      <c r="M534" s="706" t="str">
        <f t="shared" si="8"/>
        <v/>
      </c>
    </row>
    <row r="535" spans="1:13" ht="14.45" customHeight="1" x14ac:dyDescent="0.2">
      <c r="A535" s="711"/>
      <c r="B535" s="707"/>
      <c r="C535" s="708"/>
      <c r="D535" s="708"/>
      <c r="E535" s="709"/>
      <c r="F535" s="707"/>
      <c r="G535" s="708"/>
      <c r="H535" s="708"/>
      <c r="I535" s="708"/>
      <c r="J535" s="708"/>
      <c r="K535" s="710"/>
      <c r="L535" s="270"/>
      <c r="M535" s="706" t="str">
        <f t="shared" si="8"/>
        <v/>
      </c>
    </row>
    <row r="536" spans="1:13" ht="14.45" customHeight="1" x14ac:dyDescent="0.2">
      <c r="A536" s="711"/>
      <c r="B536" s="707"/>
      <c r="C536" s="708"/>
      <c r="D536" s="708"/>
      <c r="E536" s="709"/>
      <c r="F536" s="707"/>
      <c r="G536" s="708"/>
      <c r="H536" s="708"/>
      <c r="I536" s="708"/>
      <c r="J536" s="708"/>
      <c r="K536" s="710"/>
      <c r="L536" s="270"/>
      <c r="M536" s="706" t="str">
        <f t="shared" si="8"/>
        <v/>
      </c>
    </row>
    <row r="537" spans="1:13" ht="14.45" customHeight="1" x14ac:dyDescent="0.2">
      <c r="A537" s="711"/>
      <c r="B537" s="707"/>
      <c r="C537" s="708"/>
      <c r="D537" s="708"/>
      <c r="E537" s="709"/>
      <c r="F537" s="707"/>
      <c r="G537" s="708"/>
      <c r="H537" s="708"/>
      <c r="I537" s="708"/>
      <c r="J537" s="708"/>
      <c r="K537" s="710"/>
      <c r="L537" s="270"/>
      <c r="M537" s="706" t="str">
        <f t="shared" si="8"/>
        <v/>
      </c>
    </row>
    <row r="538" spans="1:13" ht="14.45" customHeight="1" x14ac:dyDescent="0.2">
      <c r="A538" s="711"/>
      <c r="B538" s="707"/>
      <c r="C538" s="708"/>
      <c r="D538" s="708"/>
      <c r="E538" s="709"/>
      <c r="F538" s="707"/>
      <c r="G538" s="708"/>
      <c r="H538" s="708"/>
      <c r="I538" s="708"/>
      <c r="J538" s="708"/>
      <c r="K538" s="710"/>
      <c r="L538" s="270"/>
      <c r="M538" s="706" t="str">
        <f t="shared" si="8"/>
        <v/>
      </c>
    </row>
    <row r="539" spans="1:13" ht="14.45" customHeight="1" x14ac:dyDescent="0.2">
      <c r="A539" s="711"/>
      <c r="B539" s="707"/>
      <c r="C539" s="708"/>
      <c r="D539" s="708"/>
      <c r="E539" s="709"/>
      <c r="F539" s="707"/>
      <c r="G539" s="708"/>
      <c r="H539" s="708"/>
      <c r="I539" s="708"/>
      <c r="J539" s="708"/>
      <c r="K539" s="710"/>
      <c r="L539" s="270"/>
      <c r="M539" s="706" t="str">
        <f t="shared" si="8"/>
        <v/>
      </c>
    </row>
    <row r="540" spans="1:13" ht="14.45" customHeight="1" x14ac:dyDescent="0.2">
      <c r="A540" s="711"/>
      <c r="B540" s="707"/>
      <c r="C540" s="708"/>
      <c r="D540" s="708"/>
      <c r="E540" s="709"/>
      <c r="F540" s="707"/>
      <c r="G540" s="708"/>
      <c r="H540" s="708"/>
      <c r="I540" s="708"/>
      <c r="J540" s="708"/>
      <c r="K540" s="710"/>
      <c r="L540" s="270"/>
      <c r="M540" s="706" t="str">
        <f t="shared" si="8"/>
        <v/>
      </c>
    </row>
    <row r="541" spans="1:13" ht="14.45" customHeight="1" x14ac:dyDescent="0.2">
      <c r="A541" s="711"/>
      <c r="B541" s="707"/>
      <c r="C541" s="708"/>
      <c r="D541" s="708"/>
      <c r="E541" s="709"/>
      <c r="F541" s="707"/>
      <c r="G541" s="708"/>
      <c r="H541" s="708"/>
      <c r="I541" s="708"/>
      <c r="J541" s="708"/>
      <c r="K541" s="710"/>
      <c r="L541" s="270"/>
      <c r="M541" s="706" t="str">
        <f t="shared" si="8"/>
        <v/>
      </c>
    </row>
    <row r="542" spans="1:13" ht="14.45" customHeight="1" x14ac:dyDescent="0.2">
      <c r="A542" s="711"/>
      <c r="B542" s="707"/>
      <c r="C542" s="708"/>
      <c r="D542" s="708"/>
      <c r="E542" s="709"/>
      <c r="F542" s="707"/>
      <c r="G542" s="708"/>
      <c r="H542" s="708"/>
      <c r="I542" s="708"/>
      <c r="J542" s="708"/>
      <c r="K542" s="710"/>
      <c r="L542" s="270"/>
      <c r="M542" s="706" t="str">
        <f t="shared" si="8"/>
        <v/>
      </c>
    </row>
    <row r="543" spans="1:13" ht="14.45" customHeight="1" x14ac:dyDescent="0.2">
      <c r="A543" s="711"/>
      <c r="B543" s="707"/>
      <c r="C543" s="708"/>
      <c r="D543" s="708"/>
      <c r="E543" s="709"/>
      <c r="F543" s="707"/>
      <c r="G543" s="708"/>
      <c r="H543" s="708"/>
      <c r="I543" s="708"/>
      <c r="J543" s="708"/>
      <c r="K543" s="710"/>
      <c r="L543" s="270"/>
      <c r="M543" s="706" t="str">
        <f t="shared" si="8"/>
        <v/>
      </c>
    </row>
    <row r="544" spans="1:13" ht="14.45" customHeight="1" x14ac:dyDescent="0.2">
      <c r="A544" s="711"/>
      <c r="B544" s="707"/>
      <c r="C544" s="708"/>
      <c r="D544" s="708"/>
      <c r="E544" s="709"/>
      <c r="F544" s="707"/>
      <c r="G544" s="708"/>
      <c r="H544" s="708"/>
      <c r="I544" s="708"/>
      <c r="J544" s="708"/>
      <c r="K544" s="710"/>
      <c r="L544" s="270"/>
      <c r="M544" s="706" t="str">
        <f t="shared" si="8"/>
        <v/>
      </c>
    </row>
    <row r="545" spans="1:13" ht="14.45" customHeight="1" x14ac:dyDescent="0.2">
      <c r="A545" s="711"/>
      <c r="B545" s="707"/>
      <c r="C545" s="708"/>
      <c r="D545" s="708"/>
      <c r="E545" s="709"/>
      <c r="F545" s="707"/>
      <c r="G545" s="708"/>
      <c r="H545" s="708"/>
      <c r="I545" s="708"/>
      <c r="J545" s="708"/>
      <c r="K545" s="710"/>
      <c r="L545" s="270"/>
      <c r="M545" s="706" t="str">
        <f t="shared" si="8"/>
        <v/>
      </c>
    </row>
    <row r="546" spans="1:13" ht="14.45" customHeight="1" x14ac:dyDescent="0.2">
      <c r="A546" s="711"/>
      <c r="B546" s="707"/>
      <c r="C546" s="708"/>
      <c r="D546" s="708"/>
      <c r="E546" s="709"/>
      <c r="F546" s="707"/>
      <c r="G546" s="708"/>
      <c r="H546" s="708"/>
      <c r="I546" s="708"/>
      <c r="J546" s="708"/>
      <c r="K546" s="710"/>
      <c r="L546" s="270"/>
      <c r="M546" s="706" t="str">
        <f t="shared" si="8"/>
        <v/>
      </c>
    </row>
    <row r="547" spans="1:13" ht="14.45" customHeight="1" x14ac:dyDescent="0.2">
      <c r="A547" s="711"/>
      <c r="B547" s="707"/>
      <c r="C547" s="708"/>
      <c r="D547" s="708"/>
      <c r="E547" s="709"/>
      <c r="F547" s="707"/>
      <c r="G547" s="708"/>
      <c r="H547" s="708"/>
      <c r="I547" s="708"/>
      <c r="J547" s="708"/>
      <c r="K547" s="710"/>
      <c r="L547" s="270"/>
      <c r="M547" s="706" t="str">
        <f t="shared" si="8"/>
        <v/>
      </c>
    </row>
    <row r="548" spans="1:13" ht="14.45" customHeight="1" x14ac:dyDescent="0.2">
      <c r="A548" s="711"/>
      <c r="B548" s="707"/>
      <c r="C548" s="708"/>
      <c r="D548" s="708"/>
      <c r="E548" s="709"/>
      <c r="F548" s="707"/>
      <c r="G548" s="708"/>
      <c r="H548" s="708"/>
      <c r="I548" s="708"/>
      <c r="J548" s="708"/>
      <c r="K548" s="710"/>
      <c r="L548" s="270"/>
      <c r="M548" s="706" t="str">
        <f t="shared" si="8"/>
        <v/>
      </c>
    </row>
    <row r="549" spans="1:13" ht="14.45" customHeight="1" x14ac:dyDescent="0.2">
      <c r="A549" s="711"/>
      <c r="B549" s="707"/>
      <c r="C549" s="708"/>
      <c r="D549" s="708"/>
      <c r="E549" s="709"/>
      <c r="F549" s="707"/>
      <c r="G549" s="708"/>
      <c r="H549" s="708"/>
      <c r="I549" s="708"/>
      <c r="J549" s="708"/>
      <c r="K549" s="710"/>
      <c r="L549" s="270"/>
      <c r="M549" s="706" t="str">
        <f t="shared" si="8"/>
        <v/>
      </c>
    </row>
    <row r="550" spans="1:13" ht="14.45" customHeight="1" x14ac:dyDescent="0.2">
      <c r="A550" s="711"/>
      <c r="B550" s="707"/>
      <c r="C550" s="708"/>
      <c r="D550" s="708"/>
      <c r="E550" s="709"/>
      <c r="F550" s="707"/>
      <c r="G550" s="708"/>
      <c r="H550" s="708"/>
      <c r="I550" s="708"/>
      <c r="J550" s="708"/>
      <c r="K550" s="710"/>
      <c r="L550" s="270"/>
      <c r="M550" s="706" t="str">
        <f t="shared" si="8"/>
        <v/>
      </c>
    </row>
    <row r="551" spans="1:13" ht="14.45" customHeight="1" x14ac:dyDescent="0.2">
      <c r="A551" s="711"/>
      <c r="B551" s="707"/>
      <c r="C551" s="708"/>
      <c r="D551" s="708"/>
      <c r="E551" s="709"/>
      <c r="F551" s="707"/>
      <c r="G551" s="708"/>
      <c r="H551" s="708"/>
      <c r="I551" s="708"/>
      <c r="J551" s="708"/>
      <c r="K551" s="710"/>
      <c r="L551" s="270"/>
      <c r="M551" s="706" t="str">
        <f t="shared" si="8"/>
        <v/>
      </c>
    </row>
    <row r="552" spans="1:13" ht="14.45" customHeight="1" x14ac:dyDescent="0.2">
      <c r="A552" s="711"/>
      <c r="B552" s="707"/>
      <c r="C552" s="708"/>
      <c r="D552" s="708"/>
      <c r="E552" s="709"/>
      <c r="F552" s="707"/>
      <c r="G552" s="708"/>
      <c r="H552" s="708"/>
      <c r="I552" s="708"/>
      <c r="J552" s="708"/>
      <c r="K552" s="710"/>
      <c r="L552" s="270"/>
      <c r="M552" s="706" t="str">
        <f t="shared" si="8"/>
        <v/>
      </c>
    </row>
    <row r="553" spans="1:13" ht="14.45" customHeight="1" x14ac:dyDescent="0.2">
      <c r="A553" s="711"/>
      <c r="B553" s="707"/>
      <c r="C553" s="708"/>
      <c r="D553" s="708"/>
      <c r="E553" s="709"/>
      <c r="F553" s="707"/>
      <c r="G553" s="708"/>
      <c r="H553" s="708"/>
      <c r="I553" s="708"/>
      <c r="J553" s="708"/>
      <c r="K553" s="710"/>
      <c r="L553" s="270"/>
      <c r="M553" s="706" t="str">
        <f t="shared" si="8"/>
        <v/>
      </c>
    </row>
    <row r="554" spans="1:13" ht="14.45" customHeight="1" x14ac:dyDescent="0.2">
      <c r="A554" s="711"/>
      <c r="B554" s="707"/>
      <c r="C554" s="708"/>
      <c r="D554" s="708"/>
      <c r="E554" s="709"/>
      <c r="F554" s="707"/>
      <c r="G554" s="708"/>
      <c r="H554" s="708"/>
      <c r="I554" s="708"/>
      <c r="J554" s="708"/>
      <c r="K554" s="710"/>
      <c r="L554" s="270"/>
      <c r="M554" s="706" t="str">
        <f t="shared" si="8"/>
        <v/>
      </c>
    </row>
    <row r="555" spans="1:13" ht="14.45" customHeight="1" x14ac:dyDescent="0.2">
      <c r="A555" s="711"/>
      <c r="B555" s="707"/>
      <c r="C555" s="708"/>
      <c r="D555" s="708"/>
      <c r="E555" s="709"/>
      <c r="F555" s="707"/>
      <c r="G555" s="708"/>
      <c r="H555" s="708"/>
      <c r="I555" s="708"/>
      <c r="J555" s="708"/>
      <c r="K555" s="710"/>
      <c r="L555" s="270"/>
      <c r="M555" s="706" t="str">
        <f t="shared" si="8"/>
        <v/>
      </c>
    </row>
    <row r="556" spans="1:13" ht="14.45" customHeight="1" x14ac:dyDescent="0.2">
      <c r="A556" s="711"/>
      <c r="B556" s="707"/>
      <c r="C556" s="708"/>
      <c r="D556" s="708"/>
      <c r="E556" s="709"/>
      <c r="F556" s="707"/>
      <c r="G556" s="708"/>
      <c r="H556" s="708"/>
      <c r="I556" s="708"/>
      <c r="J556" s="708"/>
      <c r="K556" s="710"/>
      <c r="L556" s="270"/>
      <c r="M556" s="706" t="str">
        <f t="shared" si="8"/>
        <v/>
      </c>
    </row>
    <row r="557" spans="1:13" ht="14.45" customHeight="1" x14ac:dyDescent="0.2">
      <c r="A557" s="711"/>
      <c r="B557" s="707"/>
      <c r="C557" s="708"/>
      <c r="D557" s="708"/>
      <c r="E557" s="709"/>
      <c r="F557" s="707"/>
      <c r="G557" s="708"/>
      <c r="H557" s="708"/>
      <c r="I557" s="708"/>
      <c r="J557" s="708"/>
      <c r="K557" s="710"/>
      <c r="L557" s="270"/>
      <c r="M557" s="706" t="str">
        <f t="shared" si="8"/>
        <v/>
      </c>
    </row>
    <row r="558" spans="1:13" ht="14.45" customHeight="1" x14ac:dyDescent="0.2">
      <c r="A558" s="711"/>
      <c r="B558" s="707"/>
      <c r="C558" s="708"/>
      <c r="D558" s="708"/>
      <c r="E558" s="709"/>
      <c r="F558" s="707"/>
      <c r="G558" s="708"/>
      <c r="H558" s="708"/>
      <c r="I558" s="708"/>
      <c r="J558" s="708"/>
      <c r="K558" s="710"/>
      <c r="L558" s="270"/>
      <c r="M558" s="706" t="str">
        <f t="shared" si="8"/>
        <v/>
      </c>
    </row>
    <row r="559" spans="1:13" ht="14.45" customHeight="1" x14ac:dyDescent="0.2">
      <c r="A559" s="711"/>
      <c r="B559" s="707"/>
      <c r="C559" s="708"/>
      <c r="D559" s="708"/>
      <c r="E559" s="709"/>
      <c r="F559" s="707"/>
      <c r="G559" s="708"/>
      <c r="H559" s="708"/>
      <c r="I559" s="708"/>
      <c r="J559" s="708"/>
      <c r="K559" s="710"/>
      <c r="L559" s="270"/>
      <c r="M559" s="706" t="str">
        <f t="shared" si="8"/>
        <v/>
      </c>
    </row>
    <row r="560" spans="1:13" ht="14.45" customHeight="1" x14ac:dyDescent="0.2">
      <c r="A560" s="711"/>
      <c r="B560" s="707"/>
      <c r="C560" s="708"/>
      <c r="D560" s="708"/>
      <c r="E560" s="709"/>
      <c r="F560" s="707"/>
      <c r="G560" s="708"/>
      <c r="H560" s="708"/>
      <c r="I560" s="708"/>
      <c r="J560" s="708"/>
      <c r="K560" s="710"/>
      <c r="L560" s="270"/>
      <c r="M560" s="706" t="str">
        <f t="shared" si="8"/>
        <v/>
      </c>
    </row>
    <row r="561" spans="1:13" ht="14.45" customHeight="1" x14ac:dyDescent="0.2">
      <c r="A561" s="711"/>
      <c r="B561" s="707"/>
      <c r="C561" s="708"/>
      <c r="D561" s="708"/>
      <c r="E561" s="709"/>
      <c r="F561" s="707"/>
      <c r="G561" s="708"/>
      <c r="H561" s="708"/>
      <c r="I561" s="708"/>
      <c r="J561" s="708"/>
      <c r="K561" s="710"/>
      <c r="L561" s="270"/>
      <c r="M561" s="706" t="str">
        <f t="shared" si="8"/>
        <v/>
      </c>
    </row>
    <row r="562" spans="1:13" ht="14.45" customHeight="1" x14ac:dyDescent="0.2">
      <c r="A562" s="711"/>
      <c r="B562" s="707"/>
      <c r="C562" s="708"/>
      <c r="D562" s="708"/>
      <c r="E562" s="709"/>
      <c r="F562" s="707"/>
      <c r="G562" s="708"/>
      <c r="H562" s="708"/>
      <c r="I562" s="708"/>
      <c r="J562" s="708"/>
      <c r="K562" s="710"/>
      <c r="L562" s="270"/>
      <c r="M562" s="706" t="str">
        <f t="shared" si="8"/>
        <v/>
      </c>
    </row>
    <row r="563" spans="1:13" ht="14.45" customHeight="1" x14ac:dyDescent="0.2">
      <c r="A563" s="711"/>
      <c r="B563" s="707"/>
      <c r="C563" s="708"/>
      <c r="D563" s="708"/>
      <c r="E563" s="709"/>
      <c r="F563" s="707"/>
      <c r="G563" s="708"/>
      <c r="H563" s="708"/>
      <c r="I563" s="708"/>
      <c r="J563" s="708"/>
      <c r="K563" s="710"/>
      <c r="L563" s="270"/>
      <c r="M563" s="706" t="str">
        <f t="shared" si="8"/>
        <v/>
      </c>
    </row>
    <row r="564" spans="1:13" ht="14.45" customHeight="1" x14ac:dyDescent="0.2">
      <c r="A564" s="711"/>
      <c r="B564" s="707"/>
      <c r="C564" s="708"/>
      <c r="D564" s="708"/>
      <c r="E564" s="709"/>
      <c r="F564" s="707"/>
      <c r="G564" s="708"/>
      <c r="H564" s="708"/>
      <c r="I564" s="708"/>
      <c r="J564" s="708"/>
      <c r="K564" s="710"/>
      <c r="L564" s="270"/>
      <c r="M564" s="706" t="str">
        <f t="shared" si="8"/>
        <v/>
      </c>
    </row>
    <row r="565" spans="1:13" ht="14.45" customHeight="1" x14ac:dyDescent="0.2">
      <c r="A565" s="711"/>
      <c r="B565" s="707"/>
      <c r="C565" s="708"/>
      <c r="D565" s="708"/>
      <c r="E565" s="709"/>
      <c r="F565" s="707"/>
      <c r="G565" s="708"/>
      <c r="H565" s="708"/>
      <c r="I565" s="708"/>
      <c r="J565" s="708"/>
      <c r="K565" s="710"/>
      <c r="L565" s="270"/>
      <c r="M565" s="706" t="str">
        <f t="shared" si="8"/>
        <v/>
      </c>
    </row>
    <row r="566" spans="1:13" ht="14.45" customHeight="1" x14ac:dyDescent="0.2">
      <c r="A566" s="711"/>
      <c r="B566" s="707"/>
      <c r="C566" s="708"/>
      <c r="D566" s="708"/>
      <c r="E566" s="709"/>
      <c r="F566" s="707"/>
      <c r="G566" s="708"/>
      <c r="H566" s="708"/>
      <c r="I566" s="708"/>
      <c r="J566" s="708"/>
      <c r="K566" s="710"/>
      <c r="L566" s="270"/>
      <c r="M566" s="706" t="str">
        <f t="shared" si="8"/>
        <v/>
      </c>
    </row>
    <row r="567" spans="1:13" ht="14.45" customHeight="1" x14ac:dyDescent="0.2">
      <c r="A567" s="711"/>
      <c r="B567" s="707"/>
      <c r="C567" s="708"/>
      <c r="D567" s="708"/>
      <c r="E567" s="709"/>
      <c r="F567" s="707"/>
      <c r="G567" s="708"/>
      <c r="H567" s="708"/>
      <c r="I567" s="708"/>
      <c r="J567" s="708"/>
      <c r="K567" s="710"/>
      <c r="L567" s="270"/>
      <c r="M567" s="706" t="str">
        <f t="shared" si="8"/>
        <v/>
      </c>
    </row>
    <row r="568" spans="1:13" ht="14.45" customHeight="1" x14ac:dyDescent="0.2">
      <c r="A568" s="711"/>
      <c r="B568" s="707"/>
      <c r="C568" s="708"/>
      <c r="D568" s="708"/>
      <c r="E568" s="709"/>
      <c r="F568" s="707"/>
      <c r="G568" s="708"/>
      <c r="H568" s="708"/>
      <c r="I568" s="708"/>
      <c r="J568" s="708"/>
      <c r="K568" s="710"/>
      <c r="L568" s="270"/>
      <c r="M568" s="706" t="str">
        <f t="shared" si="8"/>
        <v/>
      </c>
    </row>
    <row r="569" spans="1:13" ht="14.45" customHeight="1" x14ac:dyDescent="0.2">
      <c r="A569" s="711"/>
      <c r="B569" s="707"/>
      <c r="C569" s="708"/>
      <c r="D569" s="708"/>
      <c r="E569" s="709"/>
      <c r="F569" s="707"/>
      <c r="G569" s="708"/>
      <c r="H569" s="708"/>
      <c r="I569" s="708"/>
      <c r="J569" s="708"/>
      <c r="K569" s="710"/>
      <c r="L569" s="270"/>
      <c r="M569" s="706" t="str">
        <f t="shared" si="8"/>
        <v/>
      </c>
    </row>
    <row r="570" spans="1:13" ht="14.45" customHeight="1" x14ac:dyDescent="0.2">
      <c r="A570" s="711"/>
      <c r="B570" s="707"/>
      <c r="C570" s="708"/>
      <c r="D570" s="708"/>
      <c r="E570" s="709"/>
      <c r="F570" s="707"/>
      <c r="G570" s="708"/>
      <c r="H570" s="708"/>
      <c r="I570" s="708"/>
      <c r="J570" s="708"/>
      <c r="K570" s="710"/>
      <c r="L570" s="270"/>
      <c r="M570" s="706" t="str">
        <f t="shared" si="8"/>
        <v/>
      </c>
    </row>
    <row r="571" spans="1:13" ht="14.45" customHeight="1" x14ac:dyDescent="0.2">
      <c r="A571" s="711"/>
      <c r="B571" s="707"/>
      <c r="C571" s="708"/>
      <c r="D571" s="708"/>
      <c r="E571" s="709"/>
      <c r="F571" s="707"/>
      <c r="G571" s="708"/>
      <c r="H571" s="708"/>
      <c r="I571" s="708"/>
      <c r="J571" s="708"/>
      <c r="K571" s="710"/>
      <c r="L571" s="270"/>
      <c r="M571" s="706" t="str">
        <f t="shared" si="8"/>
        <v/>
      </c>
    </row>
    <row r="572" spans="1:13" ht="14.45" customHeight="1" x14ac:dyDescent="0.2">
      <c r="A572" s="711"/>
      <c r="B572" s="707"/>
      <c r="C572" s="708"/>
      <c r="D572" s="708"/>
      <c r="E572" s="709"/>
      <c r="F572" s="707"/>
      <c r="G572" s="708"/>
      <c r="H572" s="708"/>
      <c r="I572" s="708"/>
      <c r="J572" s="708"/>
      <c r="K572" s="710"/>
      <c r="L572" s="270"/>
      <c r="M572" s="706" t="str">
        <f t="shared" si="8"/>
        <v/>
      </c>
    </row>
    <row r="573" spans="1:13" ht="14.45" customHeight="1" x14ac:dyDescent="0.2">
      <c r="A573" s="711"/>
      <c r="B573" s="707"/>
      <c r="C573" s="708"/>
      <c r="D573" s="708"/>
      <c r="E573" s="709"/>
      <c r="F573" s="707"/>
      <c r="G573" s="708"/>
      <c r="H573" s="708"/>
      <c r="I573" s="708"/>
      <c r="J573" s="708"/>
      <c r="K573" s="710"/>
      <c r="L573" s="270"/>
      <c r="M573" s="706" t="str">
        <f t="shared" si="8"/>
        <v/>
      </c>
    </row>
    <row r="574" spans="1:13" ht="14.45" customHeight="1" x14ac:dyDescent="0.2">
      <c r="A574" s="711"/>
      <c r="B574" s="707"/>
      <c r="C574" s="708"/>
      <c r="D574" s="708"/>
      <c r="E574" s="709"/>
      <c r="F574" s="707"/>
      <c r="G574" s="708"/>
      <c r="H574" s="708"/>
      <c r="I574" s="708"/>
      <c r="J574" s="708"/>
      <c r="K574" s="710"/>
      <c r="L574" s="270"/>
      <c r="M574" s="706" t="str">
        <f t="shared" si="8"/>
        <v/>
      </c>
    </row>
    <row r="575" spans="1:13" ht="14.45" customHeight="1" x14ac:dyDescent="0.2">
      <c r="A575" s="711"/>
      <c r="B575" s="707"/>
      <c r="C575" s="708"/>
      <c r="D575" s="708"/>
      <c r="E575" s="709"/>
      <c r="F575" s="707"/>
      <c r="G575" s="708"/>
      <c r="H575" s="708"/>
      <c r="I575" s="708"/>
      <c r="J575" s="708"/>
      <c r="K575" s="710"/>
      <c r="L575" s="270"/>
      <c r="M575" s="706" t="str">
        <f t="shared" si="8"/>
        <v/>
      </c>
    </row>
    <row r="576" spans="1:13" ht="14.45" customHeight="1" x14ac:dyDescent="0.2">
      <c r="A576" s="711"/>
      <c r="B576" s="707"/>
      <c r="C576" s="708"/>
      <c r="D576" s="708"/>
      <c r="E576" s="709"/>
      <c r="F576" s="707"/>
      <c r="G576" s="708"/>
      <c r="H576" s="708"/>
      <c r="I576" s="708"/>
      <c r="J576" s="708"/>
      <c r="K576" s="710"/>
      <c r="L576" s="270"/>
      <c r="M576" s="706" t="str">
        <f t="shared" si="8"/>
        <v/>
      </c>
    </row>
    <row r="577" spans="1:13" ht="14.45" customHeight="1" x14ac:dyDescent="0.2">
      <c r="A577" s="711"/>
      <c r="B577" s="707"/>
      <c r="C577" s="708"/>
      <c r="D577" s="708"/>
      <c r="E577" s="709"/>
      <c r="F577" s="707"/>
      <c r="G577" s="708"/>
      <c r="H577" s="708"/>
      <c r="I577" s="708"/>
      <c r="J577" s="708"/>
      <c r="K577" s="710"/>
      <c r="L577" s="270"/>
      <c r="M577" s="706" t="str">
        <f t="shared" si="8"/>
        <v/>
      </c>
    </row>
    <row r="578" spans="1:13" ht="14.45" customHeight="1" x14ac:dyDescent="0.2">
      <c r="A578" s="711"/>
      <c r="B578" s="707"/>
      <c r="C578" s="708"/>
      <c r="D578" s="708"/>
      <c r="E578" s="709"/>
      <c r="F578" s="707"/>
      <c r="G578" s="708"/>
      <c r="H578" s="708"/>
      <c r="I578" s="708"/>
      <c r="J578" s="708"/>
      <c r="K578" s="710"/>
      <c r="L578" s="270"/>
      <c r="M578" s="706" t="str">
        <f t="shared" si="8"/>
        <v/>
      </c>
    </row>
    <row r="579" spans="1:13" ht="14.45" customHeight="1" x14ac:dyDescent="0.2">
      <c r="A579" s="711"/>
      <c r="B579" s="707"/>
      <c r="C579" s="708"/>
      <c r="D579" s="708"/>
      <c r="E579" s="709"/>
      <c r="F579" s="707"/>
      <c r="G579" s="708"/>
      <c r="H579" s="708"/>
      <c r="I579" s="708"/>
      <c r="J579" s="708"/>
      <c r="K579" s="710"/>
      <c r="L579" s="270"/>
      <c r="M579" s="706" t="str">
        <f t="shared" si="8"/>
        <v/>
      </c>
    </row>
    <row r="580" spans="1:13" ht="14.45" customHeight="1" x14ac:dyDescent="0.2">
      <c r="A580" s="711"/>
      <c r="B580" s="707"/>
      <c r="C580" s="708"/>
      <c r="D580" s="708"/>
      <c r="E580" s="709"/>
      <c r="F580" s="707"/>
      <c r="G580" s="708"/>
      <c r="H580" s="708"/>
      <c r="I580" s="708"/>
      <c r="J580" s="708"/>
      <c r="K580" s="710"/>
      <c r="L580" s="270"/>
      <c r="M580" s="706" t="str">
        <f t="shared" si="8"/>
        <v/>
      </c>
    </row>
    <row r="581" spans="1:13" ht="14.45" customHeight="1" x14ac:dyDescent="0.2">
      <c r="A581" s="711"/>
      <c r="B581" s="707"/>
      <c r="C581" s="708"/>
      <c r="D581" s="708"/>
      <c r="E581" s="709"/>
      <c r="F581" s="707"/>
      <c r="G581" s="708"/>
      <c r="H581" s="708"/>
      <c r="I581" s="708"/>
      <c r="J581" s="708"/>
      <c r="K581" s="710"/>
      <c r="L581" s="270"/>
      <c r="M581" s="706" t="str">
        <f t="shared" si="8"/>
        <v/>
      </c>
    </row>
    <row r="582" spans="1:13" ht="14.45" customHeight="1" x14ac:dyDescent="0.2">
      <c r="A582" s="711"/>
      <c r="B582" s="707"/>
      <c r="C582" s="708"/>
      <c r="D582" s="708"/>
      <c r="E582" s="709"/>
      <c r="F582" s="707"/>
      <c r="G582" s="708"/>
      <c r="H582" s="708"/>
      <c r="I582" s="708"/>
      <c r="J582" s="708"/>
      <c r="K582" s="710"/>
      <c r="L582" s="270"/>
      <c r="M582" s="706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1"/>
      <c r="B583" s="707"/>
      <c r="C583" s="708"/>
      <c r="D583" s="708"/>
      <c r="E583" s="709"/>
      <c r="F583" s="707"/>
      <c r="G583" s="708"/>
      <c r="H583" s="708"/>
      <c r="I583" s="708"/>
      <c r="J583" s="708"/>
      <c r="K583" s="710"/>
      <c r="L583" s="270"/>
      <c r="M583" s="706" t="str">
        <f t="shared" si="9"/>
        <v/>
      </c>
    </row>
    <row r="584" spans="1:13" ht="14.45" customHeight="1" x14ac:dyDescent="0.2">
      <c r="A584" s="711"/>
      <c r="B584" s="707"/>
      <c r="C584" s="708"/>
      <c r="D584" s="708"/>
      <c r="E584" s="709"/>
      <c r="F584" s="707"/>
      <c r="G584" s="708"/>
      <c r="H584" s="708"/>
      <c r="I584" s="708"/>
      <c r="J584" s="708"/>
      <c r="K584" s="710"/>
      <c r="L584" s="270"/>
      <c r="M584" s="706" t="str">
        <f t="shared" si="9"/>
        <v/>
      </c>
    </row>
    <row r="585" spans="1:13" ht="14.45" customHeight="1" x14ac:dyDescent="0.2">
      <c r="A585" s="711"/>
      <c r="B585" s="707"/>
      <c r="C585" s="708"/>
      <c r="D585" s="708"/>
      <c r="E585" s="709"/>
      <c r="F585" s="707"/>
      <c r="G585" s="708"/>
      <c r="H585" s="708"/>
      <c r="I585" s="708"/>
      <c r="J585" s="708"/>
      <c r="K585" s="710"/>
      <c r="L585" s="270"/>
      <c r="M585" s="706" t="str">
        <f t="shared" si="9"/>
        <v/>
      </c>
    </row>
    <row r="586" spans="1:13" ht="14.45" customHeight="1" x14ac:dyDescent="0.2">
      <c r="A586" s="711"/>
      <c r="B586" s="707"/>
      <c r="C586" s="708"/>
      <c r="D586" s="708"/>
      <c r="E586" s="709"/>
      <c r="F586" s="707"/>
      <c r="G586" s="708"/>
      <c r="H586" s="708"/>
      <c r="I586" s="708"/>
      <c r="J586" s="708"/>
      <c r="K586" s="710"/>
      <c r="L586" s="270"/>
      <c r="M586" s="706" t="str">
        <f t="shared" si="9"/>
        <v/>
      </c>
    </row>
    <row r="587" spans="1:13" ht="14.45" customHeight="1" x14ac:dyDescent="0.2">
      <c r="A587" s="711"/>
      <c r="B587" s="707"/>
      <c r="C587" s="708"/>
      <c r="D587" s="708"/>
      <c r="E587" s="709"/>
      <c r="F587" s="707"/>
      <c r="G587" s="708"/>
      <c r="H587" s="708"/>
      <c r="I587" s="708"/>
      <c r="J587" s="708"/>
      <c r="K587" s="710"/>
      <c r="L587" s="270"/>
      <c r="M587" s="706" t="str">
        <f t="shared" si="9"/>
        <v/>
      </c>
    </row>
    <row r="588" spans="1:13" ht="14.45" customHeight="1" x14ac:dyDescent="0.2">
      <c r="A588" s="711"/>
      <c r="B588" s="707"/>
      <c r="C588" s="708"/>
      <c r="D588" s="708"/>
      <c r="E588" s="709"/>
      <c r="F588" s="707"/>
      <c r="G588" s="708"/>
      <c r="H588" s="708"/>
      <c r="I588" s="708"/>
      <c r="J588" s="708"/>
      <c r="K588" s="710"/>
      <c r="L588" s="270"/>
      <c r="M588" s="706" t="str">
        <f t="shared" si="9"/>
        <v/>
      </c>
    </row>
    <row r="589" spans="1:13" ht="14.45" customHeight="1" x14ac:dyDescent="0.2">
      <c r="A589" s="711"/>
      <c r="B589" s="707"/>
      <c r="C589" s="708"/>
      <c r="D589" s="708"/>
      <c r="E589" s="709"/>
      <c r="F589" s="707"/>
      <c r="G589" s="708"/>
      <c r="H589" s="708"/>
      <c r="I589" s="708"/>
      <c r="J589" s="708"/>
      <c r="K589" s="710"/>
      <c r="L589" s="270"/>
      <c r="M589" s="706" t="str">
        <f t="shared" si="9"/>
        <v/>
      </c>
    </row>
    <row r="590" spans="1:13" ht="14.45" customHeight="1" x14ac:dyDescent="0.2">
      <c r="A590" s="711"/>
      <c r="B590" s="707"/>
      <c r="C590" s="708"/>
      <c r="D590" s="708"/>
      <c r="E590" s="709"/>
      <c r="F590" s="707"/>
      <c r="G590" s="708"/>
      <c r="H590" s="708"/>
      <c r="I590" s="708"/>
      <c r="J590" s="708"/>
      <c r="K590" s="710"/>
      <c r="L590" s="270"/>
      <c r="M590" s="706" t="str">
        <f t="shared" si="9"/>
        <v/>
      </c>
    </row>
    <row r="591" spans="1:13" ht="14.45" customHeight="1" x14ac:dyDescent="0.2">
      <c r="A591" s="711"/>
      <c r="B591" s="707"/>
      <c r="C591" s="708"/>
      <c r="D591" s="708"/>
      <c r="E591" s="709"/>
      <c r="F591" s="707"/>
      <c r="G591" s="708"/>
      <c r="H591" s="708"/>
      <c r="I591" s="708"/>
      <c r="J591" s="708"/>
      <c r="K591" s="710"/>
      <c r="L591" s="270"/>
      <c r="M591" s="706" t="str">
        <f t="shared" si="9"/>
        <v/>
      </c>
    </row>
    <row r="592" spans="1:13" ht="14.45" customHeight="1" x14ac:dyDescent="0.2">
      <c r="A592" s="711"/>
      <c r="B592" s="707"/>
      <c r="C592" s="708"/>
      <c r="D592" s="708"/>
      <c r="E592" s="709"/>
      <c r="F592" s="707"/>
      <c r="G592" s="708"/>
      <c r="H592" s="708"/>
      <c r="I592" s="708"/>
      <c r="J592" s="708"/>
      <c r="K592" s="710"/>
      <c r="L592" s="270"/>
      <c r="M592" s="706" t="str">
        <f t="shared" si="9"/>
        <v/>
      </c>
    </row>
    <row r="593" spans="1:13" ht="14.45" customHeight="1" x14ac:dyDescent="0.2">
      <c r="A593" s="711"/>
      <c r="B593" s="707"/>
      <c r="C593" s="708"/>
      <c r="D593" s="708"/>
      <c r="E593" s="709"/>
      <c r="F593" s="707"/>
      <c r="G593" s="708"/>
      <c r="H593" s="708"/>
      <c r="I593" s="708"/>
      <c r="J593" s="708"/>
      <c r="K593" s="710"/>
      <c r="L593" s="270"/>
      <c r="M593" s="706" t="str">
        <f t="shared" si="9"/>
        <v/>
      </c>
    </row>
    <row r="594" spans="1:13" ht="14.45" customHeight="1" x14ac:dyDescent="0.2">
      <c r="A594" s="711"/>
      <c r="B594" s="707"/>
      <c r="C594" s="708"/>
      <c r="D594" s="708"/>
      <c r="E594" s="709"/>
      <c r="F594" s="707"/>
      <c r="G594" s="708"/>
      <c r="H594" s="708"/>
      <c r="I594" s="708"/>
      <c r="J594" s="708"/>
      <c r="K594" s="710"/>
      <c r="L594" s="270"/>
      <c r="M594" s="706" t="str">
        <f t="shared" si="9"/>
        <v/>
      </c>
    </row>
    <row r="595" spans="1:13" ht="14.45" customHeight="1" x14ac:dyDescent="0.2">
      <c r="A595" s="711"/>
      <c r="B595" s="707"/>
      <c r="C595" s="708"/>
      <c r="D595" s="708"/>
      <c r="E595" s="709"/>
      <c r="F595" s="707"/>
      <c r="G595" s="708"/>
      <c r="H595" s="708"/>
      <c r="I595" s="708"/>
      <c r="J595" s="708"/>
      <c r="K595" s="710"/>
      <c r="L595" s="270"/>
      <c r="M595" s="706" t="str">
        <f t="shared" si="9"/>
        <v/>
      </c>
    </row>
    <row r="596" spans="1:13" ht="14.45" customHeight="1" x14ac:dyDescent="0.2">
      <c r="A596" s="711"/>
      <c r="B596" s="707"/>
      <c r="C596" s="708"/>
      <c r="D596" s="708"/>
      <c r="E596" s="709"/>
      <c r="F596" s="707"/>
      <c r="G596" s="708"/>
      <c r="H596" s="708"/>
      <c r="I596" s="708"/>
      <c r="J596" s="708"/>
      <c r="K596" s="710"/>
      <c r="L596" s="270"/>
      <c r="M596" s="706" t="str">
        <f t="shared" si="9"/>
        <v/>
      </c>
    </row>
    <row r="597" spans="1:13" ht="14.45" customHeight="1" x14ac:dyDescent="0.2">
      <c r="A597" s="711"/>
      <c r="B597" s="707"/>
      <c r="C597" s="708"/>
      <c r="D597" s="708"/>
      <c r="E597" s="709"/>
      <c r="F597" s="707"/>
      <c r="G597" s="708"/>
      <c r="H597" s="708"/>
      <c r="I597" s="708"/>
      <c r="J597" s="708"/>
      <c r="K597" s="710"/>
      <c r="L597" s="270"/>
      <c r="M597" s="706" t="str">
        <f t="shared" si="9"/>
        <v/>
      </c>
    </row>
    <row r="598" spans="1:13" ht="14.45" customHeight="1" x14ac:dyDescent="0.2">
      <c r="A598" s="711"/>
      <c r="B598" s="707"/>
      <c r="C598" s="708"/>
      <c r="D598" s="708"/>
      <c r="E598" s="709"/>
      <c r="F598" s="707"/>
      <c r="G598" s="708"/>
      <c r="H598" s="708"/>
      <c r="I598" s="708"/>
      <c r="J598" s="708"/>
      <c r="K598" s="710"/>
      <c r="L598" s="270"/>
      <c r="M598" s="706" t="str">
        <f t="shared" si="9"/>
        <v/>
      </c>
    </row>
    <row r="599" spans="1:13" ht="14.45" customHeight="1" x14ac:dyDescent="0.2">
      <c r="A599" s="711"/>
      <c r="B599" s="707"/>
      <c r="C599" s="708"/>
      <c r="D599" s="708"/>
      <c r="E599" s="709"/>
      <c r="F599" s="707"/>
      <c r="G599" s="708"/>
      <c r="H599" s="708"/>
      <c r="I599" s="708"/>
      <c r="J599" s="708"/>
      <c r="K599" s="710"/>
      <c r="L599" s="270"/>
      <c r="M599" s="706" t="str">
        <f t="shared" si="9"/>
        <v/>
      </c>
    </row>
    <row r="600" spans="1:13" ht="14.45" customHeight="1" x14ac:dyDescent="0.2">
      <c r="A600" s="711"/>
      <c r="B600" s="707"/>
      <c r="C600" s="708"/>
      <c r="D600" s="708"/>
      <c r="E600" s="709"/>
      <c r="F600" s="707"/>
      <c r="G600" s="708"/>
      <c r="H600" s="708"/>
      <c r="I600" s="708"/>
      <c r="J600" s="708"/>
      <c r="K600" s="710"/>
      <c r="L600" s="270"/>
      <c r="M600" s="706" t="str">
        <f t="shared" si="9"/>
        <v/>
      </c>
    </row>
    <row r="601" spans="1:13" ht="14.45" customHeight="1" x14ac:dyDescent="0.2">
      <c r="A601" s="711"/>
      <c r="B601" s="707"/>
      <c r="C601" s="708"/>
      <c r="D601" s="708"/>
      <c r="E601" s="709"/>
      <c r="F601" s="707"/>
      <c r="G601" s="708"/>
      <c r="H601" s="708"/>
      <c r="I601" s="708"/>
      <c r="J601" s="708"/>
      <c r="K601" s="710"/>
      <c r="L601" s="270"/>
      <c r="M601" s="706" t="str">
        <f t="shared" si="9"/>
        <v/>
      </c>
    </row>
    <row r="602" spans="1:13" ht="14.45" customHeight="1" x14ac:dyDescent="0.2">
      <c r="A602" s="711"/>
      <c r="B602" s="707"/>
      <c r="C602" s="708"/>
      <c r="D602" s="708"/>
      <c r="E602" s="709"/>
      <c r="F602" s="707"/>
      <c r="G602" s="708"/>
      <c r="H602" s="708"/>
      <c r="I602" s="708"/>
      <c r="J602" s="708"/>
      <c r="K602" s="710"/>
      <c r="L602" s="270"/>
      <c r="M602" s="706" t="str">
        <f t="shared" si="9"/>
        <v/>
      </c>
    </row>
    <row r="603" spans="1:13" ht="14.45" customHeight="1" x14ac:dyDescent="0.2">
      <c r="A603" s="711"/>
      <c r="B603" s="707"/>
      <c r="C603" s="708"/>
      <c r="D603" s="708"/>
      <c r="E603" s="709"/>
      <c r="F603" s="707"/>
      <c r="G603" s="708"/>
      <c r="H603" s="708"/>
      <c r="I603" s="708"/>
      <c r="J603" s="708"/>
      <c r="K603" s="710"/>
      <c r="L603" s="270"/>
      <c r="M603" s="706" t="str">
        <f t="shared" si="9"/>
        <v/>
      </c>
    </row>
    <row r="604" spans="1:13" ht="14.45" customHeight="1" x14ac:dyDescent="0.2">
      <c r="A604" s="711"/>
      <c r="B604" s="707"/>
      <c r="C604" s="708"/>
      <c r="D604" s="708"/>
      <c r="E604" s="709"/>
      <c r="F604" s="707"/>
      <c r="G604" s="708"/>
      <c r="H604" s="708"/>
      <c r="I604" s="708"/>
      <c r="J604" s="708"/>
      <c r="K604" s="710"/>
      <c r="L604" s="270"/>
      <c r="M604" s="706" t="str">
        <f t="shared" si="9"/>
        <v/>
      </c>
    </row>
    <row r="605" spans="1:13" ht="14.45" customHeight="1" x14ac:dyDescent="0.2">
      <c r="A605" s="711"/>
      <c r="B605" s="707"/>
      <c r="C605" s="708"/>
      <c r="D605" s="708"/>
      <c r="E605" s="709"/>
      <c r="F605" s="707"/>
      <c r="G605" s="708"/>
      <c r="H605" s="708"/>
      <c r="I605" s="708"/>
      <c r="J605" s="708"/>
      <c r="K605" s="710"/>
      <c r="L605" s="270"/>
      <c r="M605" s="706" t="str">
        <f t="shared" si="9"/>
        <v/>
      </c>
    </row>
    <row r="606" spans="1:13" ht="14.45" customHeight="1" x14ac:dyDescent="0.2">
      <c r="A606" s="711"/>
      <c r="B606" s="707"/>
      <c r="C606" s="708"/>
      <c r="D606" s="708"/>
      <c r="E606" s="709"/>
      <c r="F606" s="707"/>
      <c r="G606" s="708"/>
      <c r="H606" s="708"/>
      <c r="I606" s="708"/>
      <c r="J606" s="708"/>
      <c r="K606" s="710"/>
      <c r="L606" s="270"/>
      <c r="M606" s="706" t="str">
        <f t="shared" si="9"/>
        <v/>
      </c>
    </row>
    <row r="607" spans="1:13" ht="14.45" customHeight="1" x14ac:dyDescent="0.2">
      <c r="A607" s="711"/>
      <c r="B607" s="707"/>
      <c r="C607" s="708"/>
      <c r="D607" s="708"/>
      <c r="E607" s="709"/>
      <c r="F607" s="707"/>
      <c r="G607" s="708"/>
      <c r="H607" s="708"/>
      <c r="I607" s="708"/>
      <c r="J607" s="708"/>
      <c r="K607" s="710"/>
      <c r="L607" s="270"/>
      <c r="M607" s="706" t="str">
        <f t="shared" si="9"/>
        <v/>
      </c>
    </row>
    <row r="608" spans="1:13" ht="14.45" customHeight="1" x14ac:dyDescent="0.2">
      <c r="A608" s="711"/>
      <c r="B608" s="707"/>
      <c r="C608" s="708"/>
      <c r="D608" s="708"/>
      <c r="E608" s="709"/>
      <c r="F608" s="707"/>
      <c r="G608" s="708"/>
      <c r="H608" s="708"/>
      <c r="I608" s="708"/>
      <c r="J608" s="708"/>
      <c r="K608" s="710"/>
      <c r="L608" s="270"/>
      <c r="M608" s="706" t="str">
        <f t="shared" si="9"/>
        <v/>
      </c>
    </row>
    <row r="609" spans="1:13" ht="14.45" customHeight="1" x14ac:dyDescent="0.2">
      <c r="A609" s="711"/>
      <c r="B609" s="707"/>
      <c r="C609" s="708"/>
      <c r="D609" s="708"/>
      <c r="E609" s="709"/>
      <c r="F609" s="707"/>
      <c r="G609" s="708"/>
      <c r="H609" s="708"/>
      <c r="I609" s="708"/>
      <c r="J609" s="708"/>
      <c r="K609" s="710"/>
      <c r="L609" s="270"/>
      <c r="M609" s="706" t="str">
        <f t="shared" si="9"/>
        <v/>
      </c>
    </row>
    <row r="610" spans="1:13" ht="14.45" customHeight="1" x14ac:dyDescent="0.2">
      <c r="A610" s="711"/>
      <c r="B610" s="707"/>
      <c r="C610" s="708"/>
      <c r="D610" s="708"/>
      <c r="E610" s="709"/>
      <c r="F610" s="707"/>
      <c r="G610" s="708"/>
      <c r="H610" s="708"/>
      <c r="I610" s="708"/>
      <c r="J610" s="708"/>
      <c r="K610" s="710"/>
      <c r="L610" s="270"/>
      <c r="M610" s="706" t="str">
        <f t="shared" si="9"/>
        <v/>
      </c>
    </row>
    <row r="611" spans="1:13" ht="14.45" customHeight="1" x14ac:dyDescent="0.2">
      <c r="A611" s="711"/>
      <c r="B611" s="707"/>
      <c r="C611" s="708"/>
      <c r="D611" s="708"/>
      <c r="E611" s="709"/>
      <c r="F611" s="707"/>
      <c r="G611" s="708"/>
      <c r="H611" s="708"/>
      <c r="I611" s="708"/>
      <c r="J611" s="708"/>
      <c r="K611" s="710"/>
      <c r="L611" s="270"/>
      <c r="M611" s="706" t="str">
        <f t="shared" si="9"/>
        <v/>
      </c>
    </row>
    <row r="612" spans="1:13" ht="14.45" customHeight="1" x14ac:dyDescent="0.2">
      <c r="A612" s="711"/>
      <c r="B612" s="707"/>
      <c r="C612" s="708"/>
      <c r="D612" s="708"/>
      <c r="E612" s="709"/>
      <c r="F612" s="707"/>
      <c r="G612" s="708"/>
      <c r="H612" s="708"/>
      <c r="I612" s="708"/>
      <c r="J612" s="708"/>
      <c r="K612" s="710"/>
      <c r="L612" s="270"/>
      <c r="M612" s="706" t="str">
        <f t="shared" si="9"/>
        <v/>
      </c>
    </row>
    <row r="613" spans="1:13" ht="14.45" customHeight="1" x14ac:dyDescent="0.2">
      <c r="A613" s="711"/>
      <c r="B613" s="707"/>
      <c r="C613" s="708"/>
      <c r="D613" s="708"/>
      <c r="E613" s="709"/>
      <c r="F613" s="707"/>
      <c r="G613" s="708"/>
      <c r="H613" s="708"/>
      <c r="I613" s="708"/>
      <c r="J613" s="708"/>
      <c r="K613" s="710"/>
      <c r="L613" s="270"/>
      <c r="M613" s="706" t="str">
        <f t="shared" si="9"/>
        <v/>
      </c>
    </row>
    <row r="614" spans="1:13" ht="14.45" customHeight="1" x14ac:dyDescent="0.2">
      <c r="A614" s="711"/>
      <c r="B614" s="707"/>
      <c r="C614" s="708"/>
      <c r="D614" s="708"/>
      <c r="E614" s="709"/>
      <c r="F614" s="707"/>
      <c r="G614" s="708"/>
      <c r="H614" s="708"/>
      <c r="I614" s="708"/>
      <c r="J614" s="708"/>
      <c r="K614" s="710"/>
      <c r="L614" s="270"/>
      <c r="M614" s="706" t="str">
        <f t="shared" si="9"/>
        <v/>
      </c>
    </row>
    <row r="615" spans="1:13" ht="14.45" customHeight="1" x14ac:dyDescent="0.2">
      <c r="A615" s="711"/>
      <c r="B615" s="707"/>
      <c r="C615" s="708"/>
      <c r="D615" s="708"/>
      <c r="E615" s="709"/>
      <c r="F615" s="707"/>
      <c r="G615" s="708"/>
      <c r="H615" s="708"/>
      <c r="I615" s="708"/>
      <c r="J615" s="708"/>
      <c r="K615" s="710"/>
      <c r="L615" s="270"/>
      <c r="M615" s="706" t="str">
        <f t="shared" si="9"/>
        <v/>
      </c>
    </row>
    <row r="616" spans="1:13" ht="14.45" customHeight="1" x14ac:dyDescent="0.2">
      <c r="A616" s="711"/>
      <c r="B616" s="707"/>
      <c r="C616" s="708"/>
      <c r="D616" s="708"/>
      <c r="E616" s="709"/>
      <c r="F616" s="707"/>
      <c r="G616" s="708"/>
      <c r="H616" s="708"/>
      <c r="I616" s="708"/>
      <c r="J616" s="708"/>
      <c r="K616" s="710"/>
      <c r="L616" s="270"/>
      <c r="M616" s="706" t="str">
        <f t="shared" si="9"/>
        <v/>
      </c>
    </row>
    <row r="617" spans="1:13" ht="14.45" customHeight="1" x14ac:dyDescent="0.2">
      <c r="A617" s="711"/>
      <c r="B617" s="707"/>
      <c r="C617" s="708"/>
      <c r="D617" s="708"/>
      <c r="E617" s="709"/>
      <c r="F617" s="707"/>
      <c r="G617" s="708"/>
      <c r="H617" s="708"/>
      <c r="I617" s="708"/>
      <c r="J617" s="708"/>
      <c r="K617" s="710"/>
      <c r="L617" s="270"/>
      <c r="M617" s="706" t="str">
        <f t="shared" si="9"/>
        <v/>
      </c>
    </row>
    <row r="618" spans="1:13" ht="14.45" customHeight="1" x14ac:dyDescent="0.2">
      <c r="A618" s="711"/>
      <c r="B618" s="707"/>
      <c r="C618" s="708"/>
      <c r="D618" s="708"/>
      <c r="E618" s="709"/>
      <c r="F618" s="707"/>
      <c r="G618" s="708"/>
      <c r="H618" s="708"/>
      <c r="I618" s="708"/>
      <c r="J618" s="708"/>
      <c r="K618" s="710"/>
      <c r="L618" s="270"/>
      <c r="M618" s="706" t="str">
        <f t="shared" si="9"/>
        <v/>
      </c>
    </row>
    <row r="619" spans="1:13" ht="14.45" customHeight="1" x14ac:dyDescent="0.2">
      <c r="A619" s="711"/>
      <c r="B619" s="707"/>
      <c r="C619" s="708"/>
      <c r="D619" s="708"/>
      <c r="E619" s="709"/>
      <c r="F619" s="707"/>
      <c r="G619" s="708"/>
      <c r="H619" s="708"/>
      <c r="I619" s="708"/>
      <c r="J619" s="708"/>
      <c r="K619" s="710"/>
      <c r="L619" s="270"/>
      <c r="M619" s="706" t="str">
        <f t="shared" si="9"/>
        <v/>
      </c>
    </row>
    <row r="620" spans="1:13" ht="14.45" customHeight="1" x14ac:dyDescent="0.2">
      <c r="A620" s="711"/>
      <c r="B620" s="707"/>
      <c r="C620" s="708"/>
      <c r="D620" s="708"/>
      <c r="E620" s="709"/>
      <c r="F620" s="707"/>
      <c r="G620" s="708"/>
      <c r="H620" s="708"/>
      <c r="I620" s="708"/>
      <c r="J620" s="708"/>
      <c r="K620" s="710"/>
      <c r="L620" s="270"/>
      <c r="M620" s="706" t="str">
        <f t="shared" si="9"/>
        <v/>
      </c>
    </row>
    <row r="621" spans="1:13" ht="14.45" customHeight="1" x14ac:dyDescent="0.2">
      <c r="A621" s="711"/>
      <c r="B621" s="707"/>
      <c r="C621" s="708"/>
      <c r="D621" s="708"/>
      <c r="E621" s="709"/>
      <c r="F621" s="707"/>
      <c r="G621" s="708"/>
      <c r="H621" s="708"/>
      <c r="I621" s="708"/>
      <c r="J621" s="708"/>
      <c r="K621" s="710"/>
      <c r="L621" s="270"/>
      <c r="M621" s="706" t="str">
        <f t="shared" si="9"/>
        <v/>
      </c>
    </row>
    <row r="622" spans="1:13" ht="14.45" customHeight="1" x14ac:dyDescent="0.2">
      <c r="A622" s="711"/>
      <c r="B622" s="707"/>
      <c r="C622" s="708"/>
      <c r="D622" s="708"/>
      <c r="E622" s="709"/>
      <c r="F622" s="707"/>
      <c r="G622" s="708"/>
      <c r="H622" s="708"/>
      <c r="I622" s="708"/>
      <c r="J622" s="708"/>
      <c r="K622" s="710"/>
      <c r="L622" s="270"/>
      <c r="M622" s="706" t="str">
        <f t="shared" si="9"/>
        <v/>
      </c>
    </row>
    <row r="623" spans="1:13" ht="14.45" customHeight="1" x14ac:dyDescent="0.2">
      <c r="A623" s="711"/>
      <c r="B623" s="707"/>
      <c r="C623" s="708"/>
      <c r="D623" s="708"/>
      <c r="E623" s="709"/>
      <c r="F623" s="707"/>
      <c r="G623" s="708"/>
      <c r="H623" s="708"/>
      <c r="I623" s="708"/>
      <c r="J623" s="708"/>
      <c r="K623" s="710"/>
      <c r="L623" s="270"/>
      <c r="M623" s="706" t="str">
        <f t="shared" si="9"/>
        <v/>
      </c>
    </row>
    <row r="624" spans="1:13" ht="14.45" customHeight="1" x14ac:dyDescent="0.2">
      <c r="A624" s="711"/>
      <c r="B624" s="707"/>
      <c r="C624" s="708"/>
      <c r="D624" s="708"/>
      <c r="E624" s="709"/>
      <c r="F624" s="707"/>
      <c r="G624" s="708"/>
      <c r="H624" s="708"/>
      <c r="I624" s="708"/>
      <c r="J624" s="708"/>
      <c r="K624" s="710"/>
      <c r="L624" s="270"/>
      <c r="M624" s="706" t="str">
        <f t="shared" si="9"/>
        <v/>
      </c>
    </row>
    <row r="625" spans="1:13" ht="14.45" customHeight="1" x14ac:dyDescent="0.2">
      <c r="A625" s="711"/>
      <c r="B625" s="707"/>
      <c r="C625" s="708"/>
      <c r="D625" s="708"/>
      <c r="E625" s="709"/>
      <c r="F625" s="707"/>
      <c r="G625" s="708"/>
      <c r="H625" s="708"/>
      <c r="I625" s="708"/>
      <c r="J625" s="708"/>
      <c r="K625" s="710"/>
      <c r="L625" s="270"/>
      <c r="M625" s="706" t="str">
        <f t="shared" si="9"/>
        <v/>
      </c>
    </row>
    <row r="626" spans="1:13" ht="14.45" customHeight="1" x14ac:dyDescent="0.2">
      <c r="A626" s="711"/>
      <c r="B626" s="707"/>
      <c r="C626" s="708"/>
      <c r="D626" s="708"/>
      <c r="E626" s="709"/>
      <c r="F626" s="707"/>
      <c r="G626" s="708"/>
      <c r="H626" s="708"/>
      <c r="I626" s="708"/>
      <c r="J626" s="708"/>
      <c r="K626" s="710"/>
      <c r="L626" s="270"/>
      <c r="M626" s="706" t="str">
        <f t="shared" si="9"/>
        <v/>
      </c>
    </row>
    <row r="627" spans="1:13" ht="14.45" customHeight="1" x14ac:dyDescent="0.2">
      <c r="A627" s="711"/>
      <c r="B627" s="707"/>
      <c r="C627" s="708"/>
      <c r="D627" s="708"/>
      <c r="E627" s="709"/>
      <c r="F627" s="707"/>
      <c r="G627" s="708"/>
      <c r="H627" s="708"/>
      <c r="I627" s="708"/>
      <c r="J627" s="708"/>
      <c r="K627" s="710"/>
      <c r="L627" s="270"/>
      <c r="M627" s="706" t="str">
        <f t="shared" si="9"/>
        <v/>
      </c>
    </row>
    <row r="628" spans="1:13" ht="14.45" customHeight="1" x14ac:dyDescent="0.2">
      <c r="A628" s="711"/>
      <c r="B628" s="707"/>
      <c r="C628" s="708"/>
      <c r="D628" s="708"/>
      <c r="E628" s="709"/>
      <c r="F628" s="707"/>
      <c r="G628" s="708"/>
      <c r="H628" s="708"/>
      <c r="I628" s="708"/>
      <c r="J628" s="708"/>
      <c r="K628" s="710"/>
      <c r="L628" s="270"/>
      <c r="M628" s="706" t="str">
        <f t="shared" si="9"/>
        <v/>
      </c>
    </row>
    <row r="629" spans="1:13" ht="14.45" customHeight="1" x14ac:dyDescent="0.2">
      <c r="A629" s="711"/>
      <c r="B629" s="707"/>
      <c r="C629" s="708"/>
      <c r="D629" s="708"/>
      <c r="E629" s="709"/>
      <c r="F629" s="707"/>
      <c r="G629" s="708"/>
      <c r="H629" s="708"/>
      <c r="I629" s="708"/>
      <c r="J629" s="708"/>
      <c r="K629" s="710"/>
      <c r="L629" s="270"/>
      <c r="M629" s="706" t="str">
        <f t="shared" si="9"/>
        <v/>
      </c>
    </row>
    <row r="630" spans="1:13" ht="14.45" customHeight="1" x14ac:dyDescent="0.2">
      <c r="A630" s="711"/>
      <c r="B630" s="707"/>
      <c r="C630" s="708"/>
      <c r="D630" s="708"/>
      <c r="E630" s="709"/>
      <c r="F630" s="707"/>
      <c r="G630" s="708"/>
      <c r="H630" s="708"/>
      <c r="I630" s="708"/>
      <c r="J630" s="708"/>
      <c r="K630" s="710"/>
      <c r="L630" s="270"/>
      <c r="M630" s="706" t="str">
        <f t="shared" si="9"/>
        <v/>
      </c>
    </row>
    <row r="631" spans="1:13" ht="14.45" customHeight="1" x14ac:dyDescent="0.2">
      <c r="A631" s="711"/>
      <c r="B631" s="707"/>
      <c r="C631" s="708"/>
      <c r="D631" s="708"/>
      <c r="E631" s="709"/>
      <c r="F631" s="707"/>
      <c r="G631" s="708"/>
      <c r="H631" s="708"/>
      <c r="I631" s="708"/>
      <c r="J631" s="708"/>
      <c r="K631" s="710"/>
      <c r="L631" s="270"/>
      <c r="M631" s="706" t="str">
        <f t="shared" si="9"/>
        <v/>
      </c>
    </row>
    <row r="632" spans="1:13" ht="14.45" customHeight="1" x14ac:dyDescent="0.2">
      <c r="A632" s="711"/>
      <c r="B632" s="707"/>
      <c r="C632" s="708"/>
      <c r="D632" s="708"/>
      <c r="E632" s="709"/>
      <c r="F632" s="707"/>
      <c r="G632" s="708"/>
      <c r="H632" s="708"/>
      <c r="I632" s="708"/>
      <c r="J632" s="708"/>
      <c r="K632" s="710"/>
      <c r="L632" s="270"/>
      <c r="M632" s="706" t="str">
        <f t="shared" si="9"/>
        <v/>
      </c>
    </row>
    <row r="633" spans="1:13" ht="14.45" customHeight="1" x14ac:dyDescent="0.2">
      <c r="A633" s="711"/>
      <c r="B633" s="707"/>
      <c r="C633" s="708"/>
      <c r="D633" s="708"/>
      <c r="E633" s="709"/>
      <c r="F633" s="707"/>
      <c r="G633" s="708"/>
      <c r="H633" s="708"/>
      <c r="I633" s="708"/>
      <c r="J633" s="708"/>
      <c r="K633" s="710"/>
      <c r="L633" s="270"/>
      <c r="M633" s="706" t="str">
        <f t="shared" si="9"/>
        <v/>
      </c>
    </row>
    <row r="634" spans="1:13" ht="14.45" customHeight="1" x14ac:dyDescent="0.2">
      <c r="A634" s="711"/>
      <c r="B634" s="707"/>
      <c r="C634" s="708"/>
      <c r="D634" s="708"/>
      <c r="E634" s="709"/>
      <c r="F634" s="707"/>
      <c r="G634" s="708"/>
      <c r="H634" s="708"/>
      <c r="I634" s="708"/>
      <c r="J634" s="708"/>
      <c r="K634" s="710"/>
      <c r="L634" s="270"/>
      <c r="M634" s="706" t="str">
        <f t="shared" si="9"/>
        <v/>
      </c>
    </row>
    <row r="635" spans="1:13" ht="14.45" customHeight="1" x14ac:dyDescent="0.2">
      <c r="A635" s="711"/>
      <c r="B635" s="707"/>
      <c r="C635" s="708"/>
      <c r="D635" s="708"/>
      <c r="E635" s="709"/>
      <c r="F635" s="707"/>
      <c r="G635" s="708"/>
      <c r="H635" s="708"/>
      <c r="I635" s="708"/>
      <c r="J635" s="708"/>
      <c r="K635" s="710"/>
      <c r="L635" s="270"/>
      <c r="M635" s="706" t="str">
        <f t="shared" si="9"/>
        <v/>
      </c>
    </row>
    <row r="636" spans="1:13" ht="14.45" customHeight="1" x14ac:dyDescent="0.2">
      <c r="A636" s="711"/>
      <c r="B636" s="707"/>
      <c r="C636" s="708"/>
      <c r="D636" s="708"/>
      <c r="E636" s="709"/>
      <c r="F636" s="707"/>
      <c r="G636" s="708"/>
      <c r="H636" s="708"/>
      <c r="I636" s="708"/>
      <c r="J636" s="708"/>
      <c r="K636" s="710"/>
      <c r="L636" s="270"/>
      <c r="M636" s="706" t="str">
        <f t="shared" si="9"/>
        <v/>
      </c>
    </row>
    <row r="637" spans="1:13" ht="14.45" customHeight="1" x14ac:dyDescent="0.2">
      <c r="A637" s="711"/>
      <c r="B637" s="707"/>
      <c r="C637" s="708"/>
      <c r="D637" s="708"/>
      <c r="E637" s="709"/>
      <c r="F637" s="707"/>
      <c r="G637" s="708"/>
      <c r="H637" s="708"/>
      <c r="I637" s="708"/>
      <c r="J637" s="708"/>
      <c r="K637" s="710"/>
      <c r="L637" s="270"/>
      <c r="M637" s="706" t="str">
        <f t="shared" si="9"/>
        <v/>
      </c>
    </row>
    <row r="638" spans="1:13" ht="14.45" customHeight="1" x14ac:dyDescent="0.2">
      <c r="A638" s="711"/>
      <c r="B638" s="707"/>
      <c r="C638" s="708"/>
      <c r="D638" s="708"/>
      <c r="E638" s="709"/>
      <c r="F638" s="707"/>
      <c r="G638" s="708"/>
      <c r="H638" s="708"/>
      <c r="I638" s="708"/>
      <c r="J638" s="708"/>
      <c r="K638" s="710"/>
      <c r="L638" s="270"/>
      <c r="M638" s="706" t="str">
        <f t="shared" si="9"/>
        <v/>
      </c>
    </row>
    <row r="639" spans="1:13" ht="14.45" customHeight="1" x14ac:dyDescent="0.2">
      <c r="A639" s="711"/>
      <c r="B639" s="707"/>
      <c r="C639" s="708"/>
      <c r="D639" s="708"/>
      <c r="E639" s="709"/>
      <c r="F639" s="707"/>
      <c r="G639" s="708"/>
      <c r="H639" s="708"/>
      <c r="I639" s="708"/>
      <c r="J639" s="708"/>
      <c r="K639" s="710"/>
      <c r="L639" s="270"/>
      <c r="M639" s="706" t="str">
        <f t="shared" si="9"/>
        <v/>
      </c>
    </row>
    <row r="640" spans="1:13" ht="14.45" customHeight="1" x14ac:dyDescent="0.2">
      <c r="A640" s="711"/>
      <c r="B640" s="707"/>
      <c r="C640" s="708"/>
      <c r="D640" s="708"/>
      <c r="E640" s="709"/>
      <c r="F640" s="707"/>
      <c r="G640" s="708"/>
      <c r="H640" s="708"/>
      <c r="I640" s="708"/>
      <c r="J640" s="708"/>
      <c r="K640" s="710"/>
      <c r="L640" s="270"/>
      <c r="M640" s="706" t="str">
        <f t="shared" si="9"/>
        <v/>
      </c>
    </row>
    <row r="641" spans="1:13" ht="14.45" customHeight="1" x14ac:dyDescent="0.2">
      <c r="A641" s="711"/>
      <c r="B641" s="707"/>
      <c r="C641" s="708"/>
      <c r="D641" s="708"/>
      <c r="E641" s="709"/>
      <c r="F641" s="707"/>
      <c r="G641" s="708"/>
      <c r="H641" s="708"/>
      <c r="I641" s="708"/>
      <c r="J641" s="708"/>
      <c r="K641" s="710"/>
      <c r="L641" s="270"/>
      <c r="M641" s="706" t="str">
        <f t="shared" si="9"/>
        <v/>
      </c>
    </row>
    <row r="642" spans="1:13" ht="14.45" customHeight="1" x14ac:dyDescent="0.2">
      <c r="A642" s="711"/>
      <c r="B642" s="707"/>
      <c r="C642" s="708"/>
      <c r="D642" s="708"/>
      <c r="E642" s="709"/>
      <c r="F642" s="707"/>
      <c r="G642" s="708"/>
      <c r="H642" s="708"/>
      <c r="I642" s="708"/>
      <c r="J642" s="708"/>
      <c r="K642" s="710"/>
      <c r="L642" s="270"/>
      <c r="M642" s="706" t="str">
        <f t="shared" si="9"/>
        <v/>
      </c>
    </row>
    <row r="643" spans="1:13" ht="14.45" customHeight="1" x14ac:dyDescent="0.2">
      <c r="A643" s="711"/>
      <c r="B643" s="707"/>
      <c r="C643" s="708"/>
      <c r="D643" s="708"/>
      <c r="E643" s="709"/>
      <c r="F643" s="707"/>
      <c r="G643" s="708"/>
      <c r="H643" s="708"/>
      <c r="I643" s="708"/>
      <c r="J643" s="708"/>
      <c r="K643" s="710"/>
      <c r="L643" s="270"/>
      <c r="M643" s="706" t="str">
        <f t="shared" si="9"/>
        <v/>
      </c>
    </row>
    <row r="644" spans="1:13" ht="14.45" customHeight="1" x14ac:dyDescent="0.2">
      <c r="A644" s="711"/>
      <c r="B644" s="707"/>
      <c r="C644" s="708"/>
      <c r="D644" s="708"/>
      <c r="E644" s="709"/>
      <c r="F644" s="707"/>
      <c r="G644" s="708"/>
      <c r="H644" s="708"/>
      <c r="I644" s="708"/>
      <c r="J644" s="708"/>
      <c r="K644" s="710"/>
      <c r="L644" s="270"/>
      <c r="M644" s="706" t="str">
        <f t="shared" si="9"/>
        <v/>
      </c>
    </row>
    <row r="645" spans="1:13" ht="14.45" customHeight="1" x14ac:dyDescent="0.2">
      <c r="A645" s="711"/>
      <c r="B645" s="707"/>
      <c r="C645" s="708"/>
      <c r="D645" s="708"/>
      <c r="E645" s="709"/>
      <c r="F645" s="707"/>
      <c r="G645" s="708"/>
      <c r="H645" s="708"/>
      <c r="I645" s="708"/>
      <c r="J645" s="708"/>
      <c r="K645" s="710"/>
      <c r="L645" s="270"/>
      <c r="M645" s="706" t="str">
        <f t="shared" si="9"/>
        <v/>
      </c>
    </row>
    <row r="646" spans="1:13" ht="14.45" customHeight="1" x14ac:dyDescent="0.2">
      <c r="A646" s="711"/>
      <c r="B646" s="707"/>
      <c r="C646" s="708"/>
      <c r="D646" s="708"/>
      <c r="E646" s="709"/>
      <c r="F646" s="707"/>
      <c r="G646" s="708"/>
      <c r="H646" s="708"/>
      <c r="I646" s="708"/>
      <c r="J646" s="708"/>
      <c r="K646" s="710"/>
      <c r="L646" s="270"/>
      <c r="M646" s="706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1"/>
      <c r="B647" s="707"/>
      <c r="C647" s="708"/>
      <c r="D647" s="708"/>
      <c r="E647" s="709"/>
      <c r="F647" s="707"/>
      <c r="G647" s="708"/>
      <c r="H647" s="708"/>
      <c r="I647" s="708"/>
      <c r="J647" s="708"/>
      <c r="K647" s="710"/>
      <c r="L647" s="270"/>
      <c r="M647" s="706" t="str">
        <f t="shared" si="10"/>
        <v/>
      </c>
    </row>
    <row r="648" spans="1:13" ht="14.45" customHeight="1" x14ac:dyDescent="0.2">
      <c r="A648" s="711"/>
      <c r="B648" s="707"/>
      <c r="C648" s="708"/>
      <c r="D648" s="708"/>
      <c r="E648" s="709"/>
      <c r="F648" s="707"/>
      <c r="G648" s="708"/>
      <c r="H648" s="708"/>
      <c r="I648" s="708"/>
      <c r="J648" s="708"/>
      <c r="K648" s="710"/>
      <c r="L648" s="270"/>
      <c r="M648" s="706" t="str">
        <f t="shared" si="10"/>
        <v/>
      </c>
    </row>
    <row r="649" spans="1:13" ht="14.45" customHeight="1" x14ac:dyDescent="0.2">
      <c r="A649" s="711"/>
      <c r="B649" s="707"/>
      <c r="C649" s="708"/>
      <c r="D649" s="708"/>
      <c r="E649" s="709"/>
      <c r="F649" s="707"/>
      <c r="G649" s="708"/>
      <c r="H649" s="708"/>
      <c r="I649" s="708"/>
      <c r="J649" s="708"/>
      <c r="K649" s="710"/>
      <c r="L649" s="270"/>
      <c r="M649" s="706" t="str">
        <f t="shared" si="10"/>
        <v/>
      </c>
    </row>
    <row r="650" spans="1:13" ht="14.45" customHeight="1" x14ac:dyDescent="0.2">
      <c r="A650" s="711"/>
      <c r="B650" s="707"/>
      <c r="C650" s="708"/>
      <c r="D650" s="708"/>
      <c r="E650" s="709"/>
      <c r="F650" s="707"/>
      <c r="G650" s="708"/>
      <c r="H650" s="708"/>
      <c r="I650" s="708"/>
      <c r="J650" s="708"/>
      <c r="K650" s="710"/>
      <c r="L650" s="270"/>
      <c r="M650" s="706" t="str">
        <f t="shared" si="10"/>
        <v/>
      </c>
    </row>
    <row r="651" spans="1:13" ht="14.45" customHeight="1" x14ac:dyDescent="0.2">
      <c r="A651" s="711"/>
      <c r="B651" s="707"/>
      <c r="C651" s="708"/>
      <c r="D651" s="708"/>
      <c r="E651" s="709"/>
      <c r="F651" s="707"/>
      <c r="G651" s="708"/>
      <c r="H651" s="708"/>
      <c r="I651" s="708"/>
      <c r="J651" s="708"/>
      <c r="K651" s="710"/>
      <c r="L651" s="270"/>
      <c r="M651" s="706" t="str">
        <f t="shared" si="10"/>
        <v/>
      </c>
    </row>
    <row r="652" spans="1:13" ht="14.45" customHeight="1" x14ac:dyDescent="0.2">
      <c r="A652" s="711"/>
      <c r="B652" s="707"/>
      <c r="C652" s="708"/>
      <c r="D652" s="708"/>
      <c r="E652" s="709"/>
      <c r="F652" s="707"/>
      <c r="G652" s="708"/>
      <c r="H652" s="708"/>
      <c r="I652" s="708"/>
      <c r="J652" s="708"/>
      <c r="K652" s="710"/>
      <c r="L652" s="270"/>
      <c r="M652" s="706" t="str">
        <f t="shared" si="10"/>
        <v/>
      </c>
    </row>
    <row r="653" spans="1:13" ht="14.45" customHeight="1" x14ac:dyDescent="0.2">
      <c r="A653" s="711"/>
      <c r="B653" s="707"/>
      <c r="C653" s="708"/>
      <c r="D653" s="708"/>
      <c r="E653" s="709"/>
      <c r="F653" s="707"/>
      <c r="G653" s="708"/>
      <c r="H653" s="708"/>
      <c r="I653" s="708"/>
      <c r="J653" s="708"/>
      <c r="K653" s="710"/>
      <c r="L653" s="270"/>
      <c r="M653" s="706" t="str">
        <f t="shared" si="10"/>
        <v/>
      </c>
    </row>
    <row r="654" spans="1:13" ht="14.45" customHeight="1" x14ac:dyDescent="0.2">
      <c r="A654" s="711"/>
      <c r="B654" s="707"/>
      <c r="C654" s="708"/>
      <c r="D654" s="708"/>
      <c r="E654" s="709"/>
      <c r="F654" s="707"/>
      <c r="G654" s="708"/>
      <c r="H654" s="708"/>
      <c r="I654" s="708"/>
      <c r="J654" s="708"/>
      <c r="K654" s="710"/>
      <c r="L654" s="270"/>
      <c r="M654" s="706" t="str">
        <f t="shared" si="10"/>
        <v/>
      </c>
    </row>
    <row r="655" spans="1:13" ht="14.45" customHeight="1" x14ac:dyDescent="0.2">
      <c r="A655" s="711"/>
      <c r="B655" s="707"/>
      <c r="C655" s="708"/>
      <c r="D655" s="708"/>
      <c r="E655" s="709"/>
      <c r="F655" s="707"/>
      <c r="G655" s="708"/>
      <c r="H655" s="708"/>
      <c r="I655" s="708"/>
      <c r="J655" s="708"/>
      <c r="K655" s="710"/>
      <c r="L655" s="270"/>
      <c r="M655" s="706" t="str">
        <f t="shared" si="10"/>
        <v/>
      </c>
    </row>
    <row r="656" spans="1:13" ht="14.45" customHeight="1" x14ac:dyDescent="0.2">
      <c r="A656" s="711"/>
      <c r="B656" s="707"/>
      <c r="C656" s="708"/>
      <c r="D656" s="708"/>
      <c r="E656" s="709"/>
      <c r="F656" s="707"/>
      <c r="G656" s="708"/>
      <c r="H656" s="708"/>
      <c r="I656" s="708"/>
      <c r="J656" s="708"/>
      <c r="K656" s="710"/>
      <c r="L656" s="270"/>
      <c r="M656" s="706" t="str">
        <f t="shared" si="10"/>
        <v/>
      </c>
    </row>
    <row r="657" spans="1:13" ht="14.45" customHeight="1" x14ac:dyDescent="0.2">
      <c r="A657" s="711"/>
      <c r="B657" s="707"/>
      <c r="C657" s="708"/>
      <c r="D657" s="708"/>
      <c r="E657" s="709"/>
      <c r="F657" s="707"/>
      <c r="G657" s="708"/>
      <c r="H657" s="708"/>
      <c r="I657" s="708"/>
      <c r="J657" s="708"/>
      <c r="K657" s="710"/>
      <c r="L657" s="270"/>
      <c r="M657" s="706" t="str">
        <f t="shared" si="10"/>
        <v/>
      </c>
    </row>
    <row r="658" spans="1:13" ht="14.45" customHeight="1" x14ac:dyDescent="0.2">
      <c r="A658" s="711"/>
      <c r="B658" s="707"/>
      <c r="C658" s="708"/>
      <c r="D658" s="708"/>
      <c r="E658" s="709"/>
      <c r="F658" s="707"/>
      <c r="G658" s="708"/>
      <c r="H658" s="708"/>
      <c r="I658" s="708"/>
      <c r="J658" s="708"/>
      <c r="K658" s="710"/>
      <c r="L658" s="270"/>
      <c r="M658" s="706" t="str">
        <f t="shared" si="10"/>
        <v/>
      </c>
    </row>
    <row r="659" spans="1:13" ht="14.45" customHeight="1" x14ac:dyDescent="0.2">
      <c r="A659" s="711"/>
      <c r="B659" s="707"/>
      <c r="C659" s="708"/>
      <c r="D659" s="708"/>
      <c r="E659" s="709"/>
      <c r="F659" s="707"/>
      <c r="G659" s="708"/>
      <c r="H659" s="708"/>
      <c r="I659" s="708"/>
      <c r="J659" s="708"/>
      <c r="K659" s="710"/>
      <c r="L659" s="270"/>
      <c r="M659" s="706" t="str">
        <f t="shared" si="10"/>
        <v/>
      </c>
    </row>
    <row r="660" spans="1:13" ht="14.45" customHeight="1" x14ac:dyDescent="0.2">
      <c r="A660" s="711"/>
      <c r="B660" s="707"/>
      <c r="C660" s="708"/>
      <c r="D660" s="708"/>
      <c r="E660" s="709"/>
      <c r="F660" s="707"/>
      <c r="G660" s="708"/>
      <c r="H660" s="708"/>
      <c r="I660" s="708"/>
      <c r="J660" s="708"/>
      <c r="K660" s="710"/>
      <c r="L660" s="270"/>
      <c r="M660" s="706" t="str">
        <f t="shared" si="10"/>
        <v/>
      </c>
    </row>
    <row r="661" spans="1:13" ht="14.45" customHeight="1" x14ac:dyDescent="0.2">
      <c r="A661" s="711"/>
      <c r="B661" s="707"/>
      <c r="C661" s="708"/>
      <c r="D661" s="708"/>
      <c r="E661" s="709"/>
      <c r="F661" s="707"/>
      <c r="G661" s="708"/>
      <c r="H661" s="708"/>
      <c r="I661" s="708"/>
      <c r="J661" s="708"/>
      <c r="K661" s="710"/>
      <c r="L661" s="270"/>
      <c r="M661" s="706" t="str">
        <f t="shared" si="10"/>
        <v/>
      </c>
    </row>
    <row r="662" spans="1:13" ht="14.45" customHeight="1" x14ac:dyDescent="0.2">
      <c r="A662" s="711"/>
      <c r="B662" s="707"/>
      <c r="C662" s="708"/>
      <c r="D662" s="708"/>
      <c r="E662" s="709"/>
      <c r="F662" s="707"/>
      <c r="G662" s="708"/>
      <c r="H662" s="708"/>
      <c r="I662" s="708"/>
      <c r="J662" s="708"/>
      <c r="K662" s="710"/>
      <c r="L662" s="270"/>
      <c r="M662" s="706" t="str">
        <f t="shared" si="10"/>
        <v/>
      </c>
    </row>
    <row r="663" spans="1:13" ht="14.45" customHeight="1" x14ac:dyDescent="0.2">
      <c r="A663" s="711"/>
      <c r="B663" s="707"/>
      <c r="C663" s="708"/>
      <c r="D663" s="708"/>
      <c r="E663" s="709"/>
      <c r="F663" s="707"/>
      <c r="G663" s="708"/>
      <c r="H663" s="708"/>
      <c r="I663" s="708"/>
      <c r="J663" s="708"/>
      <c r="K663" s="710"/>
      <c r="L663" s="270"/>
      <c r="M663" s="706" t="str">
        <f t="shared" si="10"/>
        <v/>
      </c>
    </row>
    <row r="664" spans="1:13" ht="14.45" customHeight="1" x14ac:dyDescent="0.2">
      <c r="A664" s="711"/>
      <c r="B664" s="707"/>
      <c r="C664" s="708"/>
      <c r="D664" s="708"/>
      <c r="E664" s="709"/>
      <c r="F664" s="707"/>
      <c r="G664" s="708"/>
      <c r="H664" s="708"/>
      <c r="I664" s="708"/>
      <c r="J664" s="708"/>
      <c r="K664" s="710"/>
      <c r="L664" s="270"/>
      <c r="M664" s="706" t="str">
        <f t="shared" si="10"/>
        <v/>
      </c>
    </row>
    <row r="665" spans="1:13" ht="14.45" customHeight="1" x14ac:dyDescent="0.2">
      <c r="A665" s="711"/>
      <c r="B665" s="707"/>
      <c r="C665" s="708"/>
      <c r="D665" s="708"/>
      <c r="E665" s="709"/>
      <c r="F665" s="707"/>
      <c r="G665" s="708"/>
      <c r="H665" s="708"/>
      <c r="I665" s="708"/>
      <c r="J665" s="708"/>
      <c r="K665" s="710"/>
      <c r="L665" s="270"/>
      <c r="M665" s="706" t="str">
        <f t="shared" si="10"/>
        <v/>
      </c>
    </row>
    <row r="666" spans="1:13" ht="14.45" customHeight="1" x14ac:dyDescent="0.2">
      <c r="A666" s="711"/>
      <c r="B666" s="707"/>
      <c r="C666" s="708"/>
      <c r="D666" s="708"/>
      <c r="E666" s="709"/>
      <c r="F666" s="707"/>
      <c r="G666" s="708"/>
      <c r="H666" s="708"/>
      <c r="I666" s="708"/>
      <c r="J666" s="708"/>
      <c r="K666" s="710"/>
      <c r="L666" s="270"/>
      <c r="M666" s="706" t="str">
        <f t="shared" si="10"/>
        <v/>
      </c>
    </row>
    <row r="667" spans="1:13" ht="14.45" customHeight="1" x14ac:dyDescent="0.2">
      <c r="A667" s="711"/>
      <c r="B667" s="707"/>
      <c r="C667" s="708"/>
      <c r="D667" s="708"/>
      <c r="E667" s="709"/>
      <c r="F667" s="707"/>
      <c r="G667" s="708"/>
      <c r="H667" s="708"/>
      <c r="I667" s="708"/>
      <c r="J667" s="708"/>
      <c r="K667" s="710"/>
      <c r="L667" s="270"/>
      <c r="M667" s="706" t="str">
        <f t="shared" si="10"/>
        <v/>
      </c>
    </row>
    <row r="668" spans="1:13" ht="14.45" customHeight="1" x14ac:dyDescent="0.2">
      <c r="A668" s="711"/>
      <c r="B668" s="707"/>
      <c r="C668" s="708"/>
      <c r="D668" s="708"/>
      <c r="E668" s="709"/>
      <c r="F668" s="707"/>
      <c r="G668" s="708"/>
      <c r="H668" s="708"/>
      <c r="I668" s="708"/>
      <c r="J668" s="708"/>
      <c r="K668" s="710"/>
      <c r="L668" s="270"/>
      <c r="M668" s="706" t="str">
        <f t="shared" si="10"/>
        <v/>
      </c>
    </row>
    <row r="669" spans="1:13" ht="14.45" customHeight="1" x14ac:dyDescent="0.2">
      <c r="A669" s="711"/>
      <c r="B669" s="707"/>
      <c r="C669" s="708"/>
      <c r="D669" s="708"/>
      <c r="E669" s="709"/>
      <c r="F669" s="707"/>
      <c r="G669" s="708"/>
      <c r="H669" s="708"/>
      <c r="I669" s="708"/>
      <c r="J669" s="708"/>
      <c r="K669" s="710"/>
      <c r="L669" s="270"/>
      <c r="M669" s="706" t="str">
        <f t="shared" si="10"/>
        <v/>
      </c>
    </row>
    <row r="670" spans="1:13" ht="14.45" customHeight="1" x14ac:dyDescent="0.2">
      <c r="A670" s="711"/>
      <c r="B670" s="707"/>
      <c r="C670" s="708"/>
      <c r="D670" s="708"/>
      <c r="E670" s="709"/>
      <c r="F670" s="707"/>
      <c r="G670" s="708"/>
      <c r="H670" s="708"/>
      <c r="I670" s="708"/>
      <c r="J670" s="708"/>
      <c r="K670" s="710"/>
      <c r="L670" s="270"/>
      <c r="M670" s="706" t="str">
        <f t="shared" si="10"/>
        <v/>
      </c>
    </row>
    <row r="671" spans="1:13" ht="14.45" customHeight="1" x14ac:dyDescent="0.2">
      <c r="A671" s="711"/>
      <c r="B671" s="707"/>
      <c r="C671" s="708"/>
      <c r="D671" s="708"/>
      <c r="E671" s="709"/>
      <c r="F671" s="707"/>
      <c r="G671" s="708"/>
      <c r="H671" s="708"/>
      <c r="I671" s="708"/>
      <c r="J671" s="708"/>
      <c r="K671" s="710"/>
      <c r="L671" s="270"/>
      <c r="M671" s="706" t="str">
        <f t="shared" si="10"/>
        <v/>
      </c>
    </row>
    <row r="672" spans="1:13" ht="14.45" customHeight="1" x14ac:dyDescent="0.2">
      <c r="A672" s="711"/>
      <c r="B672" s="707"/>
      <c r="C672" s="708"/>
      <c r="D672" s="708"/>
      <c r="E672" s="709"/>
      <c r="F672" s="707"/>
      <c r="G672" s="708"/>
      <c r="H672" s="708"/>
      <c r="I672" s="708"/>
      <c r="J672" s="708"/>
      <c r="K672" s="710"/>
      <c r="L672" s="270"/>
      <c r="M672" s="706" t="str">
        <f t="shared" si="10"/>
        <v/>
      </c>
    </row>
    <row r="673" spans="1:13" ht="14.45" customHeight="1" x14ac:dyDescent="0.2">
      <c r="A673" s="711"/>
      <c r="B673" s="707"/>
      <c r="C673" s="708"/>
      <c r="D673" s="708"/>
      <c r="E673" s="709"/>
      <c r="F673" s="707"/>
      <c r="G673" s="708"/>
      <c r="H673" s="708"/>
      <c r="I673" s="708"/>
      <c r="J673" s="708"/>
      <c r="K673" s="710"/>
      <c r="L673" s="270"/>
      <c r="M673" s="706" t="str">
        <f t="shared" si="10"/>
        <v/>
      </c>
    </row>
    <row r="674" spans="1:13" ht="14.45" customHeight="1" x14ac:dyDescent="0.2">
      <c r="A674" s="711"/>
      <c r="B674" s="707"/>
      <c r="C674" s="708"/>
      <c r="D674" s="708"/>
      <c r="E674" s="709"/>
      <c r="F674" s="707"/>
      <c r="G674" s="708"/>
      <c r="H674" s="708"/>
      <c r="I674" s="708"/>
      <c r="J674" s="708"/>
      <c r="K674" s="710"/>
      <c r="L674" s="270"/>
      <c r="M674" s="706" t="str">
        <f t="shared" si="10"/>
        <v/>
      </c>
    </row>
    <row r="675" spans="1:13" ht="14.45" customHeight="1" x14ac:dyDescent="0.2">
      <c r="A675" s="711"/>
      <c r="B675" s="707"/>
      <c r="C675" s="708"/>
      <c r="D675" s="708"/>
      <c r="E675" s="709"/>
      <c r="F675" s="707"/>
      <c r="G675" s="708"/>
      <c r="H675" s="708"/>
      <c r="I675" s="708"/>
      <c r="J675" s="708"/>
      <c r="K675" s="710"/>
      <c r="L675" s="270"/>
      <c r="M675" s="706" t="str">
        <f t="shared" si="10"/>
        <v/>
      </c>
    </row>
    <row r="676" spans="1:13" ht="14.45" customHeight="1" x14ac:dyDescent="0.2">
      <c r="A676" s="711"/>
      <c r="B676" s="707"/>
      <c r="C676" s="708"/>
      <c r="D676" s="708"/>
      <c r="E676" s="709"/>
      <c r="F676" s="707"/>
      <c r="G676" s="708"/>
      <c r="H676" s="708"/>
      <c r="I676" s="708"/>
      <c r="J676" s="708"/>
      <c r="K676" s="710"/>
      <c r="L676" s="270"/>
      <c r="M676" s="706" t="str">
        <f t="shared" si="10"/>
        <v/>
      </c>
    </row>
    <row r="677" spans="1:13" ht="14.45" customHeight="1" x14ac:dyDescent="0.2">
      <c r="A677" s="711"/>
      <c r="B677" s="707"/>
      <c r="C677" s="708"/>
      <c r="D677" s="708"/>
      <c r="E677" s="709"/>
      <c r="F677" s="707"/>
      <c r="G677" s="708"/>
      <c r="H677" s="708"/>
      <c r="I677" s="708"/>
      <c r="J677" s="708"/>
      <c r="K677" s="710"/>
      <c r="L677" s="270"/>
      <c r="M677" s="706" t="str">
        <f t="shared" si="10"/>
        <v/>
      </c>
    </row>
    <row r="678" spans="1:13" ht="14.45" customHeight="1" x14ac:dyDescent="0.2">
      <c r="A678" s="711"/>
      <c r="B678" s="707"/>
      <c r="C678" s="708"/>
      <c r="D678" s="708"/>
      <c r="E678" s="709"/>
      <c r="F678" s="707"/>
      <c r="G678" s="708"/>
      <c r="H678" s="708"/>
      <c r="I678" s="708"/>
      <c r="J678" s="708"/>
      <c r="K678" s="710"/>
      <c r="L678" s="270"/>
      <c r="M678" s="706" t="str">
        <f t="shared" si="10"/>
        <v/>
      </c>
    </row>
    <row r="679" spans="1:13" ht="14.45" customHeight="1" x14ac:dyDescent="0.2">
      <c r="A679" s="711"/>
      <c r="B679" s="707"/>
      <c r="C679" s="708"/>
      <c r="D679" s="708"/>
      <c r="E679" s="709"/>
      <c r="F679" s="707"/>
      <c r="G679" s="708"/>
      <c r="H679" s="708"/>
      <c r="I679" s="708"/>
      <c r="J679" s="708"/>
      <c r="K679" s="710"/>
      <c r="L679" s="270"/>
      <c r="M679" s="706" t="str">
        <f t="shared" si="10"/>
        <v/>
      </c>
    </row>
    <row r="680" spans="1:13" ht="14.45" customHeight="1" x14ac:dyDescent="0.2">
      <c r="A680" s="711"/>
      <c r="B680" s="707"/>
      <c r="C680" s="708"/>
      <c r="D680" s="708"/>
      <c r="E680" s="709"/>
      <c r="F680" s="707"/>
      <c r="G680" s="708"/>
      <c r="H680" s="708"/>
      <c r="I680" s="708"/>
      <c r="J680" s="708"/>
      <c r="K680" s="710"/>
      <c r="L680" s="270"/>
      <c r="M680" s="706" t="str">
        <f t="shared" si="10"/>
        <v/>
      </c>
    </row>
    <row r="681" spans="1:13" ht="14.45" customHeight="1" x14ac:dyDescent="0.2">
      <c r="A681" s="711"/>
      <c r="B681" s="707"/>
      <c r="C681" s="708"/>
      <c r="D681" s="708"/>
      <c r="E681" s="709"/>
      <c r="F681" s="707"/>
      <c r="G681" s="708"/>
      <c r="H681" s="708"/>
      <c r="I681" s="708"/>
      <c r="J681" s="708"/>
      <c r="K681" s="710"/>
      <c r="L681" s="270"/>
      <c r="M681" s="706" t="str">
        <f t="shared" si="10"/>
        <v/>
      </c>
    </row>
    <row r="682" spans="1:13" ht="14.45" customHeight="1" x14ac:dyDescent="0.2">
      <c r="A682" s="711"/>
      <c r="B682" s="707"/>
      <c r="C682" s="708"/>
      <c r="D682" s="708"/>
      <c r="E682" s="709"/>
      <c r="F682" s="707"/>
      <c r="G682" s="708"/>
      <c r="H682" s="708"/>
      <c r="I682" s="708"/>
      <c r="J682" s="708"/>
      <c r="K682" s="710"/>
      <c r="L682" s="270"/>
      <c r="M682" s="706" t="str">
        <f t="shared" si="10"/>
        <v/>
      </c>
    </row>
    <row r="683" spans="1:13" ht="14.45" customHeight="1" x14ac:dyDescent="0.2">
      <c r="A683" s="711"/>
      <c r="B683" s="707"/>
      <c r="C683" s="708"/>
      <c r="D683" s="708"/>
      <c r="E683" s="709"/>
      <c r="F683" s="707"/>
      <c r="G683" s="708"/>
      <c r="H683" s="708"/>
      <c r="I683" s="708"/>
      <c r="J683" s="708"/>
      <c r="K683" s="710"/>
      <c r="L683" s="270"/>
      <c r="M683" s="706" t="str">
        <f t="shared" si="10"/>
        <v/>
      </c>
    </row>
    <row r="684" spans="1:13" ht="14.45" customHeight="1" x14ac:dyDescent="0.2">
      <c r="A684" s="711"/>
      <c r="B684" s="707"/>
      <c r="C684" s="708"/>
      <c r="D684" s="708"/>
      <c r="E684" s="709"/>
      <c r="F684" s="707"/>
      <c r="G684" s="708"/>
      <c r="H684" s="708"/>
      <c r="I684" s="708"/>
      <c r="J684" s="708"/>
      <c r="K684" s="710"/>
      <c r="L684" s="270"/>
      <c r="M684" s="706" t="str">
        <f t="shared" si="10"/>
        <v/>
      </c>
    </row>
    <row r="685" spans="1:13" ht="14.45" customHeight="1" x14ac:dyDescent="0.2">
      <c r="A685" s="711"/>
      <c r="B685" s="707"/>
      <c r="C685" s="708"/>
      <c r="D685" s="708"/>
      <c r="E685" s="709"/>
      <c r="F685" s="707"/>
      <c r="G685" s="708"/>
      <c r="H685" s="708"/>
      <c r="I685" s="708"/>
      <c r="J685" s="708"/>
      <c r="K685" s="710"/>
      <c r="L685" s="270"/>
      <c r="M685" s="706" t="str">
        <f t="shared" si="10"/>
        <v/>
      </c>
    </row>
    <row r="686" spans="1:13" ht="14.45" customHeight="1" x14ac:dyDescent="0.2">
      <c r="A686" s="711"/>
      <c r="B686" s="707"/>
      <c r="C686" s="708"/>
      <c r="D686" s="708"/>
      <c r="E686" s="709"/>
      <c r="F686" s="707"/>
      <c r="G686" s="708"/>
      <c r="H686" s="708"/>
      <c r="I686" s="708"/>
      <c r="J686" s="708"/>
      <c r="K686" s="710"/>
      <c r="L686" s="270"/>
      <c r="M686" s="706" t="str">
        <f t="shared" si="10"/>
        <v/>
      </c>
    </row>
    <row r="687" spans="1:13" ht="14.45" customHeight="1" x14ac:dyDescent="0.2">
      <c r="A687" s="711"/>
      <c r="B687" s="707"/>
      <c r="C687" s="708"/>
      <c r="D687" s="708"/>
      <c r="E687" s="709"/>
      <c r="F687" s="707"/>
      <c r="G687" s="708"/>
      <c r="H687" s="708"/>
      <c r="I687" s="708"/>
      <c r="J687" s="708"/>
      <c r="K687" s="710"/>
      <c r="L687" s="270"/>
      <c r="M687" s="706" t="str">
        <f t="shared" si="10"/>
        <v/>
      </c>
    </row>
    <row r="688" spans="1:13" ht="14.45" customHeight="1" x14ac:dyDescent="0.2">
      <c r="A688" s="711"/>
      <c r="B688" s="707"/>
      <c r="C688" s="708"/>
      <c r="D688" s="708"/>
      <c r="E688" s="709"/>
      <c r="F688" s="707"/>
      <c r="G688" s="708"/>
      <c r="H688" s="708"/>
      <c r="I688" s="708"/>
      <c r="J688" s="708"/>
      <c r="K688" s="710"/>
      <c r="L688" s="270"/>
      <c r="M688" s="706" t="str">
        <f t="shared" si="10"/>
        <v/>
      </c>
    </row>
    <row r="689" spans="1:13" ht="14.45" customHeight="1" x14ac:dyDescent="0.2">
      <c r="A689" s="711"/>
      <c r="B689" s="707"/>
      <c r="C689" s="708"/>
      <c r="D689" s="708"/>
      <c r="E689" s="709"/>
      <c r="F689" s="707"/>
      <c r="G689" s="708"/>
      <c r="H689" s="708"/>
      <c r="I689" s="708"/>
      <c r="J689" s="708"/>
      <c r="K689" s="710"/>
      <c r="L689" s="270"/>
      <c r="M689" s="706" t="str">
        <f t="shared" si="10"/>
        <v/>
      </c>
    </row>
    <row r="690" spans="1:13" ht="14.45" customHeight="1" x14ac:dyDescent="0.2">
      <c r="A690" s="711"/>
      <c r="B690" s="707"/>
      <c r="C690" s="708"/>
      <c r="D690" s="708"/>
      <c r="E690" s="709"/>
      <c r="F690" s="707"/>
      <c r="G690" s="708"/>
      <c r="H690" s="708"/>
      <c r="I690" s="708"/>
      <c r="J690" s="708"/>
      <c r="K690" s="710"/>
      <c r="L690" s="270"/>
      <c r="M690" s="706" t="str">
        <f t="shared" si="10"/>
        <v/>
      </c>
    </row>
    <row r="691" spans="1:13" ht="14.45" customHeight="1" x14ac:dyDescent="0.2">
      <c r="A691" s="711"/>
      <c r="B691" s="707"/>
      <c r="C691" s="708"/>
      <c r="D691" s="708"/>
      <c r="E691" s="709"/>
      <c r="F691" s="707"/>
      <c r="G691" s="708"/>
      <c r="H691" s="708"/>
      <c r="I691" s="708"/>
      <c r="J691" s="708"/>
      <c r="K691" s="710"/>
      <c r="L691" s="270"/>
      <c r="M691" s="706" t="str">
        <f t="shared" si="10"/>
        <v/>
      </c>
    </row>
    <row r="692" spans="1:13" ht="14.45" customHeight="1" x14ac:dyDescent="0.2">
      <c r="A692" s="711"/>
      <c r="B692" s="707"/>
      <c r="C692" s="708"/>
      <c r="D692" s="708"/>
      <c r="E692" s="709"/>
      <c r="F692" s="707"/>
      <c r="G692" s="708"/>
      <c r="H692" s="708"/>
      <c r="I692" s="708"/>
      <c r="J692" s="708"/>
      <c r="K692" s="710"/>
      <c r="L692" s="270"/>
      <c r="M692" s="706" t="str">
        <f t="shared" si="10"/>
        <v/>
      </c>
    </row>
    <row r="693" spans="1:13" ht="14.45" customHeight="1" x14ac:dyDescent="0.2">
      <c r="A693" s="711"/>
      <c r="B693" s="707"/>
      <c r="C693" s="708"/>
      <c r="D693" s="708"/>
      <c r="E693" s="709"/>
      <c r="F693" s="707"/>
      <c r="G693" s="708"/>
      <c r="H693" s="708"/>
      <c r="I693" s="708"/>
      <c r="J693" s="708"/>
      <c r="K693" s="710"/>
      <c r="L693" s="270"/>
      <c r="M693" s="706" t="str">
        <f t="shared" si="10"/>
        <v/>
      </c>
    </row>
    <row r="694" spans="1:13" ht="14.45" customHeight="1" x14ac:dyDescent="0.2">
      <c r="A694" s="711"/>
      <c r="B694" s="707"/>
      <c r="C694" s="708"/>
      <c r="D694" s="708"/>
      <c r="E694" s="709"/>
      <c r="F694" s="707"/>
      <c r="G694" s="708"/>
      <c r="H694" s="708"/>
      <c r="I694" s="708"/>
      <c r="J694" s="708"/>
      <c r="K694" s="710"/>
      <c r="L694" s="270"/>
      <c r="M694" s="706" t="str">
        <f t="shared" si="10"/>
        <v/>
      </c>
    </row>
    <row r="695" spans="1:13" ht="14.45" customHeight="1" x14ac:dyDescent="0.2">
      <c r="A695" s="711"/>
      <c r="B695" s="707"/>
      <c r="C695" s="708"/>
      <c r="D695" s="708"/>
      <c r="E695" s="709"/>
      <c r="F695" s="707"/>
      <c r="G695" s="708"/>
      <c r="H695" s="708"/>
      <c r="I695" s="708"/>
      <c r="J695" s="708"/>
      <c r="K695" s="710"/>
      <c r="L695" s="270"/>
      <c r="M695" s="706" t="str">
        <f t="shared" si="10"/>
        <v/>
      </c>
    </row>
    <row r="696" spans="1:13" ht="14.45" customHeight="1" x14ac:dyDescent="0.2">
      <c r="A696" s="711"/>
      <c r="B696" s="707"/>
      <c r="C696" s="708"/>
      <c r="D696" s="708"/>
      <c r="E696" s="709"/>
      <c r="F696" s="707"/>
      <c r="G696" s="708"/>
      <c r="H696" s="708"/>
      <c r="I696" s="708"/>
      <c r="J696" s="708"/>
      <c r="K696" s="710"/>
      <c r="L696" s="270"/>
      <c r="M696" s="706" t="str">
        <f t="shared" si="10"/>
        <v/>
      </c>
    </row>
    <row r="697" spans="1:13" ht="14.45" customHeight="1" x14ac:dyDescent="0.2">
      <c r="A697" s="711"/>
      <c r="B697" s="707"/>
      <c r="C697" s="708"/>
      <c r="D697" s="708"/>
      <c r="E697" s="709"/>
      <c r="F697" s="707"/>
      <c r="G697" s="708"/>
      <c r="H697" s="708"/>
      <c r="I697" s="708"/>
      <c r="J697" s="708"/>
      <c r="K697" s="710"/>
      <c r="L697" s="270"/>
      <c r="M697" s="706" t="str">
        <f t="shared" si="10"/>
        <v/>
      </c>
    </row>
    <row r="698" spans="1:13" ht="14.45" customHeight="1" x14ac:dyDescent="0.2">
      <c r="A698" s="711"/>
      <c r="B698" s="707"/>
      <c r="C698" s="708"/>
      <c r="D698" s="708"/>
      <c r="E698" s="709"/>
      <c r="F698" s="707"/>
      <c r="G698" s="708"/>
      <c r="H698" s="708"/>
      <c r="I698" s="708"/>
      <c r="J698" s="708"/>
      <c r="K698" s="710"/>
      <c r="L698" s="270"/>
      <c r="M698" s="706" t="str">
        <f t="shared" si="10"/>
        <v/>
      </c>
    </row>
    <row r="699" spans="1:13" ht="14.45" customHeight="1" x14ac:dyDescent="0.2">
      <c r="A699" s="711"/>
      <c r="B699" s="707"/>
      <c r="C699" s="708"/>
      <c r="D699" s="708"/>
      <c r="E699" s="709"/>
      <c r="F699" s="707"/>
      <c r="G699" s="708"/>
      <c r="H699" s="708"/>
      <c r="I699" s="708"/>
      <c r="J699" s="708"/>
      <c r="K699" s="710"/>
      <c r="L699" s="270"/>
      <c r="M699" s="706" t="str">
        <f t="shared" si="10"/>
        <v/>
      </c>
    </row>
    <row r="700" spans="1:13" ht="14.45" customHeight="1" x14ac:dyDescent="0.2">
      <c r="A700" s="711"/>
      <c r="B700" s="707"/>
      <c r="C700" s="708"/>
      <c r="D700" s="708"/>
      <c r="E700" s="709"/>
      <c r="F700" s="707"/>
      <c r="G700" s="708"/>
      <c r="H700" s="708"/>
      <c r="I700" s="708"/>
      <c r="J700" s="708"/>
      <c r="K700" s="710"/>
      <c r="L700" s="270"/>
      <c r="M700" s="706" t="str">
        <f t="shared" si="10"/>
        <v/>
      </c>
    </row>
    <row r="701" spans="1:13" ht="14.45" customHeight="1" x14ac:dyDescent="0.2">
      <c r="A701" s="711"/>
      <c r="B701" s="707"/>
      <c r="C701" s="708"/>
      <c r="D701" s="708"/>
      <c r="E701" s="709"/>
      <c r="F701" s="707"/>
      <c r="G701" s="708"/>
      <c r="H701" s="708"/>
      <c r="I701" s="708"/>
      <c r="J701" s="708"/>
      <c r="K701" s="710"/>
      <c r="L701" s="270"/>
      <c r="M701" s="706" t="str">
        <f t="shared" si="10"/>
        <v/>
      </c>
    </row>
    <row r="702" spans="1:13" ht="14.45" customHeight="1" x14ac:dyDescent="0.2">
      <c r="A702" s="711"/>
      <c r="B702" s="707"/>
      <c r="C702" s="708"/>
      <c r="D702" s="708"/>
      <c r="E702" s="709"/>
      <c r="F702" s="707"/>
      <c r="G702" s="708"/>
      <c r="H702" s="708"/>
      <c r="I702" s="708"/>
      <c r="J702" s="708"/>
      <c r="K702" s="710"/>
      <c r="L702" s="270"/>
      <c r="M702" s="706" t="str">
        <f t="shared" si="10"/>
        <v/>
      </c>
    </row>
    <row r="703" spans="1:13" ht="14.45" customHeight="1" x14ac:dyDescent="0.2">
      <c r="A703" s="711"/>
      <c r="B703" s="707"/>
      <c r="C703" s="708"/>
      <c r="D703" s="708"/>
      <c r="E703" s="709"/>
      <c r="F703" s="707"/>
      <c r="G703" s="708"/>
      <c r="H703" s="708"/>
      <c r="I703" s="708"/>
      <c r="J703" s="708"/>
      <c r="K703" s="710"/>
      <c r="L703" s="270"/>
      <c r="M703" s="706" t="str">
        <f t="shared" si="10"/>
        <v/>
      </c>
    </row>
    <row r="704" spans="1:13" ht="14.45" customHeight="1" x14ac:dyDescent="0.2">
      <c r="A704" s="711"/>
      <c r="B704" s="707"/>
      <c r="C704" s="708"/>
      <c r="D704" s="708"/>
      <c r="E704" s="709"/>
      <c r="F704" s="707"/>
      <c r="G704" s="708"/>
      <c r="H704" s="708"/>
      <c r="I704" s="708"/>
      <c r="J704" s="708"/>
      <c r="K704" s="710"/>
      <c r="L704" s="270"/>
      <c r="M704" s="706" t="str">
        <f t="shared" si="10"/>
        <v/>
      </c>
    </row>
    <row r="705" spans="1:13" ht="14.45" customHeight="1" x14ac:dyDescent="0.2">
      <c r="A705" s="711"/>
      <c r="B705" s="707"/>
      <c r="C705" s="708"/>
      <c r="D705" s="708"/>
      <c r="E705" s="709"/>
      <c r="F705" s="707"/>
      <c r="G705" s="708"/>
      <c r="H705" s="708"/>
      <c r="I705" s="708"/>
      <c r="J705" s="708"/>
      <c r="K705" s="710"/>
      <c r="L705" s="270"/>
      <c r="M705" s="706" t="str">
        <f t="shared" si="10"/>
        <v/>
      </c>
    </row>
    <row r="706" spans="1:13" ht="14.45" customHeight="1" x14ac:dyDescent="0.2">
      <c r="A706" s="711"/>
      <c r="B706" s="707"/>
      <c r="C706" s="708"/>
      <c r="D706" s="708"/>
      <c r="E706" s="709"/>
      <c r="F706" s="707"/>
      <c r="G706" s="708"/>
      <c r="H706" s="708"/>
      <c r="I706" s="708"/>
      <c r="J706" s="708"/>
      <c r="K706" s="710"/>
      <c r="L706" s="270"/>
      <c r="M706" s="706" t="str">
        <f t="shared" si="10"/>
        <v/>
      </c>
    </row>
    <row r="707" spans="1:13" ht="14.45" customHeight="1" x14ac:dyDescent="0.2">
      <c r="A707" s="711"/>
      <c r="B707" s="707"/>
      <c r="C707" s="708"/>
      <c r="D707" s="708"/>
      <c r="E707" s="709"/>
      <c r="F707" s="707"/>
      <c r="G707" s="708"/>
      <c r="H707" s="708"/>
      <c r="I707" s="708"/>
      <c r="J707" s="708"/>
      <c r="K707" s="710"/>
      <c r="L707" s="270"/>
      <c r="M707" s="706" t="str">
        <f t="shared" si="10"/>
        <v/>
      </c>
    </row>
    <row r="708" spans="1:13" ht="14.45" customHeight="1" x14ac:dyDescent="0.2">
      <c r="A708" s="711"/>
      <c r="B708" s="707"/>
      <c r="C708" s="708"/>
      <c r="D708" s="708"/>
      <c r="E708" s="709"/>
      <c r="F708" s="707"/>
      <c r="G708" s="708"/>
      <c r="H708" s="708"/>
      <c r="I708" s="708"/>
      <c r="J708" s="708"/>
      <c r="K708" s="710"/>
      <c r="L708" s="270"/>
      <c r="M708" s="706" t="str">
        <f t="shared" si="10"/>
        <v/>
      </c>
    </row>
    <row r="709" spans="1:13" ht="14.45" customHeight="1" x14ac:dyDescent="0.2">
      <c r="A709" s="711"/>
      <c r="B709" s="707"/>
      <c r="C709" s="708"/>
      <c r="D709" s="708"/>
      <c r="E709" s="709"/>
      <c r="F709" s="707"/>
      <c r="G709" s="708"/>
      <c r="H709" s="708"/>
      <c r="I709" s="708"/>
      <c r="J709" s="708"/>
      <c r="K709" s="710"/>
      <c r="L709" s="270"/>
      <c r="M709" s="706" t="str">
        <f t="shared" si="10"/>
        <v/>
      </c>
    </row>
    <row r="710" spans="1:13" ht="14.45" customHeight="1" x14ac:dyDescent="0.2">
      <c r="A710" s="711"/>
      <c r="B710" s="707"/>
      <c r="C710" s="708"/>
      <c r="D710" s="708"/>
      <c r="E710" s="709"/>
      <c r="F710" s="707"/>
      <c r="G710" s="708"/>
      <c r="H710" s="708"/>
      <c r="I710" s="708"/>
      <c r="J710" s="708"/>
      <c r="K710" s="710"/>
      <c r="L710" s="270"/>
      <c r="M710" s="706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1"/>
      <c r="B711" s="707"/>
      <c r="C711" s="708"/>
      <c r="D711" s="708"/>
      <c r="E711" s="709"/>
      <c r="F711" s="707"/>
      <c r="G711" s="708"/>
      <c r="H711" s="708"/>
      <c r="I711" s="708"/>
      <c r="J711" s="708"/>
      <c r="K711" s="710"/>
      <c r="L711" s="270"/>
      <c r="M711" s="706" t="str">
        <f t="shared" si="11"/>
        <v/>
      </c>
    </row>
    <row r="712" spans="1:13" ht="14.45" customHeight="1" x14ac:dyDescent="0.2">
      <c r="A712" s="711"/>
      <c r="B712" s="707"/>
      <c r="C712" s="708"/>
      <c r="D712" s="708"/>
      <c r="E712" s="709"/>
      <c r="F712" s="707"/>
      <c r="G712" s="708"/>
      <c r="H712" s="708"/>
      <c r="I712" s="708"/>
      <c r="J712" s="708"/>
      <c r="K712" s="710"/>
      <c r="L712" s="270"/>
      <c r="M712" s="706" t="str">
        <f t="shared" si="11"/>
        <v/>
      </c>
    </row>
    <row r="713" spans="1:13" ht="14.45" customHeight="1" x14ac:dyDescent="0.2">
      <c r="A713" s="711"/>
      <c r="B713" s="707"/>
      <c r="C713" s="708"/>
      <c r="D713" s="708"/>
      <c r="E713" s="709"/>
      <c r="F713" s="707"/>
      <c r="G713" s="708"/>
      <c r="H713" s="708"/>
      <c r="I713" s="708"/>
      <c r="J713" s="708"/>
      <c r="K713" s="710"/>
      <c r="L713" s="270"/>
      <c r="M713" s="706" t="str">
        <f t="shared" si="11"/>
        <v/>
      </c>
    </row>
    <row r="714" spans="1:13" ht="14.45" customHeight="1" x14ac:dyDescent="0.2">
      <c r="A714" s="711"/>
      <c r="B714" s="707"/>
      <c r="C714" s="708"/>
      <c r="D714" s="708"/>
      <c r="E714" s="709"/>
      <c r="F714" s="707"/>
      <c r="G714" s="708"/>
      <c r="H714" s="708"/>
      <c r="I714" s="708"/>
      <c r="J714" s="708"/>
      <c r="K714" s="710"/>
      <c r="L714" s="270"/>
      <c r="M714" s="706" t="str">
        <f t="shared" si="11"/>
        <v/>
      </c>
    </row>
    <row r="715" spans="1:13" ht="14.45" customHeight="1" x14ac:dyDescent="0.2">
      <c r="A715" s="711"/>
      <c r="B715" s="707"/>
      <c r="C715" s="708"/>
      <c r="D715" s="708"/>
      <c r="E715" s="709"/>
      <c r="F715" s="707"/>
      <c r="G715" s="708"/>
      <c r="H715" s="708"/>
      <c r="I715" s="708"/>
      <c r="J715" s="708"/>
      <c r="K715" s="710"/>
      <c r="L715" s="270"/>
      <c r="M715" s="706" t="str">
        <f t="shared" si="11"/>
        <v/>
      </c>
    </row>
    <row r="716" spans="1:13" ht="14.45" customHeight="1" x14ac:dyDescent="0.2">
      <c r="A716" s="711"/>
      <c r="B716" s="707"/>
      <c r="C716" s="708"/>
      <c r="D716" s="708"/>
      <c r="E716" s="709"/>
      <c r="F716" s="707"/>
      <c r="G716" s="708"/>
      <c r="H716" s="708"/>
      <c r="I716" s="708"/>
      <c r="J716" s="708"/>
      <c r="K716" s="710"/>
      <c r="L716" s="270"/>
      <c r="M716" s="706" t="str">
        <f t="shared" si="11"/>
        <v/>
      </c>
    </row>
    <row r="717" spans="1:13" ht="14.45" customHeight="1" x14ac:dyDescent="0.2">
      <c r="A717" s="711"/>
      <c r="B717" s="707"/>
      <c r="C717" s="708"/>
      <c r="D717" s="708"/>
      <c r="E717" s="709"/>
      <c r="F717" s="707"/>
      <c r="G717" s="708"/>
      <c r="H717" s="708"/>
      <c r="I717" s="708"/>
      <c r="J717" s="708"/>
      <c r="K717" s="710"/>
      <c r="L717" s="270"/>
      <c r="M717" s="706" t="str">
        <f t="shared" si="11"/>
        <v/>
      </c>
    </row>
    <row r="718" spans="1:13" ht="14.45" customHeight="1" x14ac:dyDescent="0.2">
      <c r="A718" s="711"/>
      <c r="B718" s="707"/>
      <c r="C718" s="708"/>
      <c r="D718" s="708"/>
      <c r="E718" s="709"/>
      <c r="F718" s="707"/>
      <c r="G718" s="708"/>
      <c r="H718" s="708"/>
      <c r="I718" s="708"/>
      <c r="J718" s="708"/>
      <c r="K718" s="710"/>
      <c r="L718" s="270"/>
      <c r="M718" s="706" t="str">
        <f t="shared" si="11"/>
        <v/>
      </c>
    </row>
    <row r="719" spans="1:13" ht="14.45" customHeight="1" x14ac:dyDescent="0.2">
      <c r="A719" s="711"/>
      <c r="B719" s="707"/>
      <c r="C719" s="708"/>
      <c r="D719" s="708"/>
      <c r="E719" s="709"/>
      <c r="F719" s="707"/>
      <c r="G719" s="708"/>
      <c r="H719" s="708"/>
      <c r="I719" s="708"/>
      <c r="J719" s="708"/>
      <c r="K719" s="710"/>
      <c r="L719" s="270"/>
      <c r="M719" s="706" t="str">
        <f t="shared" si="11"/>
        <v/>
      </c>
    </row>
    <row r="720" spans="1:13" ht="14.45" customHeight="1" x14ac:dyDescent="0.2">
      <c r="A720" s="711"/>
      <c r="B720" s="707"/>
      <c r="C720" s="708"/>
      <c r="D720" s="708"/>
      <c r="E720" s="709"/>
      <c r="F720" s="707"/>
      <c r="G720" s="708"/>
      <c r="H720" s="708"/>
      <c r="I720" s="708"/>
      <c r="J720" s="708"/>
      <c r="K720" s="710"/>
      <c r="L720" s="270"/>
      <c r="M720" s="706" t="str">
        <f t="shared" si="11"/>
        <v/>
      </c>
    </row>
    <row r="721" spans="1:13" ht="14.45" customHeight="1" x14ac:dyDescent="0.2">
      <c r="A721" s="711"/>
      <c r="B721" s="707"/>
      <c r="C721" s="708"/>
      <c r="D721" s="708"/>
      <c r="E721" s="709"/>
      <c r="F721" s="707"/>
      <c r="G721" s="708"/>
      <c r="H721" s="708"/>
      <c r="I721" s="708"/>
      <c r="J721" s="708"/>
      <c r="K721" s="710"/>
      <c r="L721" s="270"/>
      <c r="M721" s="706" t="str">
        <f t="shared" si="11"/>
        <v/>
      </c>
    </row>
    <row r="722" spans="1:13" ht="14.45" customHeight="1" x14ac:dyDescent="0.2">
      <c r="A722" s="711"/>
      <c r="B722" s="707"/>
      <c r="C722" s="708"/>
      <c r="D722" s="708"/>
      <c r="E722" s="709"/>
      <c r="F722" s="707"/>
      <c r="G722" s="708"/>
      <c r="H722" s="708"/>
      <c r="I722" s="708"/>
      <c r="J722" s="708"/>
      <c r="K722" s="710"/>
      <c r="L722" s="270"/>
      <c r="M722" s="706" t="str">
        <f t="shared" si="11"/>
        <v/>
      </c>
    </row>
    <row r="723" spans="1:13" ht="14.45" customHeight="1" x14ac:dyDescent="0.2">
      <c r="A723" s="711"/>
      <c r="B723" s="707"/>
      <c r="C723" s="708"/>
      <c r="D723" s="708"/>
      <c r="E723" s="709"/>
      <c r="F723" s="707"/>
      <c r="G723" s="708"/>
      <c r="H723" s="708"/>
      <c r="I723" s="708"/>
      <c r="J723" s="708"/>
      <c r="K723" s="710"/>
      <c r="L723" s="270"/>
      <c r="M723" s="706" t="str">
        <f t="shared" si="11"/>
        <v/>
      </c>
    </row>
    <row r="724" spans="1:13" ht="14.45" customHeight="1" x14ac:dyDescent="0.2">
      <c r="A724" s="711"/>
      <c r="B724" s="707"/>
      <c r="C724" s="708"/>
      <c r="D724" s="708"/>
      <c r="E724" s="709"/>
      <c r="F724" s="707"/>
      <c r="G724" s="708"/>
      <c r="H724" s="708"/>
      <c r="I724" s="708"/>
      <c r="J724" s="708"/>
      <c r="K724" s="710"/>
      <c r="L724" s="270"/>
      <c r="M724" s="706" t="str">
        <f t="shared" si="11"/>
        <v/>
      </c>
    </row>
    <row r="725" spans="1:13" ht="14.45" customHeight="1" x14ac:dyDescent="0.2">
      <c r="A725" s="711"/>
      <c r="B725" s="707"/>
      <c r="C725" s="708"/>
      <c r="D725" s="708"/>
      <c r="E725" s="709"/>
      <c r="F725" s="707"/>
      <c r="G725" s="708"/>
      <c r="H725" s="708"/>
      <c r="I725" s="708"/>
      <c r="J725" s="708"/>
      <c r="K725" s="710"/>
      <c r="L725" s="270"/>
      <c r="M725" s="706" t="str">
        <f t="shared" si="11"/>
        <v/>
      </c>
    </row>
    <row r="726" spans="1:13" ht="14.45" customHeight="1" x14ac:dyDescent="0.2">
      <c r="A726" s="711"/>
      <c r="B726" s="707"/>
      <c r="C726" s="708"/>
      <c r="D726" s="708"/>
      <c r="E726" s="709"/>
      <c r="F726" s="707"/>
      <c r="G726" s="708"/>
      <c r="H726" s="708"/>
      <c r="I726" s="708"/>
      <c r="J726" s="708"/>
      <c r="K726" s="710"/>
      <c r="L726" s="270"/>
      <c r="M726" s="706" t="str">
        <f t="shared" si="11"/>
        <v/>
      </c>
    </row>
    <row r="727" spans="1:13" ht="14.45" customHeight="1" x14ac:dyDescent="0.2">
      <c r="A727" s="711"/>
      <c r="B727" s="707"/>
      <c r="C727" s="708"/>
      <c r="D727" s="708"/>
      <c r="E727" s="709"/>
      <c r="F727" s="707"/>
      <c r="G727" s="708"/>
      <c r="H727" s="708"/>
      <c r="I727" s="708"/>
      <c r="J727" s="708"/>
      <c r="K727" s="710"/>
      <c r="L727" s="270"/>
      <c r="M727" s="706" t="str">
        <f t="shared" si="11"/>
        <v/>
      </c>
    </row>
    <row r="728" spans="1:13" ht="14.45" customHeight="1" x14ac:dyDescent="0.2">
      <c r="A728" s="711"/>
      <c r="B728" s="707"/>
      <c r="C728" s="708"/>
      <c r="D728" s="708"/>
      <c r="E728" s="709"/>
      <c r="F728" s="707"/>
      <c r="G728" s="708"/>
      <c r="H728" s="708"/>
      <c r="I728" s="708"/>
      <c r="J728" s="708"/>
      <c r="K728" s="710"/>
      <c r="L728" s="270"/>
      <c r="M728" s="706" t="str">
        <f t="shared" si="11"/>
        <v/>
      </c>
    </row>
    <row r="729" spans="1:13" ht="14.45" customHeight="1" x14ac:dyDescent="0.2">
      <c r="A729" s="711"/>
      <c r="B729" s="707"/>
      <c r="C729" s="708"/>
      <c r="D729" s="708"/>
      <c r="E729" s="709"/>
      <c r="F729" s="707"/>
      <c r="G729" s="708"/>
      <c r="H729" s="708"/>
      <c r="I729" s="708"/>
      <c r="J729" s="708"/>
      <c r="K729" s="710"/>
      <c r="L729" s="270"/>
      <c r="M729" s="706" t="str">
        <f t="shared" si="11"/>
        <v/>
      </c>
    </row>
    <row r="730" spans="1:13" ht="14.45" customHeight="1" x14ac:dyDescent="0.2">
      <c r="A730" s="711"/>
      <c r="B730" s="707"/>
      <c r="C730" s="708"/>
      <c r="D730" s="708"/>
      <c r="E730" s="709"/>
      <c r="F730" s="707"/>
      <c r="G730" s="708"/>
      <c r="H730" s="708"/>
      <c r="I730" s="708"/>
      <c r="J730" s="708"/>
      <c r="K730" s="710"/>
      <c r="L730" s="270"/>
      <c r="M730" s="706" t="str">
        <f t="shared" si="11"/>
        <v/>
      </c>
    </row>
    <row r="731" spans="1:13" ht="14.45" customHeight="1" x14ac:dyDescent="0.2">
      <c r="A731" s="711"/>
      <c r="B731" s="707"/>
      <c r="C731" s="708"/>
      <c r="D731" s="708"/>
      <c r="E731" s="709"/>
      <c r="F731" s="707"/>
      <c r="G731" s="708"/>
      <c r="H731" s="708"/>
      <c r="I731" s="708"/>
      <c r="J731" s="708"/>
      <c r="K731" s="710"/>
      <c r="L731" s="270"/>
      <c r="M731" s="706" t="str">
        <f t="shared" si="11"/>
        <v/>
      </c>
    </row>
    <row r="732" spans="1:13" ht="14.45" customHeight="1" x14ac:dyDescent="0.2">
      <c r="A732" s="711"/>
      <c r="B732" s="707"/>
      <c r="C732" s="708"/>
      <c r="D732" s="708"/>
      <c r="E732" s="709"/>
      <c r="F732" s="707"/>
      <c r="G732" s="708"/>
      <c r="H732" s="708"/>
      <c r="I732" s="708"/>
      <c r="J732" s="708"/>
      <c r="K732" s="710"/>
      <c r="L732" s="270"/>
      <c r="M732" s="706" t="str">
        <f t="shared" si="11"/>
        <v/>
      </c>
    </row>
    <row r="733" spans="1:13" ht="14.45" customHeight="1" x14ac:dyDescent="0.2">
      <c r="A733" s="711"/>
      <c r="B733" s="707"/>
      <c r="C733" s="708"/>
      <c r="D733" s="708"/>
      <c r="E733" s="709"/>
      <c r="F733" s="707"/>
      <c r="G733" s="708"/>
      <c r="H733" s="708"/>
      <c r="I733" s="708"/>
      <c r="J733" s="708"/>
      <c r="K733" s="710"/>
      <c r="L733" s="270"/>
      <c r="M733" s="706" t="str">
        <f t="shared" si="11"/>
        <v/>
      </c>
    </row>
    <row r="734" spans="1:13" ht="14.45" customHeight="1" x14ac:dyDescent="0.2">
      <c r="A734" s="711"/>
      <c r="B734" s="707"/>
      <c r="C734" s="708"/>
      <c r="D734" s="708"/>
      <c r="E734" s="709"/>
      <c r="F734" s="707"/>
      <c r="G734" s="708"/>
      <c r="H734" s="708"/>
      <c r="I734" s="708"/>
      <c r="J734" s="708"/>
      <c r="K734" s="710"/>
      <c r="L734" s="270"/>
      <c r="M734" s="706" t="str">
        <f t="shared" si="11"/>
        <v/>
      </c>
    </row>
    <row r="735" spans="1:13" ht="14.45" customHeight="1" x14ac:dyDescent="0.2">
      <c r="A735" s="711"/>
      <c r="B735" s="707"/>
      <c r="C735" s="708"/>
      <c r="D735" s="708"/>
      <c r="E735" s="709"/>
      <c r="F735" s="707"/>
      <c r="G735" s="708"/>
      <c r="H735" s="708"/>
      <c r="I735" s="708"/>
      <c r="J735" s="708"/>
      <c r="K735" s="710"/>
      <c r="L735" s="270"/>
      <c r="M735" s="706" t="str">
        <f t="shared" si="11"/>
        <v/>
      </c>
    </row>
    <row r="736" spans="1:13" ht="14.45" customHeight="1" x14ac:dyDescent="0.2">
      <c r="A736" s="711"/>
      <c r="B736" s="707"/>
      <c r="C736" s="708"/>
      <c r="D736" s="708"/>
      <c r="E736" s="709"/>
      <c r="F736" s="707"/>
      <c r="G736" s="708"/>
      <c r="H736" s="708"/>
      <c r="I736" s="708"/>
      <c r="J736" s="708"/>
      <c r="K736" s="710"/>
      <c r="L736" s="270"/>
      <c r="M736" s="706" t="str">
        <f t="shared" si="11"/>
        <v/>
      </c>
    </row>
    <row r="737" spans="1:13" ht="14.45" customHeight="1" x14ac:dyDescent="0.2">
      <c r="A737" s="711"/>
      <c r="B737" s="707"/>
      <c r="C737" s="708"/>
      <c r="D737" s="708"/>
      <c r="E737" s="709"/>
      <c r="F737" s="707"/>
      <c r="G737" s="708"/>
      <c r="H737" s="708"/>
      <c r="I737" s="708"/>
      <c r="J737" s="708"/>
      <c r="K737" s="710"/>
      <c r="L737" s="270"/>
      <c r="M737" s="706" t="str">
        <f t="shared" si="11"/>
        <v/>
      </c>
    </row>
    <row r="738" spans="1:13" ht="14.45" customHeight="1" x14ac:dyDescent="0.2">
      <c r="A738" s="711"/>
      <c r="B738" s="707"/>
      <c r="C738" s="708"/>
      <c r="D738" s="708"/>
      <c r="E738" s="709"/>
      <c r="F738" s="707"/>
      <c r="G738" s="708"/>
      <c r="H738" s="708"/>
      <c r="I738" s="708"/>
      <c r="J738" s="708"/>
      <c r="K738" s="710"/>
      <c r="L738" s="270"/>
      <c r="M738" s="706" t="str">
        <f t="shared" si="11"/>
        <v/>
      </c>
    </row>
    <row r="739" spans="1:13" ht="14.45" customHeight="1" x14ac:dyDescent="0.2">
      <c r="A739" s="711"/>
      <c r="B739" s="707"/>
      <c r="C739" s="708"/>
      <c r="D739" s="708"/>
      <c r="E739" s="709"/>
      <c r="F739" s="707"/>
      <c r="G739" s="708"/>
      <c r="H739" s="708"/>
      <c r="I739" s="708"/>
      <c r="J739" s="708"/>
      <c r="K739" s="710"/>
      <c r="L739" s="270"/>
      <c r="M739" s="706" t="str">
        <f t="shared" si="11"/>
        <v/>
      </c>
    </row>
    <row r="740" spans="1:13" ht="14.45" customHeight="1" x14ac:dyDescent="0.2">
      <c r="A740" s="711"/>
      <c r="B740" s="707"/>
      <c r="C740" s="708"/>
      <c r="D740" s="708"/>
      <c r="E740" s="709"/>
      <c r="F740" s="707"/>
      <c r="G740" s="708"/>
      <c r="H740" s="708"/>
      <c r="I740" s="708"/>
      <c r="J740" s="708"/>
      <c r="K740" s="710"/>
      <c r="L740" s="270"/>
      <c r="M740" s="706" t="str">
        <f t="shared" si="11"/>
        <v/>
      </c>
    </row>
    <row r="741" spans="1:13" ht="14.45" customHeight="1" x14ac:dyDescent="0.2">
      <c r="A741" s="711"/>
      <c r="B741" s="707"/>
      <c r="C741" s="708"/>
      <c r="D741" s="708"/>
      <c r="E741" s="709"/>
      <c r="F741" s="707"/>
      <c r="G741" s="708"/>
      <c r="H741" s="708"/>
      <c r="I741" s="708"/>
      <c r="J741" s="708"/>
      <c r="K741" s="710"/>
      <c r="L741" s="270"/>
      <c r="M741" s="706" t="str">
        <f t="shared" si="11"/>
        <v/>
      </c>
    </row>
    <row r="742" spans="1:13" ht="14.45" customHeight="1" x14ac:dyDescent="0.2">
      <c r="A742" s="711"/>
      <c r="B742" s="707"/>
      <c r="C742" s="708"/>
      <c r="D742" s="708"/>
      <c r="E742" s="709"/>
      <c r="F742" s="707"/>
      <c r="G742" s="708"/>
      <c r="H742" s="708"/>
      <c r="I742" s="708"/>
      <c r="J742" s="708"/>
      <c r="K742" s="710"/>
      <c r="L742" s="270"/>
      <c r="M742" s="706" t="str">
        <f t="shared" si="11"/>
        <v/>
      </c>
    </row>
    <row r="743" spans="1:13" ht="14.45" customHeight="1" x14ac:dyDescent="0.2">
      <c r="A743" s="711"/>
      <c r="B743" s="707"/>
      <c r="C743" s="708"/>
      <c r="D743" s="708"/>
      <c r="E743" s="709"/>
      <c r="F743" s="707"/>
      <c r="G743" s="708"/>
      <c r="H743" s="708"/>
      <c r="I743" s="708"/>
      <c r="J743" s="708"/>
      <c r="K743" s="710"/>
      <c r="L743" s="270"/>
      <c r="M743" s="706" t="str">
        <f t="shared" si="11"/>
        <v/>
      </c>
    </row>
    <row r="744" spans="1:13" ht="14.45" customHeight="1" x14ac:dyDescent="0.2">
      <c r="A744" s="711"/>
      <c r="B744" s="707"/>
      <c r="C744" s="708"/>
      <c r="D744" s="708"/>
      <c r="E744" s="709"/>
      <c r="F744" s="707"/>
      <c r="G744" s="708"/>
      <c r="H744" s="708"/>
      <c r="I744" s="708"/>
      <c r="J744" s="708"/>
      <c r="K744" s="710"/>
      <c r="L744" s="270"/>
      <c r="M744" s="706" t="str">
        <f t="shared" si="11"/>
        <v/>
      </c>
    </row>
    <row r="745" spans="1:13" ht="14.45" customHeight="1" x14ac:dyDescent="0.2">
      <c r="A745" s="711"/>
      <c r="B745" s="707"/>
      <c r="C745" s="708"/>
      <c r="D745" s="708"/>
      <c r="E745" s="709"/>
      <c r="F745" s="707"/>
      <c r="G745" s="708"/>
      <c r="H745" s="708"/>
      <c r="I745" s="708"/>
      <c r="J745" s="708"/>
      <c r="K745" s="710"/>
      <c r="L745" s="270"/>
      <c r="M745" s="706" t="str">
        <f t="shared" si="11"/>
        <v/>
      </c>
    </row>
    <row r="746" spans="1:13" ht="14.45" customHeight="1" x14ac:dyDescent="0.2">
      <c r="A746" s="711"/>
      <c r="B746" s="707"/>
      <c r="C746" s="708"/>
      <c r="D746" s="708"/>
      <c r="E746" s="709"/>
      <c r="F746" s="707"/>
      <c r="G746" s="708"/>
      <c r="H746" s="708"/>
      <c r="I746" s="708"/>
      <c r="J746" s="708"/>
      <c r="K746" s="710"/>
      <c r="L746" s="270"/>
      <c r="M746" s="706" t="str">
        <f t="shared" si="11"/>
        <v/>
      </c>
    </row>
    <row r="747" spans="1:13" ht="14.45" customHeight="1" x14ac:dyDescent="0.2">
      <c r="A747" s="711"/>
      <c r="B747" s="707"/>
      <c r="C747" s="708"/>
      <c r="D747" s="708"/>
      <c r="E747" s="709"/>
      <c r="F747" s="707"/>
      <c r="G747" s="708"/>
      <c r="H747" s="708"/>
      <c r="I747" s="708"/>
      <c r="J747" s="708"/>
      <c r="K747" s="710"/>
      <c r="L747" s="270"/>
      <c r="M747" s="706" t="str">
        <f t="shared" si="11"/>
        <v/>
      </c>
    </row>
    <row r="748" spans="1:13" ht="14.45" customHeight="1" x14ac:dyDescent="0.2">
      <c r="A748" s="711"/>
      <c r="B748" s="707"/>
      <c r="C748" s="708"/>
      <c r="D748" s="708"/>
      <c r="E748" s="709"/>
      <c r="F748" s="707"/>
      <c r="G748" s="708"/>
      <c r="H748" s="708"/>
      <c r="I748" s="708"/>
      <c r="J748" s="708"/>
      <c r="K748" s="710"/>
      <c r="L748" s="270"/>
      <c r="M748" s="706" t="str">
        <f t="shared" si="11"/>
        <v/>
      </c>
    </row>
    <row r="749" spans="1:13" ht="14.45" customHeight="1" x14ac:dyDescent="0.2">
      <c r="A749" s="711"/>
      <c r="B749" s="707"/>
      <c r="C749" s="708"/>
      <c r="D749" s="708"/>
      <c r="E749" s="709"/>
      <c r="F749" s="707"/>
      <c r="G749" s="708"/>
      <c r="H749" s="708"/>
      <c r="I749" s="708"/>
      <c r="J749" s="708"/>
      <c r="K749" s="710"/>
      <c r="L749" s="270"/>
      <c r="M749" s="706" t="str">
        <f t="shared" si="11"/>
        <v/>
      </c>
    </row>
    <row r="750" spans="1:13" ht="14.45" customHeight="1" x14ac:dyDescent="0.2">
      <c r="A750" s="711"/>
      <c r="B750" s="707"/>
      <c r="C750" s="708"/>
      <c r="D750" s="708"/>
      <c r="E750" s="709"/>
      <c r="F750" s="707"/>
      <c r="G750" s="708"/>
      <c r="H750" s="708"/>
      <c r="I750" s="708"/>
      <c r="J750" s="708"/>
      <c r="K750" s="710"/>
      <c r="L750" s="270"/>
      <c r="M750" s="706" t="str">
        <f t="shared" si="11"/>
        <v/>
      </c>
    </row>
    <row r="751" spans="1:13" ht="14.45" customHeight="1" x14ac:dyDescent="0.2">
      <c r="A751" s="711"/>
      <c r="B751" s="707"/>
      <c r="C751" s="708"/>
      <c r="D751" s="708"/>
      <c r="E751" s="709"/>
      <c r="F751" s="707"/>
      <c r="G751" s="708"/>
      <c r="H751" s="708"/>
      <c r="I751" s="708"/>
      <c r="J751" s="708"/>
      <c r="K751" s="710"/>
      <c r="L751" s="270"/>
      <c r="M751" s="706" t="str">
        <f t="shared" si="11"/>
        <v/>
      </c>
    </row>
    <row r="752" spans="1:13" ht="14.45" customHeight="1" x14ac:dyDescent="0.2">
      <c r="A752" s="711"/>
      <c r="B752" s="707"/>
      <c r="C752" s="708"/>
      <c r="D752" s="708"/>
      <c r="E752" s="709"/>
      <c r="F752" s="707"/>
      <c r="G752" s="708"/>
      <c r="H752" s="708"/>
      <c r="I752" s="708"/>
      <c r="J752" s="708"/>
      <c r="K752" s="710"/>
      <c r="L752" s="270"/>
      <c r="M752" s="706" t="str">
        <f t="shared" si="11"/>
        <v/>
      </c>
    </row>
    <row r="753" spans="1:13" ht="14.45" customHeight="1" x14ac:dyDescent="0.2">
      <c r="A753" s="711"/>
      <c r="B753" s="707"/>
      <c r="C753" s="708"/>
      <c r="D753" s="708"/>
      <c r="E753" s="709"/>
      <c r="F753" s="707"/>
      <c r="G753" s="708"/>
      <c r="H753" s="708"/>
      <c r="I753" s="708"/>
      <c r="J753" s="708"/>
      <c r="K753" s="710"/>
      <c r="L753" s="270"/>
      <c r="M753" s="706" t="str">
        <f t="shared" si="11"/>
        <v/>
      </c>
    </row>
    <row r="754" spans="1:13" ht="14.45" customHeight="1" x14ac:dyDescent="0.2">
      <c r="A754" s="711"/>
      <c r="B754" s="707"/>
      <c r="C754" s="708"/>
      <c r="D754" s="708"/>
      <c r="E754" s="709"/>
      <c r="F754" s="707"/>
      <c r="G754" s="708"/>
      <c r="H754" s="708"/>
      <c r="I754" s="708"/>
      <c r="J754" s="708"/>
      <c r="K754" s="710"/>
      <c r="L754" s="270"/>
      <c r="M754" s="706" t="str">
        <f t="shared" si="11"/>
        <v/>
      </c>
    </row>
    <row r="755" spans="1:13" ht="14.45" customHeight="1" x14ac:dyDescent="0.2">
      <c r="A755" s="711"/>
      <c r="B755" s="707"/>
      <c r="C755" s="708"/>
      <c r="D755" s="708"/>
      <c r="E755" s="709"/>
      <c r="F755" s="707"/>
      <c r="G755" s="708"/>
      <c r="H755" s="708"/>
      <c r="I755" s="708"/>
      <c r="J755" s="708"/>
      <c r="K755" s="710"/>
      <c r="L755" s="270"/>
      <c r="M755" s="706" t="str">
        <f t="shared" si="11"/>
        <v/>
      </c>
    </row>
    <row r="756" spans="1:13" ht="14.45" customHeight="1" x14ac:dyDescent="0.2">
      <c r="A756" s="711"/>
      <c r="B756" s="707"/>
      <c r="C756" s="708"/>
      <c r="D756" s="708"/>
      <c r="E756" s="709"/>
      <c r="F756" s="707"/>
      <c r="G756" s="708"/>
      <c r="H756" s="708"/>
      <c r="I756" s="708"/>
      <c r="J756" s="708"/>
      <c r="K756" s="710"/>
      <c r="L756" s="270"/>
      <c r="M756" s="706" t="str">
        <f t="shared" si="11"/>
        <v/>
      </c>
    </row>
    <row r="757" spans="1:13" ht="14.45" customHeight="1" x14ac:dyDescent="0.2">
      <c r="A757" s="711"/>
      <c r="B757" s="707"/>
      <c r="C757" s="708"/>
      <c r="D757" s="708"/>
      <c r="E757" s="709"/>
      <c r="F757" s="707"/>
      <c r="G757" s="708"/>
      <c r="H757" s="708"/>
      <c r="I757" s="708"/>
      <c r="J757" s="708"/>
      <c r="K757" s="710"/>
      <c r="L757" s="270"/>
      <c r="M757" s="706" t="str">
        <f t="shared" si="11"/>
        <v/>
      </c>
    </row>
    <row r="758" spans="1:13" ht="14.45" customHeight="1" x14ac:dyDescent="0.2">
      <c r="A758" s="711"/>
      <c r="B758" s="707"/>
      <c r="C758" s="708"/>
      <c r="D758" s="708"/>
      <c r="E758" s="709"/>
      <c r="F758" s="707"/>
      <c r="G758" s="708"/>
      <c r="H758" s="708"/>
      <c r="I758" s="708"/>
      <c r="J758" s="708"/>
      <c r="K758" s="710"/>
      <c r="L758" s="270"/>
      <c r="M758" s="706" t="str">
        <f t="shared" si="11"/>
        <v/>
      </c>
    </row>
    <row r="759" spans="1:13" ht="14.45" customHeight="1" x14ac:dyDescent="0.2">
      <c r="A759" s="711"/>
      <c r="B759" s="707"/>
      <c r="C759" s="708"/>
      <c r="D759" s="708"/>
      <c r="E759" s="709"/>
      <c r="F759" s="707"/>
      <c r="G759" s="708"/>
      <c r="H759" s="708"/>
      <c r="I759" s="708"/>
      <c r="J759" s="708"/>
      <c r="K759" s="710"/>
      <c r="L759" s="270"/>
      <c r="M759" s="706" t="str">
        <f t="shared" si="11"/>
        <v/>
      </c>
    </row>
    <row r="760" spans="1:13" ht="14.45" customHeight="1" x14ac:dyDescent="0.2">
      <c r="A760" s="711"/>
      <c r="B760" s="707"/>
      <c r="C760" s="708"/>
      <c r="D760" s="708"/>
      <c r="E760" s="709"/>
      <c r="F760" s="707"/>
      <c r="G760" s="708"/>
      <c r="H760" s="708"/>
      <c r="I760" s="708"/>
      <c r="J760" s="708"/>
      <c r="K760" s="710"/>
      <c r="L760" s="270"/>
      <c r="M760" s="706" t="str">
        <f t="shared" si="11"/>
        <v/>
      </c>
    </row>
    <row r="761" spans="1:13" ht="14.45" customHeight="1" x14ac:dyDescent="0.2">
      <c r="A761" s="711"/>
      <c r="B761" s="707"/>
      <c r="C761" s="708"/>
      <c r="D761" s="708"/>
      <c r="E761" s="709"/>
      <c r="F761" s="707"/>
      <c r="G761" s="708"/>
      <c r="H761" s="708"/>
      <c r="I761" s="708"/>
      <c r="J761" s="708"/>
      <c r="K761" s="710"/>
      <c r="L761" s="270"/>
      <c r="M761" s="706" t="str">
        <f t="shared" si="11"/>
        <v/>
      </c>
    </row>
    <row r="762" spans="1:13" ht="14.45" customHeight="1" x14ac:dyDescent="0.2">
      <c r="A762" s="711"/>
      <c r="B762" s="707"/>
      <c r="C762" s="708"/>
      <c r="D762" s="708"/>
      <c r="E762" s="709"/>
      <c r="F762" s="707"/>
      <c r="G762" s="708"/>
      <c r="H762" s="708"/>
      <c r="I762" s="708"/>
      <c r="J762" s="708"/>
      <c r="K762" s="710"/>
      <c r="L762" s="270"/>
      <c r="M762" s="706" t="str">
        <f t="shared" si="11"/>
        <v/>
      </c>
    </row>
    <row r="763" spans="1:13" ht="14.45" customHeight="1" x14ac:dyDescent="0.2">
      <c r="A763" s="711"/>
      <c r="B763" s="707"/>
      <c r="C763" s="708"/>
      <c r="D763" s="708"/>
      <c r="E763" s="709"/>
      <c r="F763" s="707"/>
      <c r="G763" s="708"/>
      <c r="H763" s="708"/>
      <c r="I763" s="708"/>
      <c r="J763" s="708"/>
      <c r="K763" s="710"/>
      <c r="L763" s="270"/>
      <c r="M763" s="706" t="str">
        <f t="shared" si="11"/>
        <v/>
      </c>
    </row>
    <row r="764" spans="1:13" ht="14.45" customHeight="1" x14ac:dyDescent="0.2">
      <c r="A764" s="711"/>
      <c r="B764" s="707"/>
      <c r="C764" s="708"/>
      <c r="D764" s="708"/>
      <c r="E764" s="709"/>
      <c r="F764" s="707"/>
      <c r="G764" s="708"/>
      <c r="H764" s="708"/>
      <c r="I764" s="708"/>
      <c r="J764" s="708"/>
      <c r="K764" s="710"/>
      <c r="L764" s="270"/>
      <c r="M764" s="706" t="str">
        <f t="shared" si="11"/>
        <v/>
      </c>
    </row>
    <row r="765" spans="1:13" ht="14.45" customHeight="1" x14ac:dyDescent="0.2">
      <c r="A765" s="711"/>
      <c r="B765" s="707"/>
      <c r="C765" s="708"/>
      <c r="D765" s="708"/>
      <c r="E765" s="709"/>
      <c r="F765" s="707"/>
      <c r="G765" s="708"/>
      <c r="H765" s="708"/>
      <c r="I765" s="708"/>
      <c r="J765" s="708"/>
      <c r="K765" s="710"/>
      <c r="L765" s="270"/>
      <c r="M765" s="706" t="str">
        <f t="shared" si="11"/>
        <v/>
      </c>
    </row>
    <row r="766" spans="1:13" ht="14.45" customHeight="1" x14ac:dyDescent="0.2">
      <c r="A766" s="711"/>
      <c r="B766" s="707"/>
      <c r="C766" s="708"/>
      <c r="D766" s="708"/>
      <c r="E766" s="709"/>
      <c r="F766" s="707"/>
      <c r="G766" s="708"/>
      <c r="H766" s="708"/>
      <c r="I766" s="708"/>
      <c r="J766" s="708"/>
      <c r="K766" s="710"/>
      <c r="L766" s="270"/>
      <c r="M766" s="706" t="str">
        <f t="shared" si="11"/>
        <v/>
      </c>
    </row>
    <row r="767" spans="1:13" ht="14.45" customHeight="1" x14ac:dyDescent="0.2">
      <c r="A767" s="711"/>
      <c r="B767" s="707"/>
      <c r="C767" s="708"/>
      <c r="D767" s="708"/>
      <c r="E767" s="709"/>
      <c r="F767" s="707"/>
      <c r="G767" s="708"/>
      <c r="H767" s="708"/>
      <c r="I767" s="708"/>
      <c r="J767" s="708"/>
      <c r="K767" s="710"/>
      <c r="L767" s="270"/>
      <c r="M767" s="706" t="str">
        <f t="shared" si="11"/>
        <v/>
      </c>
    </row>
    <row r="768" spans="1:13" ht="14.45" customHeight="1" x14ac:dyDescent="0.2">
      <c r="A768" s="711"/>
      <c r="B768" s="707"/>
      <c r="C768" s="708"/>
      <c r="D768" s="708"/>
      <c r="E768" s="709"/>
      <c r="F768" s="707"/>
      <c r="G768" s="708"/>
      <c r="H768" s="708"/>
      <c r="I768" s="708"/>
      <c r="J768" s="708"/>
      <c r="K768" s="710"/>
      <c r="L768" s="270"/>
      <c r="M768" s="706" t="str">
        <f t="shared" si="11"/>
        <v/>
      </c>
    </row>
    <row r="769" spans="1:13" ht="14.45" customHeight="1" x14ac:dyDescent="0.2">
      <c r="A769" s="711"/>
      <c r="B769" s="707"/>
      <c r="C769" s="708"/>
      <c r="D769" s="708"/>
      <c r="E769" s="709"/>
      <c r="F769" s="707"/>
      <c r="G769" s="708"/>
      <c r="H769" s="708"/>
      <c r="I769" s="708"/>
      <c r="J769" s="708"/>
      <c r="K769" s="710"/>
      <c r="L769" s="270"/>
      <c r="M769" s="706" t="str">
        <f t="shared" si="11"/>
        <v/>
      </c>
    </row>
    <row r="770" spans="1:13" ht="14.45" customHeight="1" x14ac:dyDescent="0.2">
      <c r="A770" s="711"/>
      <c r="B770" s="707"/>
      <c r="C770" s="708"/>
      <c r="D770" s="708"/>
      <c r="E770" s="709"/>
      <c r="F770" s="707"/>
      <c r="G770" s="708"/>
      <c r="H770" s="708"/>
      <c r="I770" s="708"/>
      <c r="J770" s="708"/>
      <c r="K770" s="710"/>
      <c r="L770" s="270"/>
      <c r="M770" s="706" t="str">
        <f t="shared" si="11"/>
        <v/>
      </c>
    </row>
    <row r="771" spans="1:13" ht="14.45" customHeight="1" x14ac:dyDescent="0.2">
      <c r="A771" s="711"/>
      <c r="B771" s="707"/>
      <c r="C771" s="708"/>
      <c r="D771" s="708"/>
      <c r="E771" s="709"/>
      <c r="F771" s="707"/>
      <c r="G771" s="708"/>
      <c r="H771" s="708"/>
      <c r="I771" s="708"/>
      <c r="J771" s="708"/>
      <c r="K771" s="710"/>
      <c r="L771" s="270"/>
      <c r="M771" s="706" t="str">
        <f t="shared" si="11"/>
        <v/>
      </c>
    </row>
    <row r="772" spans="1:13" ht="14.45" customHeight="1" x14ac:dyDescent="0.2">
      <c r="A772" s="711"/>
      <c r="B772" s="707"/>
      <c r="C772" s="708"/>
      <c r="D772" s="708"/>
      <c r="E772" s="709"/>
      <c r="F772" s="707"/>
      <c r="G772" s="708"/>
      <c r="H772" s="708"/>
      <c r="I772" s="708"/>
      <c r="J772" s="708"/>
      <c r="K772" s="710"/>
      <c r="L772" s="270"/>
      <c r="M772" s="706" t="str">
        <f t="shared" si="11"/>
        <v/>
      </c>
    </row>
    <row r="773" spans="1:13" ht="14.45" customHeight="1" x14ac:dyDescent="0.2">
      <c r="A773" s="711"/>
      <c r="B773" s="707"/>
      <c r="C773" s="708"/>
      <c r="D773" s="708"/>
      <c r="E773" s="709"/>
      <c r="F773" s="707"/>
      <c r="G773" s="708"/>
      <c r="H773" s="708"/>
      <c r="I773" s="708"/>
      <c r="J773" s="708"/>
      <c r="K773" s="710"/>
      <c r="L773" s="270"/>
      <c r="M773" s="706" t="str">
        <f t="shared" si="11"/>
        <v/>
      </c>
    </row>
    <row r="774" spans="1:13" ht="14.45" customHeight="1" x14ac:dyDescent="0.2">
      <c r="A774" s="711"/>
      <c r="B774" s="707"/>
      <c r="C774" s="708"/>
      <c r="D774" s="708"/>
      <c r="E774" s="709"/>
      <c r="F774" s="707"/>
      <c r="G774" s="708"/>
      <c r="H774" s="708"/>
      <c r="I774" s="708"/>
      <c r="J774" s="708"/>
      <c r="K774" s="710"/>
      <c r="L774" s="270"/>
      <c r="M774" s="706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1"/>
      <c r="B775" s="707"/>
      <c r="C775" s="708"/>
      <c r="D775" s="708"/>
      <c r="E775" s="709"/>
      <c r="F775" s="707"/>
      <c r="G775" s="708"/>
      <c r="H775" s="708"/>
      <c r="I775" s="708"/>
      <c r="J775" s="708"/>
      <c r="K775" s="710"/>
      <c r="L775" s="270"/>
      <c r="M775" s="706" t="str">
        <f t="shared" si="12"/>
        <v/>
      </c>
    </row>
    <row r="776" spans="1:13" ht="14.45" customHeight="1" x14ac:dyDescent="0.2">
      <c r="A776" s="711"/>
      <c r="B776" s="707"/>
      <c r="C776" s="708"/>
      <c r="D776" s="708"/>
      <c r="E776" s="709"/>
      <c r="F776" s="707"/>
      <c r="G776" s="708"/>
      <c r="H776" s="708"/>
      <c r="I776" s="708"/>
      <c r="J776" s="708"/>
      <c r="K776" s="710"/>
      <c r="L776" s="270"/>
      <c r="M776" s="706" t="str">
        <f t="shared" si="12"/>
        <v/>
      </c>
    </row>
    <row r="777" spans="1:13" ht="14.45" customHeight="1" x14ac:dyDescent="0.2">
      <c r="A777" s="711"/>
      <c r="B777" s="707"/>
      <c r="C777" s="708"/>
      <c r="D777" s="708"/>
      <c r="E777" s="709"/>
      <c r="F777" s="707"/>
      <c r="G777" s="708"/>
      <c r="H777" s="708"/>
      <c r="I777" s="708"/>
      <c r="J777" s="708"/>
      <c r="K777" s="710"/>
      <c r="L777" s="270"/>
      <c r="M777" s="706" t="str">
        <f t="shared" si="12"/>
        <v/>
      </c>
    </row>
    <row r="778" spans="1:13" ht="14.45" customHeight="1" x14ac:dyDescent="0.2">
      <c r="A778" s="711"/>
      <c r="B778" s="707"/>
      <c r="C778" s="708"/>
      <c r="D778" s="708"/>
      <c r="E778" s="709"/>
      <c r="F778" s="707"/>
      <c r="G778" s="708"/>
      <c r="H778" s="708"/>
      <c r="I778" s="708"/>
      <c r="J778" s="708"/>
      <c r="K778" s="710"/>
      <c r="L778" s="270"/>
      <c r="M778" s="706" t="str">
        <f t="shared" si="12"/>
        <v/>
      </c>
    </row>
    <row r="779" spans="1:13" ht="14.45" customHeight="1" x14ac:dyDescent="0.2">
      <c r="A779" s="711"/>
      <c r="B779" s="707"/>
      <c r="C779" s="708"/>
      <c r="D779" s="708"/>
      <c r="E779" s="709"/>
      <c r="F779" s="707"/>
      <c r="G779" s="708"/>
      <c r="H779" s="708"/>
      <c r="I779" s="708"/>
      <c r="J779" s="708"/>
      <c r="K779" s="710"/>
      <c r="L779" s="270"/>
      <c r="M779" s="706" t="str">
        <f t="shared" si="12"/>
        <v/>
      </c>
    </row>
    <row r="780" spans="1:13" ht="14.45" customHeight="1" x14ac:dyDescent="0.2">
      <c r="A780" s="711"/>
      <c r="B780" s="707"/>
      <c r="C780" s="708"/>
      <c r="D780" s="708"/>
      <c r="E780" s="709"/>
      <c r="F780" s="707"/>
      <c r="G780" s="708"/>
      <c r="H780" s="708"/>
      <c r="I780" s="708"/>
      <c r="J780" s="708"/>
      <c r="K780" s="710"/>
      <c r="L780" s="270"/>
      <c r="M780" s="706" t="str">
        <f t="shared" si="12"/>
        <v/>
      </c>
    </row>
    <row r="781" spans="1:13" ht="14.45" customHeight="1" x14ac:dyDescent="0.2">
      <c r="A781" s="711"/>
      <c r="B781" s="707"/>
      <c r="C781" s="708"/>
      <c r="D781" s="708"/>
      <c r="E781" s="709"/>
      <c r="F781" s="707"/>
      <c r="G781" s="708"/>
      <c r="H781" s="708"/>
      <c r="I781" s="708"/>
      <c r="J781" s="708"/>
      <c r="K781" s="710"/>
      <c r="L781" s="270"/>
      <c r="M781" s="706" t="str">
        <f t="shared" si="12"/>
        <v/>
      </c>
    </row>
    <row r="782" spans="1:13" ht="14.45" customHeight="1" x14ac:dyDescent="0.2">
      <c r="A782" s="711"/>
      <c r="B782" s="707"/>
      <c r="C782" s="708"/>
      <c r="D782" s="708"/>
      <c r="E782" s="709"/>
      <c r="F782" s="707"/>
      <c r="G782" s="708"/>
      <c r="H782" s="708"/>
      <c r="I782" s="708"/>
      <c r="J782" s="708"/>
      <c r="K782" s="710"/>
      <c r="L782" s="270"/>
      <c r="M782" s="706" t="str">
        <f t="shared" si="12"/>
        <v/>
      </c>
    </row>
    <row r="783" spans="1:13" ht="14.45" customHeight="1" x14ac:dyDescent="0.2">
      <c r="A783" s="711"/>
      <c r="B783" s="707"/>
      <c r="C783" s="708"/>
      <c r="D783" s="708"/>
      <c r="E783" s="709"/>
      <c r="F783" s="707"/>
      <c r="G783" s="708"/>
      <c r="H783" s="708"/>
      <c r="I783" s="708"/>
      <c r="J783" s="708"/>
      <c r="K783" s="710"/>
      <c r="L783" s="270"/>
      <c r="M783" s="706" t="str">
        <f t="shared" si="12"/>
        <v/>
      </c>
    </row>
    <row r="784" spans="1:13" ht="14.45" customHeight="1" x14ac:dyDescent="0.2">
      <c r="A784" s="711"/>
      <c r="B784" s="707"/>
      <c r="C784" s="708"/>
      <c r="D784" s="708"/>
      <c r="E784" s="709"/>
      <c r="F784" s="707"/>
      <c r="G784" s="708"/>
      <c r="H784" s="708"/>
      <c r="I784" s="708"/>
      <c r="J784" s="708"/>
      <c r="K784" s="710"/>
      <c r="L784" s="270"/>
      <c r="M784" s="706" t="str">
        <f t="shared" si="12"/>
        <v/>
      </c>
    </row>
    <row r="785" spans="1:13" ht="14.45" customHeight="1" x14ac:dyDescent="0.2">
      <c r="A785" s="711"/>
      <c r="B785" s="707"/>
      <c r="C785" s="708"/>
      <c r="D785" s="708"/>
      <c r="E785" s="709"/>
      <c r="F785" s="707"/>
      <c r="G785" s="708"/>
      <c r="H785" s="708"/>
      <c r="I785" s="708"/>
      <c r="J785" s="708"/>
      <c r="K785" s="710"/>
      <c r="L785" s="270"/>
      <c r="M785" s="706" t="str">
        <f t="shared" si="12"/>
        <v/>
      </c>
    </row>
    <row r="786" spans="1:13" ht="14.45" customHeight="1" x14ac:dyDescent="0.2">
      <c r="A786" s="711"/>
      <c r="B786" s="707"/>
      <c r="C786" s="708"/>
      <c r="D786" s="708"/>
      <c r="E786" s="709"/>
      <c r="F786" s="707"/>
      <c r="G786" s="708"/>
      <c r="H786" s="708"/>
      <c r="I786" s="708"/>
      <c r="J786" s="708"/>
      <c r="K786" s="710"/>
      <c r="L786" s="270"/>
      <c r="M786" s="706" t="str">
        <f t="shared" si="12"/>
        <v/>
      </c>
    </row>
    <row r="787" spans="1:13" ht="14.45" customHeight="1" x14ac:dyDescent="0.2">
      <c r="A787" s="711"/>
      <c r="B787" s="707"/>
      <c r="C787" s="708"/>
      <c r="D787" s="708"/>
      <c r="E787" s="709"/>
      <c r="F787" s="707"/>
      <c r="G787" s="708"/>
      <c r="H787" s="708"/>
      <c r="I787" s="708"/>
      <c r="J787" s="708"/>
      <c r="K787" s="710"/>
      <c r="L787" s="270"/>
      <c r="M787" s="706" t="str">
        <f t="shared" si="12"/>
        <v/>
      </c>
    </row>
    <row r="788" spans="1:13" ht="14.45" customHeight="1" x14ac:dyDescent="0.2">
      <c r="A788" s="711"/>
      <c r="B788" s="707"/>
      <c r="C788" s="708"/>
      <c r="D788" s="708"/>
      <c r="E788" s="709"/>
      <c r="F788" s="707"/>
      <c r="G788" s="708"/>
      <c r="H788" s="708"/>
      <c r="I788" s="708"/>
      <c r="J788" s="708"/>
      <c r="K788" s="710"/>
      <c r="L788" s="270"/>
      <c r="M788" s="706" t="str">
        <f t="shared" si="12"/>
        <v/>
      </c>
    </row>
    <row r="789" spans="1:13" ht="14.45" customHeight="1" x14ac:dyDescent="0.2">
      <c r="A789" s="711"/>
      <c r="B789" s="707"/>
      <c r="C789" s="708"/>
      <c r="D789" s="708"/>
      <c r="E789" s="709"/>
      <c r="F789" s="707"/>
      <c r="G789" s="708"/>
      <c r="H789" s="708"/>
      <c r="I789" s="708"/>
      <c r="J789" s="708"/>
      <c r="K789" s="710"/>
      <c r="L789" s="270"/>
      <c r="M789" s="706" t="str">
        <f t="shared" si="12"/>
        <v/>
      </c>
    </row>
    <row r="790" spans="1:13" ht="14.45" customHeight="1" x14ac:dyDescent="0.2">
      <c r="A790" s="711"/>
      <c r="B790" s="707"/>
      <c r="C790" s="708"/>
      <c r="D790" s="708"/>
      <c r="E790" s="709"/>
      <c r="F790" s="707"/>
      <c r="G790" s="708"/>
      <c r="H790" s="708"/>
      <c r="I790" s="708"/>
      <c r="J790" s="708"/>
      <c r="K790" s="710"/>
      <c r="L790" s="270"/>
      <c r="M790" s="706" t="str">
        <f t="shared" si="12"/>
        <v/>
      </c>
    </row>
    <row r="791" spans="1:13" ht="14.45" customHeight="1" x14ac:dyDescent="0.2">
      <c r="A791" s="711"/>
      <c r="B791" s="707"/>
      <c r="C791" s="708"/>
      <c r="D791" s="708"/>
      <c r="E791" s="709"/>
      <c r="F791" s="707"/>
      <c r="G791" s="708"/>
      <c r="H791" s="708"/>
      <c r="I791" s="708"/>
      <c r="J791" s="708"/>
      <c r="K791" s="710"/>
      <c r="L791" s="270"/>
      <c r="M791" s="706" t="str">
        <f t="shared" si="12"/>
        <v/>
      </c>
    </row>
    <row r="792" spans="1:13" ht="14.45" customHeight="1" x14ac:dyDescent="0.2">
      <c r="A792" s="711"/>
      <c r="B792" s="707"/>
      <c r="C792" s="708"/>
      <c r="D792" s="708"/>
      <c r="E792" s="709"/>
      <c r="F792" s="707"/>
      <c r="G792" s="708"/>
      <c r="H792" s="708"/>
      <c r="I792" s="708"/>
      <c r="J792" s="708"/>
      <c r="K792" s="710"/>
      <c r="L792" s="270"/>
      <c r="M792" s="706" t="str">
        <f t="shared" si="12"/>
        <v/>
      </c>
    </row>
    <row r="793" spans="1:13" ht="14.45" customHeight="1" x14ac:dyDescent="0.2">
      <c r="A793" s="711"/>
      <c r="B793" s="707"/>
      <c r="C793" s="708"/>
      <c r="D793" s="708"/>
      <c r="E793" s="709"/>
      <c r="F793" s="707"/>
      <c r="G793" s="708"/>
      <c r="H793" s="708"/>
      <c r="I793" s="708"/>
      <c r="J793" s="708"/>
      <c r="K793" s="710"/>
      <c r="L793" s="270"/>
      <c r="M793" s="706" t="str">
        <f t="shared" si="12"/>
        <v/>
      </c>
    </row>
    <row r="794" spans="1:13" ht="14.45" customHeight="1" x14ac:dyDescent="0.2">
      <c r="A794" s="711"/>
      <c r="B794" s="707"/>
      <c r="C794" s="708"/>
      <c r="D794" s="708"/>
      <c r="E794" s="709"/>
      <c r="F794" s="707"/>
      <c r="G794" s="708"/>
      <c r="H794" s="708"/>
      <c r="I794" s="708"/>
      <c r="J794" s="708"/>
      <c r="K794" s="710"/>
      <c r="L794" s="270"/>
      <c r="M794" s="706" t="str">
        <f t="shared" si="12"/>
        <v/>
      </c>
    </row>
    <row r="795" spans="1:13" ht="14.45" customHeight="1" x14ac:dyDescent="0.2">
      <c r="A795" s="711"/>
      <c r="B795" s="707"/>
      <c r="C795" s="708"/>
      <c r="D795" s="708"/>
      <c r="E795" s="709"/>
      <c r="F795" s="707"/>
      <c r="G795" s="708"/>
      <c r="H795" s="708"/>
      <c r="I795" s="708"/>
      <c r="J795" s="708"/>
      <c r="K795" s="710"/>
      <c r="L795" s="270"/>
      <c r="M795" s="706" t="str">
        <f t="shared" si="12"/>
        <v/>
      </c>
    </row>
    <row r="796" spans="1:13" ht="14.45" customHeight="1" x14ac:dyDescent="0.2">
      <c r="A796" s="711"/>
      <c r="B796" s="707"/>
      <c r="C796" s="708"/>
      <c r="D796" s="708"/>
      <c r="E796" s="709"/>
      <c r="F796" s="707"/>
      <c r="G796" s="708"/>
      <c r="H796" s="708"/>
      <c r="I796" s="708"/>
      <c r="J796" s="708"/>
      <c r="K796" s="710"/>
      <c r="L796" s="270"/>
      <c r="M796" s="706" t="str">
        <f t="shared" si="12"/>
        <v/>
      </c>
    </row>
    <row r="797" spans="1:13" ht="14.45" customHeight="1" x14ac:dyDescent="0.2">
      <c r="A797" s="711"/>
      <c r="B797" s="707"/>
      <c r="C797" s="708"/>
      <c r="D797" s="708"/>
      <c r="E797" s="709"/>
      <c r="F797" s="707"/>
      <c r="G797" s="708"/>
      <c r="H797" s="708"/>
      <c r="I797" s="708"/>
      <c r="J797" s="708"/>
      <c r="K797" s="710"/>
      <c r="L797" s="270"/>
      <c r="M797" s="706" t="str">
        <f t="shared" si="12"/>
        <v/>
      </c>
    </row>
    <row r="798" spans="1:13" ht="14.45" customHeight="1" x14ac:dyDescent="0.2">
      <c r="A798" s="711"/>
      <c r="B798" s="707"/>
      <c r="C798" s="708"/>
      <c r="D798" s="708"/>
      <c r="E798" s="709"/>
      <c r="F798" s="707"/>
      <c r="G798" s="708"/>
      <c r="H798" s="708"/>
      <c r="I798" s="708"/>
      <c r="J798" s="708"/>
      <c r="K798" s="710"/>
      <c r="L798" s="270"/>
      <c r="M798" s="706" t="str">
        <f t="shared" si="12"/>
        <v/>
      </c>
    </row>
    <row r="799" spans="1:13" ht="14.45" customHeight="1" x14ac:dyDescent="0.2">
      <c r="A799" s="711"/>
      <c r="B799" s="707"/>
      <c r="C799" s="708"/>
      <c r="D799" s="708"/>
      <c r="E799" s="709"/>
      <c r="F799" s="707"/>
      <c r="G799" s="708"/>
      <c r="H799" s="708"/>
      <c r="I799" s="708"/>
      <c r="J799" s="708"/>
      <c r="K799" s="710"/>
      <c r="L799" s="270"/>
      <c r="M799" s="706" t="str">
        <f t="shared" si="12"/>
        <v/>
      </c>
    </row>
    <row r="800" spans="1:13" ht="14.45" customHeight="1" x14ac:dyDescent="0.2">
      <c r="A800" s="711"/>
      <c r="B800" s="707"/>
      <c r="C800" s="708"/>
      <c r="D800" s="708"/>
      <c r="E800" s="709"/>
      <c r="F800" s="707"/>
      <c r="G800" s="708"/>
      <c r="H800" s="708"/>
      <c r="I800" s="708"/>
      <c r="J800" s="708"/>
      <c r="K800" s="710"/>
      <c r="L800" s="270"/>
      <c r="M800" s="706" t="str">
        <f t="shared" si="12"/>
        <v/>
      </c>
    </row>
    <row r="801" spans="1:13" ht="14.45" customHeight="1" x14ac:dyDescent="0.2">
      <c r="A801" s="711"/>
      <c r="B801" s="707"/>
      <c r="C801" s="708"/>
      <c r="D801" s="708"/>
      <c r="E801" s="709"/>
      <c r="F801" s="707"/>
      <c r="G801" s="708"/>
      <c r="H801" s="708"/>
      <c r="I801" s="708"/>
      <c r="J801" s="708"/>
      <c r="K801" s="710"/>
      <c r="L801" s="270"/>
      <c r="M801" s="706" t="str">
        <f t="shared" si="12"/>
        <v/>
      </c>
    </row>
    <row r="802" spans="1:13" ht="14.45" customHeight="1" x14ac:dyDescent="0.2">
      <c r="A802" s="711"/>
      <c r="B802" s="707"/>
      <c r="C802" s="708"/>
      <c r="D802" s="708"/>
      <c r="E802" s="709"/>
      <c r="F802" s="707"/>
      <c r="G802" s="708"/>
      <c r="H802" s="708"/>
      <c r="I802" s="708"/>
      <c r="J802" s="708"/>
      <c r="K802" s="710"/>
      <c r="L802" s="270"/>
      <c r="M802" s="706" t="str">
        <f t="shared" si="12"/>
        <v/>
      </c>
    </row>
    <row r="803" spans="1:13" ht="14.45" customHeight="1" x14ac:dyDescent="0.2">
      <c r="A803" s="711"/>
      <c r="B803" s="707"/>
      <c r="C803" s="708"/>
      <c r="D803" s="708"/>
      <c r="E803" s="709"/>
      <c r="F803" s="707"/>
      <c r="G803" s="708"/>
      <c r="H803" s="708"/>
      <c r="I803" s="708"/>
      <c r="J803" s="708"/>
      <c r="K803" s="710"/>
      <c r="L803" s="270"/>
      <c r="M803" s="706" t="str">
        <f t="shared" si="12"/>
        <v/>
      </c>
    </row>
    <row r="804" spans="1:13" ht="14.45" customHeight="1" x14ac:dyDescent="0.2">
      <c r="A804" s="711"/>
      <c r="B804" s="707"/>
      <c r="C804" s="708"/>
      <c r="D804" s="708"/>
      <c r="E804" s="709"/>
      <c r="F804" s="707"/>
      <c r="G804" s="708"/>
      <c r="H804" s="708"/>
      <c r="I804" s="708"/>
      <c r="J804" s="708"/>
      <c r="K804" s="710"/>
      <c r="L804" s="270"/>
      <c r="M804" s="706" t="str">
        <f t="shared" si="12"/>
        <v/>
      </c>
    </row>
    <row r="805" spans="1:13" ht="14.45" customHeight="1" x14ac:dyDescent="0.2">
      <c r="A805" s="711"/>
      <c r="B805" s="707"/>
      <c r="C805" s="708"/>
      <c r="D805" s="708"/>
      <c r="E805" s="709"/>
      <c r="F805" s="707"/>
      <c r="G805" s="708"/>
      <c r="H805" s="708"/>
      <c r="I805" s="708"/>
      <c r="J805" s="708"/>
      <c r="K805" s="710"/>
      <c r="L805" s="270"/>
      <c r="M805" s="706" t="str">
        <f t="shared" si="12"/>
        <v/>
      </c>
    </row>
    <row r="806" spans="1:13" ht="14.45" customHeight="1" x14ac:dyDescent="0.2">
      <c r="A806" s="711"/>
      <c r="B806" s="707"/>
      <c r="C806" s="708"/>
      <c r="D806" s="708"/>
      <c r="E806" s="709"/>
      <c r="F806" s="707"/>
      <c r="G806" s="708"/>
      <c r="H806" s="708"/>
      <c r="I806" s="708"/>
      <c r="J806" s="708"/>
      <c r="K806" s="710"/>
      <c r="L806" s="270"/>
      <c r="M806" s="706" t="str">
        <f t="shared" si="12"/>
        <v/>
      </c>
    </row>
    <row r="807" spans="1:13" ht="14.45" customHeight="1" x14ac:dyDescent="0.2">
      <c r="A807" s="711"/>
      <c r="B807" s="707"/>
      <c r="C807" s="708"/>
      <c r="D807" s="708"/>
      <c r="E807" s="709"/>
      <c r="F807" s="707"/>
      <c r="G807" s="708"/>
      <c r="H807" s="708"/>
      <c r="I807" s="708"/>
      <c r="J807" s="708"/>
      <c r="K807" s="710"/>
      <c r="L807" s="270"/>
      <c r="M807" s="706" t="str">
        <f t="shared" si="12"/>
        <v/>
      </c>
    </row>
    <row r="808" spans="1:13" ht="14.45" customHeight="1" x14ac:dyDescent="0.2">
      <c r="A808" s="711"/>
      <c r="B808" s="707"/>
      <c r="C808" s="708"/>
      <c r="D808" s="708"/>
      <c r="E808" s="709"/>
      <c r="F808" s="707"/>
      <c r="G808" s="708"/>
      <c r="H808" s="708"/>
      <c r="I808" s="708"/>
      <c r="J808" s="708"/>
      <c r="K808" s="710"/>
      <c r="L808" s="270"/>
      <c r="M808" s="706" t="str">
        <f t="shared" si="12"/>
        <v/>
      </c>
    </row>
    <row r="809" spans="1:13" ht="14.45" customHeight="1" x14ac:dyDescent="0.2">
      <c r="A809" s="711"/>
      <c r="B809" s="707"/>
      <c r="C809" s="708"/>
      <c r="D809" s="708"/>
      <c r="E809" s="709"/>
      <c r="F809" s="707"/>
      <c r="G809" s="708"/>
      <c r="H809" s="708"/>
      <c r="I809" s="708"/>
      <c r="J809" s="708"/>
      <c r="K809" s="710"/>
      <c r="L809" s="270"/>
      <c r="M809" s="706" t="str">
        <f t="shared" si="12"/>
        <v/>
      </c>
    </row>
    <row r="810" spans="1:13" ht="14.45" customHeight="1" x14ac:dyDescent="0.2">
      <c r="A810" s="711"/>
      <c r="B810" s="707"/>
      <c r="C810" s="708"/>
      <c r="D810" s="708"/>
      <c r="E810" s="709"/>
      <c r="F810" s="707"/>
      <c r="G810" s="708"/>
      <c r="H810" s="708"/>
      <c r="I810" s="708"/>
      <c r="J810" s="708"/>
      <c r="K810" s="710"/>
      <c r="L810" s="270"/>
      <c r="M810" s="706" t="str">
        <f t="shared" si="12"/>
        <v/>
      </c>
    </row>
    <row r="811" spans="1:13" ht="14.45" customHeight="1" x14ac:dyDescent="0.2">
      <c r="A811" s="711"/>
      <c r="B811" s="707"/>
      <c r="C811" s="708"/>
      <c r="D811" s="708"/>
      <c r="E811" s="709"/>
      <c r="F811" s="707"/>
      <c r="G811" s="708"/>
      <c r="H811" s="708"/>
      <c r="I811" s="708"/>
      <c r="J811" s="708"/>
      <c r="K811" s="710"/>
      <c r="L811" s="270"/>
      <c r="M811" s="706" t="str">
        <f t="shared" si="12"/>
        <v/>
      </c>
    </row>
    <row r="812" spans="1:13" ht="14.45" customHeight="1" x14ac:dyDescent="0.2">
      <c r="A812" s="711"/>
      <c r="B812" s="707"/>
      <c r="C812" s="708"/>
      <c r="D812" s="708"/>
      <c r="E812" s="709"/>
      <c r="F812" s="707"/>
      <c r="G812" s="708"/>
      <c r="H812" s="708"/>
      <c r="I812" s="708"/>
      <c r="J812" s="708"/>
      <c r="K812" s="710"/>
      <c r="L812" s="270"/>
      <c r="M812" s="706" t="str">
        <f t="shared" si="12"/>
        <v/>
      </c>
    </row>
    <row r="813" spans="1:13" ht="14.45" customHeight="1" x14ac:dyDescent="0.2">
      <c r="A813" s="711"/>
      <c r="B813" s="707"/>
      <c r="C813" s="708"/>
      <c r="D813" s="708"/>
      <c r="E813" s="709"/>
      <c r="F813" s="707"/>
      <c r="G813" s="708"/>
      <c r="H813" s="708"/>
      <c r="I813" s="708"/>
      <c r="J813" s="708"/>
      <c r="K813" s="710"/>
      <c r="L813" s="270"/>
      <c r="M813" s="706" t="str">
        <f t="shared" si="12"/>
        <v/>
      </c>
    </row>
    <row r="814" spans="1:13" ht="14.45" customHeight="1" x14ac:dyDescent="0.2">
      <c r="A814" s="711"/>
      <c r="B814" s="707"/>
      <c r="C814" s="708"/>
      <c r="D814" s="708"/>
      <c r="E814" s="709"/>
      <c r="F814" s="707"/>
      <c r="G814" s="708"/>
      <c r="H814" s="708"/>
      <c r="I814" s="708"/>
      <c r="J814" s="708"/>
      <c r="K814" s="710"/>
      <c r="L814" s="270"/>
      <c r="M814" s="706" t="str">
        <f t="shared" si="12"/>
        <v/>
      </c>
    </row>
    <row r="815" spans="1:13" ht="14.45" customHeight="1" x14ac:dyDescent="0.2">
      <c r="A815" s="711"/>
      <c r="B815" s="707"/>
      <c r="C815" s="708"/>
      <c r="D815" s="708"/>
      <c r="E815" s="709"/>
      <c r="F815" s="707"/>
      <c r="G815" s="708"/>
      <c r="H815" s="708"/>
      <c r="I815" s="708"/>
      <c r="J815" s="708"/>
      <c r="K815" s="710"/>
      <c r="L815" s="270"/>
      <c r="M815" s="706" t="str">
        <f t="shared" si="12"/>
        <v/>
      </c>
    </row>
    <row r="816" spans="1:13" ht="14.45" customHeight="1" x14ac:dyDescent="0.2">
      <c r="A816" s="711"/>
      <c r="B816" s="707"/>
      <c r="C816" s="708"/>
      <c r="D816" s="708"/>
      <c r="E816" s="709"/>
      <c r="F816" s="707"/>
      <c r="G816" s="708"/>
      <c r="H816" s="708"/>
      <c r="I816" s="708"/>
      <c r="J816" s="708"/>
      <c r="K816" s="710"/>
      <c r="L816" s="270"/>
      <c r="M816" s="706" t="str">
        <f t="shared" si="12"/>
        <v/>
      </c>
    </row>
    <row r="817" spans="1:13" ht="14.45" customHeight="1" x14ac:dyDescent="0.2">
      <c r="A817" s="711"/>
      <c r="B817" s="707"/>
      <c r="C817" s="708"/>
      <c r="D817" s="708"/>
      <c r="E817" s="709"/>
      <c r="F817" s="707"/>
      <c r="G817" s="708"/>
      <c r="H817" s="708"/>
      <c r="I817" s="708"/>
      <c r="J817" s="708"/>
      <c r="K817" s="710"/>
      <c r="L817" s="270"/>
      <c r="M817" s="706" t="str">
        <f t="shared" si="12"/>
        <v/>
      </c>
    </row>
    <row r="818" spans="1:13" ht="14.45" customHeight="1" x14ac:dyDescent="0.2">
      <c r="A818" s="711"/>
      <c r="B818" s="707"/>
      <c r="C818" s="708"/>
      <c r="D818" s="708"/>
      <c r="E818" s="709"/>
      <c r="F818" s="707"/>
      <c r="G818" s="708"/>
      <c r="H818" s="708"/>
      <c r="I818" s="708"/>
      <c r="J818" s="708"/>
      <c r="K818" s="710"/>
      <c r="L818" s="270"/>
      <c r="M818" s="706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5DAE869-DED1-40FC-95CA-C083F756802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705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2" t="s">
        <v>575</v>
      </c>
      <c r="B5" s="713" t="s">
        <v>576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575</v>
      </c>
      <c r="B6" s="713" t="s">
        <v>577</v>
      </c>
      <c r="C6" s="714">
        <v>5650.7973999999986</v>
      </c>
      <c r="D6" s="714">
        <v>6636.0744800000002</v>
      </c>
      <c r="E6" s="714"/>
      <c r="F6" s="714">
        <v>5631.9600200000004</v>
      </c>
      <c r="G6" s="714">
        <v>0</v>
      </c>
      <c r="H6" s="714">
        <v>5631.9600200000004</v>
      </c>
      <c r="I6" s="715" t="s">
        <v>329</v>
      </c>
      <c r="J6" s="716" t="s">
        <v>1</v>
      </c>
    </row>
    <row r="7" spans="1:10" ht="14.45" customHeight="1" x14ac:dyDescent="0.2">
      <c r="A7" s="712" t="s">
        <v>575</v>
      </c>
      <c r="B7" s="713" t="s">
        <v>578</v>
      </c>
      <c r="C7" s="714">
        <v>203.52919000000003</v>
      </c>
      <c r="D7" s="714">
        <v>224.24062000000001</v>
      </c>
      <c r="E7" s="714"/>
      <c r="F7" s="714">
        <v>267.01313999999996</v>
      </c>
      <c r="G7" s="714">
        <v>0</v>
      </c>
      <c r="H7" s="714">
        <v>267.01313999999996</v>
      </c>
      <c r="I7" s="715" t="s">
        <v>329</v>
      </c>
      <c r="J7" s="716" t="s">
        <v>1</v>
      </c>
    </row>
    <row r="8" spans="1:10" ht="14.45" customHeight="1" x14ac:dyDescent="0.2">
      <c r="A8" s="712" t="s">
        <v>575</v>
      </c>
      <c r="B8" s="713" t="s">
        <v>579</v>
      </c>
      <c r="C8" s="714">
        <v>118.91302999999999</v>
      </c>
      <c r="D8" s="714">
        <v>243.77403000000004</v>
      </c>
      <c r="E8" s="714"/>
      <c r="F8" s="714">
        <v>341.42998999999998</v>
      </c>
      <c r="G8" s="714">
        <v>0</v>
      </c>
      <c r="H8" s="714">
        <v>341.42998999999998</v>
      </c>
      <c r="I8" s="715" t="s">
        <v>329</v>
      </c>
      <c r="J8" s="716" t="s">
        <v>1</v>
      </c>
    </row>
    <row r="9" spans="1:10" ht="14.45" customHeight="1" x14ac:dyDescent="0.2">
      <c r="A9" s="712" t="s">
        <v>575</v>
      </c>
      <c r="B9" s="713" t="s">
        <v>580</v>
      </c>
      <c r="C9" s="714">
        <v>0</v>
      </c>
      <c r="D9" s="714">
        <v>0</v>
      </c>
      <c r="E9" s="714"/>
      <c r="F9" s="714">
        <v>0</v>
      </c>
      <c r="G9" s="714">
        <v>0</v>
      </c>
      <c r="H9" s="714">
        <v>0</v>
      </c>
      <c r="I9" s="715" t="s">
        <v>329</v>
      </c>
      <c r="J9" s="716" t="s">
        <v>1</v>
      </c>
    </row>
    <row r="10" spans="1:10" ht="14.45" customHeight="1" x14ac:dyDescent="0.2">
      <c r="A10" s="712" t="s">
        <v>575</v>
      </c>
      <c r="B10" s="713" t="s">
        <v>581</v>
      </c>
      <c r="C10" s="714">
        <v>1173.1680600000004</v>
      </c>
      <c r="D10" s="714">
        <v>1634.0501799999995</v>
      </c>
      <c r="E10" s="714"/>
      <c r="F10" s="714">
        <v>1245.3595700000014</v>
      </c>
      <c r="G10" s="714">
        <v>0</v>
      </c>
      <c r="H10" s="714">
        <v>1245.3595700000014</v>
      </c>
      <c r="I10" s="715" t="s">
        <v>329</v>
      </c>
      <c r="J10" s="716" t="s">
        <v>1</v>
      </c>
    </row>
    <row r="11" spans="1:10" ht="14.45" customHeight="1" x14ac:dyDescent="0.2">
      <c r="A11" s="712" t="s">
        <v>575</v>
      </c>
      <c r="B11" s="713" t="s">
        <v>582</v>
      </c>
      <c r="C11" s="714">
        <v>0</v>
      </c>
      <c r="D11" s="714">
        <v>99.522910000000081</v>
      </c>
      <c r="E11" s="714"/>
      <c r="F11" s="714">
        <v>218.57899</v>
      </c>
      <c r="G11" s="714">
        <v>0</v>
      </c>
      <c r="H11" s="714">
        <v>218.57899</v>
      </c>
      <c r="I11" s="715" t="s">
        <v>329</v>
      </c>
      <c r="J11" s="716" t="s">
        <v>1</v>
      </c>
    </row>
    <row r="12" spans="1:10" ht="14.45" customHeight="1" x14ac:dyDescent="0.2">
      <c r="A12" s="712" t="s">
        <v>575</v>
      </c>
      <c r="B12" s="713" t="s">
        <v>583</v>
      </c>
      <c r="C12" s="714">
        <v>0</v>
      </c>
      <c r="D12" s="714">
        <v>42.660679999999999</v>
      </c>
      <c r="E12" s="714"/>
      <c r="F12" s="714">
        <v>21.073720000000002</v>
      </c>
      <c r="G12" s="714">
        <v>0</v>
      </c>
      <c r="H12" s="714">
        <v>21.073720000000002</v>
      </c>
      <c r="I12" s="715" t="s">
        <v>329</v>
      </c>
      <c r="J12" s="716" t="s">
        <v>1</v>
      </c>
    </row>
    <row r="13" spans="1:10" ht="14.45" customHeight="1" x14ac:dyDescent="0.2">
      <c r="A13" s="712" t="s">
        <v>575</v>
      </c>
      <c r="B13" s="713" t="s">
        <v>584</v>
      </c>
      <c r="C13" s="714">
        <v>950.31948999999997</v>
      </c>
      <c r="D13" s="714">
        <v>727.62783999999988</v>
      </c>
      <c r="E13" s="714"/>
      <c r="F13" s="714">
        <v>689.95688999999993</v>
      </c>
      <c r="G13" s="714">
        <v>0</v>
      </c>
      <c r="H13" s="714">
        <v>689.95688999999993</v>
      </c>
      <c r="I13" s="715" t="s">
        <v>329</v>
      </c>
      <c r="J13" s="716" t="s">
        <v>1</v>
      </c>
    </row>
    <row r="14" spans="1:10" ht="14.45" customHeight="1" x14ac:dyDescent="0.2">
      <c r="A14" s="712" t="s">
        <v>575</v>
      </c>
      <c r="B14" s="713" t="s">
        <v>585</v>
      </c>
      <c r="C14" s="714">
        <v>362.76936999999992</v>
      </c>
      <c r="D14" s="714">
        <v>323.8706699999999</v>
      </c>
      <c r="E14" s="714"/>
      <c r="F14" s="714">
        <v>359.43486000000001</v>
      </c>
      <c r="G14" s="714">
        <v>0</v>
      </c>
      <c r="H14" s="714">
        <v>359.43486000000001</v>
      </c>
      <c r="I14" s="715" t="s">
        <v>329</v>
      </c>
      <c r="J14" s="716" t="s">
        <v>1</v>
      </c>
    </row>
    <row r="15" spans="1:10" ht="14.45" customHeight="1" x14ac:dyDescent="0.2">
      <c r="A15" s="712" t="s">
        <v>575</v>
      </c>
      <c r="B15" s="713" t="s">
        <v>586</v>
      </c>
      <c r="C15" s="714">
        <v>0</v>
      </c>
      <c r="D15" s="714">
        <v>0</v>
      </c>
      <c r="E15" s="714"/>
      <c r="F15" s="714">
        <v>0</v>
      </c>
      <c r="G15" s="714">
        <v>0</v>
      </c>
      <c r="H15" s="714">
        <v>0</v>
      </c>
      <c r="I15" s="715" t="s">
        <v>329</v>
      </c>
      <c r="J15" s="716" t="s">
        <v>1</v>
      </c>
    </row>
    <row r="16" spans="1:10" ht="14.45" customHeight="1" x14ac:dyDescent="0.2">
      <c r="A16" s="712" t="s">
        <v>575</v>
      </c>
      <c r="B16" s="713" t="s">
        <v>587</v>
      </c>
      <c r="C16" s="714">
        <v>298.65929000000006</v>
      </c>
      <c r="D16" s="714">
        <v>297.96582000000001</v>
      </c>
      <c r="E16" s="714"/>
      <c r="F16" s="714">
        <v>337.37034</v>
      </c>
      <c r="G16" s="714">
        <v>0</v>
      </c>
      <c r="H16" s="714">
        <v>337.37034</v>
      </c>
      <c r="I16" s="715" t="s">
        <v>329</v>
      </c>
      <c r="J16" s="716" t="s">
        <v>1</v>
      </c>
    </row>
    <row r="17" spans="1:10" ht="14.45" customHeight="1" x14ac:dyDescent="0.2">
      <c r="A17" s="712" t="s">
        <v>575</v>
      </c>
      <c r="B17" s="713" t="s">
        <v>588</v>
      </c>
      <c r="C17" s="714">
        <v>8758.1558299999979</v>
      </c>
      <c r="D17" s="714">
        <v>10229.78723</v>
      </c>
      <c r="E17" s="714"/>
      <c r="F17" s="714">
        <v>9112.1775200000011</v>
      </c>
      <c r="G17" s="714">
        <v>0</v>
      </c>
      <c r="H17" s="714">
        <v>9112.1775200000011</v>
      </c>
      <c r="I17" s="715" t="s">
        <v>329</v>
      </c>
      <c r="J17" s="716" t="s">
        <v>589</v>
      </c>
    </row>
    <row r="19" spans="1:10" ht="14.45" customHeight="1" x14ac:dyDescent="0.2">
      <c r="A19" s="712" t="s">
        <v>575</v>
      </c>
      <c r="B19" s="713" t="s">
        <v>576</v>
      </c>
      <c r="C19" s="714" t="s">
        <v>329</v>
      </c>
      <c r="D19" s="714" t="s">
        <v>329</v>
      </c>
      <c r="E19" s="714"/>
      <c r="F19" s="714" t="s">
        <v>329</v>
      </c>
      <c r="G19" s="714" t="s">
        <v>329</v>
      </c>
      <c r="H19" s="714" t="s">
        <v>329</v>
      </c>
      <c r="I19" s="715" t="s">
        <v>329</v>
      </c>
      <c r="J19" s="716" t="s">
        <v>73</v>
      </c>
    </row>
    <row r="20" spans="1:10" ht="14.45" customHeight="1" x14ac:dyDescent="0.2">
      <c r="A20" s="712" t="s">
        <v>590</v>
      </c>
      <c r="B20" s="713" t="s">
        <v>591</v>
      </c>
      <c r="C20" s="714" t="s">
        <v>329</v>
      </c>
      <c r="D20" s="714" t="s">
        <v>329</v>
      </c>
      <c r="E20" s="714"/>
      <c r="F20" s="714" t="s">
        <v>329</v>
      </c>
      <c r="G20" s="714" t="s">
        <v>329</v>
      </c>
      <c r="H20" s="714" t="s">
        <v>329</v>
      </c>
      <c r="I20" s="715" t="s">
        <v>329</v>
      </c>
      <c r="J20" s="716" t="s">
        <v>0</v>
      </c>
    </row>
    <row r="21" spans="1:10" ht="14.45" customHeight="1" x14ac:dyDescent="0.2">
      <c r="A21" s="712" t="s">
        <v>590</v>
      </c>
      <c r="B21" s="713" t="s">
        <v>577</v>
      </c>
      <c r="C21" s="714">
        <v>22.287929999999999</v>
      </c>
      <c r="D21" s="714">
        <v>18.800609999999995</v>
      </c>
      <c r="E21" s="714"/>
      <c r="F21" s="714">
        <v>12.256419999999999</v>
      </c>
      <c r="G21" s="714">
        <v>0</v>
      </c>
      <c r="H21" s="714">
        <v>12.256419999999999</v>
      </c>
      <c r="I21" s="715" t="s">
        <v>329</v>
      </c>
      <c r="J21" s="716" t="s">
        <v>1</v>
      </c>
    </row>
    <row r="22" spans="1:10" ht="14.45" customHeight="1" x14ac:dyDescent="0.2">
      <c r="A22" s="712" t="s">
        <v>590</v>
      </c>
      <c r="B22" s="713" t="s">
        <v>580</v>
      </c>
      <c r="C22" s="714">
        <v>0</v>
      </c>
      <c r="D22" s="714">
        <v>0</v>
      </c>
      <c r="E22" s="714"/>
      <c r="F22" s="714">
        <v>0</v>
      </c>
      <c r="G22" s="714">
        <v>0</v>
      </c>
      <c r="H22" s="714">
        <v>0</v>
      </c>
      <c r="I22" s="715" t="s">
        <v>329</v>
      </c>
      <c r="J22" s="716" t="s">
        <v>1</v>
      </c>
    </row>
    <row r="23" spans="1:10" ht="14.45" customHeight="1" x14ac:dyDescent="0.2">
      <c r="A23" s="712" t="s">
        <v>590</v>
      </c>
      <c r="B23" s="713" t="s">
        <v>592</v>
      </c>
      <c r="C23" s="714">
        <v>22.287929999999999</v>
      </c>
      <c r="D23" s="714">
        <v>18.800609999999995</v>
      </c>
      <c r="E23" s="714"/>
      <c r="F23" s="714">
        <v>12.256419999999999</v>
      </c>
      <c r="G23" s="714">
        <v>0</v>
      </c>
      <c r="H23" s="714">
        <v>12.256419999999999</v>
      </c>
      <c r="I23" s="715" t="s">
        <v>329</v>
      </c>
      <c r="J23" s="716" t="s">
        <v>593</v>
      </c>
    </row>
    <row r="24" spans="1:10" ht="14.45" customHeight="1" x14ac:dyDescent="0.2">
      <c r="A24" s="712" t="s">
        <v>329</v>
      </c>
      <c r="B24" s="713" t="s">
        <v>329</v>
      </c>
      <c r="C24" s="714" t="s">
        <v>329</v>
      </c>
      <c r="D24" s="714" t="s">
        <v>329</v>
      </c>
      <c r="E24" s="714"/>
      <c r="F24" s="714" t="s">
        <v>329</v>
      </c>
      <c r="G24" s="714" t="s">
        <v>329</v>
      </c>
      <c r="H24" s="714" t="s">
        <v>329</v>
      </c>
      <c r="I24" s="715" t="s">
        <v>329</v>
      </c>
      <c r="J24" s="716" t="s">
        <v>594</v>
      </c>
    </row>
    <row r="25" spans="1:10" ht="14.45" customHeight="1" x14ac:dyDescent="0.2">
      <c r="A25" s="712" t="s">
        <v>595</v>
      </c>
      <c r="B25" s="713" t="s">
        <v>596</v>
      </c>
      <c r="C25" s="714" t="s">
        <v>329</v>
      </c>
      <c r="D25" s="714" t="s">
        <v>329</v>
      </c>
      <c r="E25" s="714"/>
      <c r="F25" s="714" t="s">
        <v>329</v>
      </c>
      <c r="G25" s="714" t="s">
        <v>329</v>
      </c>
      <c r="H25" s="714" t="s">
        <v>329</v>
      </c>
      <c r="I25" s="715" t="s">
        <v>329</v>
      </c>
      <c r="J25" s="716" t="s">
        <v>0</v>
      </c>
    </row>
    <row r="26" spans="1:10" ht="14.45" customHeight="1" x14ac:dyDescent="0.2">
      <c r="A26" s="712" t="s">
        <v>595</v>
      </c>
      <c r="B26" s="713" t="s">
        <v>577</v>
      </c>
      <c r="C26" s="714">
        <v>2698.250399999999</v>
      </c>
      <c r="D26" s="714">
        <v>3317.4938100000004</v>
      </c>
      <c r="E26" s="714"/>
      <c r="F26" s="714">
        <v>2353.3085400000009</v>
      </c>
      <c r="G26" s="714">
        <v>0</v>
      </c>
      <c r="H26" s="714">
        <v>2353.3085400000009</v>
      </c>
      <c r="I26" s="715" t="s">
        <v>329</v>
      </c>
      <c r="J26" s="716" t="s">
        <v>1</v>
      </c>
    </row>
    <row r="27" spans="1:10" ht="14.45" customHeight="1" x14ac:dyDescent="0.2">
      <c r="A27" s="712" t="s">
        <v>595</v>
      </c>
      <c r="B27" s="713" t="s">
        <v>578</v>
      </c>
      <c r="C27" s="714">
        <v>203.52919000000003</v>
      </c>
      <c r="D27" s="714">
        <v>198.08757</v>
      </c>
      <c r="E27" s="714"/>
      <c r="F27" s="714">
        <v>243.08939999999998</v>
      </c>
      <c r="G27" s="714">
        <v>0</v>
      </c>
      <c r="H27" s="714">
        <v>243.08939999999998</v>
      </c>
      <c r="I27" s="715" t="s">
        <v>329</v>
      </c>
      <c r="J27" s="716" t="s">
        <v>1</v>
      </c>
    </row>
    <row r="28" spans="1:10" ht="14.45" customHeight="1" x14ac:dyDescent="0.2">
      <c r="A28" s="712" t="s">
        <v>595</v>
      </c>
      <c r="B28" s="713" t="s">
        <v>579</v>
      </c>
      <c r="C28" s="714">
        <v>118.91302999999999</v>
      </c>
      <c r="D28" s="714">
        <v>120.49127000000001</v>
      </c>
      <c r="E28" s="714"/>
      <c r="F28" s="714">
        <v>111.08002999999998</v>
      </c>
      <c r="G28" s="714">
        <v>0</v>
      </c>
      <c r="H28" s="714">
        <v>111.08002999999998</v>
      </c>
      <c r="I28" s="715" t="s">
        <v>329</v>
      </c>
      <c r="J28" s="716" t="s">
        <v>1</v>
      </c>
    </row>
    <row r="29" spans="1:10" ht="14.45" customHeight="1" x14ac:dyDescent="0.2">
      <c r="A29" s="712" t="s">
        <v>595</v>
      </c>
      <c r="B29" s="713" t="s">
        <v>580</v>
      </c>
      <c r="C29" s="714">
        <v>0</v>
      </c>
      <c r="D29" s="714">
        <v>0</v>
      </c>
      <c r="E29" s="714"/>
      <c r="F29" s="714">
        <v>0</v>
      </c>
      <c r="G29" s="714">
        <v>0</v>
      </c>
      <c r="H29" s="714">
        <v>0</v>
      </c>
      <c r="I29" s="715" t="s">
        <v>329</v>
      </c>
      <c r="J29" s="716" t="s">
        <v>1</v>
      </c>
    </row>
    <row r="30" spans="1:10" ht="14.45" customHeight="1" x14ac:dyDescent="0.2">
      <c r="A30" s="712" t="s">
        <v>595</v>
      </c>
      <c r="B30" s="713" t="s">
        <v>581</v>
      </c>
      <c r="C30" s="714">
        <v>1173.1680600000004</v>
      </c>
      <c r="D30" s="714">
        <v>1634.0501799999995</v>
      </c>
      <c r="E30" s="714"/>
      <c r="F30" s="714">
        <v>1228.1379700000014</v>
      </c>
      <c r="G30" s="714">
        <v>0</v>
      </c>
      <c r="H30" s="714">
        <v>1228.1379700000014</v>
      </c>
      <c r="I30" s="715" t="s">
        <v>329</v>
      </c>
      <c r="J30" s="716" t="s">
        <v>1</v>
      </c>
    </row>
    <row r="31" spans="1:10" ht="14.45" customHeight="1" x14ac:dyDescent="0.2">
      <c r="A31" s="712" t="s">
        <v>595</v>
      </c>
      <c r="B31" s="713" t="s">
        <v>582</v>
      </c>
      <c r="C31" s="714">
        <v>0</v>
      </c>
      <c r="D31" s="714">
        <v>99.522910000000081</v>
      </c>
      <c r="E31" s="714"/>
      <c r="F31" s="714">
        <v>188.45031</v>
      </c>
      <c r="G31" s="714">
        <v>0</v>
      </c>
      <c r="H31" s="714">
        <v>188.45031</v>
      </c>
      <c r="I31" s="715" t="s">
        <v>329</v>
      </c>
      <c r="J31" s="716" t="s">
        <v>1</v>
      </c>
    </row>
    <row r="32" spans="1:10" ht="14.45" customHeight="1" x14ac:dyDescent="0.2">
      <c r="A32" s="712" t="s">
        <v>595</v>
      </c>
      <c r="B32" s="713" t="s">
        <v>583</v>
      </c>
      <c r="C32" s="714">
        <v>0</v>
      </c>
      <c r="D32" s="714">
        <v>42.660679999999999</v>
      </c>
      <c r="E32" s="714"/>
      <c r="F32" s="714">
        <v>21.073720000000002</v>
      </c>
      <c r="G32" s="714">
        <v>0</v>
      </c>
      <c r="H32" s="714">
        <v>21.073720000000002</v>
      </c>
      <c r="I32" s="715" t="s">
        <v>329</v>
      </c>
      <c r="J32" s="716" t="s">
        <v>1</v>
      </c>
    </row>
    <row r="33" spans="1:10" ht="14.45" customHeight="1" x14ac:dyDescent="0.2">
      <c r="A33" s="712" t="s">
        <v>595</v>
      </c>
      <c r="B33" s="713" t="s">
        <v>584</v>
      </c>
      <c r="C33" s="714">
        <v>950.31948999999997</v>
      </c>
      <c r="D33" s="714">
        <v>654.08831999999984</v>
      </c>
      <c r="E33" s="714"/>
      <c r="F33" s="714">
        <v>409.8980699999999</v>
      </c>
      <c r="G33" s="714">
        <v>0</v>
      </c>
      <c r="H33" s="714">
        <v>409.8980699999999</v>
      </c>
      <c r="I33" s="715" t="s">
        <v>329</v>
      </c>
      <c r="J33" s="716" t="s">
        <v>1</v>
      </c>
    </row>
    <row r="34" spans="1:10" ht="14.45" customHeight="1" x14ac:dyDescent="0.2">
      <c r="A34" s="712" t="s">
        <v>595</v>
      </c>
      <c r="B34" s="713" t="s">
        <v>585</v>
      </c>
      <c r="C34" s="714">
        <v>362.76936999999992</v>
      </c>
      <c r="D34" s="714">
        <v>281.42718999999994</v>
      </c>
      <c r="E34" s="714"/>
      <c r="F34" s="714">
        <v>183.42092000000002</v>
      </c>
      <c r="G34" s="714">
        <v>0</v>
      </c>
      <c r="H34" s="714">
        <v>183.42092000000002</v>
      </c>
      <c r="I34" s="715" t="s">
        <v>329</v>
      </c>
      <c r="J34" s="716" t="s">
        <v>1</v>
      </c>
    </row>
    <row r="35" spans="1:10" ht="14.45" customHeight="1" x14ac:dyDescent="0.2">
      <c r="A35" s="712" t="s">
        <v>595</v>
      </c>
      <c r="B35" s="713" t="s">
        <v>586</v>
      </c>
      <c r="C35" s="714">
        <v>0</v>
      </c>
      <c r="D35" s="714">
        <v>0</v>
      </c>
      <c r="E35" s="714"/>
      <c r="F35" s="714">
        <v>0</v>
      </c>
      <c r="G35" s="714">
        <v>0</v>
      </c>
      <c r="H35" s="714">
        <v>0</v>
      </c>
      <c r="I35" s="715" t="s">
        <v>329</v>
      </c>
      <c r="J35" s="716" t="s">
        <v>1</v>
      </c>
    </row>
    <row r="36" spans="1:10" ht="14.45" customHeight="1" x14ac:dyDescent="0.2">
      <c r="A36" s="712" t="s">
        <v>595</v>
      </c>
      <c r="B36" s="713" t="s">
        <v>587</v>
      </c>
      <c r="C36" s="714">
        <v>76.874870000000001</v>
      </c>
      <c r="D36" s="714">
        <v>78.394679999999994</v>
      </c>
      <c r="E36" s="714"/>
      <c r="F36" s="714">
        <v>87.784000000000006</v>
      </c>
      <c r="G36" s="714">
        <v>0</v>
      </c>
      <c r="H36" s="714">
        <v>87.784000000000006</v>
      </c>
      <c r="I36" s="715" t="s">
        <v>329</v>
      </c>
      <c r="J36" s="716" t="s">
        <v>1</v>
      </c>
    </row>
    <row r="37" spans="1:10" ht="14.45" customHeight="1" x14ac:dyDescent="0.2">
      <c r="A37" s="712" t="s">
        <v>595</v>
      </c>
      <c r="B37" s="713" t="s">
        <v>597</v>
      </c>
      <c r="C37" s="714">
        <v>5583.8244099999993</v>
      </c>
      <c r="D37" s="714">
        <v>6426.2166100000004</v>
      </c>
      <c r="E37" s="714"/>
      <c r="F37" s="714">
        <v>4826.2429600000032</v>
      </c>
      <c r="G37" s="714">
        <v>0</v>
      </c>
      <c r="H37" s="714">
        <v>4826.2429600000032</v>
      </c>
      <c r="I37" s="715" t="s">
        <v>329</v>
      </c>
      <c r="J37" s="716" t="s">
        <v>593</v>
      </c>
    </row>
    <row r="38" spans="1:10" ht="14.45" customHeight="1" x14ac:dyDescent="0.2">
      <c r="A38" s="712" t="s">
        <v>329</v>
      </c>
      <c r="B38" s="713" t="s">
        <v>329</v>
      </c>
      <c r="C38" s="714" t="s">
        <v>329</v>
      </c>
      <c r="D38" s="714" t="s">
        <v>329</v>
      </c>
      <c r="E38" s="714"/>
      <c r="F38" s="714" t="s">
        <v>329</v>
      </c>
      <c r="G38" s="714" t="s">
        <v>329</v>
      </c>
      <c r="H38" s="714" t="s">
        <v>329</v>
      </c>
      <c r="I38" s="715" t="s">
        <v>329</v>
      </c>
      <c r="J38" s="716" t="s">
        <v>594</v>
      </c>
    </row>
    <row r="39" spans="1:10" ht="14.45" customHeight="1" x14ac:dyDescent="0.2">
      <c r="A39" s="712" t="s">
        <v>598</v>
      </c>
      <c r="B39" s="713" t="s">
        <v>599</v>
      </c>
      <c r="C39" s="714" t="s">
        <v>329</v>
      </c>
      <c r="D39" s="714" t="s">
        <v>329</v>
      </c>
      <c r="E39" s="714"/>
      <c r="F39" s="714" t="s">
        <v>329</v>
      </c>
      <c r="G39" s="714" t="s">
        <v>329</v>
      </c>
      <c r="H39" s="714" t="s">
        <v>329</v>
      </c>
      <c r="I39" s="715" t="s">
        <v>329</v>
      </c>
      <c r="J39" s="716" t="s">
        <v>0</v>
      </c>
    </row>
    <row r="40" spans="1:10" ht="14.45" customHeight="1" x14ac:dyDescent="0.2">
      <c r="A40" s="712" t="s">
        <v>598</v>
      </c>
      <c r="B40" s="713" t="s">
        <v>577</v>
      </c>
      <c r="C40" s="714">
        <v>1387.81016</v>
      </c>
      <c r="D40" s="714">
        <v>1654.7615800000001</v>
      </c>
      <c r="E40" s="714"/>
      <c r="F40" s="714">
        <v>1393.5397899999996</v>
      </c>
      <c r="G40" s="714">
        <v>0</v>
      </c>
      <c r="H40" s="714">
        <v>1393.5397899999996</v>
      </c>
      <c r="I40" s="715" t="s">
        <v>329</v>
      </c>
      <c r="J40" s="716" t="s">
        <v>1</v>
      </c>
    </row>
    <row r="41" spans="1:10" ht="14.45" customHeight="1" x14ac:dyDescent="0.2">
      <c r="A41" s="712" t="s">
        <v>598</v>
      </c>
      <c r="B41" s="713" t="s">
        <v>580</v>
      </c>
      <c r="C41" s="714">
        <v>0</v>
      </c>
      <c r="D41" s="714">
        <v>0</v>
      </c>
      <c r="E41" s="714"/>
      <c r="F41" s="714">
        <v>0</v>
      </c>
      <c r="G41" s="714">
        <v>0</v>
      </c>
      <c r="H41" s="714">
        <v>0</v>
      </c>
      <c r="I41" s="715" t="s">
        <v>329</v>
      </c>
      <c r="J41" s="716" t="s">
        <v>1</v>
      </c>
    </row>
    <row r="42" spans="1:10" ht="14.45" customHeight="1" x14ac:dyDescent="0.2">
      <c r="A42" s="712" t="s">
        <v>598</v>
      </c>
      <c r="B42" s="713" t="s">
        <v>587</v>
      </c>
      <c r="C42" s="714">
        <v>221.23242000000002</v>
      </c>
      <c r="D42" s="714">
        <v>212.94714000000002</v>
      </c>
      <c r="E42" s="714"/>
      <c r="F42" s="714">
        <v>186.11949999999999</v>
      </c>
      <c r="G42" s="714">
        <v>0</v>
      </c>
      <c r="H42" s="714">
        <v>186.11949999999999</v>
      </c>
      <c r="I42" s="715" t="s">
        <v>329</v>
      </c>
      <c r="J42" s="716" t="s">
        <v>1</v>
      </c>
    </row>
    <row r="43" spans="1:10" ht="14.45" customHeight="1" x14ac:dyDescent="0.2">
      <c r="A43" s="712" t="s">
        <v>598</v>
      </c>
      <c r="B43" s="713" t="s">
        <v>600</v>
      </c>
      <c r="C43" s="714">
        <v>1609.04258</v>
      </c>
      <c r="D43" s="714">
        <v>1867.7087200000001</v>
      </c>
      <c r="E43" s="714"/>
      <c r="F43" s="714">
        <v>1579.6592899999996</v>
      </c>
      <c r="G43" s="714">
        <v>0</v>
      </c>
      <c r="H43" s="714">
        <v>1579.6592899999996</v>
      </c>
      <c r="I43" s="715" t="s">
        <v>329</v>
      </c>
      <c r="J43" s="716" t="s">
        <v>593</v>
      </c>
    </row>
    <row r="44" spans="1:10" ht="14.45" customHeight="1" x14ac:dyDescent="0.2">
      <c r="A44" s="712" t="s">
        <v>329</v>
      </c>
      <c r="B44" s="713" t="s">
        <v>329</v>
      </c>
      <c r="C44" s="714" t="s">
        <v>329</v>
      </c>
      <c r="D44" s="714" t="s">
        <v>329</v>
      </c>
      <c r="E44" s="714"/>
      <c r="F44" s="714" t="s">
        <v>329</v>
      </c>
      <c r="G44" s="714" t="s">
        <v>329</v>
      </c>
      <c r="H44" s="714" t="s">
        <v>329</v>
      </c>
      <c r="I44" s="715" t="s">
        <v>329</v>
      </c>
      <c r="J44" s="716" t="s">
        <v>594</v>
      </c>
    </row>
    <row r="45" spans="1:10" ht="14.45" customHeight="1" x14ac:dyDescent="0.2">
      <c r="A45" s="712" t="s">
        <v>601</v>
      </c>
      <c r="B45" s="713" t="s">
        <v>602</v>
      </c>
      <c r="C45" s="714" t="s">
        <v>329</v>
      </c>
      <c r="D45" s="714" t="s">
        <v>329</v>
      </c>
      <c r="E45" s="714"/>
      <c r="F45" s="714" t="s">
        <v>329</v>
      </c>
      <c r="G45" s="714" t="s">
        <v>329</v>
      </c>
      <c r="H45" s="714" t="s">
        <v>329</v>
      </c>
      <c r="I45" s="715" t="s">
        <v>329</v>
      </c>
      <c r="J45" s="716" t="s">
        <v>0</v>
      </c>
    </row>
    <row r="46" spans="1:10" ht="14.45" customHeight="1" x14ac:dyDescent="0.2">
      <c r="A46" s="712" t="s">
        <v>601</v>
      </c>
      <c r="B46" s="713" t="s">
        <v>577</v>
      </c>
      <c r="C46" s="714">
        <v>1252.3915799999997</v>
      </c>
      <c r="D46" s="714">
        <v>1154.3131099999998</v>
      </c>
      <c r="E46" s="714"/>
      <c r="F46" s="714">
        <v>1190.3806400000001</v>
      </c>
      <c r="G46" s="714">
        <v>0</v>
      </c>
      <c r="H46" s="714">
        <v>1190.3806400000001</v>
      </c>
      <c r="I46" s="715" t="s">
        <v>329</v>
      </c>
      <c r="J46" s="716" t="s">
        <v>1</v>
      </c>
    </row>
    <row r="47" spans="1:10" ht="14.45" customHeight="1" x14ac:dyDescent="0.2">
      <c r="A47" s="712" t="s">
        <v>601</v>
      </c>
      <c r="B47" s="713" t="s">
        <v>578</v>
      </c>
      <c r="C47" s="714">
        <v>0</v>
      </c>
      <c r="D47" s="714">
        <v>1.6719200000000001</v>
      </c>
      <c r="E47" s="714"/>
      <c r="F47" s="714">
        <v>0</v>
      </c>
      <c r="G47" s="714">
        <v>0</v>
      </c>
      <c r="H47" s="714">
        <v>0</v>
      </c>
      <c r="I47" s="715" t="s">
        <v>329</v>
      </c>
      <c r="J47" s="716" t="s">
        <v>1</v>
      </c>
    </row>
    <row r="48" spans="1:10" ht="14.45" customHeight="1" x14ac:dyDescent="0.2">
      <c r="A48" s="712" t="s">
        <v>601</v>
      </c>
      <c r="B48" s="713" t="s">
        <v>580</v>
      </c>
      <c r="C48" s="714">
        <v>0</v>
      </c>
      <c r="D48" s="714">
        <v>0</v>
      </c>
      <c r="E48" s="714"/>
      <c r="F48" s="714">
        <v>0</v>
      </c>
      <c r="G48" s="714">
        <v>0</v>
      </c>
      <c r="H48" s="714">
        <v>0</v>
      </c>
      <c r="I48" s="715" t="s">
        <v>329</v>
      </c>
      <c r="J48" s="716" t="s">
        <v>1</v>
      </c>
    </row>
    <row r="49" spans="1:10" ht="14.45" customHeight="1" x14ac:dyDescent="0.2">
      <c r="A49" s="712" t="s">
        <v>601</v>
      </c>
      <c r="B49" s="713" t="s">
        <v>603</v>
      </c>
      <c r="C49" s="714">
        <v>1252.3915799999997</v>
      </c>
      <c r="D49" s="714">
        <v>1155.9850299999998</v>
      </c>
      <c r="E49" s="714"/>
      <c r="F49" s="714">
        <v>1190.3806400000001</v>
      </c>
      <c r="G49" s="714">
        <v>0</v>
      </c>
      <c r="H49" s="714">
        <v>1190.3806400000001</v>
      </c>
      <c r="I49" s="715" t="s">
        <v>329</v>
      </c>
      <c r="J49" s="716" t="s">
        <v>593</v>
      </c>
    </row>
    <row r="50" spans="1:10" ht="14.45" customHeight="1" x14ac:dyDescent="0.2">
      <c r="A50" s="712" t="s">
        <v>329</v>
      </c>
      <c r="B50" s="713" t="s">
        <v>329</v>
      </c>
      <c r="C50" s="714" t="s">
        <v>329</v>
      </c>
      <c r="D50" s="714" t="s">
        <v>329</v>
      </c>
      <c r="E50" s="714"/>
      <c r="F50" s="714" t="s">
        <v>329</v>
      </c>
      <c r="G50" s="714" t="s">
        <v>329</v>
      </c>
      <c r="H50" s="714" t="s">
        <v>329</v>
      </c>
      <c r="I50" s="715" t="s">
        <v>329</v>
      </c>
      <c r="J50" s="716" t="s">
        <v>594</v>
      </c>
    </row>
    <row r="51" spans="1:10" ht="14.45" customHeight="1" x14ac:dyDescent="0.2">
      <c r="A51" s="712" t="s">
        <v>604</v>
      </c>
      <c r="B51" s="713" t="s">
        <v>605</v>
      </c>
      <c r="C51" s="714" t="s">
        <v>329</v>
      </c>
      <c r="D51" s="714" t="s">
        <v>329</v>
      </c>
      <c r="E51" s="714"/>
      <c r="F51" s="714" t="s">
        <v>329</v>
      </c>
      <c r="G51" s="714" t="s">
        <v>329</v>
      </c>
      <c r="H51" s="714" t="s">
        <v>329</v>
      </c>
      <c r="I51" s="715" t="s">
        <v>329</v>
      </c>
      <c r="J51" s="716" t="s">
        <v>0</v>
      </c>
    </row>
    <row r="52" spans="1:10" ht="14.45" customHeight="1" x14ac:dyDescent="0.2">
      <c r="A52" s="712" t="s">
        <v>604</v>
      </c>
      <c r="B52" s="713" t="s">
        <v>577</v>
      </c>
      <c r="C52" s="714">
        <v>77.510879999999986</v>
      </c>
      <c r="D52" s="714">
        <v>75.082550000000012</v>
      </c>
      <c r="E52" s="714"/>
      <c r="F52" s="714">
        <v>40.05634000000002</v>
      </c>
      <c r="G52" s="714">
        <v>0</v>
      </c>
      <c r="H52" s="714">
        <v>40.05634000000002</v>
      </c>
      <c r="I52" s="715" t="s">
        <v>329</v>
      </c>
      <c r="J52" s="716" t="s">
        <v>1</v>
      </c>
    </row>
    <row r="53" spans="1:10" ht="14.45" customHeight="1" x14ac:dyDescent="0.2">
      <c r="A53" s="712" t="s">
        <v>604</v>
      </c>
      <c r="B53" s="713" t="s">
        <v>580</v>
      </c>
      <c r="C53" s="714">
        <v>0</v>
      </c>
      <c r="D53" s="714">
        <v>0</v>
      </c>
      <c r="E53" s="714"/>
      <c r="F53" s="714">
        <v>0</v>
      </c>
      <c r="G53" s="714">
        <v>0</v>
      </c>
      <c r="H53" s="714">
        <v>0</v>
      </c>
      <c r="I53" s="715" t="s">
        <v>329</v>
      </c>
      <c r="J53" s="716" t="s">
        <v>1</v>
      </c>
    </row>
    <row r="54" spans="1:10" ht="14.45" customHeight="1" x14ac:dyDescent="0.2">
      <c r="A54" s="712" t="s">
        <v>604</v>
      </c>
      <c r="B54" s="713" t="s">
        <v>587</v>
      </c>
      <c r="C54" s="714">
        <v>0.55200000000000005</v>
      </c>
      <c r="D54" s="714">
        <v>3.8639999999999999</v>
      </c>
      <c r="E54" s="714"/>
      <c r="F54" s="714">
        <v>13.667339999999998</v>
      </c>
      <c r="G54" s="714">
        <v>0</v>
      </c>
      <c r="H54" s="714">
        <v>13.667339999999998</v>
      </c>
      <c r="I54" s="715" t="s">
        <v>329</v>
      </c>
      <c r="J54" s="716" t="s">
        <v>1</v>
      </c>
    </row>
    <row r="55" spans="1:10" ht="14.45" customHeight="1" x14ac:dyDescent="0.2">
      <c r="A55" s="712" t="s">
        <v>604</v>
      </c>
      <c r="B55" s="713" t="s">
        <v>606</v>
      </c>
      <c r="C55" s="714">
        <v>78.062879999999993</v>
      </c>
      <c r="D55" s="714">
        <v>78.946550000000016</v>
      </c>
      <c r="E55" s="714"/>
      <c r="F55" s="714">
        <v>53.723680000000016</v>
      </c>
      <c r="G55" s="714">
        <v>0</v>
      </c>
      <c r="H55" s="714">
        <v>53.723680000000016</v>
      </c>
      <c r="I55" s="715" t="s">
        <v>329</v>
      </c>
      <c r="J55" s="716" t="s">
        <v>593</v>
      </c>
    </row>
    <row r="56" spans="1:10" ht="14.45" customHeight="1" x14ac:dyDescent="0.2">
      <c r="A56" s="712" t="s">
        <v>329</v>
      </c>
      <c r="B56" s="713" t="s">
        <v>329</v>
      </c>
      <c r="C56" s="714" t="s">
        <v>329</v>
      </c>
      <c r="D56" s="714" t="s">
        <v>329</v>
      </c>
      <c r="E56" s="714"/>
      <c r="F56" s="714" t="s">
        <v>329</v>
      </c>
      <c r="G56" s="714" t="s">
        <v>329</v>
      </c>
      <c r="H56" s="714" t="s">
        <v>329</v>
      </c>
      <c r="I56" s="715" t="s">
        <v>329</v>
      </c>
      <c r="J56" s="716" t="s">
        <v>594</v>
      </c>
    </row>
    <row r="57" spans="1:10" ht="14.45" customHeight="1" x14ac:dyDescent="0.2">
      <c r="A57" s="712" t="s">
        <v>607</v>
      </c>
      <c r="B57" s="713" t="s">
        <v>608</v>
      </c>
      <c r="C57" s="714" t="s">
        <v>329</v>
      </c>
      <c r="D57" s="714" t="s">
        <v>329</v>
      </c>
      <c r="E57" s="714"/>
      <c r="F57" s="714" t="s">
        <v>329</v>
      </c>
      <c r="G57" s="714" t="s">
        <v>329</v>
      </c>
      <c r="H57" s="714" t="s">
        <v>329</v>
      </c>
      <c r="I57" s="715" t="s">
        <v>329</v>
      </c>
      <c r="J57" s="716" t="s">
        <v>0</v>
      </c>
    </row>
    <row r="58" spans="1:10" ht="14.45" customHeight="1" x14ac:dyDescent="0.2">
      <c r="A58" s="712" t="s">
        <v>607</v>
      </c>
      <c r="B58" s="713" t="s">
        <v>577</v>
      </c>
      <c r="C58" s="714">
        <v>212.54644999999996</v>
      </c>
      <c r="D58" s="714">
        <v>134.44893999999999</v>
      </c>
      <c r="E58" s="714"/>
      <c r="F58" s="714">
        <v>63.812190000000001</v>
      </c>
      <c r="G58" s="714">
        <v>0</v>
      </c>
      <c r="H58" s="714">
        <v>63.812190000000001</v>
      </c>
      <c r="I58" s="715" t="s">
        <v>329</v>
      </c>
      <c r="J58" s="716" t="s">
        <v>1</v>
      </c>
    </row>
    <row r="59" spans="1:10" ht="14.45" customHeight="1" x14ac:dyDescent="0.2">
      <c r="A59" s="712" t="s">
        <v>607</v>
      </c>
      <c r="B59" s="713" t="s">
        <v>580</v>
      </c>
      <c r="C59" s="714">
        <v>0</v>
      </c>
      <c r="D59" s="714">
        <v>0</v>
      </c>
      <c r="E59" s="714"/>
      <c r="F59" s="714">
        <v>0</v>
      </c>
      <c r="G59" s="714">
        <v>0</v>
      </c>
      <c r="H59" s="714">
        <v>0</v>
      </c>
      <c r="I59" s="715" t="s">
        <v>329</v>
      </c>
      <c r="J59" s="716" t="s">
        <v>1</v>
      </c>
    </row>
    <row r="60" spans="1:10" ht="14.45" customHeight="1" x14ac:dyDescent="0.2">
      <c r="A60" s="712" t="s">
        <v>607</v>
      </c>
      <c r="B60" s="713" t="s">
        <v>609</v>
      </c>
      <c r="C60" s="714">
        <v>212.54644999999996</v>
      </c>
      <c r="D60" s="714">
        <v>134.44893999999999</v>
      </c>
      <c r="E60" s="714"/>
      <c r="F60" s="714">
        <v>63.812190000000001</v>
      </c>
      <c r="G60" s="714">
        <v>0</v>
      </c>
      <c r="H60" s="714">
        <v>63.812190000000001</v>
      </c>
      <c r="I60" s="715" t="s">
        <v>329</v>
      </c>
      <c r="J60" s="716" t="s">
        <v>593</v>
      </c>
    </row>
    <row r="61" spans="1:10" ht="14.45" customHeight="1" x14ac:dyDescent="0.2">
      <c r="A61" s="712" t="s">
        <v>329</v>
      </c>
      <c r="B61" s="713" t="s">
        <v>329</v>
      </c>
      <c r="C61" s="714" t="s">
        <v>329</v>
      </c>
      <c r="D61" s="714" t="s">
        <v>329</v>
      </c>
      <c r="E61" s="714"/>
      <c r="F61" s="714" t="s">
        <v>329</v>
      </c>
      <c r="G61" s="714" t="s">
        <v>329</v>
      </c>
      <c r="H61" s="714" t="s">
        <v>329</v>
      </c>
      <c r="I61" s="715" t="s">
        <v>329</v>
      </c>
      <c r="J61" s="716" t="s">
        <v>594</v>
      </c>
    </row>
    <row r="62" spans="1:10" ht="14.45" customHeight="1" x14ac:dyDescent="0.2">
      <c r="A62" s="712" t="s">
        <v>610</v>
      </c>
      <c r="B62" s="713" t="s">
        <v>611</v>
      </c>
      <c r="C62" s="714" t="s">
        <v>329</v>
      </c>
      <c r="D62" s="714" t="s">
        <v>329</v>
      </c>
      <c r="E62" s="714"/>
      <c r="F62" s="714" t="s">
        <v>329</v>
      </c>
      <c r="G62" s="714" t="s">
        <v>329</v>
      </c>
      <c r="H62" s="714" t="s">
        <v>329</v>
      </c>
      <c r="I62" s="715" t="s">
        <v>329</v>
      </c>
      <c r="J62" s="716" t="s">
        <v>0</v>
      </c>
    </row>
    <row r="63" spans="1:10" ht="14.45" customHeight="1" x14ac:dyDescent="0.2">
      <c r="A63" s="712" t="s">
        <v>610</v>
      </c>
      <c r="B63" s="713" t="s">
        <v>580</v>
      </c>
      <c r="C63" s="714">
        <v>0</v>
      </c>
      <c r="D63" s="714">
        <v>0</v>
      </c>
      <c r="E63" s="714"/>
      <c r="F63" s="714">
        <v>0</v>
      </c>
      <c r="G63" s="714">
        <v>0</v>
      </c>
      <c r="H63" s="714">
        <v>0</v>
      </c>
      <c r="I63" s="715" t="s">
        <v>329</v>
      </c>
      <c r="J63" s="716" t="s">
        <v>1</v>
      </c>
    </row>
    <row r="64" spans="1:10" ht="14.45" customHeight="1" x14ac:dyDescent="0.2">
      <c r="A64" s="712" t="s">
        <v>610</v>
      </c>
      <c r="B64" s="713" t="s">
        <v>612</v>
      </c>
      <c r="C64" s="714">
        <v>0</v>
      </c>
      <c r="D64" s="714">
        <v>0</v>
      </c>
      <c r="E64" s="714"/>
      <c r="F64" s="714">
        <v>0</v>
      </c>
      <c r="G64" s="714">
        <v>0</v>
      </c>
      <c r="H64" s="714">
        <v>0</v>
      </c>
      <c r="I64" s="715" t="s">
        <v>329</v>
      </c>
      <c r="J64" s="716" t="s">
        <v>593</v>
      </c>
    </row>
    <row r="65" spans="1:10" ht="14.45" customHeight="1" x14ac:dyDescent="0.2">
      <c r="A65" s="712" t="s">
        <v>329</v>
      </c>
      <c r="B65" s="713" t="s">
        <v>329</v>
      </c>
      <c r="C65" s="714" t="s">
        <v>329</v>
      </c>
      <c r="D65" s="714" t="s">
        <v>329</v>
      </c>
      <c r="E65" s="714"/>
      <c r="F65" s="714" t="s">
        <v>329</v>
      </c>
      <c r="G65" s="714" t="s">
        <v>329</v>
      </c>
      <c r="H65" s="714" t="s">
        <v>329</v>
      </c>
      <c r="I65" s="715" t="s">
        <v>329</v>
      </c>
      <c r="J65" s="716" t="s">
        <v>594</v>
      </c>
    </row>
    <row r="66" spans="1:10" ht="14.45" customHeight="1" x14ac:dyDescent="0.2">
      <c r="A66" s="712" t="s">
        <v>613</v>
      </c>
      <c r="B66" s="713" t="s">
        <v>614</v>
      </c>
      <c r="C66" s="714" t="s">
        <v>329</v>
      </c>
      <c r="D66" s="714" t="s">
        <v>329</v>
      </c>
      <c r="E66" s="714"/>
      <c r="F66" s="714" t="s">
        <v>329</v>
      </c>
      <c r="G66" s="714" t="s">
        <v>329</v>
      </c>
      <c r="H66" s="714" t="s">
        <v>329</v>
      </c>
      <c r="I66" s="715" t="s">
        <v>329</v>
      </c>
      <c r="J66" s="716" t="s">
        <v>0</v>
      </c>
    </row>
    <row r="67" spans="1:10" ht="14.45" customHeight="1" x14ac:dyDescent="0.2">
      <c r="A67" s="712" t="s">
        <v>613</v>
      </c>
      <c r="B67" s="713" t="s">
        <v>580</v>
      </c>
      <c r="C67" s="714">
        <v>0</v>
      </c>
      <c r="D67" s="714">
        <v>0</v>
      </c>
      <c r="E67" s="714"/>
      <c r="F67" s="714">
        <v>0</v>
      </c>
      <c r="G67" s="714">
        <v>0</v>
      </c>
      <c r="H67" s="714">
        <v>0</v>
      </c>
      <c r="I67" s="715" t="s">
        <v>329</v>
      </c>
      <c r="J67" s="716" t="s">
        <v>1</v>
      </c>
    </row>
    <row r="68" spans="1:10" ht="14.45" customHeight="1" x14ac:dyDescent="0.2">
      <c r="A68" s="712" t="s">
        <v>613</v>
      </c>
      <c r="B68" s="713" t="s">
        <v>615</v>
      </c>
      <c r="C68" s="714">
        <v>0</v>
      </c>
      <c r="D68" s="714">
        <v>0</v>
      </c>
      <c r="E68" s="714"/>
      <c r="F68" s="714">
        <v>0</v>
      </c>
      <c r="G68" s="714">
        <v>0</v>
      </c>
      <c r="H68" s="714">
        <v>0</v>
      </c>
      <c r="I68" s="715" t="s">
        <v>329</v>
      </c>
      <c r="J68" s="716" t="s">
        <v>593</v>
      </c>
    </row>
    <row r="69" spans="1:10" ht="14.45" customHeight="1" x14ac:dyDescent="0.2">
      <c r="A69" s="712" t="s">
        <v>329</v>
      </c>
      <c r="B69" s="713" t="s">
        <v>329</v>
      </c>
      <c r="C69" s="714" t="s">
        <v>329</v>
      </c>
      <c r="D69" s="714" t="s">
        <v>329</v>
      </c>
      <c r="E69" s="714"/>
      <c r="F69" s="714" t="s">
        <v>329</v>
      </c>
      <c r="G69" s="714" t="s">
        <v>329</v>
      </c>
      <c r="H69" s="714" t="s">
        <v>329</v>
      </c>
      <c r="I69" s="715" t="s">
        <v>329</v>
      </c>
      <c r="J69" s="716" t="s">
        <v>594</v>
      </c>
    </row>
    <row r="70" spans="1:10" ht="14.45" customHeight="1" x14ac:dyDescent="0.2">
      <c r="A70" s="712" t="s">
        <v>616</v>
      </c>
      <c r="B70" s="713" t="s">
        <v>617</v>
      </c>
      <c r="C70" s="714" t="s">
        <v>329</v>
      </c>
      <c r="D70" s="714" t="s">
        <v>329</v>
      </c>
      <c r="E70" s="714"/>
      <c r="F70" s="714" t="s">
        <v>329</v>
      </c>
      <c r="G70" s="714" t="s">
        <v>329</v>
      </c>
      <c r="H70" s="714" t="s">
        <v>329</v>
      </c>
      <c r="I70" s="715" t="s">
        <v>329</v>
      </c>
      <c r="J70" s="716" t="s">
        <v>0</v>
      </c>
    </row>
    <row r="71" spans="1:10" ht="14.45" customHeight="1" x14ac:dyDescent="0.2">
      <c r="A71" s="712" t="s">
        <v>616</v>
      </c>
      <c r="B71" s="713" t="s">
        <v>580</v>
      </c>
      <c r="C71" s="714">
        <v>0</v>
      </c>
      <c r="D71" s="714">
        <v>0</v>
      </c>
      <c r="E71" s="714"/>
      <c r="F71" s="714">
        <v>0</v>
      </c>
      <c r="G71" s="714">
        <v>0</v>
      </c>
      <c r="H71" s="714">
        <v>0</v>
      </c>
      <c r="I71" s="715" t="s">
        <v>329</v>
      </c>
      <c r="J71" s="716" t="s">
        <v>1</v>
      </c>
    </row>
    <row r="72" spans="1:10" ht="14.45" customHeight="1" x14ac:dyDescent="0.2">
      <c r="A72" s="712" t="s">
        <v>616</v>
      </c>
      <c r="B72" s="713" t="s">
        <v>618</v>
      </c>
      <c r="C72" s="714">
        <v>0</v>
      </c>
      <c r="D72" s="714">
        <v>0</v>
      </c>
      <c r="E72" s="714"/>
      <c r="F72" s="714">
        <v>0</v>
      </c>
      <c r="G72" s="714">
        <v>0</v>
      </c>
      <c r="H72" s="714">
        <v>0</v>
      </c>
      <c r="I72" s="715" t="s">
        <v>329</v>
      </c>
      <c r="J72" s="716" t="s">
        <v>593</v>
      </c>
    </row>
    <row r="73" spans="1:10" ht="14.45" customHeight="1" x14ac:dyDescent="0.2">
      <c r="A73" s="712" t="s">
        <v>329</v>
      </c>
      <c r="B73" s="713" t="s">
        <v>329</v>
      </c>
      <c r="C73" s="714" t="s">
        <v>329</v>
      </c>
      <c r="D73" s="714" t="s">
        <v>329</v>
      </c>
      <c r="E73" s="714"/>
      <c r="F73" s="714" t="s">
        <v>329</v>
      </c>
      <c r="G73" s="714" t="s">
        <v>329</v>
      </c>
      <c r="H73" s="714" t="s">
        <v>329</v>
      </c>
      <c r="I73" s="715" t="s">
        <v>329</v>
      </c>
      <c r="J73" s="716" t="s">
        <v>594</v>
      </c>
    </row>
    <row r="74" spans="1:10" ht="14.45" customHeight="1" x14ac:dyDescent="0.2">
      <c r="A74" s="712" t="s">
        <v>619</v>
      </c>
      <c r="B74" s="713" t="s">
        <v>620</v>
      </c>
      <c r="C74" s="714" t="s">
        <v>329</v>
      </c>
      <c r="D74" s="714" t="s">
        <v>329</v>
      </c>
      <c r="E74" s="714"/>
      <c r="F74" s="714" t="s">
        <v>329</v>
      </c>
      <c r="G74" s="714" t="s">
        <v>329</v>
      </c>
      <c r="H74" s="714" t="s">
        <v>329</v>
      </c>
      <c r="I74" s="715" t="s">
        <v>329</v>
      </c>
      <c r="J74" s="716" t="s">
        <v>0</v>
      </c>
    </row>
    <row r="75" spans="1:10" ht="14.45" customHeight="1" x14ac:dyDescent="0.2">
      <c r="A75" s="712" t="s">
        <v>619</v>
      </c>
      <c r="B75" s="713" t="s">
        <v>577</v>
      </c>
      <c r="C75" s="714">
        <v>0</v>
      </c>
      <c r="D75" s="714">
        <v>281.17387999999988</v>
      </c>
      <c r="E75" s="714"/>
      <c r="F75" s="714">
        <v>578.60609999999963</v>
      </c>
      <c r="G75" s="714">
        <v>0</v>
      </c>
      <c r="H75" s="714">
        <v>578.60609999999963</v>
      </c>
      <c r="I75" s="715" t="s">
        <v>329</v>
      </c>
      <c r="J75" s="716" t="s">
        <v>1</v>
      </c>
    </row>
    <row r="76" spans="1:10" ht="14.45" customHeight="1" x14ac:dyDescent="0.2">
      <c r="A76" s="712" t="s">
        <v>619</v>
      </c>
      <c r="B76" s="713" t="s">
        <v>578</v>
      </c>
      <c r="C76" s="714">
        <v>0</v>
      </c>
      <c r="D76" s="714">
        <v>24.48113</v>
      </c>
      <c r="E76" s="714"/>
      <c r="F76" s="714">
        <v>23.923739999999999</v>
      </c>
      <c r="G76" s="714">
        <v>0</v>
      </c>
      <c r="H76" s="714">
        <v>23.923739999999999</v>
      </c>
      <c r="I76" s="715" t="s">
        <v>329</v>
      </c>
      <c r="J76" s="716" t="s">
        <v>1</v>
      </c>
    </row>
    <row r="77" spans="1:10" ht="14.45" customHeight="1" x14ac:dyDescent="0.2">
      <c r="A77" s="712" t="s">
        <v>619</v>
      </c>
      <c r="B77" s="713" t="s">
        <v>579</v>
      </c>
      <c r="C77" s="714">
        <v>0</v>
      </c>
      <c r="D77" s="714">
        <v>123.28276000000001</v>
      </c>
      <c r="E77" s="714"/>
      <c r="F77" s="714">
        <v>230.34996000000001</v>
      </c>
      <c r="G77" s="714">
        <v>0</v>
      </c>
      <c r="H77" s="714">
        <v>230.34996000000001</v>
      </c>
      <c r="I77" s="715" t="s">
        <v>329</v>
      </c>
      <c r="J77" s="716" t="s">
        <v>1</v>
      </c>
    </row>
    <row r="78" spans="1:10" ht="14.45" customHeight="1" x14ac:dyDescent="0.2">
      <c r="A78" s="712" t="s">
        <v>619</v>
      </c>
      <c r="B78" s="713" t="s">
        <v>580</v>
      </c>
      <c r="C78" s="714">
        <v>0</v>
      </c>
      <c r="D78" s="714">
        <v>0</v>
      </c>
      <c r="E78" s="714"/>
      <c r="F78" s="714">
        <v>0</v>
      </c>
      <c r="G78" s="714">
        <v>0</v>
      </c>
      <c r="H78" s="714">
        <v>0</v>
      </c>
      <c r="I78" s="715" t="s">
        <v>329</v>
      </c>
      <c r="J78" s="716" t="s">
        <v>1</v>
      </c>
    </row>
    <row r="79" spans="1:10" ht="14.45" customHeight="1" x14ac:dyDescent="0.2">
      <c r="A79" s="712" t="s">
        <v>619</v>
      </c>
      <c r="B79" s="713" t="s">
        <v>581</v>
      </c>
      <c r="C79" s="714">
        <v>0</v>
      </c>
      <c r="D79" s="714">
        <v>0</v>
      </c>
      <c r="E79" s="714"/>
      <c r="F79" s="714">
        <v>17.221599999999999</v>
      </c>
      <c r="G79" s="714">
        <v>0</v>
      </c>
      <c r="H79" s="714">
        <v>17.221599999999999</v>
      </c>
      <c r="I79" s="715" t="s">
        <v>329</v>
      </c>
      <c r="J79" s="716" t="s">
        <v>1</v>
      </c>
    </row>
    <row r="80" spans="1:10" ht="14.45" customHeight="1" x14ac:dyDescent="0.2">
      <c r="A80" s="712" t="s">
        <v>619</v>
      </c>
      <c r="B80" s="713" t="s">
        <v>582</v>
      </c>
      <c r="C80" s="714">
        <v>0</v>
      </c>
      <c r="D80" s="714">
        <v>0</v>
      </c>
      <c r="E80" s="714"/>
      <c r="F80" s="714">
        <v>30.128680000000006</v>
      </c>
      <c r="G80" s="714">
        <v>0</v>
      </c>
      <c r="H80" s="714">
        <v>30.128680000000006</v>
      </c>
      <c r="I80" s="715" t="s">
        <v>329</v>
      </c>
      <c r="J80" s="716" t="s">
        <v>1</v>
      </c>
    </row>
    <row r="81" spans="1:10" ht="14.45" customHeight="1" x14ac:dyDescent="0.2">
      <c r="A81" s="712" t="s">
        <v>619</v>
      </c>
      <c r="B81" s="713" t="s">
        <v>584</v>
      </c>
      <c r="C81" s="714">
        <v>0</v>
      </c>
      <c r="D81" s="714">
        <v>73.53952000000001</v>
      </c>
      <c r="E81" s="714"/>
      <c r="F81" s="714">
        <v>280.05881999999997</v>
      </c>
      <c r="G81" s="714">
        <v>0</v>
      </c>
      <c r="H81" s="714">
        <v>280.05881999999997</v>
      </c>
      <c r="I81" s="715" t="s">
        <v>329</v>
      </c>
      <c r="J81" s="716" t="s">
        <v>1</v>
      </c>
    </row>
    <row r="82" spans="1:10" ht="14.45" customHeight="1" x14ac:dyDescent="0.2">
      <c r="A82" s="712" t="s">
        <v>619</v>
      </c>
      <c r="B82" s="713" t="s">
        <v>585</v>
      </c>
      <c r="C82" s="714">
        <v>0</v>
      </c>
      <c r="D82" s="714">
        <v>42.443479999999994</v>
      </c>
      <c r="E82" s="714"/>
      <c r="F82" s="714">
        <v>176.01393999999999</v>
      </c>
      <c r="G82" s="714">
        <v>0</v>
      </c>
      <c r="H82" s="714">
        <v>176.01393999999999</v>
      </c>
      <c r="I82" s="715" t="s">
        <v>329</v>
      </c>
      <c r="J82" s="716" t="s">
        <v>1</v>
      </c>
    </row>
    <row r="83" spans="1:10" ht="14.45" customHeight="1" x14ac:dyDescent="0.2">
      <c r="A83" s="712" t="s">
        <v>619</v>
      </c>
      <c r="B83" s="713" t="s">
        <v>587</v>
      </c>
      <c r="C83" s="714">
        <v>0</v>
      </c>
      <c r="D83" s="714">
        <v>2.76</v>
      </c>
      <c r="E83" s="714"/>
      <c r="F83" s="714">
        <v>49.799500000000002</v>
      </c>
      <c r="G83" s="714">
        <v>0</v>
      </c>
      <c r="H83" s="714">
        <v>49.799500000000002</v>
      </c>
      <c r="I83" s="715" t="s">
        <v>329</v>
      </c>
      <c r="J83" s="716" t="s">
        <v>1</v>
      </c>
    </row>
    <row r="84" spans="1:10" ht="14.45" customHeight="1" x14ac:dyDescent="0.2">
      <c r="A84" s="712" t="s">
        <v>619</v>
      </c>
      <c r="B84" s="713" t="s">
        <v>621</v>
      </c>
      <c r="C84" s="714">
        <v>0</v>
      </c>
      <c r="D84" s="714">
        <v>547.68076999999994</v>
      </c>
      <c r="E84" s="714"/>
      <c r="F84" s="714">
        <v>1386.1023399999997</v>
      </c>
      <c r="G84" s="714">
        <v>0</v>
      </c>
      <c r="H84" s="714">
        <v>1386.1023399999997</v>
      </c>
      <c r="I84" s="715" t="s">
        <v>329</v>
      </c>
      <c r="J84" s="716" t="s">
        <v>593</v>
      </c>
    </row>
    <row r="85" spans="1:10" ht="14.45" customHeight="1" x14ac:dyDescent="0.2">
      <c r="A85" s="712" t="s">
        <v>329</v>
      </c>
      <c r="B85" s="713" t="s">
        <v>329</v>
      </c>
      <c r="C85" s="714" t="s">
        <v>329</v>
      </c>
      <c r="D85" s="714" t="s">
        <v>329</v>
      </c>
      <c r="E85" s="714"/>
      <c r="F85" s="714" t="s">
        <v>329</v>
      </c>
      <c r="G85" s="714" t="s">
        <v>329</v>
      </c>
      <c r="H85" s="714" t="s">
        <v>329</v>
      </c>
      <c r="I85" s="715" t="s">
        <v>329</v>
      </c>
      <c r="J85" s="716" t="s">
        <v>594</v>
      </c>
    </row>
    <row r="86" spans="1:10" ht="14.45" customHeight="1" x14ac:dyDescent="0.2">
      <c r="A86" s="712" t="s">
        <v>622</v>
      </c>
      <c r="B86" s="713" t="s">
        <v>623</v>
      </c>
      <c r="C86" s="714" t="s">
        <v>329</v>
      </c>
      <c r="D86" s="714" t="s">
        <v>329</v>
      </c>
      <c r="E86" s="714"/>
      <c r="F86" s="714" t="s">
        <v>329</v>
      </c>
      <c r="G86" s="714" t="s">
        <v>329</v>
      </c>
      <c r="H86" s="714" t="s">
        <v>329</v>
      </c>
      <c r="I86" s="715" t="s">
        <v>329</v>
      </c>
      <c r="J86" s="716" t="s">
        <v>0</v>
      </c>
    </row>
    <row r="87" spans="1:10" ht="14.45" customHeight="1" x14ac:dyDescent="0.2">
      <c r="A87" s="712" t="s">
        <v>622</v>
      </c>
      <c r="B87" s="713" t="s">
        <v>580</v>
      </c>
      <c r="C87" s="714">
        <v>0</v>
      </c>
      <c r="D87" s="714">
        <v>0</v>
      </c>
      <c r="E87" s="714"/>
      <c r="F87" s="714">
        <v>0</v>
      </c>
      <c r="G87" s="714">
        <v>0</v>
      </c>
      <c r="H87" s="714">
        <v>0</v>
      </c>
      <c r="I87" s="715" t="s">
        <v>329</v>
      </c>
      <c r="J87" s="716" t="s">
        <v>1</v>
      </c>
    </row>
    <row r="88" spans="1:10" ht="14.45" customHeight="1" x14ac:dyDescent="0.2">
      <c r="A88" s="712" t="s">
        <v>622</v>
      </c>
      <c r="B88" s="713" t="s">
        <v>624</v>
      </c>
      <c r="C88" s="714">
        <v>0</v>
      </c>
      <c r="D88" s="714">
        <v>0</v>
      </c>
      <c r="E88" s="714"/>
      <c r="F88" s="714">
        <v>0</v>
      </c>
      <c r="G88" s="714">
        <v>0</v>
      </c>
      <c r="H88" s="714">
        <v>0</v>
      </c>
      <c r="I88" s="715" t="s">
        <v>329</v>
      </c>
      <c r="J88" s="716" t="s">
        <v>593</v>
      </c>
    </row>
    <row r="89" spans="1:10" ht="14.45" customHeight="1" x14ac:dyDescent="0.2">
      <c r="A89" s="712" t="s">
        <v>329</v>
      </c>
      <c r="B89" s="713" t="s">
        <v>329</v>
      </c>
      <c r="C89" s="714" t="s">
        <v>329</v>
      </c>
      <c r="D89" s="714" t="s">
        <v>329</v>
      </c>
      <c r="E89" s="714"/>
      <c r="F89" s="714" t="s">
        <v>329</v>
      </c>
      <c r="G89" s="714" t="s">
        <v>329</v>
      </c>
      <c r="H89" s="714" t="s">
        <v>329</v>
      </c>
      <c r="I89" s="715" t="s">
        <v>329</v>
      </c>
      <c r="J89" s="716" t="s">
        <v>594</v>
      </c>
    </row>
    <row r="90" spans="1:10" ht="14.45" customHeight="1" x14ac:dyDescent="0.2">
      <c r="A90" s="712" t="s">
        <v>625</v>
      </c>
      <c r="B90" s="713" t="s">
        <v>626</v>
      </c>
      <c r="C90" s="714" t="s">
        <v>329</v>
      </c>
      <c r="D90" s="714" t="s">
        <v>329</v>
      </c>
      <c r="E90" s="714"/>
      <c r="F90" s="714" t="s">
        <v>329</v>
      </c>
      <c r="G90" s="714" t="s">
        <v>329</v>
      </c>
      <c r="H90" s="714" t="s">
        <v>329</v>
      </c>
      <c r="I90" s="715" t="s">
        <v>329</v>
      </c>
      <c r="J90" s="716" t="s">
        <v>0</v>
      </c>
    </row>
    <row r="91" spans="1:10" ht="14.45" customHeight="1" x14ac:dyDescent="0.2">
      <c r="A91" s="712" t="s">
        <v>625</v>
      </c>
      <c r="B91" s="713" t="s">
        <v>580</v>
      </c>
      <c r="C91" s="714">
        <v>0</v>
      </c>
      <c r="D91" s="714">
        <v>0</v>
      </c>
      <c r="E91" s="714"/>
      <c r="F91" s="714">
        <v>0</v>
      </c>
      <c r="G91" s="714">
        <v>0</v>
      </c>
      <c r="H91" s="714">
        <v>0</v>
      </c>
      <c r="I91" s="715" t="s">
        <v>329</v>
      </c>
      <c r="J91" s="716" t="s">
        <v>1</v>
      </c>
    </row>
    <row r="92" spans="1:10" ht="14.45" customHeight="1" x14ac:dyDescent="0.2">
      <c r="A92" s="712" t="s">
        <v>625</v>
      </c>
      <c r="B92" s="713" t="s">
        <v>627</v>
      </c>
      <c r="C92" s="714">
        <v>0</v>
      </c>
      <c r="D92" s="714">
        <v>0</v>
      </c>
      <c r="E92" s="714"/>
      <c r="F92" s="714">
        <v>0</v>
      </c>
      <c r="G92" s="714">
        <v>0</v>
      </c>
      <c r="H92" s="714">
        <v>0</v>
      </c>
      <c r="I92" s="715" t="s">
        <v>329</v>
      </c>
      <c r="J92" s="716" t="s">
        <v>593</v>
      </c>
    </row>
    <row r="93" spans="1:10" ht="14.45" customHeight="1" x14ac:dyDescent="0.2">
      <c r="A93" s="712" t="s">
        <v>329</v>
      </c>
      <c r="B93" s="713" t="s">
        <v>329</v>
      </c>
      <c r="C93" s="714" t="s">
        <v>329</v>
      </c>
      <c r="D93" s="714" t="s">
        <v>329</v>
      </c>
      <c r="E93" s="714"/>
      <c r="F93" s="714" t="s">
        <v>329</v>
      </c>
      <c r="G93" s="714" t="s">
        <v>329</v>
      </c>
      <c r="H93" s="714" t="s">
        <v>329</v>
      </c>
      <c r="I93" s="715" t="s">
        <v>329</v>
      </c>
      <c r="J93" s="716" t="s">
        <v>594</v>
      </c>
    </row>
    <row r="94" spans="1:10" ht="14.45" customHeight="1" x14ac:dyDescent="0.2">
      <c r="A94" s="712" t="s">
        <v>628</v>
      </c>
      <c r="B94" s="713" t="s">
        <v>629</v>
      </c>
      <c r="C94" s="714" t="s">
        <v>329</v>
      </c>
      <c r="D94" s="714" t="s">
        <v>329</v>
      </c>
      <c r="E94" s="714"/>
      <c r="F94" s="714" t="s">
        <v>329</v>
      </c>
      <c r="G94" s="714" t="s">
        <v>329</v>
      </c>
      <c r="H94" s="714" t="s">
        <v>329</v>
      </c>
      <c r="I94" s="715" t="s">
        <v>329</v>
      </c>
      <c r="J94" s="716" t="s">
        <v>0</v>
      </c>
    </row>
    <row r="95" spans="1:10" ht="14.45" customHeight="1" x14ac:dyDescent="0.2">
      <c r="A95" s="712" t="s">
        <v>628</v>
      </c>
      <c r="B95" s="713" t="s">
        <v>580</v>
      </c>
      <c r="C95" s="714">
        <v>0</v>
      </c>
      <c r="D95" s="714">
        <v>0</v>
      </c>
      <c r="E95" s="714"/>
      <c r="F95" s="714">
        <v>0</v>
      </c>
      <c r="G95" s="714">
        <v>0</v>
      </c>
      <c r="H95" s="714">
        <v>0</v>
      </c>
      <c r="I95" s="715" t="s">
        <v>329</v>
      </c>
      <c r="J95" s="716" t="s">
        <v>1</v>
      </c>
    </row>
    <row r="96" spans="1:10" ht="14.45" customHeight="1" x14ac:dyDescent="0.2">
      <c r="A96" s="712" t="s">
        <v>628</v>
      </c>
      <c r="B96" s="713" t="s">
        <v>630</v>
      </c>
      <c r="C96" s="714">
        <v>0</v>
      </c>
      <c r="D96" s="714">
        <v>0</v>
      </c>
      <c r="E96" s="714"/>
      <c r="F96" s="714">
        <v>0</v>
      </c>
      <c r="G96" s="714">
        <v>0</v>
      </c>
      <c r="H96" s="714">
        <v>0</v>
      </c>
      <c r="I96" s="715" t="s">
        <v>329</v>
      </c>
      <c r="J96" s="716" t="s">
        <v>593</v>
      </c>
    </row>
    <row r="97" spans="1:10" ht="14.45" customHeight="1" x14ac:dyDescent="0.2">
      <c r="A97" s="712" t="s">
        <v>329</v>
      </c>
      <c r="B97" s="713" t="s">
        <v>329</v>
      </c>
      <c r="C97" s="714" t="s">
        <v>329</v>
      </c>
      <c r="D97" s="714" t="s">
        <v>329</v>
      </c>
      <c r="E97" s="714"/>
      <c r="F97" s="714" t="s">
        <v>329</v>
      </c>
      <c r="G97" s="714" t="s">
        <v>329</v>
      </c>
      <c r="H97" s="714" t="s">
        <v>329</v>
      </c>
      <c r="I97" s="715" t="s">
        <v>329</v>
      </c>
      <c r="J97" s="716" t="s">
        <v>594</v>
      </c>
    </row>
    <row r="98" spans="1:10" ht="14.45" customHeight="1" x14ac:dyDescent="0.2">
      <c r="A98" s="712" t="s">
        <v>631</v>
      </c>
      <c r="B98" s="713" t="s">
        <v>632</v>
      </c>
      <c r="C98" s="714" t="s">
        <v>329</v>
      </c>
      <c r="D98" s="714" t="s">
        <v>329</v>
      </c>
      <c r="E98" s="714"/>
      <c r="F98" s="714" t="s">
        <v>329</v>
      </c>
      <c r="G98" s="714" t="s">
        <v>329</v>
      </c>
      <c r="H98" s="714" t="s">
        <v>329</v>
      </c>
      <c r="I98" s="715" t="s">
        <v>329</v>
      </c>
      <c r="J98" s="716" t="s">
        <v>0</v>
      </c>
    </row>
    <row r="99" spans="1:10" ht="14.45" customHeight="1" x14ac:dyDescent="0.2">
      <c r="A99" s="712" t="s">
        <v>631</v>
      </c>
      <c r="B99" s="713" t="s">
        <v>580</v>
      </c>
      <c r="C99" s="714">
        <v>0</v>
      </c>
      <c r="D99" s="714">
        <v>0</v>
      </c>
      <c r="E99" s="714"/>
      <c r="F99" s="714">
        <v>0</v>
      </c>
      <c r="G99" s="714">
        <v>0</v>
      </c>
      <c r="H99" s="714">
        <v>0</v>
      </c>
      <c r="I99" s="715" t="s">
        <v>329</v>
      </c>
      <c r="J99" s="716" t="s">
        <v>1</v>
      </c>
    </row>
    <row r="100" spans="1:10" ht="14.45" customHeight="1" x14ac:dyDescent="0.2">
      <c r="A100" s="712" t="s">
        <v>631</v>
      </c>
      <c r="B100" s="713" t="s">
        <v>633</v>
      </c>
      <c r="C100" s="714">
        <v>0</v>
      </c>
      <c r="D100" s="714">
        <v>0</v>
      </c>
      <c r="E100" s="714"/>
      <c r="F100" s="714">
        <v>0</v>
      </c>
      <c r="G100" s="714">
        <v>0</v>
      </c>
      <c r="H100" s="714">
        <v>0</v>
      </c>
      <c r="I100" s="715" t="s">
        <v>329</v>
      </c>
      <c r="J100" s="716" t="s">
        <v>593</v>
      </c>
    </row>
    <row r="101" spans="1:10" ht="14.45" customHeight="1" x14ac:dyDescent="0.2">
      <c r="A101" s="712" t="s">
        <v>329</v>
      </c>
      <c r="B101" s="713" t="s">
        <v>329</v>
      </c>
      <c r="C101" s="714" t="s">
        <v>329</v>
      </c>
      <c r="D101" s="714" t="s">
        <v>329</v>
      </c>
      <c r="E101" s="714"/>
      <c r="F101" s="714" t="s">
        <v>329</v>
      </c>
      <c r="G101" s="714" t="s">
        <v>329</v>
      </c>
      <c r="H101" s="714" t="s">
        <v>329</v>
      </c>
      <c r="I101" s="715" t="s">
        <v>329</v>
      </c>
      <c r="J101" s="716" t="s">
        <v>594</v>
      </c>
    </row>
    <row r="102" spans="1:10" ht="14.45" customHeight="1" x14ac:dyDescent="0.2">
      <c r="A102" s="712" t="s">
        <v>634</v>
      </c>
      <c r="B102" s="713" t="s">
        <v>635</v>
      </c>
      <c r="C102" s="714" t="s">
        <v>329</v>
      </c>
      <c r="D102" s="714" t="s">
        <v>329</v>
      </c>
      <c r="E102" s="714"/>
      <c r="F102" s="714" t="s">
        <v>329</v>
      </c>
      <c r="G102" s="714" t="s">
        <v>329</v>
      </c>
      <c r="H102" s="714" t="s">
        <v>329</v>
      </c>
      <c r="I102" s="715" t="s">
        <v>329</v>
      </c>
      <c r="J102" s="716" t="s">
        <v>0</v>
      </c>
    </row>
    <row r="103" spans="1:10" ht="14.45" customHeight="1" x14ac:dyDescent="0.2">
      <c r="A103" s="712" t="s">
        <v>634</v>
      </c>
      <c r="B103" s="713" t="s">
        <v>580</v>
      </c>
      <c r="C103" s="714">
        <v>0</v>
      </c>
      <c r="D103" s="714">
        <v>0</v>
      </c>
      <c r="E103" s="714"/>
      <c r="F103" s="714">
        <v>0</v>
      </c>
      <c r="G103" s="714">
        <v>0</v>
      </c>
      <c r="H103" s="714">
        <v>0</v>
      </c>
      <c r="I103" s="715" t="s">
        <v>329</v>
      </c>
      <c r="J103" s="716" t="s">
        <v>1</v>
      </c>
    </row>
    <row r="104" spans="1:10" ht="14.45" customHeight="1" x14ac:dyDescent="0.2">
      <c r="A104" s="712" t="s">
        <v>634</v>
      </c>
      <c r="B104" s="713" t="s">
        <v>636</v>
      </c>
      <c r="C104" s="714">
        <v>0</v>
      </c>
      <c r="D104" s="714">
        <v>0</v>
      </c>
      <c r="E104" s="714"/>
      <c r="F104" s="714">
        <v>0</v>
      </c>
      <c r="G104" s="714">
        <v>0</v>
      </c>
      <c r="H104" s="714">
        <v>0</v>
      </c>
      <c r="I104" s="715" t="s">
        <v>329</v>
      </c>
      <c r="J104" s="716" t="s">
        <v>593</v>
      </c>
    </row>
    <row r="105" spans="1:10" ht="14.45" customHeight="1" x14ac:dyDescent="0.2">
      <c r="A105" s="712" t="s">
        <v>329</v>
      </c>
      <c r="B105" s="713" t="s">
        <v>329</v>
      </c>
      <c r="C105" s="714" t="s">
        <v>329</v>
      </c>
      <c r="D105" s="714" t="s">
        <v>329</v>
      </c>
      <c r="E105" s="714"/>
      <c r="F105" s="714" t="s">
        <v>329</v>
      </c>
      <c r="G105" s="714" t="s">
        <v>329</v>
      </c>
      <c r="H105" s="714" t="s">
        <v>329</v>
      </c>
      <c r="I105" s="715" t="s">
        <v>329</v>
      </c>
      <c r="J105" s="716" t="s">
        <v>594</v>
      </c>
    </row>
    <row r="106" spans="1:10" ht="14.45" customHeight="1" x14ac:dyDescent="0.2">
      <c r="A106" s="712" t="s">
        <v>637</v>
      </c>
      <c r="B106" s="713" t="s">
        <v>638</v>
      </c>
      <c r="C106" s="714" t="s">
        <v>329</v>
      </c>
      <c r="D106" s="714" t="s">
        <v>329</v>
      </c>
      <c r="E106" s="714"/>
      <c r="F106" s="714" t="s">
        <v>329</v>
      </c>
      <c r="G106" s="714" t="s">
        <v>329</v>
      </c>
      <c r="H106" s="714" t="s">
        <v>329</v>
      </c>
      <c r="I106" s="715" t="s">
        <v>329</v>
      </c>
      <c r="J106" s="716" t="s">
        <v>0</v>
      </c>
    </row>
    <row r="107" spans="1:10" ht="14.45" customHeight="1" x14ac:dyDescent="0.2">
      <c r="A107" s="712" t="s">
        <v>637</v>
      </c>
      <c r="B107" s="713" t="s">
        <v>580</v>
      </c>
      <c r="C107" s="714">
        <v>0</v>
      </c>
      <c r="D107" s="714">
        <v>0</v>
      </c>
      <c r="E107" s="714"/>
      <c r="F107" s="714">
        <v>0</v>
      </c>
      <c r="G107" s="714">
        <v>0</v>
      </c>
      <c r="H107" s="714">
        <v>0</v>
      </c>
      <c r="I107" s="715" t="s">
        <v>329</v>
      </c>
      <c r="J107" s="716" t="s">
        <v>1</v>
      </c>
    </row>
    <row r="108" spans="1:10" ht="14.45" customHeight="1" x14ac:dyDescent="0.2">
      <c r="A108" s="712" t="s">
        <v>637</v>
      </c>
      <c r="B108" s="713" t="s">
        <v>639</v>
      </c>
      <c r="C108" s="714">
        <v>0</v>
      </c>
      <c r="D108" s="714">
        <v>0</v>
      </c>
      <c r="E108" s="714"/>
      <c r="F108" s="714">
        <v>0</v>
      </c>
      <c r="G108" s="714">
        <v>0</v>
      </c>
      <c r="H108" s="714">
        <v>0</v>
      </c>
      <c r="I108" s="715" t="s">
        <v>329</v>
      </c>
      <c r="J108" s="716" t="s">
        <v>593</v>
      </c>
    </row>
    <row r="109" spans="1:10" ht="14.45" customHeight="1" x14ac:dyDescent="0.2">
      <c r="A109" s="712" t="s">
        <v>329</v>
      </c>
      <c r="B109" s="713" t="s">
        <v>329</v>
      </c>
      <c r="C109" s="714" t="s">
        <v>329</v>
      </c>
      <c r="D109" s="714" t="s">
        <v>329</v>
      </c>
      <c r="E109" s="714"/>
      <c r="F109" s="714" t="s">
        <v>329</v>
      </c>
      <c r="G109" s="714" t="s">
        <v>329</v>
      </c>
      <c r="H109" s="714" t="s">
        <v>329</v>
      </c>
      <c r="I109" s="715" t="s">
        <v>329</v>
      </c>
      <c r="J109" s="716" t="s">
        <v>594</v>
      </c>
    </row>
    <row r="110" spans="1:10" ht="14.45" customHeight="1" x14ac:dyDescent="0.2">
      <c r="A110" s="712" t="s">
        <v>640</v>
      </c>
      <c r="B110" s="713" t="s">
        <v>641</v>
      </c>
      <c r="C110" s="714" t="s">
        <v>329</v>
      </c>
      <c r="D110" s="714" t="s">
        <v>329</v>
      </c>
      <c r="E110" s="714"/>
      <c r="F110" s="714" t="s">
        <v>329</v>
      </c>
      <c r="G110" s="714" t="s">
        <v>329</v>
      </c>
      <c r="H110" s="714" t="s">
        <v>329</v>
      </c>
      <c r="I110" s="715" t="s">
        <v>329</v>
      </c>
      <c r="J110" s="716" t="s">
        <v>0</v>
      </c>
    </row>
    <row r="111" spans="1:10" ht="14.45" customHeight="1" x14ac:dyDescent="0.2">
      <c r="A111" s="712" t="s">
        <v>640</v>
      </c>
      <c r="B111" s="713" t="s">
        <v>580</v>
      </c>
      <c r="C111" s="714">
        <v>0</v>
      </c>
      <c r="D111" s="714">
        <v>0</v>
      </c>
      <c r="E111" s="714"/>
      <c r="F111" s="714">
        <v>0</v>
      </c>
      <c r="G111" s="714">
        <v>0</v>
      </c>
      <c r="H111" s="714">
        <v>0</v>
      </c>
      <c r="I111" s="715" t="s">
        <v>329</v>
      </c>
      <c r="J111" s="716" t="s">
        <v>1</v>
      </c>
    </row>
    <row r="112" spans="1:10" ht="14.45" customHeight="1" x14ac:dyDescent="0.2">
      <c r="A112" s="712" t="s">
        <v>640</v>
      </c>
      <c r="B112" s="713" t="s">
        <v>642</v>
      </c>
      <c r="C112" s="714">
        <v>0</v>
      </c>
      <c r="D112" s="714">
        <v>0</v>
      </c>
      <c r="E112" s="714"/>
      <c r="F112" s="714">
        <v>0</v>
      </c>
      <c r="G112" s="714">
        <v>0</v>
      </c>
      <c r="H112" s="714">
        <v>0</v>
      </c>
      <c r="I112" s="715" t="s">
        <v>329</v>
      </c>
      <c r="J112" s="716" t="s">
        <v>593</v>
      </c>
    </row>
    <row r="113" spans="1:10" ht="14.45" customHeight="1" x14ac:dyDescent="0.2">
      <c r="A113" s="712" t="s">
        <v>329</v>
      </c>
      <c r="B113" s="713" t="s">
        <v>329</v>
      </c>
      <c r="C113" s="714" t="s">
        <v>329</v>
      </c>
      <c r="D113" s="714" t="s">
        <v>329</v>
      </c>
      <c r="E113" s="714"/>
      <c r="F113" s="714" t="s">
        <v>329</v>
      </c>
      <c r="G113" s="714" t="s">
        <v>329</v>
      </c>
      <c r="H113" s="714" t="s">
        <v>329</v>
      </c>
      <c r="I113" s="715" t="s">
        <v>329</v>
      </c>
      <c r="J113" s="716" t="s">
        <v>594</v>
      </c>
    </row>
    <row r="114" spans="1:10" ht="14.45" customHeight="1" x14ac:dyDescent="0.2">
      <c r="A114" s="712" t="s">
        <v>643</v>
      </c>
      <c r="B114" s="713" t="s">
        <v>644</v>
      </c>
      <c r="C114" s="714" t="s">
        <v>329</v>
      </c>
      <c r="D114" s="714" t="s">
        <v>329</v>
      </c>
      <c r="E114" s="714"/>
      <c r="F114" s="714" t="s">
        <v>329</v>
      </c>
      <c r="G114" s="714" t="s">
        <v>329</v>
      </c>
      <c r="H114" s="714" t="s">
        <v>329</v>
      </c>
      <c r="I114" s="715" t="s">
        <v>329</v>
      </c>
      <c r="J114" s="716" t="s">
        <v>0</v>
      </c>
    </row>
    <row r="115" spans="1:10" ht="14.45" customHeight="1" x14ac:dyDescent="0.2">
      <c r="A115" s="712" t="s">
        <v>643</v>
      </c>
      <c r="B115" s="713" t="s">
        <v>580</v>
      </c>
      <c r="C115" s="714">
        <v>0</v>
      </c>
      <c r="D115" s="714">
        <v>0</v>
      </c>
      <c r="E115" s="714"/>
      <c r="F115" s="714">
        <v>0</v>
      </c>
      <c r="G115" s="714">
        <v>0</v>
      </c>
      <c r="H115" s="714">
        <v>0</v>
      </c>
      <c r="I115" s="715" t="s">
        <v>329</v>
      </c>
      <c r="J115" s="716" t="s">
        <v>1</v>
      </c>
    </row>
    <row r="116" spans="1:10" ht="14.45" customHeight="1" x14ac:dyDescent="0.2">
      <c r="A116" s="712" t="s">
        <v>643</v>
      </c>
      <c r="B116" s="713" t="s">
        <v>645</v>
      </c>
      <c r="C116" s="714">
        <v>0</v>
      </c>
      <c r="D116" s="714">
        <v>0</v>
      </c>
      <c r="E116" s="714"/>
      <c r="F116" s="714">
        <v>0</v>
      </c>
      <c r="G116" s="714">
        <v>0</v>
      </c>
      <c r="H116" s="714">
        <v>0</v>
      </c>
      <c r="I116" s="715" t="s">
        <v>329</v>
      </c>
      <c r="J116" s="716" t="s">
        <v>593</v>
      </c>
    </row>
    <row r="117" spans="1:10" ht="14.45" customHeight="1" x14ac:dyDescent="0.2">
      <c r="A117" s="712" t="s">
        <v>329</v>
      </c>
      <c r="B117" s="713" t="s">
        <v>329</v>
      </c>
      <c r="C117" s="714" t="s">
        <v>329</v>
      </c>
      <c r="D117" s="714" t="s">
        <v>329</v>
      </c>
      <c r="E117" s="714"/>
      <c r="F117" s="714" t="s">
        <v>329</v>
      </c>
      <c r="G117" s="714" t="s">
        <v>329</v>
      </c>
      <c r="H117" s="714" t="s">
        <v>329</v>
      </c>
      <c r="I117" s="715" t="s">
        <v>329</v>
      </c>
      <c r="J117" s="716" t="s">
        <v>594</v>
      </c>
    </row>
    <row r="118" spans="1:10" ht="14.45" customHeight="1" x14ac:dyDescent="0.2">
      <c r="A118" s="712" t="s">
        <v>646</v>
      </c>
      <c r="B118" s="713" t="s">
        <v>647</v>
      </c>
      <c r="C118" s="714" t="s">
        <v>329</v>
      </c>
      <c r="D118" s="714" t="s">
        <v>329</v>
      </c>
      <c r="E118" s="714"/>
      <c r="F118" s="714" t="s">
        <v>329</v>
      </c>
      <c r="G118" s="714" t="s">
        <v>329</v>
      </c>
      <c r="H118" s="714" t="s">
        <v>329</v>
      </c>
      <c r="I118" s="715" t="s">
        <v>329</v>
      </c>
      <c r="J118" s="716" t="s">
        <v>0</v>
      </c>
    </row>
    <row r="119" spans="1:10" ht="14.45" customHeight="1" x14ac:dyDescent="0.2">
      <c r="A119" s="712" t="s">
        <v>646</v>
      </c>
      <c r="B119" s="713" t="s">
        <v>580</v>
      </c>
      <c r="C119" s="714">
        <v>0</v>
      </c>
      <c r="D119" s="714">
        <v>0</v>
      </c>
      <c r="E119" s="714"/>
      <c r="F119" s="714">
        <v>0</v>
      </c>
      <c r="G119" s="714">
        <v>0</v>
      </c>
      <c r="H119" s="714">
        <v>0</v>
      </c>
      <c r="I119" s="715" t="s">
        <v>329</v>
      </c>
      <c r="J119" s="716" t="s">
        <v>1</v>
      </c>
    </row>
    <row r="120" spans="1:10" ht="14.45" customHeight="1" x14ac:dyDescent="0.2">
      <c r="A120" s="712" t="s">
        <v>646</v>
      </c>
      <c r="B120" s="713" t="s">
        <v>648</v>
      </c>
      <c r="C120" s="714">
        <v>0</v>
      </c>
      <c r="D120" s="714">
        <v>0</v>
      </c>
      <c r="E120" s="714"/>
      <c r="F120" s="714">
        <v>0</v>
      </c>
      <c r="G120" s="714">
        <v>0</v>
      </c>
      <c r="H120" s="714">
        <v>0</v>
      </c>
      <c r="I120" s="715" t="s">
        <v>329</v>
      </c>
      <c r="J120" s="716" t="s">
        <v>593</v>
      </c>
    </row>
    <row r="121" spans="1:10" ht="14.45" customHeight="1" x14ac:dyDescent="0.2">
      <c r="A121" s="712" t="s">
        <v>329</v>
      </c>
      <c r="B121" s="713" t="s">
        <v>329</v>
      </c>
      <c r="C121" s="714" t="s">
        <v>329</v>
      </c>
      <c r="D121" s="714" t="s">
        <v>329</v>
      </c>
      <c r="E121" s="714"/>
      <c r="F121" s="714" t="s">
        <v>329</v>
      </c>
      <c r="G121" s="714" t="s">
        <v>329</v>
      </c>
      <c r="H121" s="714" t="s">
        <v>329</v>
      </c>
      <c r="I121" s="715" t="s">
        <v>329</v>
      </c>
      <c r="J121" s="716" t="s">
        <v>594</v>
      </c>
    </row>
    <row r="122" spans="1:10" ht="14.45" customHeight="1" x14ac:dyDescent="0.2">
      <c r="A122" s="712" t="s">
        <v>649</v>
      </c>
      <c r="B122" s="713" t="s">
        <v>650</v>
      </c>
      <c r="C122" s="714" t="s">
        <v>329</v>
      </c>
      <c r="D122" s="714" t="s">
        <v>329</v>
      </c>
      <c r="E122" s="714"/>
      <c r="F122" s="714" t="s">
        <v>329</v>
      </c>
      <c r="G122" s="714" t="s">
        <v>329</v>
      </c>
      <c r="H122" s="714" t="s">
        <v>329</v>
      </c>
      <c r="I122" s="715" t="s">
        <v>329</v>
      </c>
      <c r="J122" s="716" t="s">
        <v>0</v>
      </c>
    </row>
    <row r="123" spans="1:10" ht="14.45" customHeight="1" x14ac:dyDescent="0.2">
      <c r="A123" s="712" t="s">
        <v>649</v>
      </c>
      <c r="B123" s="713" t="s">
        <v>580</v>
      </c>
      <c r="C123" s="714">
        <v>0</v>
      </c>
      <c r="D123" s="714">
        <v>0</v>
      </c>
      <c r="E123" s="714"/>
      <c r="F123" s="714">
        <v>0</v>
      </c>
      <c r="G123" s="714">
        <v>0</v>
      </c>
      <c r="H123" s="714">
        <v>0</v>
      </c>
      <c r="I123" s="715" t="s">
        <v>329</v>
      </c>
      <c r="J123" s="716" t="s">
        <v>1</v>
      </c>
    </row>
    <row r="124" spans="1:10" ht="14.45" customHeight="1" x14ac:dyDescent="0.2">
      <c r="A124" s="712" t="s">
        <v>649</v>
      </c>
      <c r="B124" s="713" t="s">
        <v>651</v>
      </c>
      <c r="C124" s="714">
        <v>0</v>
      </c>
      <c r="D124" s="714">
        <v>0</v>
      </c>
      <c r="E124" s="714"/>
      <c r="F124" s="714">
        <v>0</v>
      </c>
      <c r="G124" s="714">
        <v>0</v>
      </c>
      <c r="H124" s="714">
        <v>0</v>
      </c>
      <c r="I124" s="715" t="s">
        <v>329</v>
      </c>
      <c r="J124" s="716" t="s">
        <v>593</v>
      </c>
    </row>
    <row r="125" spans="1:10" ht="14.45" customHeight="1" x14ac:dyDescent="0.2">
      <c r="A125" s="712" t="s">
        <v>329</v>
      </c>
      <c r="B125" s="713" t="s">
        <v>329</v>
      </c>
      <c r="C125" s="714" t="s">
        <v>329</v>
      </c>
      <c r="D125" s="714" t="s">
        <v>329</v>
      </c>
      <c r="E125" s="714"/>
      <c r="F125" s="714" t="s">
        <v>329</v>
      </c>
      <c r="G125" s="714" t="s">
        <v>329</v>
      </c>
      <c r="H125" s="714" t="s">
        <v>329</v>
      </c>
      <c r="I125" s="715" t="s">
        <v>329</v>
      </c>
      <c r="J125" s="716" t="s">
        <v>594</v>
      </c>
    </row>
    <row r="126" spans="1:10" ht="14.45" customHeight="1" x14ac:dyDescent="0.2">
      <c r="A126" s="712" t="s">
        <v>652</v>
      </c>
      <c r="B126" s="713" t="s">
        <v>653</v>
      </c>
      <c r="C126" s="714" t="s">
        <v>329</v>
      </c>
      <c r="D126" s="714" t="s">
        <v>329</v>
      </c>
      <c r="E126" s="714"/>
      <c r="F126" s="714" t="s">
        <v>329</v>
      </c>
      <c r="G126" s="714" t="s">
        <v>329</v>
      </c>
      <c r="H126" s="714" t="s">
        <v>329</v>
      </c>
      <c r="I126" s="715" t="s">
        <v>329</v>
      </c>
      <c r="J126" s="716" t="s">
        <v>0</v>
      </c>
    </row>
    <row r="127" spans="1:10" ht="14.45" customHeight="1" x14ac:dyDescent="0.2">
      <c r="A127" s="712" t="s">
        <v>652</v>
      </c>
      <c r="B127" s="713" t="s">
        <v>580</v>
      </c>
      <c r="C127" s="714">
        <v>0</v>
      </c>
      <c r="D127" s="714">
        <v>0</v>
      </c>
      <c r="E127" s="714"/>
      <c r="F127" s="714">
        <v>0</v>
      </c>
      <c r="G127" s="714">
        <v>0</v>
      </c>
      <c r="H127" s="714">
        <v>0</v>
      </c>
      <c r="I127" s="715" t="s">
        <v>329</v>
      </c>
      <c r="J127" s="716" t="s">
        <v>1</v>
      </c>
    </row>
    <row r="128" spans="1:10" ht="14.45" customHeight="1" x14ac:dyDescent="0.2">
      <c r="A128" s="712" t="s">
        <v>652</v>
      </c>
      <c r="B128" s="713" t="s">
        <v>654</v>
      </c>
      <c r="C128" s="714">
        <v>0</v>
      </c>
      <c r="D128" s="714">
        <v>0</v>
      </c>
      <c r="E128" s="714"/>
      <c r="F128" s="714">
        <v>0</v>
      </c>
      <c r="G128" s="714">
        <v>0</v>
      </c>
      <c r="H128" s="714">
        <v>0</v>
      </c>
      <c r="I128" s="715" t="s">
        <v>329</v>
      </c>
      <c r="J128" s="716" t="s">
        <v>593</v>
      </c>
    </row>
    <row r="129" spans="1:10" ht="14.45" customHeight="1" x14ac:dyDescent="0.2">
      <c r="A129" s="712" t="s">
        <v>329</v>
      </c>
      <c r="B129" s="713" t="s">
        <v>329</v>
      </c>
      <c r="C129" s="714" t="s">
        <v>329</v>
      </c>
      <c r="D129" s="714" t="s">
        <v>329</v>
      </c>
      <c r="E129" s="714"/>
      <c r="F129" s="714" t="s">
        <v>329</v>
      </c>
      <c r="G129" s="714" t="s">
        <v>329</v>
      </c>
      <c r="H129" s="714" t="s">
        <v>329</v>
      </c>
      <c r="I129" s="715" t="s">
        <v>329</v>
      </c>
      <c r="J129" s="716" t="s">
        <v>594</v>
      </c>
    </row>
    <row r="130" spans="1:10" ht="14.45" customHeight="1" x14ac:dyDescent="0.2">
      <c r="A130" s="712" t="s">
        <v>655</v>
      </c>
      <c r="B130" s="713" t="s">
        <v>656</v>
      </c>
      <c r="C130" s="714" t="s">
        <v>329</v>
      </c>
      <c r="D130" s="714" t="s">
        <v>329</v>
      </c>
      <c r="E130" s="714"/>
      <c r="F130" s="714" t="s">
        <v>329</v>
      </c>
      <c r="G130" s="714" t="s">
        <v>329</v>
      </c>
      <c r="H130" s="714" t="s">
        <v>329</v>
      </c>
      <c r="I130" s="715" t="s">
        <v>329</v>
      </c>
      <c r="J130" s="716" t="s">
        <v>0</v>
      </c>
    </row>
    <row r="131" spans="1:10" ht="14.45" customHeight="1" x14ac:dyDescent="0.2">
      <c r="A131" s="712" t="s">
        <v>655</v>
      </c>
      <c r="B131" s="713" t="s">
        <v>580</v>
      </c>
      <c r="C131" s="714">
        <v>0</v>
      </c>
      <c r="D131" s="714">
        <v>0</v>
      </c>
      <c r="E131" s="714"/>
      <c r="F131" s="714">
        <v>0</v>
      </c>
      <c r="G131" s="714">
        <v>0</v>
      </c>
      <c r="H131" s="714">
        <v>0</v>
      </c>
      <c r="I131" s="715" t="s">
        <v>329</v>
      </c>
      <c r="J131" s="716" t="s">
        <v>1</v>
      </c>
    </row>
    <row r="132" spans="1:10" ht="14.45" customHeight="1" x14ac:dyDescent="0.2">
      <c r="A132" s="712" t="s">
        <v>655</v>
      </c>
      <c r="B132" s="713" t="s">
        <v>657</v>
      </c>
      <c r="C132" s="714">
        <v>0</v>
      </c>
      <c r="D132" s="714">
        <v>0</v>
      </c>
      <c r="E132" s="714"/>
      <c r="F132" s="714">
        <v>0</v>
      </c>
      <c r="G132" s="714">
        <v>0</v>
      </c>
      <c r="H132" s="714">
        <v>0</v>
      </c>
      <c r="I132" s="715" t="s">
        <v>329</v>
      </c>
      <c r="J132" s="716" t="s">
        <v>593</v>
      </c>
    </row>
    <row r="133" spans="1:10" ht="14.45" customHeight="1" x14ac:dyDescent="0.2">
      <c r="A133" s="712" t="s">
        <v>329</v>
      </c>
      <c r="B133" s="713" t="s">
        <v>329</v>
      </c>
      <c r="C133" s="714" t="s">
        <v>329</v>
      </c>
      <c r="D133" s="714" t="s">
        <v>329</v>
      </c>
      <c r="E133" s="714"/>
      <c r="F133" s="714" t="s">
        <v>329</v>
      </c>
      <c r="G133" s="714" t="s">
        <v>329</v>
      </c>
      <c r="H133" s="714" t="s">
        <v>329</v>
      </c>
      <c r="I133" s="715" t="s">
        <v>329</v>
      </c>
      <c r="J133" s="716" t="s">
        <v>594</v>
      </c>
    </row>
    <row r="134" spans="1:10" ht="14.45" customHeight="1" x14ac:dyDescent="0.2">
      <c r="A134" s="712" t="s">
        <v>658</v>
      </c>
      <c r="B134" s="713" t="s">
        <v>659</v>
      </c>
      <c r="C134" s="714" t="s">
        <v>329</v>
      </c>
      <c r="D134" s="714" t="s">
        <v>329</v>
      </c>
      <c r="E134" s="714"/>
      <c r="F134" s="714" t="s">
        <v>329</v>
      </c>
      <c r="G134" s="714" t="s">
        <v>329</v>
      </c>
      <c r="H134" s="714" t="s">
        <v>329</v>
      </c>
      <c r="I134" s="715" t="s">
        <v>329</v>
      </c>
      <c r="J134" s="716" t="s">
        <v>0</v>
      </c>
    </row>
    <row r="135" spans="1:10" ht="14.45" customHeight="1" x14ac:dyDescent="0.2">
      <c r="A135" s="712" t="s">
        <v>658</v>
      </c>
      <c r="B135" s="713" t="s">
        <v>580</v>
      </c>
      <c r="C135" s="714">
        <v>0</v>
      </c>
      <c r="D135" s="714">
        <v>0</v>
      </c>
      <c r="E135" s="714"/>
      <c r="F135" s="714">
        <v>0</v>
      </c>
      <c r="G135" s="714">
        <v>0</v>
      </c>
      <c r="H135" s="714">
        <v>0</v>
      </c>
      <c r="I135" s="715" t="s">
        <v>329</v>
      </c>
      <c r="J135" s="716" t="s">
        <v>1</v>
      </c>
    </row>
    <row r="136" spans="1:10" ht="14.45" customHeight="1" x14ac:dyDescent="0.2">
      <c r="A136" s="712" t="s">
        <v>658</v>
      </c>
      <c r="B136" s="713" t="s">
        <v>660</v>
      </c>
      <c r="C136" s="714">
        <v>0</v>
      </c>
      <c r="D136" s="714">
        <v>0</v>
      </c>
      <c r="E136" s="714"/>
      <c r="F136" s="714">
        <v>0</v>
      </c>
      <c r="G136" s="714">
        <v>0</v>
      </c>
      <c r="H136" s="714">
        <v>0</v>
      </c>
      <c r="I136" s="715" t="s">
        <v>329</v>
      </c>
      <c r="J136" s="716" t="s">
        <v>593</v>
      </c>
    </row>
    <row r="137" spans="1:10" ht="14.45" customHeight="1" x14ac:dyDescent="0.2">
      <c r="A137" s="712" t="s">
        <v>329</v>
      </c>
      <c r="B137" s="713" t="s">
        <v>329</v>
      </c>
      <c r="C137" s="714" t="s">
        <v>329</v>
      </c>
      <c r="D137" s="714" t="s">
        <v>329</v>
      </c>
      <c r="E137" s="714"/>
      <c r="F137" s="714" t="s">
        <v>329</v>
      </c>
      <c r="G137" s="714" t="s">
        <v>329</v>
      </c>
      <c r="H137" s="714" t="s">
        <v>329</v>
      </c>
      <c r="I137" s="715" t="s">
        <v>329</v>
      </c>
      <c r="J137" s="716" t="s">
        <v>594</v>
      </c>
    </row>
    <row r="138" spans="1:10" ht="14.45" customHeight="1" x14ac:dyDescent="0.2">
      <c r="A138" s="712" t="s">
        <v>575</v>
      </c>
      <c r="B138" s="713" t="s">
        <v>588</v>
      </c>
      <c r="C138" s="714">
        <v>8758.1558299999997</v>
      </c>
      <c r="D138" s="714">
        <v>10229.78723</v>
      </c>
      <c r="E138" s="714"/>
      <c r="F138" s="714">
        <v>9112.1775200000029</v>
      </c>
      <c r="G138" s="714">
        <v>0</v>
      </c>
      <c r="H138" s="714">
        <v>9112.1775200000029</v>
      </c>
      <c r="I138" s="715" t="s">
        <v>329</v>
      </c>
      <c r="J138" s="716" t="s">
        <v>589</v>
      </c>
    </row>
  </sheetData>
  <mergeCells count="3">
    <mergeCell ref="F3:I3"/>
    <mergeCell ref="C4:D4"/>
    <mergeCell ref="A1:I1"/>
  </mergeCells>
  <conditionalFormatting sqref="F18 F13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138">
    <cfRule type="expression" dxfId="66" priority="5">
      <formula>$H19&gt;0</formula>
    </cfRule>
  </conditionalFormatting>
  <conditionalFormatting sqref="A19:A138">
    <cfRule type="expression" dxfId="65" priority="2">
      <formula>AND($J19&lt;&gt;"mezeraKL",$J19&lt;&gt;"")</formula>
    </cfRule>
  </conditionalFormatting>
  <conditionalFormatting sqref="I19:I138">
    <cfRule type="expression" dxfId="64" priority="6">
      <formula>$I19&gt;1</formula>
    </cfRule>
  </conditionalFormatting>
  <conditionalFormatting sqref="B19:B138">
    <cfRule type="expression" dxfId="63" priority="1">
      <formula>OR($J19="NS",$J19="SumaNS",$J19="Účet")</formula>
    </cfRule>
  </conditionalFormatting>
  <conditionalFormatting sqref="A19:D138 F19:I138">
    <cfRule type="expression" dxfId="62" priority="8">
      <formula>AND($J19&lt;&gt;"",$J19&lt;&gt;"mezeraKL")</formula>
    </cfRule>
  </conditionalFormatting>
  <conditionalFormatting sqref="B19:D138 F19:I13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8 F19:I138">
    <cfRule type="expression" dxfId="60" priority="4">
      <formula>OR($J19="SumaNS",$J19="NS")</formula>
    </cfRule>
  </conditionalFormatting>
  <hyperlinks>
    <hyperlink ref="A2" location="Obsah!A1" display="Zpět na Obsah  KL 01  1.-4.měsíc" xr:uid="{60D63DAE-0EC8-430F-ACE6-419C98F5A1F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4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705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356.66460018346038</v>
      </c>
      <c r="M3" s="203">
        <f>SUBTOTAL(9,M5:M1048576)</f>
        <v>26156.584900000002</v>
      </c>
      <c r="N3" s="204">
        <f>SUBTOTAL(9,N5:N1048576)</f>
        <v>9329127.8955232371</v>
      </c>
    </row>
    <row r="4" spans="1:14" s="330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575</v>
      </c>
      <c r="B5" s="724" t="s">
        <v>576</v>
      </c>
      <c r="C5" s="725" t="s">
        <v>590</v>
      </c>
      <c r="D5" s="726" t="s">
        <v>591</v>
      </c>
      <c r="E5" s="727">
        <v>50113001</v>
      </c>
      <c r="F5" s="726" t="s">
        <v>661</v>
      </c>
      <c r="G5" s="725" t="s">
        <v>662</v>
      </c>
      <c r="H5" s="725">
        <v>100362</v>
      </c>
      <c r="I5" s="725">
        <v>362</v>
      </c>
      <c r="J5" s="725" t="s">
        <v>663</v>
      </c>
      <c r="K5" s="725" t="s">
        <v>664</v>
      </c>
      <c r="L5" s="728">
        <v>72.569999999999993</v>
      </c>
      <c r="M5" s="728">
        <v>1</v>
      </c>
      <c r="N5" s="729">
        <v>72.569999999999993</v>
      </c>
    </row>
    <row r="6" spans="1:14" ht="14.45" customHeight="1" x14ac:dyDescent="0.2">
      <c r="A6" s="730" t="s">
        <v>575</v>
      </c>
      <c r="B6" s="731" t="s">
        <v>576</v>
      </c>
      <c r="C6" s="732" t="s">
        <v>590</v>
      </c>
      <c r="D6" s="733" t="s">
        <v>591</v>
      </c>
      <c r="E6" s="734">
        <v>50113001</v>
      </c>
      <c r="F6" s="733" t="s">
        <v>661</v>
      </c>
      <c r="G6" s="732" t="s">
        <v>662</v>
      </c>
      <c r="H6" s="732">
        <v>167547</v>
      </c>
      <c r="I6" s="732">
        <v>67547</v>
      </c>
      <c r="J6" s="732" t="s">
        <v>665</v>
      </c>
      <c r="K6" s="732" t="s">
        <v>666</v>
      </c>
      <c r="L6" s="735">
        <v>47.119999999999983</v>
      </c>
      <c r="M6" s="735">
        <v>3</v>
      </c>
      <c r="N6" s="736">
        <v>141.35999999999996</v>
      </c>
    </row>
    <row r="7" spans="1:14" ht="14.45" customHeight="1" x14ac:dyDescent="0.2">
      <c r="A7" s="730" t="s">
        <v>575</v>
      </c>
      <c r="B7" s="731" t="s">
        <v>576</v>
      </c>
      <c r="C7" s="732" t="s">
        <v>590</v>
      </c>
      <c r="D7" s="733" t="s">
        <v>591</v>
      </c>
      <c r="E7" s="734">
        <v>50113001</v>
      </c>
      <c r="F7" s="733" t="s">
        <v>661</v>
      </c>
      <c r="G7" s="732" t="s">
        <v>662</v>
      </c>
      <c r="H7" s="732">
        <v>139968</v>
      </c>
      <c r="I7" s="732">
        <v>139968</v>
      </c>
      <c r="J7" s="732" t="s">
        <v>667</v>
      </c>
      <c r="K7" s="732" t="s">
        <v>668</v>
      </c>
      <c r="L7" s="735">
        <v>69.55</v>
      </c>
      <c r="M7" s="735">
        <v>38</v>
      </c>
      <c r="N7" s="736">
        <v>2642.8999999999996</v>
      </c>
    </row>
    <row r="8" spans="1:14" ht="14.45" customHeight="1" x14ac:dyDescent="0.2">
      <c r="A8" s="730" t="s">
        <v>575</v>
      </c>
      <c r="B8" s="731" t="s">
        <v>576</v>
      </c>
      <c r="C8" s="732" t="s">
        <v>590</v>
      </c>
      <c r="D8" s="733" t="s">
        <v>591</v>
      </c>
      <c r="E8" s="734">
        <v>50113001</v>
      </c>
      <c r="F8" s="733" t="s">
        <v>661</v>
      </c>
      <c r="G8" s="732" t="s">
        <v>662</v>
      </c>
      <c r="H8" s="732">
        <v>187814</v>
      </c>
      <c r="I8" s="732">
        <v>87814</v>
      </c>
      <c r="J8" s="732" t="s">
        <v>669</v>
      </c>
      <c r="K8" s="732" t="s">
        <v>670</v>
      </c>
      <c r="L8" s="735">
        <v>535.02999999999975</v>
      </c>
      <c r="M8" s="735">
        <v>1</v>
      </c>
      <c r="N8" s="736">
        <v>535.02999999999975</v>
      </c>
    </row>
    <row r="9" spans="1:14" ht="14.45" customHeight="1" x14ac:dyDescent="0.2">
      <c r="A9" s="730" t="s">
        <v>575</v>
      </c>
      <c r="B9" s="731" t="s">
        <v>576</v>
      </c>
      <c r="C9" s="732" t="s">
        <v>590</v>
      </c>
      <c r="D9" s="733" t="s">
        <v>591</v>
      </c>
      <c r="E9" s="734">
        <v>50113001</v>
      </c>
      <c r="F9" s="733" t="s">
        <v>661</v>
      </c>
      <c r="G9" s="732" t="s">
        <v>662</v>
      </c>
      <c r="H9" s="732">
        <v>843217</v>
      </c>
      <c r="I9" s="732">
        <v>9999999</v>
      </c>
      <c r="J9" s="732" t="s">
        <v>671</v>
      </c>
      <c r="K9" s="732" t="s">
        <v>672</v>
      </c>
      <c r="L9" s="735">
        <v>214.72500000000002</v>
      </c>
      <c r="M9" s="735">
        <v>2</v>
      </c>
      <c r="N9" s="736">
        <v>429.45000000000005</v>
      </c>
    </row>
    <row r="10" spans="1:14" ht="14.45" customHeight="1" x14ac:dyDescent="0.2">
      <c r="A10" s="730" t="s">
        <v>575</v>
      </c>
      <c r="B10" s="731" t="s">
        <v>576</v>
      </c>
      <c r="C10" s="732" t="s">
        <v>590</v>
      </c>
      <c r="D10" s="733" t="s">
        <v>591</v>
      </c>
      <c r="E10" s="734">
        <v>50113001</v>
      </c>
      <c r="F10" s="733" t="s">
        <v>661</v>
      </c>
      <c r="G10" s="732" t="s">
        <v>662</v>
      </c>
      <c r="H10" s="732">
        <v>184090</v>
      </c>
      <c r="I10" s="732">
        <v>84090</v>
      </c>
      <c r="J10" s="732" t="s">
        <v>673</v>
      </c>
      <c r="K10" s="732" t="s">
        <v>674</v>
      </c>
      <c r="L10" s="735">
        <v>60.08</v>
      </c>
      <c r="M10" s="735">
        <v>13</v>
      </c>
      <c r="N10" s="736">
        <v>781.04</v>
      </c>
    </row>
    <row r="11" spans="1:14" ht="14.45" customHeight="1" x14ac:dyDescent="0.2">
      <c r="A11" s="730" t="s">
        <v>575</v>
      </c>
      <c r="B11" s="731" t="s">
        <v>576</v>
      </c>
      <c r="C11" s="732" t="s">
        <v>590</v>
      </c>
      <c r="D11" s="733" t="s">
        <v>591</v>
      </c>
      <c r="E11" s="734">
        <v>50113001</v>
      </c>
      <c r="F11" s="733" t="s">
        <v>661</v>
      </c>
      <c r="G11" s="732" t="s">
        <v>662</v>
      </c>
      <c r="H11" s="732">
        <v>198864</v>
      </c>
      <c r="I11" s="732">
        <v>98864</v>
      </c>
      <c r="J11" s="732" t="s">
        <v>675</v>
      </c>
      <c r="K11" s="732" t="s">
        <v>676</v>
      </c>
      <c r="L11" s="735">
        <v>537.87</v>
      </c>
      <c r="M11" s="735">
        <v>1</v>
      </c>
      <c r="N11" s="736">
        <v>537.87</v>
      </c>
    </row>
    <row r="12" spans="1:14" ht="14.45" customHeight="1" x14ac:dyDescent="0.2">
      <c r="A12" s="730" t="s">
        <v>575</v>
      </c>
      <c r="B12" s="731" t="s">
        <v>576</v>
      </c>
      <c r="C12" s="732" t="s">
        <v>590</v>
      </c>
      <c r="D12" s="733" t="s">
        <v>591</v>
      </c>
      <c r="E12" s="734">
        <v>50113001</v>
      </c>
      <c r="F12" s="733" t="s">
        <v>661</v>
      </c>
      <c r="G12" s="732" t="s">
        <v>662</v>
      </c>
      <c r="H12" s="732">
        <v>198872</v>
      </c>
      <c r="I12" s="732">
        <v>98872</v>
      </c>
      <c r="J12" s="732" t="s">
        <v>675</v>
      </c>
      <c r="K12" s="732" t="s">
        <v>677</v>
      </c>
      <c r="L12" s="735">
        <v>312.83999999999997</v>
      </c>
      <c r="M12" s="735">
        <v>1</v>
      </c>
      <c r="N12" s="736">
        <v>312.83999999999997</v>
      </c>
    </row>
    <row r="13" spans="1:14" ht="14.45" customHeight="1" x14ac:dyDescent="0.2">
      <c r="A13" s="730" t="s">
        <v>575</v>
      </c>
      <c r="B13" s="731" t="s">
        <v>576</v>
      </c>
      <c r="C13" s="732" t="s">
        <v>590</v>
      </c>
      <c r="D13" s="733" t="s">
        <v>591</v>
      </c>
      <c r="E13" s="734">
        <v>50113001</v>
      </c>
      <c r="F13" s="733" t="s">
        <v>661</v>
      </c>
      <c r="G13" s="732" t="s">
        <v>662</v>
      </c>
      <c r="H13" s="732">
        <v>840893</v>
      </c>
      <c r="I13" s="732">
        <v>0</v>
      </c>
      <c r="J13" s="732" t="s">
        <v>678</v>
      </c>
      <c r="K13" s="732" t="s">
        <v>679</v>
      </c>
      <c r="L13" s="735">
        <v>326.50102801378569</v>
      </c>
      <c r="M13" s="735">
        <v>3</v>
      </c>
      <c r="N13" s="736">
        <v>979.50308404135706</v>
      </c>
    </row>
    <row r="14" spans="1:14" ht="14.45" customHeight="1" x14ac:dyDescent="0.2">
      <c r="A14" s="730" t="s">
        <v>575</v>
      </c>
      <c r="B14" s="731" t="s">
        <v>576</v>
      </c>
      <c r="C14" s="732" t="s">
        <v>590</v>
      </c>
      <c r="D14" s="733" t="s">
        <v>591</v>
      </c>
      <c r="E14" s="734">
        <v>50113001</v>
      </c>
      <c r="F14" s="733" t="s">
        <v>661</v>
      </c>
      <c r="G14" s="732" t="s">
        <v>680</v>
      </c>
      <c r="H14" s="732">
        <v>197125</v>
      </c>
      <c r="I14" s="732">
        <v>197125</v>
      </c>
      <c r="J14" s="732" t="s">
        <v>681</v>
      </c>
      <c r="K14" s="732" t="s">
        <v>682</v>
      </c>
      <c r="L14" s="735">
        <v>110</v>
      </c>
      <c r="M14" s="735">
        <v>6</v>
      </c>
      <c r="N14" s="736">
        <v>660</v>
      </c>
    </row>
    <row r="15" spans="1:14" ht="14.45" customHeight="1" x14ac:dyDescent="0.2">
      <c r="A15" s="730" t="s">
        <v>575</v>
      </c>
      <c r="B15" s="731" t="s">
        <v>576</v>
      </c>
      <c r="C15" s="732" t="s">
        <v>590</v>
      </c>
      <c r="D15" s="733" t="s">
        <v>591</v>
      </c>
      <c r="E15" s="734">
        <v>50113001</v>
      </c>
      <c r="F15" s="733" t="s">
        <v>661</v>
      </c>
      <c r="G15" s="732" t="s">
        <v>662</v>
      </c>
      <c r="H15" s="732">
        <v>237329</v>
      </c>
      <c r="I15" s="732">
        <v>237329</v>
      </c>
      <c r="J15" s="732" t="s">
        <v>683</v>
      </c>
      <c r="K15" s="732" t="s">
        <v>684</v>
      </c>
      <c r="L15" s="735">
        <v>108.63999999999999</v>
      </c>
      <c r="M15" s="735">
        <v>4</v>
      </c>
      <c r="N15" s="736">
        <v>434.55999999999995</v>
      </c>
    </row>
    <row r="16" spans="1:14" ht="14.45" customHeight="1" x14ac:dyDescent="0.2">
      <c r="A16" s="730" t="s">
        <v>575</v>
      </c>
      <c r="B16" s="731" t="s">
        <v>576</v>
      </c>
      <c r="C16" s="732" t="s">
        <v>590</v>
      </c>
      <c r="D16" s="733" t="s">
        <v>591</v>
      </c>
      <c r="E16" s="734">
        <v>50113001</v>
      </c>
      <c r="F16" s="733" t="s">
        <v>661</v>
      </c>
      <c r="G16" s="732" t="s">
        <v>662</v>
      </c>
      <c r="H16" s="732">
        <v>100502</v>
      </c>
      <c r="I16" s="732">
        <v>502</v>
      </c>
      <c r="J16" s="732" t="s">
        <v>685</v>
      </c>
      <c r="K16" s="732" t="s">
        <v>686</v>
      </c>
      <c r="L16" s="735">
        <v>268.94</v>
      </c>
      <c r="M16" s="735">
        <v>5</v>
      </c>
      <c r="N16" s="736">
        <v>1344.7</v>
      </c>
    </row>
    <row r="17" spans="1:14" ht="14.45" customHeight="1" x14ac:dyDescent="0.2">
      <c r="A17" s="730" t="s">
        <v>575</v>
      </c>
      <c r="B17" s="731" t="s">
        <v>576</v>
      </c>
      <c r="C17" s="732" t="s">
        <v>590</v>
      </c>
      <c r="D17" s="733" t="s">
        <v>591</v>
      </c>
      <c r="E17" s="734">
        <v>50113001</v>
      </c>
      <c r="F17" s="733" t="s">
        <v>661</v>
      </c>
      <c r="G17" s="732" t="s">
        <v>680</v>
      </c>
      <c r="H17" s="732">
        <v>239963</v>
      </c>
      <c r="I17" s="732">
        <v>239963</v>
      </c>
      <c r="J17" s="732" t="s">
        <v>687</v>
      </c>
      <c r="K17" s="732" t="s">
        <v>688</v>
      </c>
      <c r="L17" s="735">
        <v>155.56200000000001</v>
      </c>
      <c r="M17" s="735">
        <v>1</v>
      </c>
      <c r="N17" s="736">
        <v>155.56200000000001</v>
      </c>
    </row>
    <row r="18" spans="1:14" ht="14.45" customHeight="1" x14ac:dyDescent="0.2">
      <c r="A18" s="730" t="s">
        <v>575</v>
      </c>
      <c r="B18" s="731" t="s">
        <v>576</v>
      </c>
      <c r="C18" s="732" t="s">
        <v>590</v>
      </c>
      <c r="D18" s="733" t="s">
        <v>591</v>
      </c>
      <c r="E18" s="734">
        <v>50113001</v>
      </c>
      <c r="F18" s="733" t="s">
        <v>661</v>
      </c>
      <c r="G18" s="732" t="s">
        <v>680</v>
      </c>
      <c r="H18" s="732">
        <v>127738</v>
      </c>
      <c r="I18" s="732">
        <v>127738</v>
      </c>
      <c r="J18" s="732" t="s">
        <v>689</v>
      </c>
      <c r="K18" s="732" t="s">
        <v>690</v>
      </c>
      <c r="L18" s="735">
        <v>466.68</v>
      </c>
      <c r="M18" s="735">
        <v>1</v>
      </c>
      <c r="N18" s="736">
        <v>466.68</v>
      </c>
    </row>
    <row r="19" spans="1:14" ht="14.45" customHeight="1" x14ac:dyDescent="0.2">
      <c r="A19" s="730" t="s">
        <v>575</v>
      </c>
      <c r="B19" s="731" t="s">
        <v>576</v>
      </c>
      <c r="C19" s="732" t="s">
        <v>590</v>
      </c>
      <c r="D19" s="733" t="s">
        <v>591</v>
      </c>
      <c r="E19" s="734">
        <v>50113001</v>
      </c>
      <c r="F19" s="733" t="s">
        <v>661</v>
      </c>
      <c r="G19" s="732" t="s">
        <v>680</v>
      </c>
      <c r="H19" s="732">
        <v>239964</v>
      </c>
      <c r="I19" s="732">
        <v>239964</v>
      </c>
      <c r="J19" s="732" t="s">
        <v>689</v>
      </c>
      <c r="K19" s="732" t="s">
        <v>691</v>
      </c>
      <c r="L19" s="735">
        <v>236.78</v>
      </c>
      <c r="M19" s="735">
        <v>1</v>
      </c>
      <c r="N19" s="736">
        <v>236.78</v>
      </c>
    </row>
    <row r="20" spans="1:14" ht="14.45" customHeight="1" x14ac:dyDescent="0.2">
      <c r="A20" s="730" t="s">
        <v>575</v>
      </c>
      <c r="B20" s="731" t="s">
        <v>576</v>
      </c>
      <c r="C20" s="732" t="s">
        <v>590</v>
      </c>
      <c r="D20" s="733" t="s">
        <v>591</v>
      </c>
      <c r="E20" s="734">
        <v>50113001</v>
      </c>
      <c r="F20" s="733" t="s">
        <v>661</v>
      </c>
      <c r="G20" s="732" t="s">
        <v>662</v>
      </c>
      <c r="H20" s="732">
        <v>230353</v>
      </c>
      <c r="I20" s="732">
        <v>230353</v>
      </c>
      <c r="J20" s="732" t="s">
        <v>692</v>
      </c>
      <c r="K20" s="732" t="s">
        <v>693</v>
      </c>
      <c r="L20" s="735">
        <v>1592.8</v>
      </c>
      <c r="M20" s="735">
        <v>1</v>
      </c>
      <c r="N20" s="736">
        <v>1592.8</v>
      </c>
    </row>
    <row r="21" spans="1:14" ht="14.45" customHeight="1" x14ac:dyDescent="0.2">
      <c r="A21" s="730" t="s">
        <v>575</v>
      </c>
      <c r="B21" s="731" t="s">
        <v>576</v>
      </c>
      <c r="C21" s="732" t="s">
        <v>590</v>
      </c>
      <c r="D21" s="733" t="s">
        <v>591</v>
      </c>
      <c r="E21" s="734">
        <v>50113001</v>
      </c>
      <c r="F21" s="733" t="s">
        <v>661</v>
      </c>
      <c r="G21" s="732" t="s">
        <v>680</v>
      </c>
      <c r="H21" s="732">
        <v>100536</v>
      </c>
      <c r="I21" s="732">
        <v>536</v>
      </c>
      <c r="J21" s="732" t="s">
        <v>694</v>
      </c>
      <c r="K21" s="732" t="s">
        <v>664</v>
      </c>
      <c r="L21" s="735">
        <v>49.32</v>
      </c>
      <c r="M21" s="735">
        <v>1</v>
      </c>
      <c r="N21" s="736">
        <v>49.32</v>
      </c>
    </row>
    <row r="22" spans="1:14" ht="14.45" customHeight="1" x14ac:dyDescent="0.2">
      <c r="A22" s="730" t="s">
        <v>575</v>
      </c>
      <c r="B22" s="731" t="s">
        <v>576</v>
      </c>
      <c r="C22" s="732" t="s">
        <v>590</v>
      </c>
      <c r="D22" s="733" t="s">
        <v>591</v>
      </c>
      <c r="E22" s="734">
        <v>50113001</v>
      </c>
      <c r="F22" s="733" t="s">
        <v>661</v>
      </c>
      <c r="G22" s="732" t="s">
        <v>680</v>
      </c>
      <c r="H22" s="732">
        <v>107981</v>
      </c>
      <c r="I22" s="732">
        <v>7981</v>
      </c>
      <c r="J22" s="732" t="s">
        <v>695</v>
      </c>
      <c r="K22" s="732" t="s">
        <v>696</v>
      </c>
      <c r="L22" s="735">
        <v>46.891999999999982</v>
      </c>
      <c r="M22" s="735">
        <v>5</v>
      </c>
      <c r="N22" s="736">
        <v>234.45999999999992</v>
      </c>
    </row>
    <row r="23" spans="1:14" ht="14.45" customHeight="1" x14ac:dyDescent="0.2">
      <c r="A23" s="730" t="s">
        <v>575</v>
      </c>
      <c r="B23" s="731" t="s">
        <v>576</v>
      </c>
      <c r="C23" s="732" t="s">
        <v>590</v>
      </c>
      <c r="D23" s="733" t="s">
        <v>591</v>
      </c>
      <c r="E23" s="734">
        <v>50113001</v>
      </c>
      <c r="F23" s="733" t="s">
        <v>661</v>
      </c>
      <c r="G23" s="732" t="s">
        <v>680</v>
      </c>
      <c r="H23" s="732">
        <v>109709</v>
      </c>
      <c r="I23" s="732">
        <v>9709</v>
      </c>
      <c r="J23" s="732" t="s">
        <v>697</v>
      </c>
      <c r="K23" s="732" t="s">
        <v>698</v>
      </c>
      <c r="L23" s="735">
        <v>64.899999999999991</v>
      </c>
      <c r="M23" s="735">
        <v>10</v>
      </c>
      <c r="N23" s="736">
        <v>648.99999999999989</v>
      </c>
    </row>
    <row r="24" spans="1:14" ht="14.45" customHeight="1" x14ac:dyDescent="0.2">
      <c r="A24" s="730" t="s">
        <v>575</v>
      </c>
      <c r="B24" s="731" t="s">
        <v>576</v>
      </c>
      <c r="C24" s="732" t="s">
        <v>595</v>
      </c>
      <c r="D24" s="733" t="s">
        <v>596</v>
      </c>
      <c r="E24" s="734">
        <v>50113001</v>
      </c>
      <c r="F24" s="733" t="s">
        <v>661</v>
      </c>
      <c r="G24" s="732" t="s">
        <v>662</v>
      </c>
      <c r="H24" s="732">
        <v>846758</v>
      </c>
      <c r="I24" s="732">
        <v>103387</v>
      </c>
      <c r="J24" s="732" t="s">
        <v>699</v>
      </c>
      <c r="K24" s="732" t="s">
        <v>700</v>
      </c>
      <c r="L24" s="735">
        <v>75.898114285714271</v>
      </c>
      <c r="M24" s="735">
        <v>175</v>
      </c>
      <c r="N24" s="736">
        <v>13282.169999999998</v>
      </c>
    </row>
    <row r="25" spans="1:14" ht="14.45" customHeight="1" x14ac:dyDescent="0.2">
      <c r="A25" s="730" t="s">
        <v>575</v>
      </c>
      <c r="B25" s="731" t="s">
        <v>576</v>
      </c>
      <c r="C25" s="732" t="s">
        <v>595</v>
      </c>
      <c r="D25" s="733" t="s">
        <v>596</v>
      </c>
      <c r="E25" s="734">
        <v>50113001</v>
      </c>
      <c r="F25" s="733" t="s">
        <v>661</v>
      </c>
      <c r="G25" s="732" t="s">
        <v>662</v>
      </c>
      <c r="H25" s="732">
        <v>501927</v>
      </c>
      <c r="I25" s="732">
        <v>172774</v>
      </c>
      <c r="J25" s="732" t="s">
        <v>701</v>
      </c>
      <c r="K25" s="732" t="s">
        <v>702</v>
      </c>
      <c r="L25" s="735">
        <v>266.70000000000005</v>
      </c>
      <c r="M25" s="735">
        <v>62</v>
      </c>
      <c r="N25" s="736">
        <v>16535.400000000001</v>
      </c>
    </row>
    <row r="26" spans="1:14" ht="14.45" customHeight="1" x14ac:dyDescent="0.2">
      <c r="A26" s="730" t="s">
        <v>575</v>
      </c>
      <c r="B26" s="731" t="s">
        <v>576</v>
      </c>
      <c r="C26" s="732" t="s">
        <v>595</v>
      </c>
      <c r="D26" s="733" t="s">
        <v>596</v>
      </c>
      <c r="E26" s="734">
        <v>50113001</v>
      </c>
      <c r="F26" s="733" t="s">
        <v>661</v>
      </c>
      <c r="G26" s="732" t="s">
        <v>329</v>
      </c>
      <c r="H26" s="732">
        <v>172775</v>
      </c>
      <c r="I26" s="732">
        <v>172775</v>
      </c>
      <c r="J26" s="732" t="s">
        <v>701</v>
      </c>
      <c r="K26" s="732" t="s">
        <v>703</v>
      </c>
      <c r="L26" s="735">
        <v>543.47</v>
      </c>
      <c r="M26" s="735">
        <v>11</v>
      </c>
      <c r="N26" s="736">
        <v>5978.17</v>
      </c>
    </row>
    <row r="27" spans="1:14" ht="14.45" customHeight="1" x14ac:dyDescent="0.2">
      <c r="A27" s="730" t="s">
        <v>575</v>
      </c>
      <c r="B27" s="731" t="s">
        <v>576</v>
      </c>
      <c r="C27" s="732" t="s">
        <v>595</v>
      </c>
      <c r="D27" s="733" t="s">
        <v>596</v>
      </c>
      <c r="E27" s="734">
        <v>50113001</v>
      </c>
      <c r="F27" s="733" t="s">
        <v>661</v>
      </c>
      <c r="G27" s="732" t="s">
        <v>662</v>
      </c>
      <c r="H27" s="732">
        <v>192729</v>
      </c>
      <c r="I27" s="732">
        <v>92729</v>
      </c>
      <c r="J27" s="732" t="s">
        <v>704</v>
      </c>
      <c r="K27" s="732" t="s">
        <v>705</v>
      </c>
      <c r="L27" s="735">
        <v>48.502142857142864</v>
      </c>
      <c r="M27" s="735">
        <v>28</v>
      </c>
      <c r="N27" s="736">
        <v>1358.0600000000002</v>
      </c>
    </row>
    <row r="28" spans="1:14" ht="14.45" customHeight="1" x14ac:dyDescent="0.2">
      <c r="A28" s="730" t="s">
        <v>575</v>
      </c>
      <c r="B28" s="731" t="s">
        <v>576</v>
      </c>
      <c r="C28" s="732" t="s">
        <v>595</v>
      </c>
      <c r="D28" s="733" t="s">
        <v>596</v>
      </c>
      <c r="E28" s="734">
        <v>50113001</v>
      </c>
      <c r="F28" s="733" t="s">
        <v>661</v>
      </c>
      <c r="G28" s="732" t="s">
        <v>662</v>
      </c>
      <c r="H28" s="732">
        <v>847132</v>
      </c>
      <c r="I28" s="732">
        <v>137238</v>
      </c>
      <c r="J28" s="732" t="s">
        <v>706</v>
      </c>
      <c r="K28" s="732" t="s">
        <v>707</v>
      </c>
      <c r="L28" s="735">
        <v>639.69000000000005</v>
      </c>
      <c r="M28" s="735">
        <v>6</v>
      </c>
      <c r="N28" s="736">
        <v>3838.1400000000003</v>
      </c>
    </row>
    <row r="29" spans="1:14" ht="14.45" customHeight="1" x14ac:dyDescent="0.2">
      <c r="A29" s="730" t="s">
        <v>575</v>
      </c>
      <c r="B29" s="731" t="s">
        <v>576</v>
      </c>
      <c r="C29" s="732" t="s">
        <v>595</v>
      </c>
      <c r="D29" s="733" t="s">
        <v>596</v>
      </c>
      <c r="E29" s="734">
        <v>50113001</v>
      </c>
      <c r="F29" s="733" t="s">
        <v>661</v>
      </c>
      <c r="G29" s="732" t="s">
        <v>662</v>
      </c>
      <c r="H29" s="732">
        <v>100362</v>
      </c>
      <c r="I29" s="732">
        <v>362</v>
      </c>
      <c r="J29" s="732" t="s">
        <v>663</v>
      </c>
      <c r="K29" s="732" t="s">
        <v>664</v>
      </c>
      <c r="L29" s="735">
        <v>72.569999999999965</v>
      </c>
      <c r="M29" s="735">
        <v>15</v>
      </c>
      <c r="N29" s="736">
        <v>1088.5499999999995</v>
      </c>
    </row>
    <row r="30" spans="1:14" ht="14.45" customHeight="1" x14ac:dyDescent="0.2">
      <c r="A30" s="730" t="s">
        <v>575</v>
      </c>
      <c r="B30" s="731" t="s">
        <v>576</v>
      </c>
      <c r="C30" s="732" t="s">
        <v>595</v>
      </c>
      <c r="D30" s="733" t="s">
        <v>596</v>
      </c>
      <c r="E30" s="734">
        <v>50113001</v>
      </c>
      <c r="F30" s="733" t="s">
        <v>661</v>
      </c>
      <c r="G30" s="732" t="s">
        <v>662</v>
      </c>
      <c r="H30" s="732">
        <v>129707</v>
      </c>
      <c r="I30" s="732">
        <v>29707</v>
      </c>
      <c r="J30" s="732" t="s">
        <v>708</v>
      </c>
      <c r="K30" s="732" t="s">
        <v>709</v>
      </c>
      <c r="L30" s="735">
        <v>2045.4713575755691</v>
      </c>
      <c r="M30" s="735">
        <v>1</v>
      </c>
      <c r="N30" s="736">
        <v>2045.4713575755691</v>
      </c>
    </row>
    <row r="31" spans="1:14" ht="14.45" customHeight="1" x14ac:dyDescent="0.2">
      <c r="A31" s="730" t="s">
        <v>575</v>
      </c>
      <c r="B31" s="731" t="s">
        <v>576</v>
      </c>
      <c r="C31" s="732" t="s">
        <v>595</v>
      </c>
      <c r="D31" s="733" t="s">
        <v>596</v>
      </c>
      <c r="E31" s="734">
        <v>50113001</v>
      </c>
      <c r="F31" s="733" t="s">
        <v>661</v>
      </c>
      <c r="G31" s="732" t="s">
        <v>662</v>
      </c>
      <c r="H31" s="732">
        <v>845008</v>
      </c>
      <c r="I31" s="732">
        <v>107806</v>
      </c>
      <c r="J31" s="732" t="s">
        <v>710</v>
      </c>
      <c r="K31" s="732" t="s">
        <v>711</v>
      </c>
      <c r="L31" s="735">
        <v>66.564999999999998</v>
      </c>
      <c r="M31" s="735">
        <v>2</v>
      </c>
      <c r="N31" s="736">
        <v>133.13</v>
      </c>
    </row>
    <row r="32" spans="1:14" ht="14.45" customHeight="1" x14ac:dyDescent="0.2">
      <c r="A32" s="730" t="s">
        <v>575</v>
      </c>
      <c r="B32" s="731" t="s">
        <v>576</v>
      </c>
      <c r="C32" s="732" t="s">
        <v>595</v>
      </c>
      <c r="D32" s="733" t="s">
        <v>596</v>
      </c>
      <c r="E32" s="734">
        <v>50113001</v>
      </c>
      <c r="F32" s="733" t="s">
        <v>661</v>
      </c>
      <c r="G32" s="732" t="s">
        <v>662</v>
      </c>
      <c r="H32" s="732">
        <v>202701</v>
      </c>
      <c r="I32" s="732">
        <v>202701</v>
      </c>
      <c r="J32" s="732" t="s">
        <v>710</v>
      </c>
      <c r="K32" s="732" t="s">
        <v>712</v>
      </c>
      <c r="L32" s="735">
        <v>135.54</v>
      </c>
      <c r="M32" s="735">
        <v>1</v>
      </c>
      <c r="N32" s="736">
        <v>135.54</v>
      </c>
    </row>
    <row r="33" spans="1:14" ht="14.45" customHeight="1" x14ac:dyDescent="0.2">
      <c r="A33" s="730" t="s">
        <v>575</v>
      </c>
      <c r="B33" s="731" t="s">
        <v>576</v>
      </c>
      <c r="C33" s="732" t="s">
        <v>595</v>
      </c>
      <c r="D33" s="733" t="s">
        <v>596</v>
      </c>
      <c r="E33" s="734">
        <v>50113001</v>
      </c>
      <c r="F33" s="733" t="s">
        <v>661</v>
      </c>
      <c r="G33" s="732" t="s">
        <v>680</v>
      </c>
      <c r="H33" s="732">
        <v>102954</v>
      </c>
      <c r="I33" s="732">
        <v>2954</v>
      </c>
      <c r="J33" s="732" t="s">
        <v>713</v>
      </c>
      <c r="K33" s="732" t="s">
        <v>714</v>
      </c>
      <c r="L33" s="735">
        <v>15</v>
      </c>
      <c r="M33" s="735">
        <v>1</v>
      </c>
      <c r="N33" s="736">
        <v>15</v>
      </c>
    </row>
    <row r="34" spans="1:14" ht="14.45" customHeight="1" x14ac:dyDescent="0.2">
      <c r="A34" s="730" t="s">
        <v>575</v>
      </c>
      <c r="B34" s="731" t="s">
        <v>576</v>
      </c>
      <c r="C34" s="732" t="s">
        <v>595</v>
      </c>
      <c r="D34" s="733" t="s">
        <v>596</v>
      </c>
      <c r="E34" s="734">
        <v>50113001</v>
      </c>
      <c r="F34" s="733" t="s">
        <v>661</v>
      </c>
      <c r="G34" s="732" t="s">
        <v>662</v>
      </c>
      <c r="H34" s="732">
        <v>176954</v>
      </c>
      <c r="I34" s="732">
        <v>176954</v>
      </c>
      <c r="J34" s="732" t="s">
        <v>715</v>
      </c>
      <c r="K34" s="732" t="s">
        <v>716</v>
      </c>
      <c r="L34" s="735">
        <v>94.846666666666678</v>
      </c>
      <c r="M34" s="735">
        <v>3</v>
      </c>
      <c r="N34" s="736">
        <v>284.54000000000002</v>
      </c>
    </row>
    <row r="35" spans="1:14" ht="14.45" customHeight="1" x14ac:dyDescent="0.2">
      <c r="A35" s="730" t="s">
        <v>575</v>
      </c>
      <c r="B35" s="731" t="s">
        <v>576</v>
      </c>
      <c r="C35" s="732" t="s">
        <v>595</v>
      </c>
      <c r="D35" s="733" t="s">
        <v>596</v>
      </c>
      <c r="E35" s="734">
        <v>50113001</v>
      </c>
      <c r="F35" s="733" t="s">
        <v>661</v>
      </c>
      <c r="G35" s="732" t="s">
        <v>662</v>
      </c>
      <c r="H35" s="732">
        <v>194916</v>
      </c>
      <c r="I35" s="732">
        <v>94916</v>
      </c>
      <c r="J35" s="732" t="s">
        <v>717</v>
      </c>
      <c r="K35" s="732" t="s">
        <v>718</v>
      </c>
      <c r="L35" s="735">
        <v>84.633157894736854</v>
      </c>
      <c r="M35" s="735">
        <v>95</v>
      </c>
      <c r="N35" s="736">
        <v>8040.1500000000005</v>
      </c>
    </row>
    <row r="36" spans="1:14" ht="14.45" customHeight="1" x14ac:dyDescent="0.2">
      <c r="A36" s="730" t="s">
        <v>575</v>
      </c>
      <c r="B36" s="731" t="s">
        <v>576</v>
      </c>
      <c r="C36" s="732" t="s">
        <v>595</v>
      </c>
      <c r="D36" s="733" t="s">
        <v>596</v>
      </c>
      <c r="E36" s="734">
        <v>50113001</v>
      </c>
      <c r="F36" s="733" t="s">
        <v>661</v>
      </c>
      <c r="G36" s="732" t="s">
        <v>662</v>
      </c>
      <c r="H36" s="732">
        <v>223855</v>
      </c>
      <c r="I36" s="732">
        <v>223855</v>
      </c>
      <c r="J36" s="732" t="s">
        <v>719</v>
      </c>
      <c r="K36" s="732" t="s">
        <v>720</v>
      </c>
      <c r="L36" s="735">
        <v>165</v>
      </c>
      <c r="M36" s="735">
        <v>22</v>
      </c>
      <c r="N36" s="736">
        <v>3630</v>
      </c>
    </row>
    <row r="37" spans="1:14" ht="14.45" customHeight="1" x14ac:dyDescent="0.2">
      <c r="A37" s="730" t="s">
        <v>575</v>
      </c>
      <c r="B37" s="731" t="s">
        <v>576</v>
      </c>
      <c r="C37" s="732" t="s">
        <v>595</v>
      </c>
      <c r="D37" s="733" t="s">
        <v>596</v>
      </c>
      <c r="E37" s="734">
        <v>50113001</v>
      </c>
      <c r="F37" s="733" t="s">
        <v>661</v>
      </c>
      <c r="G37" s="732" t="s">
        <v>662</v>
      </c>
      <c r="H37" s="732">
        <v>845369</v>
      </c>
      <c r="I37" s="732">
        <v>107987</v>
      </c>
      <c r="J37" s="732" t="s">
        <v>721</v>
      </c>
      <c r="K37" s="732" t="s">
        <v>722</v>
      </c>
      <c r="L37" s="735">
        <v>112.17</v>
      </c>
      <c r="M37" s="735">
        <v>3</v>
      </c>
      <c r="N37" s="736">
        <v>336.51</v>
      </c>
    </row>
    <row r="38" spans="1:14" ht="14.45" customHeight="1" x14ac:dyDescent="0.2">
      <c r="A38" s="730" t="s">
        <v>575</v>
      </c>
      <c r="B38" s="731" t="s">
        <v>576</v>
      </c>
      <c r="C38" s="732" t="s">
        <v>595</v>
      </c>
      <c r="D38" s="733" t="s">
        <v>596</v>
      </c>
      <c r="E38" s="734">
        <v>50113001</v>
      </c>
      <c r="F38" s="733" t="s">
        <v>661</v>
      </c>
      <c r="G38" s="732" t="s">
        <v>662</v>
      </c>
      <c r="H38" s="732">
        <v>207931</v>
      </c>
      <c r="I38" s="732">
        <v>207931</v>
      </c>
      <c r="J38" s="732" t="s">
        <v>723</v>
      </c>
      <c r="K38" s="732" t="s">
        <v>724</v>
      </c>
      <c r="L38" s="735">
        <v>26.619999999999994</v>
      </c>
      <c r="M38" s="735">
        <v>2</v>
      </c>
      <c r="N38" s="736">
        <v>53.239999999999988</v>
      </c>
    </row>
    <row r="39" spans="1:14" ht="14.45" customHeight="1" x14ac:dyDescent="0.2">
      <c r="A39" s="730" t="s">
        <v>575</v>
      </c>
      <c r="B39" s="731" t="s">
        <v>576</v>
      </c>
      <c r="C39" s="732" t="s">
        <v>595</v>
      </c>
      <c r="D39" s="733" t="s">
        <v>596</v>
      </c>
      <c r="E39" s="734">
        <v>50113001</v>
      </c>
      <c r="F39" s="733" t="s">
        <v>661</v>
      </c>
      <c r="G39" s="732" t="s">
        <v>662</v>
      </c>
      <c r="H39" s="732">
        <v>847974</v>
      </c>
      <c r="I39" s="732">
        <v>125525</v>
      </c>
      <c r="J39" s="732" t="s">
        <v>725</v>
      </c>
      <c r="K39" s="732" t="s">
        <v>726</v>
      </c>
      <c r="L39" s="735">
        <v>48.090000000000018</v>
      </c>
      <c r="M39" s="735">
        <v>1</v>
      </c>
      <c r="N39" s="736">
        <v>48.090000000000018</v>
      </c>
    </row>
    <row r="40" spans="1:14" ht="14.45" customHeight="1" x14ac:dyDescent="0.2">
      <c r="A40" s="730" t="s">
        <v>575</v>
      </c>
      <c r="B40" s="731" t="s">
        <v>576</v>
      </c>
      <c r="C40" s="732" t="s">
        <v>595</v>
      </c>
      <c r="D40" s="733" t="s">
        <v>596</v>
      </c>
      <c r="E40" s="734">
        <v>50113001</v>
      </c>
      <c r="F40" s="733" t="s">
        <v>661</v>
      </c>
      <c r="G40" s="732" t="s">
        <v>662</v>
      </c>
      <c r="H40" s="732">
        <v>169789</v>
      </c>
      <c r="I40" s="732">
        <v>69789</v>
      </c>
      <c r="J40" s="732" t="s">
        <v>727</v>
      </c>
      <c r="K40" s="732" t="s">
        <v>728</v>
      </c>
      <c r="L40" s="735">
        <v>21.880000000000003</v>
      </c>
      <c r="M40" s="735">
        <v>264</v>
      </c>
      <c r="N40" s="736">
        <v>5776.3200000000006</v>
      </c>
    </row>
    <row r="41" spans="1:14" ht="14.45" customHeight="1" x14ac:dyDescent="0.2">
      <c r="A41" s="730" t="s">
        <v>575</v>
      </c>
      <c r="B41" s="731" t="s">
        <v>576</v>
      </c>
      <c r="C41" s="732" t="s">
        <v>595</v>
      </c>
      <c r="D41" s="733" t="s">
        <v>596</v>
      </c>
      <c r="E41" s="734">
        <v>50113001</v>
      </c>
      <c r="F41" s="733" t="s">
        <v>661</v>
      </c>
      <c r="G41" s="732" t="s">
        <v>662</v>
      </c>
      <c r="H41" s="732">
        <v>10561</v>
      </c>
      <c r="I41" s="732">
        <v>10561</v>
      </c>
      <c r="J41" s="732" t="s">
        <v>729</v>
      </c>
      <c r="K41" s="732" t="s">
        <v>730</v>
      </c>
      <c r="L41" s="735">
        <v>250.80000000000004</v>
      </c>
      <c r="M41" s="735">
        <v>7</v>
      </c>
      <c r="N41" s="736">
        <v>1755.6000000000004</v>
      </c>
    </row>
    <row r="42" spans="1:14" ht="14.45" customHeight="1" x14ac:dyDescent="0.2">
      <c r="A42" s="730" t="s">
        <v>575</v>
      </c>
      <c r="B42" s="731" t="s">
        <v>576</v>
      </c>
      <c r="C42" s="732" t="s">
        <v>595</v>
      </c>
      <c r="D42" s="733" t="s">
        <v>596</v>
      </c>
      <c r="E42" s="734">
        <v>50113001</v>
      </c>
      <c r="F42" s="733" t="s">
        <v>661</v>
      </c>
      <c r="G42" s="732" t="s">
        <v>662</v>
      </c>
      <c r="H42" s="732">
        <v>110555</v>
      </c>
      <c r="I42" s="732">
        <v>10555</v>
      </c>
      <c r="J42" s="732" t="s">
        <v>729</v>
      </c>
      <c r="K42" s="732" t="s">
        <v>731</v>
      </c>
      <c r="L42" s="735">
        <v>283.92500000000001</v>
      </c>
      <c r="M42" s="735">
        <v>2</v>
      </c>
      <c r="N42" s="736">
        <v>567.85</v>
      </c>
    </row>
    <row r="43" spans="1:14" ht="14.45" customHeight="1" x14ac:dyDescent="0.2">
      <c r="A43" s="730" t="s">
        <v>575</v>
      </c>
      <c r="B43" s="731" t="s">
        <v>576</v>
      </c>
      <c r="C43" s="732" t="s">
        <v>595</v>
      </c>
      <c r="D43" s="733" t="s">
        <v>596</v>
      </c>
      <c r="E43" s="734">
        <v>50113001</v>
      </c>
      <c r="F43" s="733" t="s">
        <v>661</v>
      </c>
      <c r="G43" s="732" t="s">
        <v>662</v>
      </c>
      <c r="H43" s="732">
        <v>173322</v>
      </c>
      <c r="I43" s="732">
        <v>173322</v>
      </c>
      <c r="J43" s="732" t="s">
        <v>732</v>
      </c>
      <c r="K43" s="732" t="s">
        <v>733</v>
      </c>
      <c r="L43" s="735">
        <v>803.65999999999985</v>
      </c>
      <c r="M43" s="735">
        <v>12</v>
      </c>
      <c r="N43" s="736">
        <v>9643.9199999999983</v>
      </c>
    </row>
    <row r="44" spans="1:14" ht="14.45" customHeight="1" x14ac:dyDescent="0.2">
      <c r="A44" s="730" t="s">
        <v>575</v>
      </c>
      <c r="B44" s="731" t="s">
        <v>576</v>
      </c>
      <c r="C44" s="732" t="s">
        <v>595</v>
      </c>
      <c r="D44" s="733" t="s">
        <v>596</v>
      </c>
      <c r="E44" s="734">
        <v>50113001</v>
      </c>
      <c r="F44" s="733" t="s">
        <v>661</v>
      </c>
      <c r="G44" s="732" t="s">
        <v>662</v>
      </c>
      <c r="H44" s="732">
        <v>173367</v>
      </c>
      <c r="I44" s="732">
        <v>173367</v>
      </c>
      <c r="J44" s="732" t="s">
        <v>734</v>
      </c>
      <c r="K44" s="732" t="s">
        <v>735</v>
      </c>
      <c r="L44" s="735">
        <v>1035.6499999999999</v>
      </c>
      <c r="M44" s="735">
        <v>3</v>
      </c>
      <c r="N44" s="736">
        <v>3106.95</v>
      </c>
    </row>
    <row r="45" spans="1:14" ht="14.45" customHeight="1" x14ac:dyDescent="0.2">
      <c r="A45" s="730" t="s">
        <v>575</v>
      </c>
      <c r="B45" s="731" t="s">
        <v>576</v>
      </c>
      <c r="C45" s="732" t="s">
        <v>595</v>
      </c>
      <c r="D45" s="733" t="s">
        <v>596</v>
      </c>
      <c r="E45" s="734">
        <v>50113001</v>
      </c>
      <c r="F45" s="733" t="s">
        <v>661</v>
      </c>
      <c r="G45" s="732" t="s">
        <v>662</v>
      </c>
      <c r="H45" s="732">
        <v>173394</v>
      </c>
      <c r="I45" s="732">
        <v>173394</v>
      </c>
      <c r="J45" s="732" t="s">
        <v>736</v>
      </c>
      <c r="K45" s="732" t="s">
        <v>737</v>
      </c>
      <c r="L45" s="735">
        <v>423.72</v>
      </c>
      <c r="M45" s="735">
        <v>8</v>
      </c>
      <c r="N45" s="736">
        <v>3389.76</v>
      </c>
    </row>
    <row r="46" spans="1:14" ht="14.45" customHeight="1" x14ac:dyDescent="0.2">
      <c r="A46" s="730" t="s">
        <v>575</v>
      </c>
      <c r="B46" s="731" t="s">
        <v>576</v>
      </c>
      <c r="C46" s="732" t="s">
        <v>595</v>
      </c>
      <c r="D46" s="733" t="s">
        <v>596</v>
      </c>
      <c r="E46" s="734">
        <v>50113001</v>
      </c>
      <c r="F46" s="733" t="s">
        <v>661</v>
      </c>
      <c r="G46" s="732" t="s">
        <v>662</v>
      </c>
      <c r="H46" s="732">
        <v>187822</v>
      </c>
      <c r="I46" s="732">
        <v>87822</v>
      </c>
      <c r="J46" s="732" t="s">
        <v>738</v>
      </c>
      <c r="K46" s="732" t="s">
        <v>739</v>
      </c>
      <c r="L46" s="735">
        <v>1301.03</v>
      </c>
      <c r="M46" s="735">
        <v>4</v>
      </c>
      <c r="N46" s="736">
        <v>5204.12</v>
      </c>
    </row>
    <row r="47" spans="1:14" ht="14.45" customHeight="1" x14ac:dyDescent="0.2">
      <c r="A47" s="730" t="s">
        <v>575</v>
      </c>
      <c r="B47" s="731" t="s">
        <v>576</v>
      </c>
      <c r="C47" s="732" t="s">
        <v>595</v>
      </c>
      <c r="D47" s="733" t="s">
        <v>596</v>
      </c>
      <c r="E47" s="734">
        <v>50113001</v>
      </c>
      <c r="F47" s="733" t="s">
        <v>661</v>
      </c>
      <c r="G47" s="732" t="s">
        <v>662</v>
      </c>
      <c r="H47" s="732">
        <v>188202</v>
      </c>
      <c r="I47" s="732">
        <v>188202</v>
      </c>
      <c r="J47" s="732" t="s">
        <v>740</v>
      </c>
      <c r="K47" s="732" t="s">
        <v>741</v>
      </c>
      <c r="L47" s="735">
        <v>78.55</v>
      </c>
      <c r="M47" s="735">
        <v>1</v>
      </c>
      <c r="N47" s="736">
        <v>78.55</v>
      </c>
    </row>
    <row r="48" spans="1:14" ht="14.45" customHeight="1" x14ac:dyDescent="0.2">
      <c r="A48" s="730" t="s">
        <v>575</v>
      </c>
      <c r="B48" s="731" t="s">
        <v>576</v>
      </c>
      <c r="C48" s="732" t="s">
        <v>595</v>
      </c>
      <c r="D48" s="733" t="s">
        <v>596</v>
      </c>
      <c r="E48" s="734">
        <v>50113001</v>
      </c>
      <c r="F48" s="733" t="s">
        <v>661</v>
      </c>
      <c r="G48" s="732" t="s">
        <v>662</v>
      </c>
      <c r="H48" s="732">
        <v>185060</v>
      </c>
      <c r="I48" s="732">
        <v>85060</v>
      </c>
      <c r="J48" s="732" t="s">
        <v>742</v>
      </c>
      <c r="K48" s="732" t="s">
        <v>743</v>
      </c>
      <c r="L48" s="735">
        <v>66.11</v>
      </c>
      <c r="M48" s="735">
        <v>2</v>
      </c>
      <c r="N48" s="736">
        <v>132.22</v>
      </c>
    </row>
    <row r="49" spans="1:14" ht="14.45" customHeight="1" x14ac:dyDescent="0.2">
      <c r="A49" s="730" t="s">
        <v>575</v>
      </c>
      <c r="B49" s="731" t="s">
        <v>576</v>
      </c>
      <c r="C49" s="732" t="s">
        <v>595</v>
      </c>
      <c r="D49" s="733" t="s">
        <v>596</v>
      </c>
      <c r="E49" s="734">
        <v>50113001</v>
      </c>
      <c r="F49" s="733" t="s">
        <v>661</v>
      </c>
      <c r="G49" s="732" t="s">
        <v>662</v>
      </c>
      <c r="H49" s="732">
        <v>140275</v>
      </c>
      <c r="I49" s="732">
        <v>40275</v>
      </c>
      <c r="J49" s="732" t="s">
        <v>744</v>
      </c>
      <c r="K49" s="732" t="s">
        <v>745</v>
      </c>
      <c r="L49" s="735">
        <v>149.23999999999998</v>
      </c>
      <c r="M49" s="735">
        <v>1</v>
      </c>
      <c r="N49" s="736">
        <v>149.23999999999998</v>
      </c>
    </row>
    <row r="50" spans="1:14" ht="14.45" customHeight="1" x14ac:dyDescent="0.2">
      <c r="A50" s="730" t="s">
        <v>575</v>
      </c>
      <c r="B50" s="731" t="s">
        <v>576</v>
      </c>
      <c r="C50" s="732" t="s">
        <v>595</v>
      </c>
      <c r="D50" s="733" t="s">
        <v>596</v>
      </c>
      <c r="E50" s="734">
        <v>50113001</v>
      </c>
      <c r="F50" s="733" t="s">
        <v>661</v>
      </c>
      <c r="G50" s="732" t="s">
        <v>662</v>
      </c>
      <c r="H50" s="732">
        <v>176496</v>
      </c>
      <c r="I50" s="732">
        <v>76496</v>
      </c>
      <c r="J50" s="732" t="s">
        <v>746</v>
      </c>
      <c r="K50" s="732" t="s">
        <v>747</v>
      </c>
      <c r="L50" s="735">
        <v>125.42999999999998</v>
      </c>
      <c r="M50" s="735">
        <v>89</v>
      </c>
      <c r="N50" s="736">
        <v>11163.269999999999</v>
      </c>
    </row>
    <row r="51" spans="1:14" ht="14.45" customHeight="1" x14ac:dyDescent="0.2">
      <c r="A51" s="730" t="s">
        <v>575</v>
      </c>
      <c r="B51" s="731" t="s">
        <v>576</v>
      </c>
      <c r="C51" s="732" t="s">
        <v>595</v>
      </c>
      <c r="D51" s="733" t="s">
        <v>596</v>
      </c>
      <c r="E51" s="734">
        <v>50113001</v>
      </c>
      <c r="F51" s="733" t="s">
        <v>661</v>
      </c>
      <c r="G51" s="732" t="s">
        <v>662</v>
      </c>
      <c r="H51" s="732">
        <v>162320</v>
      </c>
      <c r="I51" s="732">
        <v>62320</v>
      </c>
      <c r="J51" s="732" t="s">
        <v>748</v>
      </c>
      <c r="K51" s="732" t="s">
        <v>749</v>
      </c>
      <c r="L51" s="735">
        <v>80.446666666666658</v>
      </c>
      <c r="M51" s="735">
        <v>15</v>
      </c>
      <c r="N51" s="736">
        <v>1206.6999999999998</v>
      </c>
    </row>
    <row r="52" spans="1:14" ht="14.45" customHeight="1" x14ac:dyDescent="0.2">
      <c r="A52" s="730" t="s">
        <v>575</v>
      </c>
      <c r="B52" s="731" t="s">
        <v>576</v>
      </c>
      <c r="C52" s="732" t="s">
        <v>595</v>
      </c>
      <c r="D52" s="733" t="s">
        <v>596</v>
      </c>
      <c r="E52" s="734">
        <v>50113001</v>
      </c>
      <c r="F52" s="733" t="s">
        <v>661</v>
      </c>
      <c r="G52" s="732" t="s">
        <v>662</v>
      </c>
      <c r="H52" s="732">
        <v>162317</v>
      </c>
      <c r="I52" s="732">
        <v>62317</v>
      </c>
      <c r="J52" s="732" t="s">
        <v>750</v>
      </c>
      <c r="K52" s="732" t="s">
        <v>751</v>
      </c>
      <c r="L52" s="735">
        <v>285.99999999999994</v>
      </c>
      <c r="M52" s="735">
        <v>1</v>
      </c>
      <c r="N52" s="736">
        <v>285.99999999999994</v>
      </c>
    </row>
    <row r="53" spans="1:14" ht="14.45" customHeight="1" x14ac:dyDescent="0.2">
      <c r="A53" s="730" t="s">
        <v>575</v>
      </c>
      <c r="B53" s="731" t="s">
        <v>576</v>
      </c>
      <c r="C53" s="732" t="s">
        <v>595</v>
      </c>
      <c r="D53" s="733" t="s">
        <v>596</v>
      </c>
      <c r="E53" s="734">
        <v>50113001</v>
      </c>
      <c r="F53" s="733" t="s">
        <v>661</v>
      </c>
      <c r="G53" s="732" t="s">
        <v>680</v>
      </c>
      <c r="H53" s="732">
        <v>231703</v>
      </c>
      <c r="I53" s="732">
        <v>231703</v>
      </c>
      <c r="J53" s="732" t="s">
        <v>752</v>
      </c>
      <c r="K53" s="732" t="s">
        <v>753</v>
      </c>
      <c r="L53" s="735">
        <v>88.34</v>
      </c>
      <c r="M53" s="735">
        <v>30</v>
      </c>
      <c r="N53" s="736">
        <v>2650.2000000000003</v>
      </c>
    </row>
    <row r="54" spans="1:14" ht="14.45" customHeight="1" x14ac:dyDescent="0.2">
      <c r="A54" s="730" t="s">
        <v>575</v>
      </c>
      <c r="B54" s="731" t="s">
        <v>576</v>
      </c>
      <c r="C54" s="732" t="s">
        <v>595</v>
      </c>
      <c r="D54" s="733" t="s">
        <v>596</v>
      </c>
      <c r="E54" s="734">
        <v>50113001</v>
      </c>
      <c r="F54" s="733" t="s">
        <v>661</v>
      </c>
      <c r="G54" s="732" t="s">
        <v>680</v>
      </c>
      <c r="H54" s="732">
        <v>231687</v>
      </c>
      <c r="I54" s="732">
        <v>231687</v>
      </c>
      <c r="J54" s="732" t="s">
        <v>754</v>
      </c>
      <c r="K54" s="732" t="s">
        <v>755</v>
      </c>
      <c r="L54" s="735">
        <v>204.69000000000003</v>
      </c>
      <c r="M54" s="735">
        <v>1</v>
      </c>
      <c r="N54" s="736">
        <v>204.69000000000003</v>
      </c>
    </row>
    <row r="55" spans="1:14" ht="14.45" customHeight="1" x14ac:dyDescent="0.2">
      <c r="A55" s="730" t="s">
        <v>575</v>
      </c>
      <c r="B55" s="731" t="s">
        <v>576</v>
      </c>
      <c r="C55" s="732" t="s">
        <v>595</v>
      </c>
      <c r="D55" s="733" t="s">
        <v>596</v>
      </c>
      <c r="E55" s="734">
        <v>50113001</v>
      </c>
      <c r="F55" s="733" t="s">
        <v>661</v>
      </c>
      <c r="G55" s="732" t="s">
        <v>662</v>
      </c>
      <c r="H55" s="732">
        <v>191730</v>
      </c>
      <c r="I55" s="732">
        <v>191730</v>
      </c>
      <c r="J55" s="732" t="s">
        <v>756</v>
      </c>
      <c r="K55" s="732" t="s">
        <v>757</v>
      </c>
      <c r="L55" s="735">
        <v>227.70000000000002</v>
      </c>
      <c r="M55" s="735">
        <v>4</v>
      </c>
      <c r="N55" s="736">
        <v>910.80000000000007</v>
      </c>
    </row>
    <row r="56" spans="1:14" ht="14.45" customHeight="1" x14ac:dyDescent="0.2">
      <c r="A56" s="730" t="s">
        <v>575</v>
      </c>
      <c r="B56" s="731" t="s">
        <v>576</v>
      </c>
      <c r="C56" s="732" t="s">
        <v>595</v>
      </c>
      <c r="D56" s="733" t="s">
        <v>596</v>
      </c>
      <c r="E56" s="734">
        <v>50113001</v>
      </c>
      <c r="F56" s="733" t="s">
        <v>661</v>
      </c>
      <c r="G56" s="732" t="s">
        <v>662</v>
      </c>
      <c r="H56" s="732">
        <v>191729</v>
      </c>
      <c r="I56" s="732">
        <v>191729</v>
      </c>
      <c r="J56" s="732" t="s">
        <v>756</v>
      </c>
      <c r="K56" s="732" t="s">
        <v>758</v>
      </c>
      <c r="L56" s="735">
        <v>91.839999999999989</v>
      </c>
      <c r="M56" s="735">
        <v>1</v>
      </c>
      <c r="N56" s="736">
        <v>91.839999999999989</v>
      </c>
    </row>
    <row r="57" spans="1:14" ht="14.45" customHeight="1" x14ac:dyDescent="0.2">
      <c r="A57" s="730" t="s">
        <v>575</v>
      </c>
      <c r="B57" s="731" t="s">
        <v>576</v>
      </c>
      <c r="C57" s="732" t="s">
        <v>595</v>
      </c>
      <c r="D57" s="733" t="s">
        <v>596</v>
      </c>
      <c r="E57" s="734">
        <v>50113001</v>
      </c>
      <c r="F57" s="733" t="s">
        <v>661</v>
      </c>
      <c r="G57" s="732" t="s">
        <v>662</v>
      </c>
      <c r="H57" s="732">
        <v>993603</v>
      </c>
      <c r="I57" s="732">
        <v>0</v>
      </c>
      <c r="J57" s="732" t="s">
        <v>759</v>
      </c>
      <c r="K57" s="732" t="s">
        <v>329</v>
      </c>
      <c r="L57" s="735">
        <v>228.83473684210526</v>
      </c>
      <c r="M57" s="735">
        <v>38</v>
      </c>
      <c r="N57" s="736">
        <v>8695.7199999999993</v>
      </c>
    </row>
    <row r="58" spans="1:14" ht="14.45" customHeight="1" x14ac:dyDescent="0.2">
      <c r="A58" s="730" t="s">
        <v>575</v>
      </c>
      <c r="B58" s="731" t="s">
        <v>576</v>
      </c>
      <c r="C58" s="732" t="s">
        <v>595</v>
      </c>
      <c r="D58" s="733" t="s">
        <v>596</v>
      </c>
      <c r="E58" s="734">
        <v>50113001</v>
      </c>
      <c r="F58" s="733" t="s">
        <v>661</v>
      </c>
      <c r="G58" s="732" t="s">
        <v>662</v>
      </c>
      <c r="H58" s="732">
        <v>204603</v>
      </c>
      <c r="I58" s="732">
        <v>204603</v>
      </c>
      <c r="J58" s="732" t="s">
        <v>760</v>
      </c>
      <c r="K58" s="732" t="s">
        <v>761</v>
      </c>
      <c r="L58" s="735">
        <v>770</v>
      </c>
      <c r="M58" s="735">
        <v>114</v>
      </c>
      <c r="N58" s="736">
        <v>87780</v>
      </c>
    </row>
    <row r="59" spans="1:14" ht="14.45" customHeight="1" x14ac:dyDescent="0.2">
      <c r="A59" s="730" t="s">
        <v>575</v>
      </c>
      <c r="B59" s="731" t="s">
        <v>576</v>
      </c>
      <c r="C59" s="732" t="s">
        <v>595</v>
      </c>
      <c r="D59" s="733" t="s">
        <v>596</v>
      </c>
      <c r="E59" s="734">
        <v>50113001</v>
      </c>
      <c r="F59" s="733" t="s">
        <v>661</v>
      </c>
      <c r="G59" s="732" t="s">
        <v>680</v>
      </c>
      <c r="H59" s="732">
        <v>233600</v>
      </c>
      <c r="I59" s="732">
        <v>233600</v>
      </c>
      <c r="J59" s="732" t="s">
        <v>762</v>
      </c>
      <c r="K59" s="732" t="s">
        <v>763</v>
      </c>
      <c r="L59" s="735">
        <v>52.239999999999995</v>
      </c>
      <c r="M59" s="735">
        <v>1</v>
      </c>
      <c r="N59" s="736">
        <v>52.239999999999995</v>
      </c>
    </row>
    <row r="60" spans="1:14" ht="14.45" customHeight="1" x14ac:dyDescent="0.2">
      <c r="A60" s="730" t="s">
        <v>575</v>
      </c>
      <c r="B60" s="731" t="s">
        <v>576</v>
      </c>
      <c r="C60" s="732" t="s">
        <v>595</v>
      </c>
      <c r="D60" s="733" t="s">
        <v>596</v>
      </c>
      <c r="E60" s="734">
        <v>50113001</v>
      </c>
      <c r="F60" s="733" t="s">
        <v>661</v>
      </c>
      <c r="G60" s="732" t="s">
        <v>662</v>
      </c>
      <c r="H60" s="732">
        <v>207938</v>
      </c>
      <c r="I60" s="732">
        <v>207938</v>
      </c>
      <c r="J60" s="732" t="s">
        <v>764</v>
      </c>
      <c r="K60" s="732" t="s">
        <v>765</v>
      </c>
      <c r="L60" s="735">
        <v>153.22999999999993</v>
      </c>
      <c r="M60" s="735">
        <v>1</v>
      </c>
      <c r="N60" s="736">
        <v>153.22999999999993</v>
      </c>
    </row>
    <row r="61" spans="1:14" ht="14.45" customHeight="1" x14ac:dyDescent="0.2">
      <c r="A61" s="730" t="s">
        <v>575</v>
      </c>
      <c r="B61" s="731" t="s">
        <v>576</v>
      </c>
      <c r="C61" s="732" t="s">
        <v>595</v>
      </c>
      <c r="D61" s="733" t="s">
        <v>596</v>
      </c>
      <c r="E61" s="734">
        <v>50113001</v>
      </c>
      <c r="F61" s="733" t="s">
        <v>661</v>
      </c>
      <c r="G61" s="732" t="s">
        <v>662</v>
      </c>
      <c r="H61" s="732">
        <v>850607</v>
      </c>
      <c r="I61" s="732">
        <v>0</v>
      </c>
      <c r="J61" s="732" t="s">
        <v>766</v>
      </c>
      <c r="K61" s="732" t="s">
        <v>329</v>
      </c>
      <c r="L61" s="735">
        <v>75.890000000000015</v>
      </c>
      <c r="M61" s="735">
        <v>1</v>
      </c>
      <c r="N61" s="736">
        <v>75.890000000000015</v>
      </c>
    </row>
    <row r="62" spans="1:14" ht="14.45" customHeight="1" x14ac:dyDescent="0.2">
      <c r="A62" s="730" t="s">
        <v>575</v>
      </c>
      <c r="B62" s="731" t="s">
        <v>576</v>
      </c>
      <c r="C62" s="732" t="s">
        <v>595</v>
      </c>
      <c r="D62" s="733" t="s">
        <v>596</v>
      </c>
      <c r="E62" s="734">
        <v>50113001</v>
      </c>
      <c r="F62" s="733" t="s">
        <v>661</v>
      </c>
      <c r="G62" s="732" t="s">
        <v>662</v>
      </c>
      <c r="H62" s="732">
        <v>159392</v>
      </c>
      <c r="I62" s="732">
        <v>59392</v>
      </c>
      <c r="J62" s="732" t="s">
        <v>767</v>
      </c>
      <c r="K62" s="732" t="s">
        <v>768</v>
      </c>
      <c r="L62" s="735">
        <v>84.002631578947373</v>
      </c>
      <c r="M62" s="735">
        <v>76</v>
      </c>
      <c r="N62" s="736">
        <v>6384.2</v>
      </c>
    </row>
    <row r="63" spans="1:14" ht="14.45" customHeight="1" x14ac:dyDescent="0.2">
      <c r="A63" s="730" t="s">
        <v>575</v>
      </c>
      <c r="B63" s="731" t="s">
        <v>576</v>
      </c>
      <c r="C63" s="732" t="s">
        <v>595</v>
      </c>
      <c r="D63" s="733" t="s">
        <v>596</v>
      </c>
      <c r="E63" s="734">
        <v>50113001</v>
      </c>
      <c r="F63" s="733" t="s">
        <v>661</v>
      </c>
      <c r="G63" s="732" t="s">
        <v>662</v>
      </c>
      <c r="H63" s="732">
        <v>241571</v>
      </c>
      <c r="I63" s="732">
        <v>241571</v>
      </c>
      <c r="J63" s="732" t="s">
        <v>769</v>
      </c>
      <c r="K63" s="732" t="s">
        <v>770</v>
      </c>
      <c r="L63" s="735">
        <v>47.120000000000005</v>
      </c>
      <c r="M63" s="735">
        <v>10</v>
      </c>
      <c r="N63" s="736">
        <v>471.20000000000005</v>
      </c>
    </row>
    <row r="64" spans="1:14" ht="14.45" customHeight="1" x14ac:dyDescent="0.2">
      <c r="A64" s="730" t="s">
        <v>575</v>
      </c>
      <c r="B64" s="731" t="s">
        <v>576</v>
      </c>
      <c r="C64" s="732" t="s">
        <v>595</v>
      </c>
      <c r="D64" s="733" t="s">
        <v>596</v>
      </c>
      <c r="E64" s="734">
        <v>50113001</v>
      </c>
      <c r="F64" s="733" t="s">
        <v>661</v>
      </c>
      <c r="G64" s="732" t="s">
        <v>662</v>
      </c>
      <c r="H64" s="732">
        <v>100409</v>
      </c>
      <c r="I64" s="732">
        <v>409</v>
      </c>
      <c r="J64" s="732" t="s">
        <v>771</v>
      </c>
      <c r="K64" s="732" t="s">
        <v>684</v>
      </c>
      <c r="L64" s="735">
        <v>79.669999999999987</v>
      </c>
      <c r="M64" s="735">
        <v>56</v>
      </c>
      <c r="N64" s="736">
        <v>4461.5199999999995</v>
      </c>
    </row>
    <row r="65" spans="1:14" ht="14.45" customHeight="1" x14ac:dyDescent="0.2">
      <c r="A65" s="730" t="s">
        <v>575</v>
      </c>
      <c r="B65" s="731" t="s">
        <v>576</v>
      </c>
      <c r="C65" s="732" t="s">
        <v>595</v>
      </c>
      <c r="D65" s="733" t="s">
        <v>596</v>
      </c>
      <c r="E65" s="734">
        <v>50113001</v>
      </c>
      <c r="F65" s="733" t="s">
        <v>661</v>
      </c>
      <c r="G65" s="732" t="s">
        <v>662</v>
      </c>
      <c r="H65" s="732">
        <v>137275</v>
      </c>
      <c r="I65" s="732">
        <v>137275</v>
      </c>
      <c r="J65" s="732" t="s">
        <v>772</v>
      </c>
      <c r="K65" s="732" t="s">
        <v>773</v>
      </c>
      <c r="L65" s="735">
        <v>1054.6500000000001</v>
      </c>
      <c r="M65" s="735">
        <v>2</v>
      </c>
      <c r="N65" s="736">
        <v>2109.3000000000002</v>
      </c>
    </row>
    <row r="66" spans="1:14" ht="14.45" customHeight="1" x14ac:dyDescent="0.2">
      <c r="A66" s="730" t="s">
        <v>575</v>
      </c>
      <c r="B66" s="731" t="s">
        <v>576</v>
      </c>
      <c r="C66" s="732" t="s">
        <v>595</v>
      </c>
      <c r="D66" s="733" t="s">
        <v>596</v>
      </c>
      <c r="E66" s="734">
        <v>50113001</v>
      </c>
      <c r="F66" s="733" t="s">
        <v>661</v>
      </c>
      <c r="G66" s="732" t="s">
        <v>662</v>
      </c>
      <c r="H66" s="732">
        <v>196963</v>
      </c>
      <c r="I66" s="732">
        <v>96963</v>
      </c>
      <c r="J66" s="732" t="s">
        <v>774</v>
      </c>
      <c r="K66" s="732" t="s">
        <v>775</v>
      </c>
      <c r="L66" s="735">
        <v>375.88</v>
      </c>
      <c r="M66" s="735">
        <v>1</v>
      </c>
      <c r="N66" s="736">
        <v>375.88</v>
      </c>
    </row>
    <row r="67" spans="1:14" ht="14.45" customHeight="1" x14ac:dyDescent="0.2">
      <c r="A67" s="730" t="s">
        <v>575</v>
      </c>
      <c r="B67" s="731" t="s">
        <v>576</v>
      </c>
      <c r="C67" s="732" t="s">
        <v>595</v>
      </c>
      <c r="D67" s="733" t="s">
        <v>596</v>
      </c>
      <c r="E67" s="734">
        <v>50113001</v>
      </c>
      <c r="F67" s="733" t="s">
        <v>661</v>
      </c>
      <c r="G67" s="732" t="s">
        <v>662</v>
      </c>
      <c r="H67" s="732">
        <v>850642</v>
      </c>
      <c r="I67" s="732">
        <v>169673</v>
      </c>
      <c r="J67" s="732" t="s">
        <v>776</v>
      </c>
      <c r="K67" s="732" t="s">
        <v>777</v>
      </c>
      <c r="L67" s="735">
        <v>138.94999999999996</v>
      </c>
      <c r="M67" s="735">
        <v>1</v>
      </c>
      <c r="N67" s="736">
        <v>138.94999999999996</v>
      </c>
    </row>
    <row r="68" spans="1:14" ht="14.45" customHeight="1" x14ac:dyDescent="0.2">
      <c r="A68" s="730" t="s">
        <v>575</v>
      </c>
      <c r="B68" s="731" t="s">
        <v>576</v>
      </c>
      <c r="C68" s="732" t="s">
        <v>595</v>
      </c>
      <c r="D68" s="733" t="s">
        <v>596</v>
      </c>
      <c r="E68" s="734">
        <v>50113001</v>
      </c>
      <c r="F68" s="733" t="s">
        <v>661</v>
      </c>
      <c r="G68" s="732" t="s">
        <v>662</v>
      </c>
      <c r="H68" s="732">
        <v>187814</v>
      </c>
      <c r="I68" s="732">
        <v>87814</v>
      </c>
      <c r="J68" s="732" t="s">
        <v>669</v>
      </c>
      <c r="K68" s="732" t="s">
        <v>670</v>
      </c>
      <c r="L68" s="735">
        <v>535.03</v>
      </c>
      <c r="M68" s="735">
        <v>3</v>
      </c>
      <c r="N68" s="736">
        <v>1605.09</v>
      </c>
    </row>
    <row r="69" spans="1:14" ht="14.45" customHeight="1" x14ac:dyDescent="0.2">
      <c r="A69" s="730" t="s">
        <v>575</v>
      </c>
      <c r="B69" s="731" t="s">
        <v>576</v>
      </c>
      <c r="C69" s="732" t="s">
        <v>595</v>
      </c>
      <c r="D69" s="733" t="s">
        <v>596</v>
      </c>
      <c r="E69" s="734">
        <v>50113001</v>
      </c>
      <c r="F69" s="733" t="s">
        <v>661</v>
      </c>
      <c r="G69" s="732" t="s">
        <v>662</v>
      </c>
      <c r="H69" s="732">
        <v>841498</v>
      </c>
      <c r="I69" s="732">
        <v>31951</v>
      </c>
      <c r="J69" s="732" t="s">
        <v>778</v>
      </c>
      <c r="K69" s="732" t="s">
        <v>779</v>
      </c>
      <c r="L69" s="735">
        <v>50.66</v>
      </c>
      <c r="M69" s="735">
        <v>1</v>
      </c>
      <c r="N69" s="736">
        <v>50.66</v>
      </c>
    </row>
    <row r="70" spans="1:14" ht="14.45" customHeight="1" x14ac:dyDescent="0.2">
      <c r="A70" s="730" t="s">
        <v>575</v>
      </c>
      <c r="B70" s="731" t="s">
        <v>576</v>
      </c>
      <c r="C70" s="732" t="s">
        <v>595</v>
      </c>
      <c r="D70" s="733" t="s">
        <v>596</v>
      </c>
      <c r="E70" s="734">
        <v>50113001</v>
      </c>
      <c r="F70" s="733" t="s">
        <v>661</v>
      </c>
      <c r="G70" s="732" t="s">
        <v>662</v>
      </c>
      <c r="H70" s="732">
        <v>843217</v>
      </c>
      <c r="I70" s="732">
        <v>9999999</v>
      </c>
      <c r="J70" s="732" t="s">
        <v>671</v>
      </c>
      <c r="K70" s="732" t="s">
        <v>672</v>
      </c>
      <c r="L70" s="735">
        <v>226.94210526315788</v>
      </c>
      <c r="M70" s="735">
        <v>38</v>
      </c>
      <c r="N70" s="736">
        <v>8623.7999999999993</v>
      </c>
    </row>
    <row r="71" spans="1:14" ht="14.45" customHeight="1" x14ac:dyDescent="0.2">
      <c r="A71" s="730" t="s">
        <v>575</v>
      </c>
      <c r="B71" s="731" t="s">
        <v>576</v>
      </c>
      <c r="C71" s="732" t="s">
        <v>595</v>
      </c>
      <c r="D71" s="733" t="s">
        <v>596</v>
      </c>
      <c r="E71" s="734">
        <v>50113001</v>
      </c>
      <c r="F71" s="733" t="s">
        <v>661</v>
      </c>
      <c r="G71" s="732" t="s">
        <v>662</v>
      </c>
      <c r="H71" s="732">
        <v>207968</v>
      </c>
      <c r="I71" s="732">
        <v>207968</v>
      </c>
      <c r="J71" s="732" t="s">
        <v>780</v>
      </c>
      <c r="K71" s="732" t="s">
        <v>781</v>
      </c>
      <c r="L71" s="735">
        <v>41.1</v>
      </c>
      <c r="M71" s="735">
        <v>3</v>
      </c>
      <c r="N71" s="736">
        <v>123.30000000000001</v>
      </c>
    </row>
    <row r="72" spans="1:14" ht="14.45" customHeight="1" x14ac:dyDescent="0.2">
      <c r="A72" s="730" t="s">
        <v>575</v>
      </c>
      <c r="B72" s="731" t="s">
        <v>576</v>
      </c>
      <c r="C72" s="732" t="s">
        <v>595</v>
      </c>
      <c r="D72" s="733" t="s">
        <v>596</v>
      </c>
      <c r="E72" s="734">
        <v>50113001</v>
      </c>
      <c r="F72" s="733" t="s">
        <v>661</v>
      </c>
      <c r="G72" s="732" t="s">
        <v>662</v>
      </c>
      <c r="H72" s="732">
        <v>207814</v>
      </c>
      <c r="I72" s="732">
        <v>207814</v>
      </c>
      <c r="J72" s="732" t="s">
        <v>782</v>
      </c>
      <c r="K72" s="732" t="s">
        <v>783</v>
      </c>
      <c r="L72" s="735">
        <v>45.56</v>
      </c>
      <c r="M72" s="735">
        <v>1</v>
      </c>
      <c r="N72" s="736">
        <v>45.56</v>
      </c>
    </row>
    <row r="73" spans="1:14" ht="14.45" customHeight="1" x14ac:dyDescent="0.2">
      <c r="A73" s="730" t="s">
        <v>575</v>
      </c>
      <c r="B73" s="731" t="s">
        <v>576</v>
      </c>
      <c r="C73" s="732" t="s">
        <v>595</v>
      </c>
      <c r="D73" s="733" t="s">
        <v>596</v>
      </c>
      <c r="E73" s="734">
        <v>50113001</v>
      </c>
      <c r="F73" s="733" t="s">
        <v>661</v>
      </c>
      <c r="G73" s="732" t="s">
        <v>662</v>
      </c>
      <c r="H73" s="732">
        <v>230053</v>
      </c>
      <c r="I73" s="732">
        <v>230053</v>
      </c>
      <c r="J73" s="732" t="s">
        <v>784</v>
      </c>
      <c r="K73" s="732" t="s">
        <v>785</v>
      </c>
      <c r="L73" s="735">
        <v>126.62</v>
      </c>
      <c r="M73" s="735">
        <v>4</v>
      </c>
      <c r="N73" s="736">
        <v>506.48</v>
      </c>
    </row>
    <row r="74" spans="1:14" ht="14.45" customHeight="1" x14ac:dyDescent="0.2">
      <c r="A74" s="730" t="s">
        <v>575</v>
      </c>
      <c r="B74" s="731" t="s">
        <v>576</v>
      </c>
      <c r="C74" s="732" t="s">
        <v>595</v>
      </c>
      <c r="D74" s="733" t="s">
        <v>596</v>
      </c>
      <c r="E74" s="734">
        <v>50113001</v>
      </c>
      <c r="F74" s="733" t="s">
        <v>661</v>
      </c>
      <c r="G74" s="732" t="s">
        <v>662</v>
      </c>
      <c r="H74" s="732">
        <v>230051</v>
      </c>
      <c r="I74" s="732">
        <v>230051</v>
      </c>
      <c r="J74" s="732" t="s">
        <v>786</v>
      </c>
      <c r="K74" s="732" t="s">
        <v>787</v>
      </c>
      <c r="L74" s="735">
        <v>53.110000000000014</v>
      </c>
      <c r="M74" s="735">
        <v>6</v>
      </c>
      <c r="N74" s="736">
        <v>318.66000000000008</v>
      </c>
    </row>
    <row r="75" spans="1:14" ht="14.45" customHeight="1" x14ac:dyDescent="0.2">
      <c r="A75" s="730" t="s">
        <v>575</v>
      </c>
      <c r="B75" s="731" t="s">
        <v>576</v>
      </c>
      <c r="C75" s="732" t="s">
        <v>595</v>
      </c>
      <c r="D75" s="733" t="s">
        <v>596</v>
      </c>
      <c r="E75" s="734">
        <v>50113001</v>
      </c>
      <c r="F75" s="733" t="s">
        <v>661</v>
      </c>
      <c r="G75" s="732" t="s">
        <v>662</v>
      </c>
      <c r="H75" s="732">
        <v>150660</v>
      </c>
      <c r="I75" s="732">
        <v>150660</v>
      </c>
      <c r="J75" s="732" t="s">
        <v>788</v>
      </c>
      <c r="K75" s="732" t="s">
        <v>789</v>
      </c>
      <c r="L75" s="735">
        <v>793.25421052631566</v>
      </c>
      <c r="M75" s="735">
        <v>19</v>
      </c>
      <c r="N75" s="736">
        <v>15071.829999999998</v>
      </c>
    </row>
    <row r="76" spans="1:14" ht="14.45" customHeight="1" x14ac:dyDescent="0.2">
      <c r="A76" s="730" t="s">
        <v>575</v>
      </c>
      <c r="B76" s="731" t="s">
        <v>576</v>
      </c>
      <c r="C76" s="732" t="s">
        <v>595</v>
      </c>
      <c r="D76" s="733" t="s">
        <v>596</v>
      </c>
      <c r="E76" s="734">
        <v>50113001</v>
      </c>
      <c r="F76" s="733" t="s">
        <v>661</v>
      </c>
      <c r="G76" s="732" t="s">
        <v>662</v>
      </c>
      <c r="H76" s="732">
        <v>145981</v>
      </c>
      <c r="I76" s="732">
        <v>45981</v>
      </c>
      <c r="J76" s="732" t="s">
        <v>790</v>
      </c>
      <c r="K76" s="732" t="s">
        <v>791</v>
      </c>
      <c r="L76" s="735">
        <v>1572.9119999999998</v>
      </c>
      <c r="M76" s="735">
        <v>10</v>
      </c>
      <c r="N76" s="736">
        <v>15729.119999999999</v>
      </c>
    </row>
    <row r="77" spans="1:14" ht="14.45" customHeight="1" x14ac:dyDescent="0.2">
      <c r="A77" s="730" t="s">
        <v>575</v>
      </c>
      <c r="B77" s="731" t="s">
        <v>576</v>
      </c>
      <c r="C77" s="732" t="s">
        <v>595</v>
      </c>
      <c r="D77" s="733" t="s">
        <v>596</v>
      </c>
      <c r="E77" s="734">
        <v>50113001</v>
      </c>
      <c r="F77" s="733" t="s">
        <v>661</v>
      </c>
      <c r="G77" s="732" t="s">
        <v>662</v>
      </c>
      <c r="H77" s="732">
        <v>848477</v>
      </c>
      <c r="I77" s="732">
        <v>124346</v>
      </c>
      <c r="J77" s="732" t="s">
        <v>792</v>
      </c>
      <c r="K77" s="732" t="s">
        <v>793</v>
      </c>
      <c r="L77" s="735">
        <v>131.12</v>
      </c>
      <c r="M77" s="735">
        <v>3</v>
      </c>
      <c r="N77" s="736">
        <v>393.36</v>
      </c>
    </row>
    <row r="78" spans="1:14" ht="14.45" customHeight="1" x14ac:dyDescent="0.2">
      <c r="A78" s="730" t="s">
        <v>575</v>
      </c>
      <c r="B78" s="731" t="s">
        <v>576</v>
      </c>
      <c r="C78" s="732" t="s">
        <v>595</v>
      </c>
      <c r="D78" s="733" t="s">
        <v>596</v>
      </c>
      <c r="E78" s="734">
        <v>50113001</v>
      </c>
      <c r="F78" s="733" t="s">
        <v>661</v>
      </c>
      <c r="G78" s="732" t="s">
        <v>662</v>
      </c>
      <c r="H78" s="732">
        <v>238142</v>
      </c>
      <c r="I78" s="732">
        <v>238142</v>
      </c>
      <c r="J78" s="732" t="s">
        <v>794</v>
      </c>
      <c r="K78" s="732" t="s">
        <v>795</v>
      </c>
      <c r="L78" s="735">
        <v>58.839999999999996</v>
      </c>
      <c r="M78" s="735">
        <v>1</v>
      </c>
      <c r="N78" s="736">
        <v>58.839999999999996</v>
      </c>
    </row>
    <row r="79" spans="1:14" ht="14.45" customHeight="1" x14ac:dyDescent="0.2">
      <c r="A79" s="730" t="s">
        <v>575</v>
      </c>
      <c r="B79" s="731" t="s">
        <v>576</v>
      </c>
      <c r="C79" s="732" t="s">
        <v>595</v>
      </c>
      <c r="D79" s="733" t="s">
        <v>596</v>
      </c>
      <c r="E79" s="734">
        <v>50113001</v>
      </c>
      <c r="F79" s="733" t="s">
        <v>661</v>
      </c>
      <c r="G79" s="732" t="s">
        <v>662</v>
      </c>
      <c r="H79" s="732">
        <v>845595</v>
      </c>
      <c r="I79" s="732">
        <v>29957</v>
      </c>
      <c r="J79" s="732" t="s">
        <v>796</v>
      </c>
      <c r="K79" s="732" t="s">
        <v>797</v>
      </c>
      <c r="L79" s="735">
        <v>345.59999999999997</v>
      </c>
      <c r="M79" s="735">
        <v>1</v>
      </c>
      <c r="N79" s="736">
        <v>345.59999999999997</v>
      </c>
    </row>
    <row r="80" spans="1:14" ht="14.45" customHeight="1" x14ac:dyDescent="0.2">
      <c r="A80" s="730" t="s">
        <v>575</v>
      </c>
      <c r="B80" s="731" t="s">
        <v>576</v>
      </c>
      <c r="C80" s="732" t="s">
        <v>595</v>
      </c>
      <c r="D80" s="733" t="s">
        <v>596</v>
      </c>
      <c r="E80" s="734">
        <v>50113001</v>
      </c>
      <c r="F80" s="733" t="s">
        <v>661</v>
      </c>
      <c r="G80" s="732" t="s">
        <v>662</v>
      </c>
      <c r="H80" s="732">
        <v>230417</v>
      </c>
      <c r="I80" s="732">
        <v>230417</v>
      </c>
      <c r="J80" s="732" t="s">
        <v>798</v>
      </c>
      <c r="K80" s="732" t="s">
        <v>799</v>
      </c>
      <c r="L80" s="735">
        <v>54.150000000000013</v>
      </c>
      <c r="M80" s="735">
        <v>1</v>
      </c>
      <c r="N80" s="736">
        <v>54.150000000000013</v>
      </c>
    </row>
    <row r="81" spans="1:14" ht="14.45" customHeight="1" x14ac:dyDescent="0.2">
      <c r="A81" s="730" t="s">
        <v>575</v>
      </c>
      <c r="B81" s="731" t="s">
        <v>576</v>
      </c>
      <c r="C81" s="732" t="s">
        <v>595</v>
      </c>
      <c r="D81" s="733" t="s">
        <v>596</v>
      </c>
      <c r="E81" s="734">
        <v>50113001</v>
      </c>
      <c r="F81" s="733" t="s">
        <v>661</v>
      </c>
      <c r="G81" s="732" t="s">
        <v>662</v>
      </c>
      <c r="H81" s="732">
        <v>230409</v>
      </c>
      <c r="I81" s="732">
        <v>230409</v>
      </c>
      <c r="J81" s="732" t="s">
        <v>800</v>
      </c>
      <c r="K81" s="732" t="s">
        <v>763</v>
      </c>
      <c r="L81" s="735">
        <v>19.82</v>
      </c>
      <c r="M81" s="735">
        <v>4</v>
      </c>
      <c r="N81" s="736">
        <v>79.28</v>
      </c>
    </row>
    <row r="82" spans="1:14" ht="14.45" customHeight="1" x14ac:dyDescent="0.2">
      <c r="A82" s="730" t="s">
        <v>575</v>
      </c>
      <c r="B82" s="731" t="s">
        <v>576</v>
      </c>
      <c r="C82" s="732" t="s">
        <v>595</v>
      </c>
      <c r="D82" s="733" t="s">
        <v>596</v>
      </c>
      <c r="E82" s="734">
        <v>50113001</v>
      </c>
      <c r="F82" s="733" t="s">
        <v>661</v>
      </c>
      <c r="G82" s="732" t="s">
        <v>662</v>
      </c>
      <c r="H82" s="732">
        <v>216104</v>
      </c>
      <c r="I82" s="732">
        <v>216104</v>
      </c>
      <c r="J82" s="732" t="s">
        <v>801</v>
      </c>
      <c r="K82" s="732" t="s">
        <v>802</v>
      </c>
      <c r="L82" s="735">
        <v>194.43</v>
      </c>
      <c r="M82" s="735">
        <v>1</v>
      </c>
      <c r="N82" s="736">
        <v>194.43</v>
      </c>
    </row>
    <row r="83" spans="1:14" ht="14.45" customHeight="1" x14ac:dyDescent="0.2">
      <c r="A83" s="730" t="s">
        <v>575</v>
      </c>
      <c r="B83" s="731" t="s">
        <v>576</v>
      </c>
      <c r="C83" s="732" t="s">
        <v>595</v>
      </c>
      <c r="D83" s="733" t="s">
        <v>596</v>
      </c>
      <c r="E83" s="734">
        <v>50113001</v>
      </c>
      <c r="F83" s="733" t="s">
        <v>661</v>
      </c>
      <c r="G83" s="732" t="s">
        <v>662</v>
      </c>
      <c r="H83" s="732">
        <v>158653</v>
      </c>
      <c r="I83" s="732">
        <v>58653</v>
      </c>
      <c r="J83" s="732" t="s">
        <v>803</v>
      </c>
      <c r="K83" s="732" t="s">
        <v>804</v>
      </c>
      <c r="L83" s="735">
        <v>73.949999999999989</v>
      </c>
      <c r="M83" s="735">
        <v>2</v>
      </c>
      <c r="N83" s="736">
        <v>147.89999999999998</v>
      </c>
    </row>
    <row r="84" spans="1:14" ht="14.45" customHeight="1" x14ac:dyDescent="0.2">
      <c r="A84" s="730" t="s">
        <v>575</v>
      </c>
      <c r="B84" s="731" t="s">
        <v>576</v>
      </c>
      <c r="C84" s="732" t="s">
        <v>595</v>
      </c>
      <c r="D84" s="733" t="s">
        <v>596</v>
      </c>
      <c r="E84" s="734">
        <v>50113001</v>
      </c>
      <c r="F84" s="733" t="s">
        <v>661</v>
      </c>
      <c r="G84" s="732" t="s">
        <v>662</v>
      </c>
      <c r="H84" s="732">
        <v>207940</v>
      </c>
      <c r="I84" s="732">
        <v>207940</v>
      </c>
      <c r="J84" s="732" t="s">
        <v>805</v>
      </c>
      <c r="K84" s="732" t="s">
        <v>806</v>
      </c>
      <c r="L84" s="735">
        <v>73.06</v>
      </c>
      <c r="M84" s="735">
        <v>4</v>
      </c>
      <c r="N84" s="736">
        <v>292.24</v>
      </c>
    </row>
    <row r="85" spans="1:14" ht="14.45" customHeight="1" x14ac:dyDescent="0.2">
      <c r="A85" s="730" t="s">
        <v>575</v>
      </c>
      <c r="B85" s="731" t="s">
        <v>576</v>
      </c>
      <c r="C85" s="732" t="s">
        <v>595</v>
      </c>
      <c r="D85" s="733" t="s">
        <v>596</v>
      </c>
      <c r="E85" s="734">
        <v>50113001</v>
      </c>
      <c r="F85" s="733" t="s">
        <v>661</v>
      </c>
      <c r="G85" s="732" t="s">
        <v>662</v>
      </c>
      <c r="H85" s="732">
        <v>218835</v>
      </c>
      <c r="I85" s="732">
        <v>218835</v>
      </c>
      <c r="J85" s="732" t="s">
        <v>807</v>
      </c>
      <c r="K85" s="732" t="s">
        <v>808</v>
      </c>
      <c r="L85" s="735">
        <v>87.050000000000011</v>
      </c>
      <c r="M85" s="735">
        <v>1</v>
      </c>
      <c r="N85" s="736">
        <v>87.050000000000011</v>
      </c>
    </row>
    <row r="86" spans="1:14" ht="14.45" customHeight="1" x14ac:dyDescent="0.2">
      <c r="A86" s="730" t="s">
        <v>575</v>
      </c>
      <c r="B86" s="731" t="s">
        <v>576</v>
      </c>
      <c r="C86" s="732" t="s">
        <v>595</v>
      </c>
      <c r="D86" s="733" t="s">
        <v>596</v>
      </c>
      <c r="E86" s="734">
        <v>50113001</v>
      </c>
      <c r="F86" s="733" t="s">
        <v>661</v>
      </c>
      <c r="G86" s="732" t="s">
        <v>662</v>
      </c>
      <c r="H86" s="732">
        <v>103822</v>
      </c>
      <c r="I86" s="732">
        <v>3822</v>
      </c>
      <c r="J86" s="732" t="s">
        <v>809</v>
      </c>
      <c r="K86" s="732" t="s">
        <v>810</v>
      </c>
      <c r="L86" s="735">
        <v>24.37</v>
      </c>
      <c r="M86" s="735">
        <v>1</v>
      </c>
      <c r="N86" s="736">
        <v>24.37</v>
      </c>
    </row>
    <row r="87" spans="1:14" ht="14.45" customHeight="1" x14ac:dyDescent="0.2">
      <c r="A87" s="730" t="s">
        <v>575</v>
      </c>
      <c r="B87" s="731" t="s">
        <v>576</v>
      </c>
      <c r="C87" s="732" t="s">
        <v>595</v>
      </c>
      <c r="D87" s="733" t="s">
        <v>596</v>
      </c>
      <c r="E87" s="734">
        <v>50113001</v>
      </c>
      <c r="F87" s="733" t="s">
        <v>661</v>
      </c>
      <c r="G87" s="732" t="s">
        <v>680</v>
      </c>
      <c r="H87" s="732">
        <v>214433</v>
      </c>
      <c r="I87" s="732">
        <v>214433</v>
      </c>
      <c r="J87" s="732" t="s">
        <v>811</v>
      </c>
      <c r="K87" s="732" t="s">
        <v>812</v>
      </c>
      <c r="L87" s="735">
        <v>12.21</v>
      </c>
      <c r="M87" s="735">
        <v>1</v>
      </c>
      <c r="N87" s="736">
        <v>12.21</v>
      </c>
    </row>
    <row r="88" spans="1:14" ht="14.45" customHeight="1" x14ac:dyDescent="0.2">
      <c r="A88" s="730" t="s">
        <v>575</v>
      </c>
      <c r="B88" s="731" t="s">
        <v>576</v>
      </c>
      <c r="C88" s="732" t="s">
        <v>595</v>
      </c>
      <c r="D88" s="733" t="s">
        <v>596</v>
      </c>
      <c r="E88" s="734">
        <v>50113001</v>
      </c>
      <c r="F88" s="733" t="s">
        <v>661</v>
      </c>
      <c r="G88" s="732" t="s">
        <v>680</v>
      </c>
      <c r="H88" s="732">
        <v>214435</v>
      </c>
      <c r="I88" s="732">
        <v>214435</v>
      </c>
      <c r="J88" s="732" t="s">
        <v>811</v>
      </c>
      <c r="K88" s="732" t="s">
        <v>813</v>
      </c>
      <c r="L88" s="735">
        <v>43.260000000000005</v>
      </c>
      <c r="M88" s="735">
        <v>1</v>
      </c>
      <c r="N88" s="736">
        <v>43.260000000000005</v>
      </c>
    </row>
    <row r="89" spans="1:14" ht="14.45" customHeight="1" x14ac:dyDescent="0.2">
      <c r="A89" s="730" t="s">
        <v>575</v>
      </c>
      <c r="B89" s="731" t="s">
        <v>576</v>
      </c>
      <c r="C89" s="732" t="s">
        <v>595</v>
      </c>
      <c r="D89" s="733" t="s">
        <v>596</v>
      </c>
      <c r="E89" s="734">
        <v>50113001</v>
      </c>
      <c r="F89" s="733" t="s">
        <v>661</v>
      </c>
      <c r="G89" s="732" t="s">
        <v>662</v>
      </c>
      <c r="H89" s="732">
        <v>214525</v>
      </c>
      <c r="I89" s="732">
        <v>214525</v>
      </c>
      <c r="J89" s="732" t="s">
        <v>814</v>
      </c>
      <c r="K89" s="732" t="s">
        <v>815</v>
      </c>
      <c r="L89" s="735">
        <v>26.429999999999996</v>
      </c>
      <c r="M89" s="735">
        <v>1</v>
      </c>
      <c r="N89" s="736">
        <v>26.429999999999996</v>
      </c>
    </row>
    <row r="90" spans="1:14" ht="14.45" customHeight="1" x14ac:dyDescent="0.2">
      <c r="A90" s="730" t="s">
        <v>575</v>
      </c>
      <c r="B90" s="731" t="s">
        <v>576</v>
      </c>
      <c r="C90" s="732" t="s">
        <v>595</v>
      </c>
      <c r="D90" s="733" t="s">
        <v>596</v>
      </c>
      <c r="E90" s="734">
        <v>50113001</v>
      </c>
      <c r="F90" s="733" t="s">
        <v>661</v>
      </c>
      <c r="G90" s="732" t="s">
        <v>680</v>
      </c>
      <c r="H90" s="732">
        <v>214427</v>
      </c>
      <c r="I90" s="732">
        <v>214427</v>
      </c>
      <c r="J90" s="732" t="s">
        <v>816</v>
      </c>
      <c r="K90" s="732" t="s">
        <v>817</v>
      </c>
      <c r="L90" s="735">
        <v>16.584942528735638</v>
      </c>
      <c r="M90" s="735">
        <v>870</v>
      </c>
      <c r="N90" s="736">
        <v>14428.900000000005</v>
      </c>
    </row>
    <row r="91" spans="1:14" ht="14.45" customHeight="1" x14ac:dyDescent="0.2">
      <c r="A91" s="730" t="s">
        <v>575</v>
      </c>
      <c r="B91" s="731" t="s">
        <v>576</v>
      </c>
      <c r="C91" s="732" t="s">
        <v>595</v>
      </c>
      <c r="D91" s="733" t="s">
        <v>596</v>
      </c>
      <c r="E91" s="734">
        <v>50113001</v>
      </c>
      <c r="F91" s="733" t="s">
        <v>661</v>
      </c>
      <c r="G91" s="732" t="s">
        <v>680</v>
      </c>
      <c r="H91" s="732">
        <v>848765</v>
      </c>
      <c r="I91" s="732">
        <v>107938</v>
      </c>
      <c r="J91" s="732" t="s">
        <v>818</v>
      </c>
      <c r="K91" s="732" t="s">
        <v>819</v>
      </c>
      <c r="L91" s="735">
        <v>128.33441176470586</v>
      </c>
      <c r="M91" s="735">
        <v>68</v>
      </c>
      <c r="N91" s="736">
        <v>8726.739999999998</v>
      </c>
    </row>
    <row r="92" spans="1:14" ht="14.45" customHeight="1" x14ac:dyDescent="0.2">
      <c r="A92" s="730" t="s">
        <v>575</v>
      </c>
      <c r="B92" s="731" t="s">
        <v>576</v>
      </c>
      <c r="C92" s="732" t="s">
        <v>595</v>
      </c>
      <c r="D92" s="733" t="s">
        <v>596</v>
      </c>
      <c r="E92" s="734">
        <v>50113001</v>
      </c>
      <c r="F92" s="733" t="s">
        <v>661</v>
      </c>
      <c r="G92" s="732" t="s">
        <v>662</v>
      </c>
      <c r="H92" s="732">
        <v>213255</v>
      </c>
      <c r="I92" s="732">
        <v>213255</v>
      </c>
      <c r="J92" s="732" t="s">
        <v>820</v>
      </c>
      <c r="K92" s="732" t="s">
        <v>821</v>
      </c>
      <c r="L92" s="735">
        <v>125.57</v>
      </c>
      <c r="M92" s="735">
        <v>4</v>
      </c>
      <c r="N92" s="736">
        <v>502.28</v>
      </c>
    </row>
    <row r="93" spans="1:14" ht="14.45" customHeight="1" x14ac:dyDescent="0.2">
      <c r="A93" s="730" t="s">
        <v>575</v>
      </c>
      <c r="B93" s="731" t="s">
        <v>576</v>
      </c>
      <c r="C93" s="732" t="s">
        <v>595</v>
      </c>
      <c r="D93" s="733" t="s">
        <v>596</v>
      </c>
      <c r="E93" s="734">
        <v>50113001</v>
      </c>
      <c r="F93" s="733" t="s">
        <v>661</v>
      </c>
      <c r="G93" s="732" t="s">
        <v>662</v>
      </c>
      <c r="H93" s="732">
        <v>193104</v>
      </c>
      <c r="I93" s="732">
        <v>93104</v>
      </c>
      <c r="J93" s="732" t="s">
        <v>822</v>
      </c>
      <c r="K93" s="732" t="s">
        <v>823</v>
      </c>
      <c r="L93" s="735">
        <v>47.27000000000001</v>
      </c>
      <c r="M93" s="735">
        <v>3</v>
      </c>
      <c r="N93" s="736">
        <v>141.81000000000003</v>
      </c>
    </row>
    <row r="94" spans="1:14" ht="14.45" customHeight="1" x14ac:dyDescent="0.2">
      <c r="A94" s="730" t="s">
        <v>575</v>
      </c>
      <c r="B94" s="731" t="s">
        <v>576</v>
      </c>
      <c r="C94" s="732" t="s">
        <v>595</v>
      </c>
      <c r="D94" s="733" t="s">
        <v>596</v>
      </c>
      <c r="E94" s="734">
        <v>50113001</v>
      </c>
      <c r="F94" s="733" t="s">
        <v>661</v>
      </c>
      <c r="G94" s="732" t="s">
        <v>680</v>
      </c>
      <c r="H94" s="732">
        <v>192034</v>
      </c>
      <c r="I94" s="732">
        <v>92034</v>
      </c>
      <c r="J94" s="732" t="s">
        <v>824</v>
      </c>
      <c r="K94" s="732" t="s">
        <v>825</v>
      </c>
      <c r="L94" s="735">
        <v>125.86</v>
      </c>
      <c r="M94" s="735">
        <v>1</v>
      </c>
      <c r="N94" s="736">
        <v>125.86</v>
      </c>
    </row>
    <row r="95" spans="1:14" ht="14.45" customHeight="1" x14ac:dyDescent="0.2">
      <c r="A95" s="730" t="s">
        <v>575</v>
      </c>
      <c r="B95" s="731" t="s">
        <v>576</v>
      </c>
      <c r="C95" s="732" t="s">
        <v>595</v>
      </c>
      <c r="D95" s="733" t="s">
        <v>596</v>
      </c>
      <c r="E95" s="734">
        <v>50113001</v>
      </c>
      <c r="F95" s="733" t="s">
        <v>661</v>
      </c>
      <c r="G95" s="732" t="s">
        <v>680</v>
      </c>
      <c r="H95" s="732">
        <v>192587</v>
      </c>
      <c r="I95" s="732">
        <v>92587</v>
      </c>
      <c r="J95" s="732" t="s">
        <v>826</v>
      </c>
      <c r="K95" s="732" t="s">
        <v>827</v>
      </c>
      <c r="L95" s="735">
        <v>58.360000000000014</v>
      </c>
      <c r="M95" s="735">
        <v>2</v>
      </c>
      <c r="N95" s="736">
        <v>116.72000000000003</v>
      </c>
    </row>
    <row r="96" spans="1:14" ht="14.45" customHeight="1" x14ac:dyDescent="0.2">
      <c r="A96" s="730" t="s">
        <v>575</v>
      </c>
      <c r="B96" s="731" t="s">
        <v>576</v>
      </c>
      <c r="C96" s="732" t="s">
        <v>595</v>
      </c>
      <c r="D96" s="733" t="s">
        <v>596</v>
      </c>
      <c r="E96" s="734">
        <v>50113001</v>
      </c>
      <c r="F96" s="733" t="s">
        <v>661</v>
      </c>
      <c r="G96" s="732" t="s">
        <v>680</v>
      </c>
      <c r="H96" s="732">
        <v>237626</v>
      </c>
      <c r="I96" s="732">
        <v>237626</v>
      </c>
      <c r="J96" s="732" t="s">
        <v>828</v>
      </c>
      <c r="K96" s="732" t="s">
        <v>829</v>
      </c>
      <c r="L96" s="735">
        <v>239.95327645051194</v>
      </c>
      <c r="M96" s="735">
        <v>293</v>
      </c>
      <c r="N96" s="736">
        <v>70306.31</v>
      </c>
    </row>
    <row r="97" spans="1:14" ht="14.45" customHeight="1" x14ac:dyDescent="0.2">
      <c r="A97" s="730" t="s">
        <v>575</v>
      </c>
      <c r="B97" s="731" t="s">
        <v>576</v>
      </c>
      <c r="C97" s="732" t="s">
        <v>595</v>
      </c>
      <c r="D97" s="733" t="s">
        <v>596</v>
      </c>
      <c r="E97" s="734">
        <v>50113001</v>
      </c>
      <c r="F97" s="733" t="s">
        <v>661</v>
      </c>
      <c r="G97" s="732" t="s">
        <v>662</v>
      </c>
      <c r="H97" s="732">
        <v>184090</v>
      </c>
      <c r="I97" s="732">
        <v>84090</v>
      </c>
      <c r="J97" s="732" t="s">
        <v>673</v>
      </c>
      <c r="K97" s="732" t="s">
        <v>674</v>
      </c>
      <c r="L97" s="735">
        <v>59.706666666666671</v>
      </c>
      <c r="M97" s="735">
        <v>12</v>
      </c>
      <c r="N97" s="736">
        <v>716.48</v>
      </c>
    </row>
    <row r="98" spans="1:14" ht="14.45" customHeight="1" x14ac:dyDescent="0.2">
      <c r="A98" s="730" t="s">
        <v>575</v>
      </c>
      <c r="B98" s="731" t="s">
        <v>576</v>
      </c>
      <c r="C98" s="732" t="s">
        <v>595</v>
      </c>
      <c r="D98" s="733" t="s">
        <v>596</v>
      </c>
      <c r="E98" s="734">
        <v>50113001</v>
      </c>
      <c r="F98" s="733" t="s">
        <v>661</v>
      </c>
      <c r="G98" s="732" t="s">
        <v>680</v>
      </c>
      <c r="H98" s="732">
        <v>136755</v>
      </c>
      <c r="I98" s="732">
        <v>136755</v>
      </c>
      <c r="J98" s="732" t="s">
        <v>830</v>
      </c>
      <c r="K98" s="732" t="s">
        <v>831</v>
      </c>
      <c r="L98" s="735">
        <v>5142.1215384615371</v>
      </c>
      <c r="M98" s="735">
        <v>26</v>
      </c>
      <c r="N98" s="736">
        <v>133695.15999999997</v>
      </c>
    </row>
    <row r="99" spans="1:14" ht="14.45" customHeight="1" x14ac:dyDescent="0.2">
      <c r="A99" s="730" t="s">
        <v>575</v>
      </c>
      <c r="B99" s="731" t="s">
        <v>576</v>
      </c>
      <c r="C99" s="732" t="s">
        <v>595</v>
      </c>
      <c r="D99" s="733" t="s">
        <v>596</v>
      </c>
      <c r="E99" s="734">
        <v>50113001</v>
      </c>
      <c r="F99" s="733" t="s">
        <v>661</v>
      </c>
      <c r="G99" s="732" t="s">
        <v>662</v>
      </c>
      <c r="H99" s="732">
        <v>221074</v>
      </c>
      <c r="I99" s="732">
        <v>221074</v>
      </c>
      <c r="J99" s="732" t="s">
        <v>832</v>
      </c>
      <c r="K99" s="732" t="s">
        <v>833</v>
      </c>
      <c r="L99" s="735">
        <v>76.330000000000013</v>
      </c>
      <c r="M99" s="735">
        <v>1</v>
      </c>
      <c r="N99" s="736">
        <v>76.330000000000013</v>
      </c>
    </row>
    <row r="100" spans="1:14" ht="14.45" customHeight="1" x14ac:dyDescent="0.2">
      <c r="A100" s="730" t="s">
        <v>575</v>
      </c>
      <c r="B100" s="731" t="s">
        <v>576</v>
      </c>
      <c r="C100" s="732" t="s">
        <v>595</v>
      </c>
      <c r="D100" s="733" t="s">
        <v>596</v>
      </c>
      <c r="E100" s="734">
        <v>50113001</v>
      </c>
      <c r="F100" s="733" t="s">
        <v>661</v>
      </c>
      <c r="G100" s="732" t="s">
        <v>662</v>
      </c>
      <c r="H100" s="732">
        <v>230423</v>
      </c>
      <c r="I100" s="732">
        <v>230423</v>
      </c>
      <c r="J100" s="732" t="s">
        <v>832</v>
      </c>
      <c r="K100" s="732" t="s">
        <v>834</v>
      </c>
      <c r="L100" s="735">
        <v>39.850000000000016</v>
      </c>
      <c r="M100" s="735">
        <v>1</v>
      </c>
      <c r="N100" s="736">
        <v>39.850000000000016</v>
      </c>
    </row>
    <row r="101" spans="1:14" ht="14.45" customHeight="1" x14ac:dyDescent="0.2">
      <c r="A101" s="730" t="s">
        <v>575</v>
      </c>
      <c r="B101" s="731" t="s">
        <v>576</v>
      </c>
      <c r="C101" s="732" t="s">
        <v>595</v>
      </c>
      <c r="D101" s="733" t="s">
        <v>596</v>
      </c>
      <c r="E101" s="734">
        <v>50113001</v>
      </c>
      <c r="F101" s="733" t="s">
        <v>661</v>
      </c>
      <c r="G101" s="732" t="s">
        <v>662</v>
      </c>
      <c r="H101" s="732">
        <v>117011</v>
      </c>
      <c r="I101" s="732">
        <v>17011</v>
      </c>
      <c r="J101" s="732" t="s">
        <v>835</v>
      </c>
      <c r="K101" s="732" t="s">
        <v>836</v>
      </c>
      <c r="L101" s="735">
        <v>144.87</v>
      </c>
      <c r="M101" s="735">
        <v>15</v>
      </c>
      <c r="N101" s="736">
        <v>2173.0500000000002</v>
      </c>
    </row>
    <row r="102" spans="1:14" ht="14.45" customHeight="1" x14ac:dyDescent="0.2">
      <c r="A102" s="730" t="s">
        <v>575</v>
      </c>
      <c r="B102" s="731" t="s">
        <v>576</v>
      </c>
      <c r="C102" s="732" t="s">
        <v>595</v>
      </c>
      <c r="D102" s="733" t="s">
        <v>596</v>
      </c>
      <c r="E102" s="734">
        <v>50113001</v>
      </c>
      <c r="F102" s="733" t="s">
        <v>661</v>
      </c>
      <c r="G102" s="732" t="s">
        <v>662</v>
      </c>
      <c r="H102" s="732">
        <v>103542</v>
      </c>
      <c r="I102" s="732">
        <v>3542</v>
      </c>
      <c r="J102" s="732" t="s">
        <v>837</v>
      </c>
      <c r="K102" s="732" t="s">
        <v>838</v>
      </c>
      <c r="L102" s="735">
        <v>35.290000000000006</v>
      </c>
      <c r="M102" s="735">
        <v>3</v>
      </c>
      <c r="N102" s="736">
        <v>105.87000000000002</v>
      </c>
    </row>
    <row r="103" spans="1:14" ht="14.45" customHeight="1" x14ac:dyDescent="0.2">
      <c r="A103" s="730" t="s">
        <v>575</v>
      </c>
      <c r="B103" s="731" t="s">
        <v>576</v>
      </c>
      <c r="C103" s="732" t="s">
        <v>595</v>
      </c>
      <c r="D103" s="733" t="s">
        <v>596</v>
      </c>
      <c r="E103" s="734">
        <v>50113001</v>
      </c>
      <c r="F103" s="733" t="s">
        <v>661</v>
      </c>
      <c r="G103" s="732" t="s">
        <v>662</v>
      </c>
      <c r="H103" s="732">
        <v>844831</v>
      </c>
      <c r="I103" s="732">
        <v>9999999</v>
      </c>
      <c r="J103" s="732" t="s">
        <v>839</v>
      </c>
      <c r="K103" s="732" t="s">
        <v>840</v>
      </c>
      <c r="L103" s="735">
        <v>2920.0099999999998</v>
      </c>
      <c r="M103" s="735">
        <v>3</v>
      </c>
      <c r="N103" s="736">
        <v>8760.0299999999988</v>
      </c>
    </row>
    <row r="104" spans="1:14" ht="14.45" customHeight="1" x14ac:dyDescent="0.2">
      <c r="A104" s="730" t="s">
        <v>575</v>
      </c>
      <c r="B104" s="731" t="s">
        <v>576</v>
      </c>
      <c r="C104" s="732" t="s">
        <v>595</v>
      </c>
      <c r="D104" s="733" t="s">
        <v>596</v>
      </c>
      <c r="E104" s="734">
        <v>50113001</v>
      </c>
      <c r="F104" s="733" t="s">
        <v>661</v>
      </c>
      <c r="G104" s="732" t="s">
        <v>662</v>
      </c>
      <c r="H104" s="732">
        <v>232606</v>
      </c>
      <c r="I104" s="732">
        <v>232606</v>
      </c>
      <c r="J104" s="732" t="s">
        <v>841</v>
      </c>
      <c r="K104" s="732" t="s">
        <v>842</v>
      </c>
      <c r="L104" s="735">
        <v>112.22</v>
      </c>
      <c r="M104" s="735">
        <v>2</v>
      </c>
      <c r="N104" s="736">
        <v>224.44</v>
      </c>
    </row>
    <row r="105" spans="1:14" ht="14.45" customHeight="1" x14ac:dyDescent="0.2">
      <c r="A105" s="730" t="s">
        <v>575</v>
      </c>
      <c r="B105" s="731" t="s">
        <v>576</v>
      </c>
      <c r="C105" s="732" t="s">
        <v>595</v>
      </c>
      <c r="D105" s="733" t="s">
        <v>596</v>
      </c>
      <c r="E105" s="734">
        <v>50113001</v>
      </c>
      <c r="F105" s="733" t="s">
        <v>661</v>
      </c>
      <c r="G105" s="732" t="s">
        <v>662</v>
      </c>
      <c r="H105" s="732">
        <v>230424</v>
      </c>
      <c r="I105" s="732">
        <v>230424</v>
      </c>
      <c r="J105" s="732" t="s">
        <v>843</v>
      </c>
      <c r="K105" s="732" t="s">
        <v>844</v>
      </c>
      <c r="L105" s="735">
        <v>153.87999999999997</v>
      </c>
      <c r="M105" s="735">
        <v>3</v>
      </c>
      <c r="N105" s="736">
        <v>461.63999999999987</v>
      </c>
    </row>
    <row r="106" spans="1:14" ht="14.45" customHeight="1" x14ac:dyDescent="0.2">
      <c r="A106" s="730" t="s">
        <v>575</v>
      </c>
      <c r="B106" s="731" t="s">
        <v>576</v>
      </c>
      <c r="C106" s="732" t="s">
        <v>595</v>
      </c>
      <c r="D106" s="733" t="s">
        <v>596</v>
      </c>
      <c r="E106" s="734">
        <v>50113001</v>
      </c>
      <c r="F106" s="733" t="s">
        <v>661</v>
      </c>
      <c r="G106" s="732" t="s">
        <v>662</v>
      </c>
      <c r="H106" s="732">
        <v>100113</v>
      </c>
      <c r="I106" s="732">
        <v>113</v>
      </c>
      <c r="J106" s="732" t="s">
        <v>845</v>
      </c>
      <c r="K106" s="732" t="s">
        <v>846</v>
      </c>
      <c r="L106" s="735">
        <v>45.93</v>
      </c>
      <c r="M106" s="735">
        <v>13</v>
      </c>
      <c r="N106" s="736">
        <v>597.09</v>
      </c>
    </row>
    <row r="107" spans="1:14" ht="14.45" customHeight="1" x14ac:dyDescent="0.2">
      <c r="A107" s="730" t="s">
        <v>575</v>
      </c>
      <c r="B107" s="731" t="s">
        <v>576</v>
      </c>
      <c r="C107" s="732" t="s">
        <v>595</v>
      </c>
      <c r="D107" s="733" t="s">
        <v>596</v>
      </c>
      <c r="E107" s="734">
        <v>50113001</v>
      </c>
      <c r="F107" s="733" t="s">
        <v>661</v>
      </c>
      <c r="G107" s="732" t="s">
        <v>662</v>
      </c>
      <c r="H107" s="732">
        <v>241672</v>
      </c>
      <c r="I107" s="732">
        <v>241672</v>
      </c>
      <c r="J107" s="732" t="s">
        <v>847</v>
      </c>
      <c r="K107" s="732" t="s">
        <v>848</v>
      </c>
      <c r="L107" s="735">
        <v>111.41</v>
      </c>
      <c r="M107" s="735">
        <v>36</v>
      </c>
      <c r="N107" s="736">
        <v>4010.7599999999998</v>
      </c>
    </row>
    <row r="108" spans="1:14" ht="14.45" customHeight="1" x14ac:dyDescent="0.2">
      <c r="A108" s="730" t="s">
        <v>575</v>
      </c>
      <c r="B108" s="731" t="s">
        <v>576</v>
      </c>
      <c r="C108" s="732" t="s">
        <v>595</v>
      </c>
      <c r="D108" s="733" t="s">
        <v>596</v>
      </c>
      <c r="E108" s="734">
        <v>50113001</v>
      </c>
      <c r="F108" s="733" t="s">
        <v>661</v>
      </c>
      <c r="G108" s="732" t="s">
        <v>662</v>
      </c>
      <c r="H108" s="732">
        <v>104071</v>
      </c>
      <c r="I108" s="732">
        <v>4071</v>
      </c>
      <c r="J108" s="732" t="s">
        <v>849</v>
      </c>
      <c r="K108" s="732" t="s">
        <v>850</v>
      </c>
      <c r="L108" s="735">
        <v>221.97999999999996</v>
      </c>
      <c r="M108" s="735">
        <v>2</v>
      </c>
      <c r="N108" s="736">
        <v>443.95999999999992</v>
      </c>
    </row>
    <row r="109" spans="1:14" ht="14.45" customHeight="1" x14ac:dyDescent="0.2">
      <c r="A109" s="730" t="s">
        <v>575</v>
      </c>
      <c r="B109" s="731" t="s">
        <v>576</v>
      </c>
      <c r="C109" s="732" t="s">
        <v>595</v>
      </c>
      <c r="D109" s="733" t="s">
        <v>596</v>
      </c>
      <c r="E109" s="734">
        <v>50113001</v>
      </c>
      <c r="F109" s="733" t="s">
        <v>661</v>
      </c>
      <c r="G109" s="732" t="s">
        <v>662</v>
      </c>
      <c r="H109" s="732">
        <v>102479</v>
      </c>
      <c r="I109" s="732">
        <v>2479</v>
      </c>
      <c r="J109" s="732" t="s">
        <v>849</v>
      </c>
      <c r="K109" s="732" t="s">
        <v>851</v>
      </c>
      <c r="L109" s="735">
        <v>65.490000000000009</v>
      </c>
      <c r="M109" s="735">
        <v>6</v>
      </c>
      <c r="N109" s="736">
        <v>392.94000000000005</v>
      </c>
    </row>
    <row r="110" spans="1:14" ht="14.45" customHeight="1" x14ac:dyDescent="0.2">
      <c r="A110" s="730" t="s">
        <v>575</v>
      </c>
      <c r="B110" s="731" t="s">
        <v>576</v>
      </c>
      <c r="C110" s="732" t="s">
        <v>595</v>
      </c>
      <c r="D110" s="733" t="s">
        <v>596</v>
      </c>
      <c r="E110" s="734">
        <v>50113001</v>
      </c>
      <c r="F110" s="733" t="s">
        <v>661</v>
      </c>
      <c r="G110" s="732" t="s">
        <v>662</v>
      </c>
      <c r="H110" s="732">
        <v>846599</v>
      </c>
      <c r="I110" s="732">
        <v>107754</v>
      </c>
      <c r="J110" s="732" t="s">
        <v>852</v>
      </c>
      <c r="K110" s="732" t="s">
        <v>329</v>
      </c>
      <c r="L110" s="735">
        <v>133.81117647058824</v>
      </c>
      <c r="M110" s="735">
        <v>17</v>
      </c>
      <c r="N110" s="736">
        <v>2274.79</v>
      </c>
    </row>
    <row r="111" spans="1:14" ht="14.45" customHeight="1" x14ac:dyDescent="0.2">
      <c r="A111" s="730" t="s">
        <v>575</v>
      </c>
      <c r="B111" s="731" t="s">
        <v>576</v>
      </c>
      <c r="C111" s="732" t="s">
        <v>595</v>
      </c>
      <c r="D111" s="733" t="s">
        <v>596</v>
      </c>
      <c r="E111" s="734">
        <v>50113001</v>
      </c>
      <c r="F111" s="733" t="s">
        <v>661</v>
      </c>
      <c r="G111" s="732" t="s">
        <v>662</v>
      </c>
      <c r="H111" s="732">
        <v>154539</v>
      </c>
      <c r="I111" s="732">
        <v>54539</v>
      </c>
      <c r="J111" s="732" t="s">
        <v>853</v>
      </c>
      <c r="K111" s="732" t="s">
        <v>854</v>
      </c>
      <c r="L111" s="735">
        <v>60.140000000000008</v>
      </c>
      <c r="M111" s="735">
        <v>7</v>
      </c>
      <c r="N111" s="736">
        <v>420.98000000000008</v>
      </c>
    </row>
    <row r="112" spans="1:14" ht="14.45" customHeight="1" x14ac:dyDescent="0.2">
      <c r="A112" s="730" t="s">
        <v>575</v>
      </c>
      <c r="B112" s="731" t="s">
        <v>576</v>
      </c>
      <c r="C112" s="732" t="s">
        <v>595</v>
      </c>
      <c r="D112" s="733" t="s">
        <v>596</v>
      </c>
      <c r="E112" s="734">
        <v>50113001</v>
      </c>
      <c r="F112" s="733" t="s">
        <v>661</v>
      </c>
      <c r="G112" s="732" t="s">
        <v>662</v>
      </c>
      <c r="H112" s="732">
        <v>226523</v>
      </c>
      <c r="I112" s="732">
        <v>226523</v>
      </c>
      <c r="J112" s="732" t="s">
        <v>855</v>
      </c>
      <c r="K112" s="732" t="s">
        <v>856</v>
      </c>
      <c r="L112" s="735">
        <v>51.960000000000015</v>
      </c>
      <c r="M112" s="735">
        <v>18</v>
      </c>
      <c r="N112" s="736">
        <v>935.28000000000031</v>
      </c>
    </row>
    <row r="113" spans="1:14" ht="14.45" customHeight="1" x14ac:dyDescent="0.2">
      <c r="A113" s="730" t="s">
        <v>575</v>
      </c>
      <c r="B113" s="731" t="s">
        <v>576</v>
      </c>
      <c r="C113" s="732" t="s">
        <v>595</v>
      </c>
      <c r="D113" s="733" t="s">
        <v>596</v>
      </c>
      <c r="E113" s="734">
        <v>50113001</v>
      </c>
      <c r="F113" s="733" t="s">
        <v>661</v>
      </c>
      <c r="G113" s="732" t="s">
        <v>662</v>
      </c>
      <c r="H113" s="732">
        <v>905097</v>
      </c>
      <c r="I113" s="732">
        <v>158767</v>
      </c>
      <c r="J113" s="732" t="s">
        <v>857</v>
      </c>
      <c r="K113" s="732" t="s">
        <v>858</v>
      </c>
      <c r="L113" s="735">
        <v>167.41997166697928</v>
      </c>
      <c r="M113" s="735">
        <v>20</v>
      </c>
      <c r="N113" s="736">
        <v>3348.3994333395854</v>
      </c>
    </row>
    <row r="114" spans="1:14" ht="14.45" customHeight="1" x14ac:dyDescent="0.2">
      <c r="A114" s="730" t="s">
        <v>575</v>
      </c>
      <c r="B114" s="731" t="s">
        <v>576</v>
      </c>
      <c r="C114" s="732" t="s">
        <v>595</v>
      </c>
      <c r="D114" s="733" t="s">
        <v>596</v>
      </c>
      <c r="E114" s="734">
        <v>50113001</v>
      </c>
      <c r="F114" s="733" t="s">
        <v>661</v>
      </c>
      <c r="G114" s="732" t="s">
        <v>662</v>
      </c>
      <c r="H114" s="732">
        <v>900240</v>
      </c>
      <c r="I114" s="732">
        <v>0</v>
      </c>
      <c r="J114" s="732" t="s">
        <v>859</v>
      </c>
      <c r="K114" s="732" t="s">
        <v>329</v>
      </c>
      <c r="L114" s="735">
        <v>67.759995025198592</v>
      </c>
      <c r="M114" s="735">
        <v>6</v>
      </c>
      <c r="N114" s="736">
        <v>406.55997015119158</v>
      </c>
    </row>
    <row r="115" spans="1:14" ht="14.45" customHeight="1" x14ac:dyDescent="0.2">
      <c r="A115" s="730" t="s">
        <v>575</v>
      </c>
      <c r="B115" s="731" t="s">
        <v>576</v>
      </c>
      <c r="C115" s="732" t="s">
        <v>595</v>
      </c>
      <c r="D115" s="733" t="s">
        <v>596</v>
      </c>
      <c r="E115" s="734">
        <v>50113001</v>
      </c>
      <c r="F115" s="733" t="s">
        <v>661</v>
      </c>
      <c r="G115" s="732" t="s">
        <v>662</v>
      </c>
      <c r="H115" s="732">
        <v>215474</v>
      </c>
      <c r="I115" s="732">
        <v>215474</v>
      </c>
      <c r="J115" s="732" t="s">
        <v>860</v>
      </c>
      <c r="K115" s="732" t="s">
        <v>861</v>
      </c>
      <c r="L115" s="735">
        <v>531.38</v>
      </c>
      <c r="M115" s="735">
        <v>26</v>
      </c>
      <c r="N115" s="736">
        <v>13815.88</v>
      </c>
    </row>
    <row r="116" spans="1:14" ht="14.45" customHeight="1" x14ac:dyDescent="0.2">
      <c r="A116" s="730" t="s">
        <v>575</v>
      </c>
      <c r="B116" s="731" t="s">
        <v>576</v>
      </c>
      <c r="C116" s="732" t="s">
        <v>595</v>
      </c>
      <c r="D116" s="733" t="s">
        <v>596</v>
      </c>
      <c r="E116" s="734">
        <v>50113001</v>
      </c>
      <c r="F116" s="733" t="s">
        <v>661</v>
      </c>
      <c r="G116" s="732" t="s">
        <v>662</v>
      </c>
      <c r="H116" s="732">
        <v>501596</v>
      </c>
      <c r="I116" s="732">
        <v>0</v>
      </c>
      <c r="J116" s="732" t="s">
        <v>862</v>
      </c>
      <c r="K116" s="732" t="s">
        <v>863</v>
      </c>
      <c r="L116" s="735">
        <v>113.26</v>
      </c>
      <c r="M116" s="735">
        <v>1</v>
      </c>
      <c r="N116" s="736">
        <v>113.26</v>
      </c>
    </row>
    <row r="117" spans="1:14" ht="14.45" customHeight="1" x14ac:dyDescent="0.2">
      <c r="A117" s="730" t="s">
        <v>575</v>
      </c>
      <c r="B117" s="731" t="s">
        <v>576</v>
      </c>
      <c r="C117" s="732" t="s">
        <v>595</v>
      </c>
      <c r="D117" s="733" t="s">
        <v>596</v>
      </c>
      <c r="E117" s="734">
        <v>50113001</v>
      </c>
      <c r="F117" s="733" t="s">
        <v>661</v>
      </c>
      <c r="G117" s="732" t="s">
        <v>329</v>
      </c>
      <c r="H117" s="732">
        <v>154151</v>
      </c>
      <c r="I117" s="732">
        <v>54151</v>
      </c>
      <c r="J117" s="732" t="s">
        <v>864</v>
      </c>
      <c r="K117" s="732" t="s">
        <v>865</v>
      </c>
      <c r="L117" s="735">
        <v>108.99999999999999</v>
      </c>
      <c r="M117" s="735">
        <v>1</v>
      </c>
      <c r="N117" s="736">
        <v>108.99999999999999</v>
      </c>
    </row>
    <row r="118" spans="1:14" ht="14.45" customHeight="1" x14ac:dyDescent="0.2">
      <c r="A118" s="730" t="s">
        <v>575</v>
      </c>
      <c r="B118" s="731" t="s">
        <v>576</v>
      </c>
      <c r="C118" s="732" t="s">
        <v>595</v>
      </c>
      <c r="D118" s="733" t="s">
        <v>596</v>
      </c>
      <c r="E118" s="734">
        <v>50113001</v>
      </c>
      <c r="F118" s="733" t="s">
        <v>661</v>
      </c>
      <c r="G118" s="732" t="s">
        <v>680</v>
      </c>
      <c r="H118" s="732">
        <v>134505</v>
      </c>
      <c r="I118" s="732">
        <v>134505</v>
      </c>
      <c r="J118" s="732" t="s">
        <v>866</v>
      </c>
      <c r="K118" s="732" t="s">
        <v>867</v>
      </c>
      <c r="L118" s="735">
        <v>99.903333333333322</v>
      </c>
      <c r="M118" s="735">
        <v>3</v>
      </c>
      <c r="N118" s="736">
        <v>299.70999999999998</v>
      </c>
    </row>
    <row r="119" spans="1:14" ht="14.45" customHeight="1" x14ac:dyDescent="0.2">
      <c r="A119" s="730" t="s">
        <v>575</v>
      </c>
      <c r="B119" s="731" t="s">
        <v>576</v>
      </c>
      <c r="C119" s="732" t="s">
        <v>595</v>
      </c>
      <c r="D119" s="733" t="s">
        <v>596</v>
      </c>
      <c r="E119" s="734">
        <v>50113001</v>
      </c>
      <c r="F119" s="733" t="s">
        <v>661</v>
      </c>
      <c r="G119" s="732" t="s">
        <v>662</v>
      </c>
      <c r="H119" s="732">
        <v>173838</v>
      </c>
      <c r="I119" s="732">
        <v>173838</v>
      </c>
      <c r="J119" s="732" t="s">
        <v>868</v>
      </c>
      <c r="K119" s="732" t="s">
        <v>869</v>
      </c>
      <c r="L119" s="735">
        <v>19212.68</v>
      </c>
      <c r="M119" s="735">
        <v>2</v>
      </c>
      <c r="N119" s="736">
        <v>38425.360000000001</v>
      </c>
    </row>
    <row r="120" spans="1:14" ht="14.45" customHeight="1" x14ac:dyDescent="0.2">
      <c r="A120" s="730" t="s">
        <v>575</v>
      </c>
      <c r="B120" s="731" t="s">
        <v>576</v>
      </c>
      <c r="C120" s="732" t="s">
        <v>595</v>
      </c>
      <c r="D120" s="733" t="s">
        <v>596</v>
      </c>
      <c r="E120" s="734">
        <v>50113001</v>
      </c>
      <c r="F120" s="733" t="s">
        <v>661</v>
      </c>
      <c r="G120" s="732" t="s">
        <v>662</v>
      </c>
      <c r="H120" s="732">
        <v>502196</v>
      </c>
      <c r="I120" s="732">
        <v>9999999</v>
      </c>
      <c r="J120" s="732" t="s">
        <v>870</v>
      </c>
      <c r="K120" s="732" t="s">
        <v>871</v>
      </c>
      <c r="L120" s="735">
        <v>20855.12</v>
      </c>
      <c r="M120" s="735">
        <v>2</v>
      </c>
      <c r="N120" s="736">
        <v>41710.239999999998</v>
      </c>
    </row>
    <row r="121" spans="1:14" ht="14.45" customHeight="1" x14ac:dyDescent="0.2">
      <c r="A121" s="730" t="s">
        <v>575</v>
      </c>
      <c r="B121" s="731" t="s">
        <v>576</v>
      </c>
      <c r="C121" s="732" t="s">
        <v>595</v>
      </c>
      <c r="D121" s="733" t="s">
        <v>596</v>
      </c>
      <c r="E121" s="734">
        <v>50113001</v>
      </c>
      <c r="F121" s="733" t="s">
        <v>661</v>
      </c>
      <c r="G121" s="732" t="s">
        <v>662</v>
      </c>
      <c r="H121" s="732">
        <v>145273</v>
      </c>
      <c r="I121" s="732">
        <v>45273</v>
      </c>
      <c r="J121" s="732" t="s">
        <v>872</v>
      </c>
      <c r="K121" s="732" t="s">
        <v>873</v>
      </c>
      <c r="L121" s="735">
        <v>23.91</v>
      </c>
      <c r="M121" s="735">
        <v>1</v>
      </c>
      <c r="N121" s="736">
        <v>23.91</v>
      </c>
    </row>
    <row r="122" spans="1:14" ht="14.45" customHeight="1" x14ac:dyDescent="0.2">
      <c r="A122" s="730" t="s">
        <v>575</v>
      </c>
      <c r="B122" s="731" t="s">
        <v>576</v>
      </c>
      <c r="C122" s="732" t="s">
        <v>595</v>
      </c>
      <c r="D122" s="733" t="s">
        <v>596</v>
      </c>
      <c r="E122" s="734">
        <v>50113001</v>
      </c>
      <c r="F122" s="733" t="s">
        <v>661</v>
      </c>
      <c r="G122" s="732" t="s">
        <v>662</v>
      </c>
      <c r="H122" s="732">
        <v>166015</v>
      </c>
      <c r="I122" s="732">
        <v>66015</v>
      </c>
      <c r="J122" s="732" t="s">
        <v>874</v>
      </c>
      <c r="K122" s="732" t="s">
        <v>875</v>
      </c>
      <c r="L122" s="735">
        <v>83.86</v>
      </c>
      <c r="M122" s="735">
        <v>2</v>
      </c>
      <c r="N122" s="736">
        <v>167.72</v>
      </c>
    </row>
    <row r="123" spans="1:14" ht="14.45" customHeight="1" x14ac:dyDescent="0.2">
      <c r="A123" s="730" t="s">
        <v>575</v>
      </c>
      <c r="B123" s="731" t="s">
        <v>576</v>
      </c>
      <c r="C123" s="732" t="s">
        <v>595</v>
      </c>
      <c r="D123" s="733" t="s">
        <v>596</v>
      </c>
      <c r="E123" s="734">
        <v>50113001</v>
      </c>
      <c r="F123" s="733" t="s">
        <v>661</v>
      </c>
      <c r="G123" s="732" t="s">
        <v>662</v>
      </c>
      <c r="H123" s="732">
        <v>199680</v>
      </c>
      <c r="I123" s="732">
        <v>199680</v>
      </c>
      <c r="J123" s="732" t="s">
        <v>876</v>
      </c>
      <c r="K123" s="732" t="s">
        <v>877</v>
      </c>
      <c r="L123" s="735">
        <v>362.46000000000004</v>
      </c>
      <c r="M123" s="735">
        <v>3</v>
      </c>
      <c r="N123" s="736">
        <v>1087.3800000000001</v>
      </c>
    </row>
    <row r="124" spans="1:14" ht="14.45" customHeight="1" x14ac:dyDescent="0.2">
      <c r="A124" s="730" t="s">
        <v>575</v>
      </c>
      <c r="B124" s="731" t="s">
        <v>576</v>
      </c>
      <c r="C124" s="732" t="s">
        <v>595</v>
      </c>
      <c r="D124" s="733" t="s">
        <v>596</v>
      </c>
      <c r="E124" s="734">
        <v>50113001</v>
      </c>
      <c r="F124" s="733" t="s">
        <v>661</v>
      </c>
      <c r="G124" s="732" t="s">
        <v>662</v>
      </c>
      <c r="H124" s="732">
        <v>187076</v>
      </c>
      <c r="I124" s="732">
        <v>87076</v>
      </c>
      <c r="J124" s="732" t="s">
        <v>878</v>
      </c>
      <c r="K124" s="732" t="s">
        <v>879</v>
      </c>
      <c r="L124" s="735">
        <v>135.59</v>
      </c>
      <c r="M124" s="735">
        <v>4</v>
      </c>
      <c r="N124" s="736">
        <v>542.36</v>
      </c>
    </row>
    <row r="125" spans="1:14" ht="14.45" customHeight="1" x14ac:dyDescent="0.2">
      <c r="A125" s="730" t="s">
        <v>575</v>
      </c>
      <c r="B125" s="731" t="s">
        <v>576</v>
      </c>
      <c r="C125" s="732" t="s">
        <v>595</v>
      </c>
      <c r="D125" s="733" t="s">
        <v>596</v>
      </c>
      <c r="E125" s="734">
        <v>50113001</v>
      </c>
      <c r="F125" s="733" t="s">
        <v>661</v>
      </c>
      <c r="G125" s="732" t="s">
        <v>662</v>
      </c>
      <c r="H125" s="732">
        <v>192757</v>
      </c>
      <c r="I125" s="732">
        <v>92757</v>
      </c>
      <c r="J125" s="732" t="s">
        <v>878</v>
      </c>
      <c r="K125" s="732" t="s">
        <v>880</v>
      </c>
      <c r="L125" s="735">
        <v>74.249999999999986</v>
      </c>
      <c r="M125" s="735">
        <v>2</v>
      </c>
      <c r="N125" s="736">
        <v>148.49999999999997</v>
      </c>
    </row>
    <row r="126" spans="1:14" ht="14.45" customHeight="1" x14ac:dyDescent="0.2">
      <c r="A126" s="730" t="s">
        <v>575</v>
      </c>
      <c r="B126" s="731" t="s">
        <v>576</v>
      </c>
      <c r="C126" s="732" t="s">
        <v>595</v>
      </c>
      <c r="D126" s="733" t="s">
        <v>596</v>
      </c>
      <c r="E126" s="734">
        <v>50113001</v>
      </c>
      <c r="F126" s="733" t="s">
        <v>661</v>
      </c>
      <c r="G126" s="732" t="s">
        <v>662</v>
      </c>
      <c r="H126" s="732">
        <v>181293</v>
      </c>
      <c r="I126" s="732">
        <v>181293</v>
      </c>
      <c r="J126" s="732" t="s">
        <v>881</v>
      </c>
      <c r="K126" s="732" t="s">
        <v>882</v>
      </c>
      <c r="L126" s="735">
        <v>224.11000000000007</v>
      </c>
      <c r="M126" s="735">
        <v>2</v>
      </c>
      <c r="N126" s="736">
        <v>448.22000000000014</v>
      </c>
    </row>
    <row r="127" spans="1:14" ht="14.45" customHeight="1" x14ac:dyDescent="0.2">
      <c r="A127" s="730" t="s">
        <v>575</v>
      </c>
      <c r="B127" s="731" t="s">
        <v>576</v>
      </c>
      <c r="C127" s="732" t="s">
        <v>595</v>
      </c>
      <c r="D127" s="733" t="s">
        <v>596</v>
      </c>
      <c r="E127" s="734">
        <v>50113001</v>
      </c>
      <c r="F127" s="733" t="s">
        <v>661</v>
      </c>
      <c r="G127" s="732" t="s">
        <v>662</v>
      </c>
      <c r="H127" s="732">
        <v>225510</v>
      </c>
      <c r="I127" s="732">
        <v>225510</v>
      </c>
      <c r="J127" s="732" t="s">
        <v>883</v>
      </c>
      <c r="K127" s="732" t="s">
        <v>884</v>
      </c>
      <c r="L127" s="735">
        <v>64.72</v>
      </c>
      <c r="M127" s="735">
        <v>1</v>
      </c>
      <c r="N127" s="736">
        <v>64.72</v>
      </c>
    </row>
    <row r="128" spans="1:14" ht="14.45" customHeight="1" x14ac:dyDescent="0.2">
      <c r="A128" s="730" t="s">
        <v>575</v>
      </c>
      <c r="B128" s="731" t="s">
        <v>576</v>
      </c>
      <c r="C128" s="732" t="s">
        <v>595</v>
      </c>
      <c r="D128" s="733" t="s">
        <v>596</v>
      </c>
      <c r="E128" s="734">
        <v>50113001</v>
      </c>
      <c r="F128" s="733" t="s">
        <v>661</v>
      </c>
      <c r="G128" s="732" t="s">
        <v>680</v>
      </c>
      <c r="H128" s="732">
        <v>243130</v>
      </c>
      <c r="I128" s="732">
        <v>243130</v>
      </c>
      <c r="J128" s="732" t="s">
        <v>885</v>
      </c>
      <c r="K128" s="732" t="s">
        <v>886</v>
      </c>
      <c r="L128" s="735">
        <v>78.67</v>
      </c>
      <c r="M128" s="735">
        <v>1</v>
      </c>
      <c r="N128" s="736">
        <v>78.67</v>
      </c>
    </row>
    <row r="129" spans="1:14" ht="14.45" customHeight="1" x14ac:dyDescent="0.2">
      <c r="A129" s="730" t="s">
        <v>575</v>
      </c>
      <c r="B129" s="731" t="s">
        <v>576</v>
      </c>
      <c r="C129" s="732" t="s">
        <v>595</v>
      </c>
      <c r="D129" s="733" t="s">
        <v>596</v>
      </c>
      <c r="E129" s="734">
        <v>50113001</v>
      </c>
      <c r="F129" s="733" t="s">
        <v>661</v>
      </c>
      <c r="G129" s="732" t="s">
        <v>662</v>
      </c>
      <c r="H129" s="732">
        <v>149990</v>
      </c>
      <c r="I129" s="732">
        <v>49990</v>
      </c>
      <c r="J129" s="732" t="s">
        <v>887</v>
      </c>
      <c r="K129" s="732" t="s">
        <v>888</v>
      </c>
      <c r="L129" s="735">
        <v>170.71000000000004</v>
      </c>
      <c r="M129" s="735">
        <v>7</v>
      </c>
      <c r="N129" s="736">
        <v>1194.9700000000003</v>
      </c>
    </row>
    <row r="130" spans="1:14" ht="14.45" customHeight="1" x14ac:dyDescent="0.2">
      <c r="A130" s="730" t="s">
        <v>575</v>
      </c>
      <c r="B130" s="731" t="s">
        <v>576</v>
      </c>
      <c r="C130" s="732" t="s">
        <v>595</v>
      </c>
      <c r="D130" s="733" t="s">
        <v>596</v>
      </c>
      <c r="E130" s="734">
        <v>50113001</v>
      </c>
      <c r="F130" s="733" t="s">
        <v>661</v>
      </c>
      <c r="G130" s="732" t="s">
        <v>662</v>
      </c>
      <c r="H130" s="732">
        <v>196193</v>
      </c>
      <c r="I130" s="732">
        <v>96193</v>
      </c>
      <c r="J130" s="732" t="s">
        <v>889</v>
      </c>
      <c r="K130" s="732" t="s">
        <v>890</v>
      </c>
      <c r="L130" s="735">
        <v>39.239999999999995</v>
      </c>
      <c r="M130" s="735">
        <v>1</v>
      </c>
      <c r="N130" s="736">
        <v>39.239999999999995</v>
      </c>
    </row>
    <row r="131" spans="1:14" ht="14.45" customHeight="1" x14ac:dyDescent="0.2">
      <c r="A131" s="730" t="s">
        <v>575</v>
      </c>
      <c r="B131" s="731" t="s">
        <v>576</v>
      </c>
      <c r="C131" s="732" t="s">
        <v>595</v>
      </c>
      <c r="D131" s="733" t="s">
        <v>596</v>
      </c>
      <c r="E131" s="734">
        <v>50113001</v>
      </c>
      <c r="F131" s="733" t="s">
        <v>661</v>
      </c>
      <c r="G131" s="732" t="s">
        <v>662</v>
      </c>
      <c r="H131" s="732">
        <v>214598</v>
      </c>
      <c r="I131" s="732">
        <v>214598</v>
      </c>
      <c r="J131" s="732" t="s">
        <v>891</v>
      </c>
      <c r="K131" s="732" t="s">
        <v>892</v>
      </c>
      <c r="L131" s="735">
        <v>174.81</v>
      </c>
      <c r="M131" s="735">
        <v>2</v>
      </c>
      <c r="N131" s="736">
        <v>349.62</v>
      </c>
    </row>
    <row r="132" spans="1:14" ht="14.45" customHeight="1" x14ac:dyDescent="0.2">
      <c r="A132" s="730" t="s">
        <v>575</v>
      </c>
      <c r="B132" s="731" t="s">
        <v>576</v>
      </c>
      <c r="C132" s="732" t="s">
        <v>595</v>
      </c>
      <c r="D132" s="733" t="s">
        <v>596</v>
      </c>
      <c r="E132" s="734">
        <v>50113001</v>
      </c>
      <c r="F132" s="733" t="s">
        <v>661</v>
      </c>
      <c r="G132" s="732" t="s">
        <v>662</v>
      </c>
      <c r="H132" s="732">
        <v>229132</v>
      </c>
      <c r="I132" s="732">
        <v>229132</v>
      </c>
      <c r="J132" s="732" t="s">
        <v>893</v>
      </c>
      <c r="K132" s="732" t="s">
        <v>894</v>
      </c>
      <c r="L132" s="735">
        <v>88.53</v>
      </c>
      <c r="M132" s="735">
        <v>30</v>
      </c>
      <c r="N132" s="736">
        <v>2655.9</v>
      </c>
    </row>
    <row r="133" spans="1:14" ht="14.45" customHeight="1" x14ac:dyDescent="0.2">
      <c r="A133" s="730" t="s">
        <v>575</v>
      </c>
      <c r="B133" s="731" t="s">
        <v>576</v>
      </c>
      <c r="C133" s="732" t="s">
        <v>595</v>
      </c>
      <c r="D133" s="733" t="s">
        <v>596</v>
      </c>
      <c r="E133" s="734">
        <v>50113001</v>
      </c>
      <c r="F133" s="733" t="s">
        <v>661</v>
      </c>
      <c r="G133" s="732" t="s">
        <v>662</v>
      </c>
      <c r="H133" s="732">
        <v>184035</v>
      </c>
      <c r="I133" s="732">
        <v>184035</v>
      </c>
      <c r="J133" s="732" t="s">
        <v>895</v>
      </c>
      <c r="K133" s="732" t="s">
        <v>896</v>
      </c>
      <c r="L133" s="735">
        <v>122.77999999999999</v>
      </c>
      <c r="M133" s="735">
        <v>1</v>
      </c>
      <c r="N133" s="736">
        <v>122.77999999999999</v>
      </c>
    </row>
    <row r="134" spans="1:14" ht="14.45" customHeight="1" x14ac:dyDescent="0.2">
      <c r="A134" s="730" t="s">
        <v>575</v>
      </c>
      <c r="B134" s="731" t="s">
        <v>576</v>
      </c>
      <c r="C134" s="732" t="s">
        <v>595</v>
      </c>
      <c r="D134" s="733" t="s">
        <v>596</v>
      </c>
      <c r="E134" s="734">
        <v>50113001</v>
      </c>
      <c r="F134" s="733" t="s">
        <v>661</v>
      </c>
      <c r="G134" s="732" t="s">
        <v>680</v>
      </c>
      <c r="H134" s="732">
        <v>213477</v>
      </c>
      <c r="I134" s="732">
        <v>213477</v>
      </c>
      <c r="J134" s="732" t="s">
        <v>897</v>
      </c>
      <c r="K134" s="732" t="s">
        <v>898</v>
      </c>
      <c r="L134" s="735">
        <v>3300</v>
      </c>
      <c r="M134" s="735">
        <v>9</v>
      </c>
      <c r="N134" s="736">
        <v>29700</v>
      </c>
    </row>
    <row r="135" spans="1:14" ht="14.45" customHeight="1" x14ac:dyDescent="0.2">
      <c r="A135" s="730" t="s">
        <v>575</v>
      </c>
      <c r="B135" s="731" t="s">
        <v>576</v>
      </c>
      <c r="C135" s="732" t="s">
        <v>595</v>
      </c>
      <c r="D135" s="733" t="s">
        <v>596</v>
      </c>
      <c r="E135" s="734">
        <v>50113001</v>
      </c>
      <c r="F135" s="733" t="s">
        <v>661</v>
      </c>
      <c r="G135" s="732" t="s">
        <v>680</v>
      </c>
      <c r="H135" s="732">
        <v>156804</v>
      </c>
      <c r="I135" s="732">
        <v>56804</v>
      </c>
      <c r="J135" s="732" t="s">
        <v>899</v>
      </c>
      <c r="K135" s="732" t="s">
        <v>900</v>
      </c>
      <c r="L135" s="735">
        <v>31.610000000000007</v>
      </c>
      <c r="M135" s="735">
        <v>2</v>
      </c>
      <c r="N135" s="736">
        <v>63.220000000000013</v>
      </c>
    </row>
    <row r="136" spans="1:14" ht="14.45" customHeight="1" x14ac:dyDescent="0.2">
      <c r="A136" s="730" t="s">
        <v>575</v>
      </c>
      <c r="B136" s="731" t="s">
        <v>576</v>
      </c>
      <c r="C136" s="732" t="s">
        <v>595</v>
      </c>
      <c r="D136" s="733" t="s">
        <v>596</v>
      </c>
      <c r="E136" s="734">
        <v>50113001</v>
      </c>
      <c r="F136" s="733" t="s">
        <v>661</v>
      </c>
      <c r="G136" s="732" t="s">
        <v>680</v>
      </c>
      <c r="H136" s="732">
        <v>156805</v>
      </c>
      <c r="I136" s="732">
        <v>56805</v>
      </c>
      <c r="J136" s="732" t="s">
        <v>899</v>
      </c>
      <c r="K136" s="732" t="s">
        <v>901</v>
      </c>
      <c r="L136" s="735">
        <v>58.14</v>
      </c>
      <c r="M136" s="735">
        <v>1</v>
      </c>
      <c r="N136" s="736">
        <v>58.14</v>
      </c>
    </row>
    <row r="137" spans="1:14" ht="14.45" customHeight="1" x14ac:dyDescent="0.2">
      <c r="A137" s="730" t="s">
        <v>575</v>
      </c>
      <c r="B137" s="731" t="s">
        <v>576</v>
      </c>
      <c r="C137" s="732" t="s">
        <v>595</v>
      </c>
      <c r="D137" s="733" t="s">
        <v>596</v>
      </c>
      <c r="E137" s="734">
        <v>50113001</v>
      </c>
      <c r="F137" s="733" t="s">
        <v>661</v>
      </c>
      <c r="G137" s="732" t="s">
        <v>680</v>
      </c>
      <c r="H137" s="732">
        <v>214036</v>
      </c>
      <c r="I137" s="732">
        <v>214036</v>
      </c>
      <c r="J137" s="732" t="s">
        <v>902</v>
      </c>
      <c r="K137" s="732" t="s">
        <v>903</v>
      </c>
      <c r="L137" s="735">
        <v>40.35</v>
      </c>
      <c r="M137" s="735">
        <v>19</v>
      </c>
      <c r="N137" s="736">
        <v>766.65000000000009</v>
      </c>
    </row>
    <row r="138" spans="1:14" ht="14.45" customHeight="1" x14ac:dyDescent="0.2">
      <c r="A138" s="730" t="s">
        <v>575</v>
      </c>
      <c r="B138" s="731" t="s">
        <v>576</v>
      </c>
      <c r="C138" s="732" t="s">
        <v>595</v>
      </c>
      <c r="D138" s="733" t="s">
        <v>596</v>
      </c>
      <c r="E138" s="734">
        <v>50113001</v>
      </c>
      <c r="F138" s="733" t="s">
        <v>661</v>
      </c>
      <c r="G138" s="732" t="s">
        <v>680</v>
      </c>
      <c r="H138" s="732">
        <v>239807</v>
      </c>
      <c r="I138" s="732">
        <v>239807</v>
      </c>
      <c r="J138" s="732" t="s">
        <v>902</v>
      </c>
      <c r="K138" s="732" t="s">
        <v>903</v>
      </c>
      <c r="L138" s="735">
        <v>40.383846153846143</v>
      </c>
      <c r="M138" s="735">
        <v>13</v>
      </c>
      <c r="N138" s="736">
        <v>524.9899999999999</v>
      </c>
    </row>
    <row r="139" spans="1:14" ht="14.45" customHeight="1" x14ac:dyDescent="0.2">
      <c r="A139" s="730" t="s">
        <v>575</v>
      </c>
      <c r="B139" s="731" t="s">
        <v>576</v>
      </c>
      <c r="C139" s="732" t="s">
        <v>595</v>
      </c>
      <c r="D139" s="733" t="s">
        <v>596</v>
      </c>
      <c r="E139" s="734">
        <v>50113001</v>
      </c>
      <c r="F139" s="733" t="s">
        <v>661</v>
      </c>
      <c r="G139" s="732" t="s">
        <v>662</v>
      </c>
      <c r="H139" s="732">
        <v>199333</v>
      </c>
      <c r="I139" s="732">
        <v>99333</v>
      </c>
      <c r="J139" s="732" t="s">
        <v>904</v>
      </c>
      <c r="K139" s="732" t="s">
        <v>905</v>
      </c>
      <c r="L139" s="735">
        <v>246.77</v>
      </c>
      <c r="M139" s="735">
        <v>54</v>
      </c>
      <c r="N139" s="736">
        <v>13325.58</v>
      </c>
    </row>
    <row r="140" spans="1:14" ht="14.45" customHeight="1" x14ac:dyDescent="0.2">
      <c r="A140" s="730" t="s">
        <v>575</v>
      </c>
      <c r="B140" s="731" t="s">
        <v>576</v>
      </c>
      <c r="C140" s="732" t="s">
        <v>595</v>
      </c>
      <c r="D140" s="733" t="s">
        <v>596</v>
      </c>
      <c r="E140" s="734">
        <v>50113001</v>
      </c>
      <c r="F140" s="733" t="s">
        <v>661</v>
      </c>
      <c r="G140" s="732" t="s">
        <v>662</v>
      </c>
      <c r="H140" s="732">
        <v>198864</v>
      </c>
      <c r="I140" s="732">
        <v>98864</v>
      </c>
      <c r="J140" s="732" t="s">
        <v>675</v>
      </c>
      <c r="K140" s="732" t="s">
        <v>676</v>
      </c>
      <c r="L140" s="735">
        <v>537.87</v>
      </c>
      <c r="M140" s="735">
        <v>24</v>
      </c>
      <c r="N140" s="736">
        <v>12908.880000000001</v>
      </c>
    </row>
    <row r="141" spans="1:14" ht="14.45" customHeight="1" x14ac:dyDescent="0.2">
      <c r="A141" s="730" t="s">
        <v>575</v>
      </c>
      <c r="B141" s="731" t="s">
        <v>576</v>
      </c>
      <c r="C141" s="732" t="s">
        <v>595</v>
      </c>
      <c r="D141" s="733" t="s">
        <v>596</v>
      </c>
      <c r="E141" s="734">
        <v>50113001</v>
      </c>
      <c r="F141" s="733" t="s">
        <v>661</v>
      </c>
      <c r="G141" s="732" t="s">
        <v>662</v>
      </c>
      <c r="H141" s="732">
        <v>198872</v>
      </c>
      <c r="I141" s="732">
        <v>98872</v>
      </c>
      <c r="J141" s="732" t="s">
        <v>675</v>
      </c>
      <c r="K141" s="732" t="s">
        <v>677</v>
      </c>
      <c r="L141" s="735">
        <v>312.84000000000003</v>
      </c>
      <c r="M141" s="735">
        <v>57</v>
      </c>
      <c r="N141" s="736">
        <v>17831.88</v>
      </c>
    </row>
    <row r="142" spans="1:14" ht="14.45" customHeight="1" x14ac:dyDescent="0.2">
      <c r="A142" s="730" t="s">
        <v>575</v>
      </c>
      <c r="B142" s="731" t="s">
        <v>576</v>
      </c>
      <c r="C142" s="732" t="s">
        <v>595</v>
      </c>
      <c r="D142" s="733" t="s">
        <v>596</v>
      </c>
      <c r="E142" s="734">
        <v>50113001</v>
      </c>
      <c r="F142" s="733" t="s">
        <v>661</v>
      </c>
      <c r="G142" s="732" t="s">
        <v>662</v>
      </c>
      <c r="H142" s="732">
        <v>198880</v>
      </c>
      <c r="I142" s="732">
        <v>98880</v>
      </c>
      <c r="J142" s="732" t="s">
        <v>675</v>
      </c>
      <c r="K142" s="732" t="s">
        <v>906</v>
      </c>
      <c r="L142" s="735">
        <v>201.30000047576866</v>
      </c>
      <c r="M142" s="735">
        <v>8</v>
      </c>
      <c r="N142" s="736">
        <v>1610.4000038061492</v>
      </c>
    </row>
    <row r="143" spans="1:14" ht="14.45" customHeight="1" x14ac:dyDescent="0.2">
      <c r="A143" s="730" t="s">
        <v>575</v>
      </c>
      <c r="B143" s="731" t="s">
        <v>576</v>
      </c>
      <c r="C143" s="732" t="s">
        <v>595</v>
      </c>
      <c r="D143" s="733" t="s">
        <v>596</v>
      </c>
      <c r="E143" s="734">
        <v>50113001</v>
      </c>
      <c r="F143" s="733" t="s">
        <v>661</v>
      </c>
      <c r="G143" s="732" t="s">
        <v>662</v>
      </c>
      <c r="H143" s="732">
        <v>198876</v>
      </c>
      <c r="I143" s="732">
        <v>98876</v>
      </c>
      <c r="J143" s="732" t="s">
        <v>675</v>
      </c>
      <c r="K143" s="732" t="s">
        <v>907</v>
      </c>
      <c r="L143" s="735">
        <v>255.2</v>
      </c>
      <c r="M143" s="735">
        <v>11</v>
      </c>
      <c r="N143" s="736">
        <v>2807.2</v>
      </c>
    </row>
    <row r="144" spans="1:14" ht="14.45" customHeight="1" x14ac:dyDescent="0.2">
      <c r="A144" s="730" t="s">
        <v>575</v>
      </c>
      <c r="B144" s="731" t="s">
        <v>576</v>
      </c>
      <c r="C144" s="732" t="s">
        <v>595</v>
      </c>
      <c r="D144" s="733" t="s">
        <v>596</v>
      </c>
      <c r="E144" s="734">
        <v>50113001</v>
      </c>
      <c r="F144" s="733" t="s">
        <v>661</v>
      </c>
      <c r="G144" s="732" t="s">
        <v>662</v>
      </c>
      <c r="H144" s="732">
        <v>165633</v>
      </c>
      <c r="I144" s="732">
        <v>165751</v>
      </c>
      <c r="J144" s="732" t="s">
        <v>908</v>
      </c>
      <c r="K144" s="732" t="s">
        <v>909</v>
      </c>
      <c r="L144" s="735">
        <v>3951.64</v>
      </c>
      <c r="M144" s="735">
        <v>3</v>
      </c>
      <c r="N144" s="736">
        <v>11854.92</v>
      </c>
    </row>
    <row r="145" spans="1:14" ht="14.45" customHeight="1" x14ac:dyDescent="0.2">
      <c r="A145" s="730" t="s">
        <v>575</v>
      </c>
      <c r="B145" s="731" t="s">
        <v>576</v>
      </c>
      <c r="C145" s="732" t="s">
        <v>595</v>
      </c>
      <c r="D145" s="733" t="s">
        <v>596</v>
      </c>
      <c r="E145" s="734">
        <v>50113001</v>
      </c>
      <c r="F145" s="733" t="s">
        <v>661</v>
      </c>
      <c r="G145" s="732" t="s">
        <v>662</v>
      </c>
      <c r="H145" s="732">
        <v>180988</v>
      </c>
      <c r="I145" s="732">
        <v>180988</v>
      </c>
      <c r="J145" s="732" t="s">
        <v>910</v>
      </c>
      <c r="K145" s="732" t="s">
        <v>911</v>
      </c>
      <c r="L145" s="735">
        <v>110.94000000000003</v>
      </c>
      <c r="M145" s="735">
        <v>2</v>
      </c>
      <c r="N145" s="736">
        <v>221.88000000000005</v>
      </c>
    </row>
    <row r="146" spans="1:14" ht="14.45" customHeight="1" x14ac:dyDescent="0.2">
      <c r="A146" s="730" t="s">
        <v>575</v>
      </c>
      <c r="B146" s="731" t="s">
        <v>576</v>
      </c>
      <c r="C146" s="732" t="s">
        <v>595</v>
      </c>
      <c r="D146" s="733" t="s">
        <v>596</v>
      </c>
      <c r="E146" s="734">
        <v>50113001</v>
      </c>
      <c r="F146" s="733" t="s">
        <v>661</v>
      </c>
      <c r="G146" s="732" t="s">
        <v>662</v>
      </c>
      <c r="H146" s="732">
        <v>111243</v>
      </c>
      <c r="I146" s="732">
        <v>11243</v>
      </c>
      <c r="J146" s="732" t="s">
        <v>912</v>
      </c>
      <c r="K146" s="732" t="s">
        <v>913</v>
      </c>
      <c r="L146" s="735">
        <v>241.18</v>
      </c>
      <c r="M146" s="735">
        <v>2</v>
      </c>
      <c r="N146" s="736">
        <v>482.36</v>
      </c>
    </row>
    <row r="147" spans="1:14" ht="14.45" customHeight="1" x14ac:dyDescent="0.2">
      <c r="A147" s="730" t="s">
        <v>575</v>
      </c>
      <c r="B147" s="731" t="s">
        <v>576</v>
      </c>
      <c r="C147" s="732" t="s">
        <v>595</v>
      </c>
      <c r="D147" s="733" t="s">
        <v>596</v>
      </c>
      <c r="E147" s="734">
        <v>50113001</v>
      </c>
      <c r="F147" s="733" t="s">
        <v>661</v>
      </c>
      <c r="G147" s="732" t="s">
        <v>662</v>
      </c>
      <c r="H147" s="732">
        <v>111242</v>
      </c>
      <c r="I147" s="732">
        <v>11242</v>
      </c>
      <c r="J147" s="732" t="s">
        <v>912</v>
      </c>
      <c r="K147" s="732" t="s">
        <v>914</v>
      </c>
      <c r="L147" s="735">
        <v>145.84000000000003</v>
      </c>
      <c r="M147" s="735">
        <v>2</v>
      </c>
      <c r="N147" s="736">
        <v>291.68000000000006</v>
      </c>
    </row>
    <row r="148" spans="1:14" ht="14.45" customHeight="1" x14ac:dyDescent="0.2">
      <c r="A148" s="730" t="s">
        <v>575</v>
      </c>
      <c r="B148" s="731" t="s">
        <v>576</v>
      </c>
      <c r="C148" s="732" t="s">
        <v>595</v>
      </c>
      <c r="D148" s="733" t="s">
        <v>596</v>
      </c>
      <c r="E148" s="734">
        <v>50113001</v>
      </c>
      <c r="F148" s="733" t="s">
        <v>661</v>
      </c>
      <c r="G148" s="732" t="s">
        <v>662</v>
      </c>
      <c r="H148" s="732">
        <v>111337</v>
      </c>
      <c r="I148" s="732">
        <v>52421</v>
      </c>
      <c r="J148" s="732" t="s">
        <v>915</v>
      </c>
      <c r="K148" s="732" t="s">
        <v>916</v>
      </c>
      <c r="L148" s="735">
        <v>75.900000000000006</v>
      </c>
      <c r="M148" s="735">
        <v>2</v>
      </c>
      <c r="N148" s="736">
        <v>151.80000000000001</v>
      </c>
    </row>
    <row r="149" spans="1:14" ht="14.45" customHeight="1" x14ac:dyDescent="0.2">
      <c r="A149" s="730" t="s">
        <v>575</v>
      </c>
      <c r="B149" s="731" t="s">
        <v>576</v>
      </c>
      <c r="C149" s="732" t="s">
        <v>595</v>
      </c>
      <c r="D149" s="733" t="s">
        <v>596</v>
      </c>
      <c r="E149" s="734">
        <v>50113001</v>
      </c>
      <c r="F149" s="733" t="s">
        <v>661</v>
      </c>
      <c r="G149" s="732" t="s">
        <v>662</v>
      </c>
      <c r="H149" s="732">
        <v>31915</v>
      </c>
      <c r="I149" s="732">
        <v>31915</v>
      </c>
      <c r="J149" s="732" t="s">
        <v>917</v>
      </c>
      <c r="K149" s="732" t="s">
        <v>918</v>
      </c>
      <c r="L149" s="735">
        <v>173.68999999999997</v>
      </c>
      <c r="M149" s="735">
        <v>43</v>
      </c>
      <c r="N149" s="736">
        <v>7468.6699999999983</v>
      </c>
    </row>
    <row r="150" spans="1:14" ht="14.45" customHeight="1" x14ac:dyDescent="0.2">
      <c r="A150" s="730" t="s">
        <v>575</v>
      </c>
      <c r="B150" s="731" t="s">
        <v>576</v>
      </c>
      <c r="C150" s="732" t="s">
        <v>595</v>
      </c>
      <c r="D150" s="733" t="s">
        <v>596</v>
      </c>
      <c r="E150" s="734">
        <v>50113001</v>
      </c>
      <c r="F150" s="733" t="s">
        <v>661</v>
      </c>
      <c r="G150" s="732" t="s">
        <v>662</v>
      </c>
      <c r="H150" s="732">
        <v>47706</v>
      </c>
      <c r="I150" s="732">
        <v>47706</v>
      </c>
      <c r="J150" s="732" t="s">
        <v>919</v>
      </c>
      <c r="K150" s="732" t="s">
        <v>920</v>
      </c>
      <c r="L150" s="735">
        <v>288.53000000000003</v>
      </c>
      <c r="M150" s="735">
        <v>6</v>
      </c>
      <c r="N150" s="736">
        <v>1731.18</v>
      </c>
    </row>
    <row r="151" spans="1:14" ht="14.45" customHeight="1" x14ac:dyDescent="0.2">
      <c r="A151" s="730" t="s">
        <v>575</v>
      </c>
      <c r="B151" s="731" t="s">
        <v>576</v>
      </c>
      <c r="C151" s="732" t="s">
        <v>595</v>
      </c>
      <c r="D151" s="733" t="s">
        <v>596</v>
      </c>
      <c r="E151" s="734">
        <v>50113001</v>
      </c>
      <c r="F151" s="733" t="s">
        <v>661</v>
      </c>
      <c r="G151" s="732" t="s">
        <v>662</v>
      </c>
      <c r="H151" s="732">
        <v>207769</v>
      </c>
      <c r="I151" s="732">
        <v>207769</v>
      </c>
      <c r="J151" s="732" t="s">
        <v>921</v>
      </c>
      <c r="K151" s="732" t="s">
        <v>922</v>
      </c>
      <c r="L151" s="735">
        <v>158.17500000000001</v>
      </c>
      <c r="M151" s="735">
        <v>4</v>
      </c>
      <c r="N151" s="736">
        <v>632.70000000000005</v>
      </c>
    </row>
    <row r="152" spans="1:14" ht="14.45" customHeight="1" x14ac:dyDescent="0.2">
      <c r="A152" s="730" t="s">
        <v>575</v>
      </c>
      <c r="B152" s="731" t="s">
        <v>576</v>
      </c>
      <c r="C152" s="732" t="s">
        <v>595</v>
      </c>
      <c r="D152" s="733" t="s">
        <v>596</v>
      </c>
      <c r="E152" s="734">
        <v>50113001</v>
      </c>
      <c r="F152" s="733" t="s">
        <v>661</v>
      </c>
      <c r="G152" s="732" t="s">
        <v>662</v>
      </c>
      <c r="H152" s="732">
        <v>207771</v>
      </c>
      <c r="I152" s="732">
        <v>207771</v>
      </c>
      <c r="J152" s="732" t="s">
        <v>921</v>
      </c>
      <c r="K152" s="732" t="s">
        <v>923</v>
      </c>
      <c r="L152" s="735">
        <v>365.97</v>
      </c>
      <c r="M152" s="735">
        <v>5</v>
      </c>
      <c r="N152" s="736">
        <v>1829.8500000000001</v>
      </c>
    </row>
    <row r="153" spans="1:14" ht="14.45" customHeight="1" x14ac:dyDescent="0.2">
      <c r="A153" s="730" t="s">
        <v>575</v>
      </c>
      <c r="B153" s="731" t="s">
        <v>576</v>
      </c>
      <c r="C153" s="732" t="s">
        <v>595</v>
      </c>
      <c r="D153" s="733" t="s">
        <v>596</v>
      </c>
      <c r="E153" s="734">
        <v>50113001</v>
      </c>
      <c r="F153" s="733" t="s">
        <v>661</v>
      </c>
      <c r="G153" s="732" t="s">
        <v>662</v>
      </c>
      <c r="H153" s="732">
        <v>47249</v>
      </c>
      <c r="I153" s="732">
        <v>47249</v>
      </c>
      <c r="J153" s="732" t="s">
        <v>924</v>
      </c>
      <c r="K153" s="732" t="s">
        <v>925</v>
      </c>
      <c r="L153" s="735">
        <v>126.5</v>
      </c>
      <c r="M153" s="735">
        <v>3</v>
      </c>
      <c r="N153" s="736">
        <v>379.5</v>
      </c>
    </row>
    <row r="154" spans="1:14" ht="14.45" customHeight="1" x14ac:dyDescent="0.2">
      <c r="A154" s="730" t="s">
        <v>575</v>
      </c>
      <c r="B154" s="731" t="s">
        <v>576</v>
      </c>
      <c r="C154" s="732" t="s">
        <v>595</v>
      </c>
      <c r="D154" s="733" t="s">
        <v>596</v>
      </c>
      <c r="E154" s="734">
        <v>50113001</v>
      </c>
      <c r="F154" s="733" t="s">
        <v>661</v>
      </c>
      <c r="G154" s="732" t="s">
        <v>662</v>
      </c>
      <c r="H154" s="732">
        <v>47256</v>
      </c>
      <c r="I154" s="732">
        <v>47256</v>
      </c>
      <c r="J154" s="732" t="s">
        <v>924</v>
      </c>
      <c r="K154" s="732" t="s">
        <v>926</v>
      </c>
      <c r="L154" s="735">
        <v>222.2</v>
      </c>
      <c r="M154" s="735">
        <v>2</v>
      </c>
      <c r="N154" s="736">
        <v>444.4</v>
      </c>
    </row>
    <row r="155" spans="1:14" ht="14.45" customHeight="1" x14ac:dyDescent="0.2">
      <c r="A155" s="730" t="s">
        <v>575</v>
      </c>
      <c r="B155" s="731" t="s">
        <v>576</v>
      </c>
      <c r="C155" s="732" t="s">
        <v>595</v>
      </c>
      <c r="D155" s="733" t="s">
        <v>596</v>
      </c>
      <c r="E155" s="734">
        <v>50113001</v>
      </c>
      <c r="F155" s="733" t="s">
        <v>661</v>
      </c>
      <c r="G155" s="732" t="s">
        <v>662</v>
      </c>
      <c r="H155" s="732">
        <v>98901</v>
      </c>
      <c r="I155" s="732">
        <v>98901</v>
      </c>
      <c r="J155" s="732" t="s">
        <v>927</v>
      </c>
      <c r="K155" s="732" t="s">
        <v>907</v>
      </c>
      <c r="L155" s="735">
        <v>320.22000000000003</v>
      </c>
      <c r="M155" s="735">
        <v>31</v>
      </c>
      <c r="N155" s="736">
        <v>9926.8200000000015</v>
      </c>
    </row>
    <row r="156" spans="1:14" ht="14.45" customHeight="1" x14ac:dyDescent="0.2">
      <c r="A156" s="730" t="s">
        <v>575</v>
      </c>
      <c r="B156" s="731" t="s">
        <v>576</v>
      </c>
      <c r="C156" s="732" t="s">
        <v>595</v>
      </c>
      <c r="D156" s="733" t="s">
        <v>596</v>
      </c>
      <c r="E156" s="734">
        <v>50113001</v>
      </c>
      <c r="F156" s="733" t="s">
        <v>661</v>
      </c>
      <c r="G156" s="732" t="s">
        <v>662</v>
      </c>
      <c r="H156" s="732">
        <v>215605</v>
      </c>
      <c r="I156" s="732">
        <v>215605</v>
      </c>
      <c r="J156" s="732" t="s">
        <v>928</v>
      </c>
      <c r="K156" s="732" t="s">
        <v>929</v>
      </c>
      <c r="L156" s="735">
        <v>28.269999999999996</v>
      </c>
      <c r="M156" s="735">
        <v>1</v>
      </c>
      <c r="N156" s="736">
        <v>28.269999999999996</v>
      </c>
    </row>
    <row r="157" spans="1:14" ht="14.45" customHeight="1" x14ac:dyDescent="0.2">
      <c r="A157" s="730" t="s">
        <v>575</v>
      </c>
      <c r="B157" s="731" t="s">
        <v>576</v>
      </c>
      <c r="C157" s="732" t="s">
        <v>595</v>
      </c>
      <c r="D157" s="733" t="s">
        <v>596</v>
      </c>
      <c r="E157" s="734">
        <v>50113001</v>
      </c>
      <c r="F157" s="733" t="s">
        <v>661</v>
      </c>
      <c r="G157" s="732" t="s">
        <v>662</v>
      </c>
      <c r="H157" s="732">
        <v>125366</v>
      </c>
      <c r="I157" s="732">
        <v>25366</v>
      </c>
      <c r="J157" s="732" t="s">
        <v>928</v>
      </c>
      <c r="K157" s="732" t="s">
        <v>930</v>
      </c>
      <c r="L157" s="735">
        <v>71.748000000000005</v>
      </c>
      <c r="M157" s="735">
        <v>5</v>
      </c>
      <c r="N157" s="736">
        <v>358.74</v>
      </c>
    </row>
    <row r="158" spans="1:14" ht="14.45" customHeight="1" x14ac:dyDescent="0.2">
      <c r="A158" s="730" t="s">
        <v>575</v>
      </c>
      <c r="B158" s="731" t="s">
        <v>576</v>
      </c>
      <c r="C158" s="732" t="s">
        <v>595</v>
      </c>
      <c r="D158" s="733" t="s">
        <v>596</v>
      </c>
      <c r="E158" s="734">
        <v>50113001</v>
      </c>
      <c r="F158" s="733" t="s">
        <v>661</v>
      </c>
      <c r="G158" s="732" t="s">
        <v>662</v>
      </c>
      <c r="H158" s="732">
        <v>193746</v>
      </c>
      <c r="I158" s="732">
        <v>93746</v>
      </c>
      <c r="J158" s="732" t="s">
        <v>931</v>
      </c>
      <c r="K158" s="732" t="s">
        <v>932</v>
      </c>
      <c r="L158" s="735">
        <v>366.22</v>
      </c>
      <c r="M158" s="735">
        <v>18</v>
      </c>
      <c r="N158" s="736">
        <v>6591.9600000000009</v>
      </c>
    </row>
    <row r="159" spans="1:14" ht="14.45" customHeight="1" x14ac:dyDescent="0.2">
      <c r="A159" s="730" t="s">
        <v>575</v>
      </c>
      <c r="B159" s="731" t="s">
        <v>576</v>
      </c>
      <c r="C159" s="732" t="s">
        <v>595</v>
      </c>
      <c r="D159" s="733" t="s">
        <v>596</v>
      </c>
      <c r="E159" s="734">
        <v>50113001</v>
      </c>
      <c r="F159" s="733" t="s">
        <v>661</v>
      </c>
      <c r="G159" s="732" t="s">
        <v>662</v>
      </c>
      <c r="H159" s="732">
        <v>849143</v>
      </c>
      <c r="I159" s="732">
        <v>155940</v>
      </c>
      <c r="J159" s="732" t="s">
        <v>933</v>
      </c>
      <c r="K159" s="732" t="s">
        <v>329</v>
      </c>
      <c r="L159" s="735">
        <v>110.94</v>
      </c>
      <c r="M159" s="735">
        <v>2</v>
      </c>
      <c r="N159" s="736">
        <v>221.88</v>
      </c>
    </row>
    <row r="160" spans="1:14" ht="14.45" customHeight="1" x14ac:dyDescent="0.2">
      <c r="A160" s="730" t="s">
        <v>575</v>
      </c>
      <c r="B160" s="731" t="s">
        <v>576</v>
      </c>
      <c r="C160" s="732" t="s">
        <v>595</v>
      </c>
      <c r="D160" s="733" t="s">
        <v>596</v>
      </c>
      <c r="E160" s="734">
        <v>50113001</v>
      </c>
      <c r="F160" s="733" t="s">
        <v>661</v>
      </c>
      <c r="G160" s="732" t="s">
        <v>680</v>
      </c>
      <c r="H160" s="732">
        <v>100306</v>
      </c>
      <c r="I160" s="732">
        <v>100306</v>
      </c>
      <c r="J160" s="732" t="s">
        <v>934</v>
      </c>
      <c r="K160" s="732" t="s">
        <v>935</v>
      </c>
      <c r="L160" s="735">
        <v>62.260000000000005</v>
      </c>
      <c r="M160" s="735">
        <v>8</v>
      </c>
      <c r="N160" s="736">
        <v>498.08000000000004</v>
      </c>
    </row>
    <row r="161" spans="1:14" ht="14.45" customHeight="1" x14ac:dyDescent="0.2">
      <c r="A161" s="730" t="s">
        <v>575</v>
      </c>
      <c r="B161" s="731" t="s">
        <v>576</v>
      </c>
      <c r="C161" s="732" t="s">
        <v>595</v>
      </c>
      <c r="D161" s="733" t="s">
        <v>596</v>
      </c>
      <c r="E161" s="734">
        <v>50113001</v>
      </c>
      <c r="F161" s="733" t="s">
        <v>661</v>
      </c>
      <c r="G161" s="732" t="s">
        <v>680</v>
      </c>
      <c r="H161" s="732">
        <v>846694</v>
      </c>
      <c r="I161" s="732">
        <v>100311</v>
      </c>
      <c r="J161" s="732" t="s">
        <v>934</v>
      </c>
      <c r="K161" s="732" t="s">
        <v>936</v>
      </c>
      <c r="L161" s="735">
        <v>60.163750000000022</v>
      </c>
      <c r="M161" s="735">
        <v>8</v>
      </c>
      <c r="N161" s="736">
        <v>481.31000000000017</v>
      </c>
    </row>
    <row r="162" spans="1:14" ht="14.45" customHeight="1" x14ac:dyDescent="0.2">
      <c r="A162" s="730" t="s">
        <v>575</v>
      </c>
      <c r="B162" s="731" t="s">
        <v>576</v>
      </c>
      <c r="C162" s="732" t="s">
        <v>595</v>
      </c>
      <c r="D162" s="733" t="s">
        <v>596</v>
      </c>
      <c r="E162" s="734">
        <v>50113001</v>
      </c>
      <c r="F162" s="733" t="s">
        <v>661</v>
      </c>
      <c r="G162" s="732" t="s">
        <v>662</v>
      </c>
      <c r="H162" s="732">
        <v>216572</v>
      </c>
      <c r="I162" s="732">
        <v>216572</v>
      </c>
      <c r="J162" s="732" t="s">
        <v>937</v>
      </c>
      <c r="K162" s="732" t="s">
        <v>938</v>
      </c>
      <c r="L162" s="735">
        <v>36.442413793103455</v>
      </c>
      <c r="M162" s="735">
        <v>290</v>
      </c>
      <c r="N162" s="736">
        <v>10568.300000000001</v>
      </c>
    </row>
    <row r="163" spans="1:14" ht="14.45" customHeight="1" x14ac:dyDescent="0.2">
      <c r="A163" s="730" t="s">
        <v>575</v>
      </c>
      <c r="B163" s="731" t="s">
        <v>576</v>
      </c>
      <c r="C163" s="732" t="s">
        <v>595</v>
      </c>
      <c r="D163" s="733" t="s">
        <v>596</v>
      </c>
      <c r="E163" s="734">
        <v>50113001</v>
      </c>
      <c r="F163" s="733" t="s">
        <v>661</v>
      </c>
      <c r="G163" s="732" t="s">
        <v>662</v>
      </c>
      <c r="H163" s="732">
        <v>223200</v>
      </c>
      <c r="I163" s="732">
        <v>223200</v>
      </c>
      <c r="J163" s="732" t="s">
        <v>939</v>
      </c>
      <c r="K163" s="732" t="s">
        <v>940</v>
      </c>
      <c r="L163" s="735">
        <v>146.22105263157897</v>
      </c>
      <c r="M163" s="735">
        <v>19</v>
      </c>
      <c r="N163" s="736">
        <v>2778.2000000000003</v>
      </c>
    </row>
    <row r="164" spans="1:14" ht="14.45" customHeight="1" x14ac:dyDescent="0.2">
      <c r="A164" s="730" t="s">
        <v>575</v>
      </c>
      <c r="B164" s="731" t="s">
        <v>576</v>
      </c>
      <c r="C164" s="732" t="s">
        <v>595</v>
      </c>
      <c r="D164" s="733" t="s">
        <v>596</v>
      </c>
      <c r="E164" s="734">
        <v>50113001</v>
      </c>
      <c r="F164" s="733" t="s">
        <v>661</v>
      </c>
      <c r="G164" s="732" t="s">
        <v>662</v>
      </c>
      <c r="H164" s="732">
        <v>241678</v>
      </c>
      <c r="I164" s="732">
        <v>241678</v>
      </c>
      <c r="J164" s="732" t="s">
        <v>941</v>
      </c>
      <c r="K164" s="732" t="s">
        <v>942</v>
      </c>
      <c r="L164" s="735">
        <v>93.749999999999986</v>
      </c>
      <c r="M164" s="735">
        <v>2</v>
      </c>
      <c r="N164" s="736">
        <v>187.49999999999997</v>
      </c>
    </row>
    <row r="165" spans="1:14" ht="14.45" customHeight="1" x14ac:dyDescent="0.2">
      <c r="A165" s="730" t="s">
        <v>575</v>
      </c>
      <c r="B165" s="731" t="s">
        <v>576</v>
      </c>
      <c r="C165" s="732" t="s">
        <v>595</v>
      </c>
      <c r="D165" s="733" t="s">
        <v>596</v>
      </c>
      <c r="E165" s="734">
        <v>50113001</v>
      </c>
      <c r="F165" s="733" t="s">
        <v>661</v>
      </c>
      <c r="G165" s="732" t="s">
        <v>662</v>
      </c>
      <c r="H165" s="732">
        <v>207899</v>
      </c>
      <c r="I165" s="732">
        <v>207899</v>
      </c>
      <c r="J165" s="732" t="s">
        <v>943</v>
      </c>
      <c r="K165" s="732" t="s">
        <v>944</v>
      </c>
      <c r="L165" s="735">
        <v>66.849999999999994</v>
      </c>
      <c r="M165" s="735">
        <v>5</v>
      </c>
      <c r="N165" s="736">
        <v>334.25</v>
      </c>
    </row>
    <row r="166" spans="1:14" ht="14.45" customHeight="1" x14ac:dyDescent="0.2">
      <c r="A166" s="730" t="s">
        <v>575</v>
      </c>
      <c r="B166" s="731" t="s">
        <v>576</v>
      </c>
      <c r="C166" s="732" t="s">
        <v>595</v>
      </c>
      <c r="D166" s="733" t="s">
        <v>596</v>
      </c>
      <c r="E166" s="734">
        <v>50113001</v>
      </c>
      <c r="F166" s="733" t="s">
        <v>661</v>
      </c>
      <c r="G166" s="732" t="s">
        <v>662</v>
      </c>
      <c r="H166" s="732">
        <v>207898</v>
      </c>
      <c r="I166" s="732">
        <v>207898</v>
      </c>
      <c r="J166" s="732" t="s">
        <v>943</v>
      </c>
      <c r="K166" s="732" t="s">
        <v>945</v>
      </c>
      <c r="L166" s="735">
        <v>63.2</v>
      </c>
      <c r="M166" s="735">
        <v>1</v>
      </c>
      <c r="N166" s="736">
        <v>63.2</v>
      </c>
    </row>
    <row r="167" spans="1:14" ht="14.45" customHeight="1" x14ac:dyDescent="0.2">
      <c r="A167" s="730" t="s">
        <v>575</v>
      </c>
      <c r="B167" s="731" t="s">
        <v>576</v>
      </c>
      <c r="C167" s="732" t="s">
        <v>595</v>
      </c>
      <c r="D167" s="733" t="s">
        <v>596</v>
      </c>
      <c r="E167" s="734">
        <v>50113001</v>
      </c>
      <c r="F167" s="733" t="s">
        <v>661</v>
      </c>
      <c r="G167" s="732" t="s">
        <v>662</v>
      </c>
      <c r="H167" s="732">
        <v>157607</v>
      </c>
      <c r="I167" s="732">
        <v>57607</v>
      </c>
      <c r="J167" s="732" t="s">
        <v>946</v>
      </c>
      <c r="K167" s="732" t="s">
        <v>947</v>
      </c>
      <c r="L167" s="735">
        <v>43.142499999999998</v>
      </c>
      <c r="M167" s="735">
        <v>4</v>
      </c>
      <c r="N167" s="736">
        <v>172.57</v>
      </c>
    </row>
    <row r="168" spans="1:14" ht="14.45" customHeight="1" x14ac:dyDescent="0.2">
      <c r="A168" s="730" t="s">
        <v>575</v>
      </c>
      <c r="B168" s="731" t="s">
        <v>576</v>
      </c>
      <c r="C168" s="732" t="s">
        <v>595</v>
      </c>
      <c r="D168" s="733" t="s">
        <v>596</v>
      </c>
      <c r="E168" s="734">
        <v>50113001</v>
      </c>
      <c r="F168" s="733" t="s">
        <v>661</v>
      </c>
      <c r="G168" s="732" t="s">
        <v>662</v>
      </c>
      <c r="H168" s="732">
        <v>241991</v>
      </c>
      <c r="I168" s="732">
        <v>241991</v>
      </c>
      <c r="J168" s="732" t="s">
        <v>948</v>
      </c>
      <c r="K168" s="732" t="s">
        <v>949</v>
      </c>
      <c r="L168" s="735">
        <v>44.659999999999989</v>
      </c>
      <c r="M168" s="735">
        <v>1</v>
      </c>
      <c r="N168" s="736">
        <v>44.659999999999989</v>
      </c>
    </row>
    <row r="169" spans="1:14" ht="14.45" customHeight="1" x14ac:dyDescent="0.2">
      <c r="A169" s="730" t="s">
        <v>575</v>
      </c>
      <c r="B169" s="731" t="s">
        <v>576</v>
      </c>
      <c r="C169" s="732" t="s">
        <v>595</v>
      </c>
      <c r="D169" s="733" t="s">
        <v>596</v>
      </c>
      <c r="E169" s="734">
        <v>50113001</v>
      </c>
      <c r="F169" s="733" t="s">
        <v>661</v>
      </c>
      <c r="G169" s="732" t="s">
        <v>662</v>
      </c>
      <c r="H169" s="732">
        <v>208988</v>
      </c>
      <c r="I169" s="732">
        <v>208988</v>
      </c>
      <c r="J169" s="732" t="s">
        <v>950</v>
      </c>
      <c r="K169" s="732" t="s">
        <v>951</v>
      </c>
      <c r="L169" s="735">
        <v>555.16999999999985</v>
      </c>
      <c r="M169" s="735">
        <v>5</v>
      </c>
      <c r="N169" s="736">
        <v>2775.8499999999995</v>
      </c>
    </row>
    <row r="170" spans="1:14" ht="14.45" customHeight="1" x14ac:dyDescent="0.2">
      <c r="A170" s="730" t="s">
        <v>575</v>
      </c>
      <c r="B170" s="731" t="s">
        <v>576</v>
      </c>
      <c r="C170" s="732" t="s">
        <v>595</v>
      </c>
      <c r="D170" s="733" t="s">
        <v>596</v>
      </c>
      <c r="E170" s="734">
        <v>50113001</v>
      </c>
      <c r="F170" s="733" t="s">
        <v>661</v>
      </c>
      <c r="G170" s="732" t="s">
        <v>662</v>
      </c>
      <c r="H170" s="732">
        <v>208990</v>
      </c>
      <c r="I170" s="732">
        <v>208990</v>
      </c>
      <c r="J170" s="732" t="s">
        <v>952</v>
      </c>
      <c r="K170" s="732" t="s">
        <v>951</v>
      </c>
      <c r="L170" s="735">
        <v>668.47</v>
      </c>
      <c r="M170" s="735">
        <v>2</v>
      </c>
      <c r="N170" s="736">
        <v>1336.94</v>
      </c>
    </row>
    <row r="171" spans="1:14" ht="14.45" customHeight="1" x14ac:dyDescent="0.2">
      <c r="A171" s="730" t="s">
        <v>575</v>
      </c>
      <c r="B171" s="731" t="s">
        <v>576</v>
      </c>
      <c r="C171" s="732" t="s">
        <v>595</v>
      </c>
      <c r="D171" s="733" t="s">
        <v>596</v>
      </c>
      <c r="E171" s="734">
        <v>50113001</v>
      </c>
      <c r="F171" s="733" t="s">
        <v>661</v>
      </c>
      <c r="G171" s="732" t="s">
        <v>662</v>
      </c>
      <c r="H171" s="732">
        <v>225166</v>
      </c>
      <c r="I171" s="732">
        <v>225166</v>
      </c>
      <c r="J171" s="732" t="s">
        <v>953</v>
      </c>
      <c r="K171" s="732" t="s">
        <v>954</v>
      </c>
      <c r="L171" s="735">
        <v>58.29</v>
      </c>
      <c r="M171" s="735">
        <v>3</v>
      </c>
      <c r="N171" s="736">
        <v>174.87</v>
      </c>
    </row>
    <row r="172" spans="1:14" ht="14.45" customHeight="1" x14ac:dyDescent="0.2">
      <c r="A172" s="730" t="s">
        <v>575</v>
      </c>
      <c r="B172" s="731" t="s">
        <v>576</v>
      </c>
      <c r="C172" s="732" t="s">
        <v>595</v>
      </c>
      <c r="D172" s="733" t="s">
        <v>596</v>
      </c>
      <c r="E172" s="734">
        <v>50113001</v>
      </c>
      <c r="F172" s="733" t="s">
        <v>661</v>
      </c>
      <c r="G172" s="732" t="s">
        <v>662</v>
      </c>
      <c r="H172" s="732">
        <v>224964</v>
      </c>
      <c r="I172" s="732">
        <v>224964</v>
      </c>
      <c r="J172" s="732" t="s">
        <v>955</v>
      </c>
      <c r="K172" s="732" t="s">
        <v>956</v>
      </c>
      <c r="L172" s="735">
        <v>109.09285714285714</v>
      </c>
      <c r="M172" s="735">
        <v>7</v>
      </c>
      <c r="N172" s="736">
        <v>763.65</v>
      </c>
    </row>
    <row r="173" spans="1:14" ht="14.45" customHeight="1" x14ac:dyDescent="0.2">
      <c r="A173" s="730" t="s">
        <v>575</v>
      </c>
      <c r="B173" s="731" t="s">
        <v>576</v>
      </c>
      <c r="C173" s="732" t="s">
        <v>595</v>
      </c>
      <c r="D173" s="733" t="s">
        <v>596</v>
      </c>
      <c r="E173" s="734">
        <v>50113001</v>
      </c>
      <c r="F173" s="733" t="s">
        <v>661</v>
      </c>
      <c r="G173" s="732" t="s">
        <v>662</v>
      </c>
      <c r="H173" s="732">
        <v>233899</v>
      </c>
      <c r="I173" s="732">
        <v>233899</v>
      </c>
      <c r="J173" s="732" t="s">
        <v>957</v>
      </c>
      <c r="K173" s="732" t="s">
        <v>958</v>
      </c>
      <c r="L173" s="735">
        <v>139.1</v>
      </c>
      <c r="M173" s="735">
        <v>1</v>
      </c>
      <c r="N173" s="736">
        <v>139.1</v>
      </c>
    </row>
    <row r="174" spans="1:14" ht="14.45" customHeight="1" x14ac:dyDescent="0.2">
      <c r="A174" s="730" t="s">
        <v>575</v>
      </c>
      <c r="B174" s="731" t="s">
        <v>576</v>
      </c>
      <c r="C174" s="732" t="s">
        <v>595</v>
      </c>
      <c r="D174" s="733" t="s">
        <v>596</v>
      </c>
      <c r="E174" s="734">
        <v>50113001</v>
      </c>
      <c r="F174" s="733" t="s">
        <v>661</v>
      </c>
      <c r="G174" s="732" t="s">
        <v>662</v>
      </c>
      <c r="H174" s="732">
        <v>187299</v>
      </c>
      <c r="I174" s="732">
        <v>87299</v>
      </c>
      <c r="J174" s="732" t="s">
        <v>959</v>
      </c>
      <c r="K174" s="732" t="s">
        <v>960</v>
      </c>
      <c r="L174" s="735">
        <v>1005.8425</v>
      </c>
      <c r="M174" s="735">
        <v>4</v>
      </c>
      <c r="N174" s="736">
        <v>4023.37</v>
      </c>
    </row>
    <row r="175" spans="1:14" ht="14.45" customHeight="1" x14ac:dyDescent="0.2">
      <c r="A175" s="730" t="s">
        <v>575</v>
      </c>
      <c r="B175" s="731" t="s">
        <v>576</v>
      </c>
      <c r="C175" s="732" t="s">
        <v>595</v>
      </c>
      <c r="D175" s="733" t="s">
        <v>596</v>
      </c>
      <c r="E175" s="734">
        <v>50113001</v>
      </c>
      <c r="F175" s="733" t="s">
        <v>661</v>
      </c>
      <c r="G175" s="732" t="s">
        <v>662</v>
      </c>
      <c r="H175" s="732">
        <v>193724</v>
      </c>
      <c r="I175" s="732">
        <v>93724</v>
      </c>
      <c r="J175" s="732" t="s">
        <v>961</v>
      </c>
      <c r="K175" s="732" t="s">
        <v>962</v>
      </c>
      <c r="L175" s="735">
        <v>68.239999999999981</v>
      </c>
      <c r="M175" s="735">
        <v>2</v>
      </c>
      <c r="N175" s="736">
        <v>136.47999999999996</v>
      </c>
    </row>
    <row r="176" spans="1:14" ht="14.45" customHeight="1" x14ac:dyDescent="0.2">
      <c r="A176" s="730" t="s">
        <v>575</v>
      </c>
      <c r="B176" s="731" t="s">
        <v>576</v>
      </c>
      <c r="C176" s="732" t="s">
        <v>595</v>
      </c>
      <c r="D176" s="733" t="s">
        <v>596</v>
      </c>
      <c r="E176" s="734">
        <v>50113001</v>
      </c>
      <c r="F176" s="733" t="s">
        <v>661</v>
      </c>
      <c r="G176" s="732" t="s">
        <v>662</v>
      </c>
      <c r="H176" s="732">
        <v>193723</v>
      </c>
      <c r="I176" s="732">
        <v>93723</v>
      </c>
      <c r="J176" s="732" t="s">
        <v>963</v>
      </c>
      <c r="K176" s="732" t="s">
        <v>964</v>
      </c>
      <c r="L176" s="735">
        <v>40.22999999999999</v>
      </c>
      <c r="M176" s="735">
        <v>2</v>
      </c>
      <c r="N176" s="736">
        <v>80.45999999999998</v>
      </c>
    </row>
    <row r="177" spans="1:14" ht="14.45" customHeight="1" x14ac:dyDescent="0.2">
      <c r="A177" s="730" t="s">
        <v>575</v>
      </c>
      <c r="B177" s="731" t="s">
        <v>576</v>
      </c>
      <c r="C177" s="732" t="s">
        <v>595</v>
      </c>
      <c r="D177" s="733" t="s">
        <v>596</v>
      </c>
      <c r="E177" s="734">
        <v>50113001</v>
      </c>
      <c r="F177" s="733" t="s">
        <v>661</v>
      </c>
      <c r="G177" s="732" t="s">
        <v>662</v>
      </c>
      <c r="H177" s="732">
        <v>502059</v>
      </c>
      <c r="I177" s="732">
        <v>0</v>
      </c>
      <c r="J177" s="732" t="s">
        <v>965</v>
      </c>
      <c r="K177" s="732" t="s">
        <v>966</v>
      </c>
      <c r="L177" s="735">
        <v>254.10000000000002</v>
      </c>
      <c r="M177" s="735">
        <v>416</v>
      </c>
      <c r="N177" s="736">
        <v>105705.60000000001</v>
      </c>
    </row>
    <row r="178" spans="1:14" ht="14.45" customHeight="1" x14ac:dyDescent="0.2">
      <c r="A178" s="730" t="s">
        <v>575</v>
      </c>
      <c r="B178" s="731" t="s">
        <v>576</v>
      </c>
      <c r="C178" s="732" t="s">
        <v>595</v>
      </c>
      <c r="D178" s="733" t="s">
        <v>596</v>
      </c>
      <c r="E178" s="734">
        <v>50113001</v>
      </c>
      <c r="F178" s="733" t="s">
        <v>661</v>
      </c>
      <c r="G178" s="732" t="s">
        <v>662</v>
      </c>
      <c r="H178" s="732">
        <v>394712</v>
      </c>
      <c r="I178" s="732">
        <v>0</v>
      </c>
      <c r="J178" s="732" t="s">
        <v>967</v>
      </c>
      <c r="K178" s="732" t="s">
        <v>968</v>
      </c>
      <c r="L178" s="735">
        <v>28.75</v>
      </c>
      <c r="M178" s="735">
        <v>360</v>
      </c>
      <c r="N178" s="736">
        <v>10350</v>
      </c>
    </row>
    <row r="179" spans="1:14" ht="14.45" customHeight="1" x14ac:dyDescent="0.2">
      <c r="A179" s="730" t="s">
        <v>575</v>
      </c>
      <c r="B179" s="731" t="s">
        <v>576</v>
      </c>
      <c r="C179" s="732" t="s">
        <v>595</v>
      </c>
      <c r="D179" s="733" t="s">
        <v>596</v>
      </c>
      <c r="E179" s="734">
        <v>50113001</v>
      </c>
      <c r="F179" s="733" t="s">
        <v>661</v>
      </c>
      <c r="G179" s="732" t="s">
        <v>662</v>
      </c>
      <c r="H179" s="732">
        <v>902048</v>
      </c>
      <c r="I179" s="732">
        <v>0</v>
      </c>
      <c r="J179" s="732" t="s">
        <v>969</v>
      </c>
      <c r="K179" s="732" t="s">
        <v>970</v>
      </c>
      <c r="L179" s="735">
        <v>331.2</v>
      </c>
      <c r="M179" s="735">
        <v>1432</v>
      </c>
      <c r="N179" s="736">
        <v>474278.39999999997</v>
      </c>
    </row>
    <row r="180" spans="1:14" ht="14.45" customHeight="1" x14ac:dyDescent="0.2">
      <c r="A180" s="730" t="s">
        <v>575</v>
      </c>
      <c r="B180" s="731" t="s">
        <v>576</v>
      </c>
      <c r="C180" s="732" t="s">
        <v>595</v>
      </c>
      <c r="D180" s="733" t="s">
        <v>596</v>
      </c>
      <c r="E180" s="734">
        <v>50113001</v>
      </c>
      <c r="F180" s="733" t="s">
        <v>661</v>
      </c>
      <c r="G180" s="732" t="s">
        <v>662</v>
      </c>
      <c r="H180" s="732">
        <v>498549</v>
      </c>
      <c r="I180" s="732">
        <v>0</v>
      </c>
      <c r="J180" s="732" t="s">
        <v>971</v>
      </c>
      <c r="K180" s="732" t="s">
        <v>972</v>
      </c>
      <c r="L180" s="735">
        <v>333.5</v>
      </c>
      <c r="M180" s="735">
        <v>40</v>
      </c>
      <c r="N180" s="736">
        <v>13340</v>
      </c>
    </row>
    <row r="181" spans="1:14" ht="14.45" customHeight="1" x14ac:dyDescent="0.2">
      <c r="A181" s="730" t="s">
        <v>575</v>
      </c>
      <c r="B181" s="731" t="s">
        <v>576</v>
      </c>
      <c r="C181" s="732" t="s">
        <v>595</v>
      </c>
      <c r="D181" s="733" t="s">
        <v>596</v>
      </c>
      <c r="E181" s="734">
        <v>50113001</v>
      </c>
      <c r="F181" s="733" t="s">
        <v>661</v>
      </c>
      <c r="G181" s="732" t="s">
        <v>662</v>
      </c>
      <c r="H181" s="732">
        <v>501993</v>
      </c>
      <c r="I181" s="732">
        <v>0</v>
      </c>
      <c r="J181" s="732" t="s">
        <v>973</v>
      </c>
      <c r="K181" s="732" t="s">
        <v>974</v>
      </c>
      <c r="L181" s="735">
        <v>322</v>
      </c>
      <c r="M181" s="735">
        <v>100</v>
      </c>
      <c r="N181" s="736">
        <v>32200</v>
      </c>
    </row>
    <row r="182" spans="1:14" ht="14.45" customHeight="1" x14ac:dyDescent="0.2">
      <c r="A182" s="730" t="s">
        <v>575</v>
      </c>
      <c r="B182" s="731" t="s">
        <v>576</v>
      </c>
      <c r="C182" s="732" t="s">
        <v>595</v>
      </c>
      <c r="D182" s="733" t="s">
        <v>596</v>
      </c>
      <c r="E182" s="734">
        <v>50113001</v>
      </c>
      <c r="F182" s="733" t="s">
        <v>661</v>
      </c>
      <c r="G182" s="732" t="s">
        <v>662</v>
      </c>
      <c r="H182" s="732">
        <v>501075</v>
      </c>
      <c r="I182" s="732">
        <v>0</v>
      </c>
      <c r="J182" s="732" t="s">
        <v>975</v>
      </c>
      <c r="K182" s="732" t="s">
        <v>976</v>
      </c>
      <c r="L182" s="735">
        <v>95.44</v>
      </c>
      <c r="M182" s="735">
        <v>16</v>
      </c>
      <c r="N182" s="736">
        <v>1527.04</v>
      </c>
    </row>
    <row r="183" spans="1:14" ht="14.45" customHeight="1" x14ac:dyDescent="0.2">
      <c r="A183" s="730" t="s">
        <v>575</v>
      </c>
      <c r="B183" s="731" t="s">
        <v>576</v>
      </c>
      <c r="C183" s="732" t="s">
        <v>595</v>
      </c>
      <c r="D183" s="733" t="s">
        <v>596</v>
      </c>
      <c r="E183" s="734">
        <v>50113001</v>
      </c>
      <c r="F183" s="733" t="s">
        <v>661</v>
      </c>
      <c r="G183" s="732" t="s">
        <v>662</v>
      </c>
      <c r="H183" s="732">
        <v>901185</v>
      </c>
      <c r="I183" s="732">
        <v>0</v>
      </c>
      <c r="J183" s="732" t="s">
        <v>977</v>
      </c>
      <c r="K183" s="732" t="s">
        <v>978</v>
      </c>
      <c r="L183" s="735">
        <v>660.88753567520212</v>
      </c>
      <c r="M183" s="735">
        <v>5</v>
      </c>
      <c r="N183" s="736">
        <v>3304.4376783760108</v>
      </c>
    </row>
    <row r="184" spans="1:14" ht="14.45" customHeight="1" x14ac:dyDescent="0.2">
      <c r="A184" s="730" t="s">
        <v>575</v>
      </c>
      <c r="B184" s="731" t="s">
        <v>576</v>
      </c>
      <c r="C184" s="732" t="s">
        <v>595</v>
      </c>
      <c r="D184" s="733" t="s">
        <v>596</v>
      </c>
      <c r="E184" s="734">
        <v>50113001</v>
      </c>
      <c r="F184" s="733" t="s">
        <v>661</v>
      </c>
      <c r="G184" s="732" t="s">
        <v>662</v>
      </c>
      <c r="H184" s="732">
        <v>398077</v>
      </c>
      <c r="I184" s="732">
        <v>0</v>
      </c>
      <c r="J184" s="732" t="s">
        <v>979</v>
      </c>
      <c r="K184" s="732" t="s">
        <v>980</v>
      </c>
      <c r="L184" s="735">
        <v>42.55</v>
      </c>
      <c r="M184" s="735">
        <v>180</v>
      </c>
      <c r="N184" s="736">
        <v>7659</v>
      </c>
    </row>
    <row r="185" spans="1:14" ht="14.45" customHeight="1" x14ac:dyDescent="0.2">
      <c r="A185" s="730" t="s">
        <v>575</v>
      </c>
      <c r="B185" s="731" t="s">
        <v>576</v>
      </c>
      <c r="C185" s="732" t="s">
        <v>595</v>
      </c>
      <c r="D185" s="733" t="s">
        <v>596</v>
      </c>
      <c r="E185" s="734">
        <v>50113001</v>
      </c>
      <c r="F185" s="733" t="s">
        <v>661</v>
      </c>
      <c r="G185" s="732" t="s">
        <v>662</v>
      </c>
      <c r="H185" s="732">
        <v>397413</v>
      </c>
      <c r="I185" s="732">
        <v>0</v>
      </c>
      <c r="J185" s="732" t="s">
        <v>981</v>
      </c>
      <c r="K185" s="732" t="s">
        <v>982</v>
      </c>
      <c r="L185" s="735">
        <v>163.4591187906056</v>
      </c>
      <c r="M185" s="735">
        <v>270</v>
      </c>
      <c r="N185" s="736">
        <v>44133.96207346351</v>
      </c>
    </row>
    <row r="186" spans="1:14" ht="14.45" customHeight="1" x14ac:dyDescent="0.2">
      <c r="A186" s="730" t="s">
        <v>575</v>
      </c>
      <c r="B186" s="731" t="s">
        <v>576</v>
      </c>
      <c r="C186" s="732" t="s">
        <v>595</v>
      </c>
      <c r="D186" s="733" t="s">
        <v>596</v>
      </c>
      <c r="E186" s="734">
        <v>50113001</v>
      </c>
      <c r="F186" s="733" t="s">
        <v>661</v>
      </c>
      <c r="G186" s="732" t="s">
        <v>662</v>
      </c>
      <c r="H186" s="732">
        <v>231686</v>
      </c>
      <c r="I186" s="732">
        <v>231686</v>
      </c>
      <c r="J186" s="732" t="s">
        <v>983</v>
      </c>
      <c r="K186" s="732" t="s">
        <v>984</v>
      </c>
      <c r="L186" s="735">
        <v>290.54000000000002</v>
      </c>
      <c r="M186" s="735">
        <v>5</v>
      </c>
      <c r="N186" s="736">
        <v>1452.7</v>
      </c>
    </row>
    <row r="187" spans="1:14" ht="14.45" customHeight="1" x14ac:dyDescent="0.2">
      <c r="A187" s="730" t="s">
        <v>575</v>
      </c>
      <c r="B187" s="731" t="s">
        <v>576</v>
      </c>
      <c r="C187" s="732" t="s">
        <v>595</v>
      </c>
      <c r="D187" s="733" t="s">
        <v>596</v>
      </c>
      <c r="E187" s="734">
        <v>50113001</v>
      </c>
      <c r="F187" s="733" t="s">
        <v>661</v>
      </c>
      <c r="G187" s="732" t="s">
        <v>662</v>
      </c>
      <c r="H187" s="732">
        <v>134824</v>
      </c>
      <c r="I187" s="732">
        <v>134824</v>
      </c>
      <c r="J187" s="732" t="s">
        <v>985</v>
      </c>
      <c r="K187" s="732" t="s">
        <v>986</v>
      </c>
      <c r="L187" s="735">
        <v>326.47169230769231</v>
      </c>
      <c r="M187" s="735">
        <v>65</v>
      </c>
      <c r="N187" s="736">
        <v>21220.66</v>
      </c>
    </row>
    <row r="188" spans="1:14" ht="14.45" customHeight="1" x14ac:dyDescent="0.2">
      <c r="A188" s="730" t="s">
        <v>575</v>
      </c>
      <c r="B188" s="731" t="s">
        <v>576</v>
      </c>
      <c r="C188" s="732" t="s">
        <v>595</v>
      </c>
      <c r="D188" s="733" t="s">
        <v>596</v>
      </c>
      <c r="E188" s="734">
        <v>50113001</v>
      </c>
      <c r="F188" s="733" t="s">
        <v>661</v>
      </c>
      <c r="G188" s="732" t="s">
        <v>680</v>
      </c>
      <c r="H188" s="732">
        <v>215970</v>
      </c>
      <c r="I188" s="732">
        <v>215970</v>
      </c>
      <c r="J188" s="732" t="s">
        <v>987</v>
      </c>
      <c r="K188" s="732" t="s">
        <v>988</v>
      </c>
      <c r="L188" s="735">
        <v>89.51</v>
      </c>
      <c r="M188" s="735">
        <v>1</v>
      </c>
      <c r="N188" s="736">
        <v>89.51</v>
      </c>
    </row>
    <row r="189" spans="1:14" ht="14.45" customHeight="1" x14ac:dyDescent="0.2">
      <c r="A189" s="730" t="s">
        <v>575</v>
      </c>
      <c r="B189" s="731" t="s">
        <v>576</v>
      </c>
      <c r="C189" s="732" t="s">
        <v>595</v>
      </c>
      <c r="D189" s="733" t="s">
        <v>596</v>
      </c>
      <c r="E189" s="734">
        <v>50113001</v>
      </c>
      <c r="F189" s="733" t="s">
        <v>661</v>
      </c>
      <c r="G189" s="732" t="s">
        <v>662</v>
      </c>
      <c r="H189" s="732">
        <v>117189</v>
      </c>
      <c r="I189" s="732">
        <v>17189</v>
      </c>
      <c r="J189" s="732" t="s">
        <v>989</v>
      </c>
      <c r="K189" s="732" t="s">
        <v>990</v>
      </c>
      <c r="L189" s="735">
        <v>55.8</v>
      </c>
      <c r="M189" s="735">
        <v>1</v>
      </c>
      <c r="N189" s="736">
        <v>55.8</v>
      </c>
    </row>
    <row r="190" spans="1:14" ht="14.45" customHeight="1" x14ac:dyDescent="0.2">
      <c r="A190" s="730" t="s">
        <v>575</v>
      </c>
      <c r="B190" s="731" t="s">
        <v>576</v>
      </c>
      <c r="C190" s="732" t="s">
        <v>595</v>
      </c>
      <c r="D190" s="733" t="s">
        <v>596</v>
      </c>
      <c r="E190" s="734">
        <v>50113001</v>
      </c>
      <c r="F190" s="733" t="s">
        <v>661</v>
      </c>
      <c r="G190" s="732" t="s">
        <v>662</v>
      </c>
      <c r="H190" s="732">
        <v>848725</v>
      </c>
      <c r="I190" s="732">
        <v>107677</v>
      </c>
      <c r="J190" s="732" t="s">
        <v>991</v>
      </c>
      <c r="K190" s="732" t="s">
        <v>992</v>
      </c>
      <c r="L190" s="735">
        <v>382.11000000000007</v>
      </c>
      <c r="M190" s="735">
        <v>31</v>
      </c>
      <c r="N190" s="736">
        <v>11845.410000000002</v>
      </c>
    </row>
    <row r="191" spans="1:14" ht="14.45" customHeight="1" x14ac:dyDescent="0.2">
      <c r="A191" s="730" t="s">
        <v>575</v>
      </c>
      <c r="B191" s="731" t="s">
        <v>576</v>
      </c>
      <c r="C191" s="732" t="s">
        <v>595</v>
      </c>
      <c r="D191" s="733" t="s">
        <v>596</v>
      </c>
      <c r="E191" s="734">
        <v>50113001</v>
      </c>
      <c r="F191" s="733" t="s">
        <v>661</v>
      </c>
      <c r="G191" s="732" t="s">
        <v>662</v>
      </c>
      <c r="H191" s="732">
        <v>845697</v>
      </c>
      <c r="I191" s="732">
        <v>200935</v>
      </c>
      <c r="J191" s="732" t="s">
        <v>993</v>
      </c>
      <c r="K191" s="732" t="s">
        <v>994</v>
      </c>
      <c r="L191" s="735">
        <v>44.79</v>
      </c>
      <c r="M191" s="735">
        <v>1</v>
      </c>
      <c r="N191" s="736">
        <v>44.79</v>
      </c>
    </row>
    <row r="192" spans="1:14" ht="14.45" customHeight="1" x14ac:dyDescent="0.2">
      <c r="A192" s="730" t="s">
        <v>575</v>
      </c>
      <c r="B192" s="731" t="s">
        <v>576</v>
      </c>
      <c r="C192" s="732" t="s">
        <v>595</v>
      </c>
      <c r="D192" s="733" t="s">
        <v>596</v>
      </c>
      <c r="E192" s="734">
        <v>50113001</v>
      </c>
      <c r="F192" s="733" t="s">
        <v>661</v>
      </c>
      <c r="G192" s="732" t="s">
        <v>662</v>
      </c>
      <c r="H192" s="732">
        <v>158746</v>
      </c>
      <c r="I192" s="732">
        <v>58746</v>
      </c>
      <c r="J192" s="732" t="s">
        <v>995</v>
      </c>
      <c r="K192" s="732" t="s">
        <v>996</v>
      </c>
      <c r="L192" s="735">
        <v>565.73</v>
      </c>
      <c r="M192" s="735">
        <v>1</v>
      </c>
      <c r="N192" s="736">
        <v>565.73</v>
      </c>
    </row>
    <row r="193" spans="1:14" ht="14.45" customHeight="1" x14ac:dyDescent="0.2">
      <c r="A193" s="730" t="s">
        <v>575</v>
      </c>
      <c r="B193" s="731" t="s">
        <v>576</v>
      </c>
      <c r="C193" s="732" t="s">
        <v>595</v>
      </c>
      <c r="D193" s="733" t="s">
        <v>596</v>
      </c>
      <c r="E193" s="734">
        <v>50113001</v>
      </c>
      <c r="F193" s="733" t="s">
        <v>661</v>
      </c>
      <c r="G193" s="732" t="s">
        <v>662</v>
      </c>
      <c r="H193" s="732">
        <v>29938</v>
      </c>
      <c r="I193" s="732">
        <v>29938</v>
      </c>
      <c r="J193" s="732" t="s">
        <v>997</v>
      </c>
      <c r="K193" s="732" t="s">
        <v>998</v>
      </c>
      <c r="L193" s="735">
        <v>2057.4300000000003</v>
      </c>
      <c r="M193" s="735">
        <v>4</v>
      </c>
      <c r="N193" s="736">
        <v>8229.7200000000012</v>
      </c>
    </row>
    <row r="194" spans="1:14" ht="14.45" customHeight="1" x14ac:dyDescent="0.2">
      <c r="A194" s="730" t="s">
        <v>575</v>
      </c>
      <c r="B194" s="731" t="s">
        <v>576</v>
      </c>
      <c r="C194" s="732" t="s">
        <v>595</v>
      </c>
      <c r="D194" s="733" t="s">
        <v>596</v>
      </c>
      <c r="E194" s="734">
        <v>50113001</v>
      </c>
      <c r="F194" s="733" t="s">
        <v>661</v>
      </c>
      <c r="G194" s="732" t="s">
        <v>662</v>
      </c>
      <c r="H194" s="732">
        <v>900441</v>
      </c>
      <c r="I194" s="732">
        <v>0</v>
      </c>
      <c r="J194" s="732" t="s">
        <v>999</v>
      </c>
      <c r="K194" s="732" t="s">
        <v>1000</v>
      </c>
      <c r="L194" s="735">
        <v>259.02824308553193</v>
      </c>
      <c r="M194" s="735">
        <v>19</v>
      </c>
      <c r="N194" s="736">
        <v>4921.5366186251067</v>
      </c>
    </row>
    <row r="195" spans="1:14" ht="14.45" customHeight="1" x14ac:dyDescent="0.2">
      <c r="A195" s="730" t="s">
        <v>575</v>
      </c>
      <c r="B195" s="731" t="s">
        <v>576</v>
      </c>
      <c r="C195" s="732" t="s">
        <v>595</v>
      </c>
      <c r="D195" s="733" t="s">
        <v>596</v>
      </c>
      <c r="E195" s="734">
        <v>50113001</v>
      </c>
      <c r="F195" s="733" t="s">
        <v>661</v>
      </c>
      <c r="G195" s="732" t="s">
        <v>662</v>
      </c>
      <c r="H195" s="732">
        <v>900071</v>
      </c>
      <c r="I195" s="732">
        <v>0</v>
      </c>
      <c r="J195" s="732" t="s">
        <v>1001</v>
      </c>
      <c r="K195" s="732" t="s">
        <v>329</v>
      </c>
      <c r="L195" s="735">
        <v>158.555452363011</v>
      </c>
      <c r="M195" s="735">
        <v>3</v>
      </c>
      <c r="N195" s="736">
        <v>475.666357089033</v>
      </c>
    </row>
    <row r="196" spans="1:14" ht="14.45" customHeight="1" x14ac:dyDescent="0.2">
      <c r="A196" s="730" t="s">
        <v>575</v>
      </c>
      <c r="B196" s="731" t="s">
        <v>576</v>
      </c>
      <c r="C196" s="732" t="s">
        <v>595</v>
      </c>
      <c r="D196" s="733" t="s">
        <v>596</v>
      </c>
      <c r="E196" s="734">
        <v>50113001</v>
      </c>
      <c r="F196" s="733" t="s">
        <v>661</v>
      </c>
      <c r="G196" s="732" t="s">
        <v>662</v>
      </c>
      <c r="H196" s="732">
        <v>930256</v>
      </c>
      <c r="I196" s="732">
        <v>0</v>
      </c>
      <c r="J196" s="732" t="s">
        <v>1002</v>
      </c>
      <c r="K196" s="732" t="s">
        <v>329</v>
      </c>
      <c r="L196" s="735">
        <v>344.72566874375093</v>
      </c>
      <c r="M196" s="735">
        <v>1</v>
      </c>
      <c r="N196" s="736">
        <v>344.72566874375093</v>
      </c>
    </row>
    <row r="197" spans="1:14" ht="14.45" customHeight="1" x14ac:dyDescent="0.2">
      <c r="A197" s="730" t="s">
        <v>575</v>
      </c>
      <c r="B197" s="731" t="s">
        <v>576</v>
      </c>
      <c r="C197" s="732" t="s">
        <v>595</v>
      </c>
      <c r="D197" s="733" t="s">
        <v>596</v>
      </c>
      <c r="E197" s="734">
        <v>50113001</v>
      </c>
      <c r="F197" s="733" t="s">
        <v>661</v>
      </c>
      <c r="G197" s="732" t="s">
        <v>662</v>
      </c>
      <c r="H197" s="732">
        <v>921184</v>
      </c>
      <c r="I197" s="732">
        <v>0</v>
      </c>
      <c r="J197" s="732" t="s">
        <v>1003</v>
      </c>
      <c r="K197" s="732" t="s">
        <v>329</v>
      </c>
      <c r="L197" s="735">
        <v>93.220702116706377</v>
      </c>
      <c r="M197" s="735">
        <v>4</v>
      </c>
      <c r="N197" s="736">
        <v>372.88280846682551</v>
      </c>
    </row>
    <row r="198" spans="1:14" ht="14.45" customHeight="1" x14ac:dyDescent="0.2">
      <c r="A198" s="730" t="s">
        <v>575</v>
      </c>
      <c r="B198" s="731" t="s">
        <v>576</v>
      </c>
      <c r="C198" s="732" t="s">
        <v>595</v>
      </c>
      <c r="D198" s="733" t="s">
        <v>596</v>
      </c>
      <c r="E198" s="734">
        <v>50113001</v>
      </c>
      <c r="F198" s="733" t="s">
        <v>661</v>
      </c>
      <c r="G198" s="732" t="s">
        <v>662</v>
      </c>
      <c r="H198" s="732">
        <v>990947</v>
      </c>
      <c r="I198" s="732">
        <v>0</v>
      </c>
      <c r="J198" s="732" t="s">
        <v>1004</v>
      </c>
      <c r="K198" s="732" t="s">
        <v>329</v>
      </c>
      <c r="L198" s="735">
        <v>1400.67</v>
      </c>
      <c r="M198" s="735">
        <v>3</v>
      </c>
      <c r="N198" s="736">
        <v>4202.01</v>
      </c>
    </row>
    <row r="199" spans="1:14" ht="14.45" customHeight="1" x14ac:dyDescent="0.2">
      <c r="A199" s="730" t="s">
        <v>575</v>
      </c>
      <c r="B199" s="731" t="s">
        <v>576</v>
      </c>
      <c r="C199" s="732" t="s">
        <v>595</v>
      </c>
      <c r="D199" s="733" t="s">
        <v>596</v>
      </c>
      <c r="E199" s="734">
        <v>50113001</v>
      </c>
      <c r="F199" s="733" t="s">
        <v>661</v>
      </c>
      <c r="G199" s="732" t="s">
        <v>662</v>
      </c>
      <c r="H199" s="732">
        <v>230614</v>
      </c>
      <c r="I199" s="732">
        <v>230614</v>
      </c>
      <c r="J199" s="732" t="s">
        <v>1005</v>
      </c>
      <c r="K199" s="732" t="s">
        <v>1006</v>
      </c>
      <c r="L199" s="735">
        <v>277.64</v>
      </c>
      <c r="M199" s="735">
        <v>1</v>
      </c>
      <c r="N199" s="736">
        <v>277.64</v>
      </c>
    </row>
    <row r="200" spans="1:14" ht="14.45" customHeight="1" x14ac:dyDescent="0.2">
      <c r="A200" s="730" t="s">
        <v>575</v>
      </c>
      <c r="B200" s="731" t="s">
        <v>576</v>
      </c>
      <c r="C200" s="732" t="s">
        <v>595</v>
      </c>
      <c r="D200" s="733" t="s">
        <v>596</v>
      </c>
      <c r="E200" s="734">
        <v>50113001</v>
      </c>
      <c r="F200" s="733" t="s">
        <v>661</v>
      </c>
      <c r="G200" s="732" t="s">
        <v>680</v>
      </c>
      <c r="H200" s="732">
        <v>147133</v>
      </c>
      <c r="I200" s="732">
        <v>172044</v>
      </c>
      <c r="J200" s="732" t="s">
        <v>1007</v>
      </c>
      <c r="K200" s="732" t="s">
        <v>1008</v>
      </c>
      <c r="L200" s="735">
        <v>98.009999999999991</v>
      </c>
      <c r="M200" s="735">
        <v>5</v>
      </c>
      <c r="N200" s="736">
        <v>490.04999999999995</v>
      </c>
    </row>
    <row r="201" spans="1:14" ht="14.45" customHeight="1" x14ac:dyDescent="0.2">
      <c r="A201" s="730" t="s">
        <v>575</v>
      </c>
      <c r="B201" s="731" t="s">
        <v>576</v>
      </c>
      <c r="C201" s="732" t="s">
        <v>595</v>
      </c>
      <c r="D201" s="733" t="s">
        <v>596</v>
      </c>
      <c r="E201" s="734">
        <v>50113001</v>
      </c>
      <c r="F201" s="733" t="s">
        <v>661</v>
      </c>
      <c r="G201" s="732" t="s">
        <v>680</v>
      </c>
      <c r="H201" s="732">
        <v>197125</v>
      </c>
      <c r="I201" s="732">
        <v>197125</v>
      </c>
      <c r="J201" s="732" t="s">
        <v>681</v>
      </c>
      <c r="K201" s="732" t="s">
        <v>682</v>
      </c>
      <c r="L201" s="735">
        <v>123.29041666666667</v>
      </c>
      <c r="M201" s="735">
        <v>24</v>
      </c>
      <c r="N201" s="736">
        <v>2958.9700000000003</v>
      </c>
    </row>
    <row r="202" spans="1:14" ht="14.45" customHeight="1" x14ac:dyDescent="0.2">
      <c r="A202" s="730" t="s">
        <v>575</v>
      </c>
      <c r="B202" s="731" t="s">
        <v>576</v>
      </c>
      <c r="C202" s="732" t="s">
        <v>595</v>
      </c>
      <c r="D202" s="733" t="s">
        <v>596</v>
      </c>
      <c r="E202" s="734">
        <v>50113001</v>
      </c>
      <c r="F202" s="733" t="s">
        <v>661</v>
      </c>
      <c r="G202" s="732" t="s">
        <v>662</v>
      </c>
      <c r="H202" s="732">
        <v>188217</v>
      </c>
      <c r="I202" s="732">
        <v>88217</v>
      </c>
      <c r="J202" s="732" t="s">
        <v>1009</v>
      </c>
      <c r="K202" s="732" t="s">
        <v>1010</v>
      </c>
      <c r="L202" s="735">
        <v>127.69</v>
      </c>
      <c r="M202" s="735">
        <v>1</v>
      </c>
      <c r="N202" s="736">
        <v>127.69</v>
      </c>
    </row>
    <row r="203" spans="1:14" ht="14.45" customHeight="1" x14ac:dyDescent="0.2">
      <c r="A203" s="730" t="s">
        <v>575</v>
      </c>
      <c r="B203" s="731" t="s">
        <v>576</v>
      </c>
      <c r="C203" s="732" t="s">
        <v>595</v>
      </c>
      <c r="D203" s="733" t="s">
        <v>596</v>
      </c>
      <c r="E203" s="734">
        <v>50113001</v>
      </c>
      <c r="F203" s="733" t="s">
        <v>661</v>
      </c>
      <c r="G203" s="732" t="s">
        <v>662</v>
      </c>
      <c r="H203" s="732">
        <v>203092</v>
      </c>
      <c r="I203" s="732">
        <v>203092</v>
      </c>
      <c r="J203" s="732" t="s">
        <v>1011</v>
      </c>
      <c r="K203" s="732" t="s">
        <v>1012</v>
      </c>
      <c r="L203" s="735">
        <v>150.34</v>
      </c>
      <c r="M203" s="735">
        <v>1</v>
      </c>
      <c r="N203" s="736">
        <v>150.34</v>
      </c>
    </row>
    <row r="204" spans="1:14" ht="14.45" customHeight="1" x14ac:dyDescent="0.2">
      <c r="A204" s="730" t="s">
        <v>575</v>
      </c>
      <c r="B204" s="731" t="s">
        <v>576</v>
      </c>
      <c r="C204" s="732" t="s">
        <v>595</v>
      </c>
      <c r="D204" s="733" t="s">
        <v>596</v>
      </c>
      <c r="E204" s="734">
        <v>50113001</v>
      </c>
      <c r="F204" s="733" t="s">
        <v>661</v>
      </c>
      <c r="G204" s="732" t="s">
        <v>662</v>
      </c>
      <c r="H204" s="732">
        <v>802327</v>
      </c>
      <c r="I204" s="732">
        <v>49781</v>
      </c>
      <c r="J204" s="732" t="s">
        <v>1013</v>
      </c>
      <c r="K204" s="732" t="s">
        <v>1014</v>
      </c>
      <c r="L204" s="735">
        <v>934.01</v>
      </c>
      <c r="M204" s="735">
        <v>10</v>
      </c>
      <c r="N204" s="736">
        <v>9340.1</v>
      </c>
    </row>
    <row r="205" spans="1:14" ht="14.45" customHeight="1" x14ac:dyDescent="0.2">
      <c r="A205" s="730" t="s">
        <v>575</v>
      </c>
      <c r="B205" s="731" t="s">
        <v>576</v>
      </c>
      <c r="C205" s="732" t="s">
        <v>595</v>
      </c>
      <c r="D205" s="733" t="s">
        <v>596</v>
      </c>
      <c r="E205" s="734">
        <v>50113001</v>
      </c>
      <c r="F205" s="733" t="s">
        <v>661</v>
      </c>
      <c r="G205" s="732" t="s">
        <v>680</v>
      </c>
      <c r="H205" s="732">
        <v>115317</v>
      </c>
      <c r="I205" s="732">
        <v>15317</v>
      </c>
      <c r="J205" s="732" t="s">
        <v>1015</v>
      </c>
      <c r="K205" s="732" t="s">
        <v>1016</v>
      </c>
      <c r="L205" s="735">
        <v>52.590000000000018</v>
      </c>
      <c r="M205" s="735">
        <v>1</v>
      </c>
      <c r="N205" s="736">
        <v>52.590000000000018</v>
      </c>
    </row>
    <row r="206" spans="1:14" ht="14.45" customHeight="1" x14ac:dyDescent="0.2">
      <c r="A206" s="730" t="s">
        <v>575</v>
      </c>
      <c r="B206" s="731" t="s">
        <v>576</v>
      </c>
      <c r="C206" s="732" t="s">
        <v>595</v>
      </c>
      <c r="D206" s="733" t="s">
        <v>596</v>
      </c>
      <c r="E206" s="734">
        <v>50113001</v>
      </c>
      <c r="F206" s="733" t="s">
        <v>661</v>
      </c>
      <c r="G206" s="732" t="s">
        <v>662</v>
      </c>
      <c r="H206" s="732">
        <v>196635</v>
      </c>
      <c r="I206" s="732">
        <v>96635</v>
      </c>
      <c r="J206" s="732" t="s">
        <v>1017</v>
      </c>
      <c r="K206" s="732" t="s">
        <v>1018</v>
      </c>
      <c r="L206" s="735">
        <v>111.46</v>
      </c>
      <c r="M206" s="735">
        <v>1</v>
      </c>
      <c r="N206" s="736">
        <v>111.46</v>
      </c>
    </row>
    <row r="207" spans="1:14" ht="14.45" customHeight="1" x14ac:dyDescent="0.2">
      <c r="A207" s="730" t="s">
        <v>575</v>
      </c>
      <c r="B207" s="731" t="s">
        <v>576</v>
      </c>
      <c r="C207" s="732" t="s">
        <v>595</v>
      </c>
      <c r="D207" s="733" t="s">
        <v>596</v>
      </c>
      <c r="E207" s="734">
        <v>50113001</v>
      </c>
      <c r="F207" s="733" t="s">
        <v>661</v>
      </c>
      <c r="G207" s="732" t="s">
        <v>662</v>
      </c>
      <c r="H207" s="732">
        <v>237329</v>
      </c>
      <c r="I207" s="732">
        <v>237329</v>
      </c>
      <c r="J207" s="732" t="s">
        <v>683</v>
      </c>
      <c r="K207" s="732" t="s">
        <v>684</v>
      </c>
      <c r="L207" s="735">
        <v>108.76179487179489</v>
      </c>
      <c r="M207" s="735">
        <v>39</v>
      </c>
      <c r="N207" s="736">
        <v>4241.7100000000009</v>
      </c>
    </row>
    <row r="208" spans="1:14" ht="14.45" customHeight="1" x14ac:dyDescent="0.2">
      <c r="A208" s="730" t="s">
        <v>575</v>
      </c>
      <c r="B208" s="731" t="s">
        <v>576</v>
      </c>
      <c r="C208" s="732" t="s">
        <v>595</v>
      </c>
      <c r="D208" s="733" t="s">
        <v>596</v>
      </c>
      <c r="E208" s="734">
        <v>50113001</v>
      </c>
      <c r="F208" s="733" t="s">
        <v>661</v>
      </c>
      <c r="G208" s="732" t="s">
        <v>662</v>
      </c>
      <c r="H208" s="732">
        <v>237330</v>
      </c>
      <c r="I208" s="732">
        <v>237330</v>
      </c>
      <c r="J208" s="732" t="s">
        <v>1019</v>
      </c>
      <c r="K208" s="732" t="s">
        <v>1020</v>
      </c>
      <c r="L208" s="735">
        <v>106.53272727272726</v>
      </c>
      <c r="M208" s="735">
        <v>11</v>
      </c>
      <c r="N208" s="736">
        <v>1171.8599999999999</v>
      </c>
    </row>
    <row r="209" spans="1:14" ht="14.45" customHeight="1" x14ac:dyDescent="0.2">
      <c r="A209" s="730" t="s">
        <v>575</v>
      </c>
      <c r="B209" s="731" t="s">
        <v>576</v>
      </c>
      <c r="C209" s="732" t="s">
        <v>595</v>
      </c>
      <c r="D209" s="733" t="s">
        <v>596</v>
      </c>
      <c r="E209" s="734">
        <v>50113001</v>
      </c>
      <c r="F209" s="733" t="s">
        <v>661</v>
      </c>
      <c r="G209" s="732" t="s">
        <v>662</v>
      </c>
      <c r="H209" s="732">
        <v>234736</v>
      </c>
      <c r="I209" s="732">
        <v>234736</v>
      </c>
      <c r="J209" s="732" t="s">
        <v>1021</v>
      </c>
      <c r="K209" s="732" t="s">
        <v>1022</v>
      </c>
      <c r="L209" s="735">
        <v>120.54000000000002</v>
      </c>
      <c r="M209" s="735">
        <v>8</v>
      </c>
      <c r="N209" s="736">
        <v>964.32000000000016</v>
      </c>
    </row>
    <row r="210" spans="1:14" ht="14.45" customHeight="1" x14ac:dyDescent="0.2">
      <c r="A210" s="730" t="s">
        <v>575</v>
      </c>
      <c r="B210" s="731" t="s">
        <v>576</v>
      </c>
      <c r="C210" s="732" t="s">
        <v>595</v>
      </c>
      <c r="D210" s="733" t="s">
        <v>596</v>
      </c>
      <c r="E210" s="734">
        <v>50113001</v>
      </c>
      <c r="F210" s="733" t="s">
        <v>661</v>
      </c>
      <c r="G210" s="732" t="s">
        <v>662</v>
      </c>
      <c r="H210" s="732">
        <v>102684</v>
      </c>
      <c r="I210" s="732">
        <v>2684</v>
      </c>
      <c r="J210" s="732" t="s">
        <v>685</v>
      </c>
      <c r="K210" s="732" t="s">
        <v>1023</v>
      </c>
      <c r="L210" s="735">
        <v>108.75538461538461</v>
      </c>
      <c r="M210" s="735">
        <v>13</v>
      </c>
      <c r="N210" s="736">
        <v>1413.82</v>
      </c>
    </row>
    <row r="211" spans="1:14" ht="14.45" customHeight="1" x14ac:dyDescent="0.2">
      <c r="A211" s="730" t="s">
        <v>575</v>
      </c>
      <c r="B211" s="731" t="s">
        <v>576</v>
      </c>
      <c r="C211" s="732" t="s">
        <v>595</v>
      </c>
      <c r="D211" s="733" t="s">
        <v>596</v>
      </c>
      <c r="E211" s="734">
        <v>50113001</v>
      </c>
      <c r="F211" s="733" t="s">
        <v>661</v>
      </c>
      <c r="G211" s="732" t="s">
        <v>662</v>
      </c>
      <c r="H211" s="732">
        <v>100502</v>
      </c>
      <c r="I211" s="732">
        <v>502</v>
      </c>
      <c r="J211" s="732" t="s">
        <v>685</v>
      </c>
      <c r="K211" s="732" t="s">
        <v>686</v>
      </c>
      <c r="L211" s="735">
        <v>268.68444444444441</v>
      </c>
      <c r="M211" s="735">
        <v>9</v>
      </c>
      <c r="N211" s="736">
        <v>2418.16</v>
      </c>
    </row>
    <row r="212" spans="1:14" ht="14.45" customHeight="1" x14ac:dyDescent="0.2">
      <c r="A212" s="730" t="s">
        <v>575</v>
      </c>
      <c r="B212" s="731" t="s">
        <v>576</v>
      </c>
      <c r="C212" s="732" t="s">
        <v>595</v>
      </c>
      <c r="D212" s="733" t="s">
        <v>596</v>
      </c>
      <c r="E212" s="734">
        <v>50113001</v>
      </c>
      <c r="F212" s="733" t="s">
        <v>661</v>
      </c>
      <c r="G212" s="732" t="s">
        <v>680</v>
      </c>
      <c r="H212" s="732">
        <v>239965</v>
      </c>
      <c r="I212" s="732">
        <v>239965</v>
      </c>
      <c r="J212" s="732" t="s">
        <v>689</v>
      </c>
      <c r="K212" s="732" t="s">
        <v>690</v>
      </c>
      <c r="L212" s="735">
        <v>467.59</v>
      </c>
      <c r="M212" s="735">
        <v>3</v>
      </c>
      <c r="N212" s="736">
        <v>1402.77</v>
      </c>
    </row>
    <row r="213" spans="1:14" ht="14.45" customHeight="1" x14ac:dyDescent="0.2">
      <c r="A213" s="730" t="s">
        <v>575</v>
      </c>
      <c r="B213" s="731" t="s">
        <v>576</v>
      </c>
      <c r="C213" s="732" t="s">
        <v>595</v>
      </c>
      <c r="D213" s="733" t="s">
        <v>596</v>
      </c>
      <c r="E213" s="734">
        <v>50113001</v>
      </c>
      <c r="F213" s="733" t="s">
        <v>661</v>
      </c>
      <c r="G213" s="732" t="s">
        <v>680</v>
      </c>
      <c r="H213" s="732">
        <v>127738</v>
      </c>
      <c r="I213" s="732">
        <v>127738</v>
      </c>
      <c r="J213" s="732" t="s">
        <v>689</v>
      </c>
      <c r="K213" s="732" t="s">
        <v>690</v>
      </c>
      <c r="L213" s="735">
        <v>466.68</v>
      </c>
      <c r="M213" s="735">
        <v>25</v>
      </c>
      <c r="N213" s="736">
        <v>11667</v>
      </c>
    </row>
    <row r="214" spans="1:14" ht="14.45" customHeight="1" x14ac:dyDescent="0.2">
      <c r="A214" s="730" t="s">
        <v>575</v>
      </c>
      <c r="B214" s="731" t="s">
        <v>576</v>
      </c>
      <c r="C214" s="732" t="s">
        <v>595</v>
      </c>
      <c r="D214" s="733" t="s">
        <v>596</v>
      </c>
      <c r="E214" s="734">
        <v>50113001</v>
      </c>
      <c r="F214" s="733" t="s">
        <v>661</v>
      </c>
      <c r="G214" s="732" t="s">
        <v>680</v>
      </c>
      <c r="H214" s="732">
        <v>184095</v>
      </c>
      <c r="I214" s="732">
        <v>184095</v>
      </c>
      <c r="J214" s="732" t="s">
        <v>689</v>
      </c>
      <c r="K214" s="732" t="s">
        <v>1024</v>
      </c>
      <c r="L214" s="735">
        <v>1555.57</v>
      </c>
      <c r="M214" s="735">
        <v>3</v>
      </c>
      <c r="N214" s="736">
        <v>4666.71</v>
      </c>
    </row>
    <row r="215" spans="1:14" ht="14.45" customHeight="1" x14ac:dyDescent="0.2">
      <c r="A215" s="730" t="s">
        <v>575</v>
      </c>
      <c r="B215" s="731" t="s">
        <v>576</v>
      </c>
      <c r="C215" s="732" t="s">
        <v>595</v>
      </c>
      <c r="D215" s="733" t="s">
        <v>596</v>
      </c>
      <c r="E215" s="734">
        <v>50113001</v>
      </c>
      <c r="F215" s="733" t="s">
        <v>661</v>
      </c>
      <c r="G215" s="732" t="s">
        <v>329</v>
      </c>
      <c r="H215" s="732">
        <v>242707</v>
      </c>
      <c r="I215" s="732">
        <v>242707</v>
      </c>
      <c r="J215" s="732" t="s">
        <v>1025</v>
      </c>
      <c r="K215" s="732" t="s">
        <v>1026</v>
      </c>
      <c r="L215" s="735">
        <v>1006.5700000000002</v>
      </c>
      <c r="M215" s="735">
        <v>9</v>
      </c>
      <c r="N215" s="736">
        <v>9059.130000000001</v>
      </c>
    </row>
    <row r="216" spans="1:14" ht="14.45" customHeight="1" x14ac:dyDescent="0.2">
      <c r="A216" s="730" t="s">
        <v>575</v>
      </c>
      <c r="B216" s="731" t="s">
        <v>576</v>
      </c>
      <c r="C216" s="732" t="s">
        <v>595</v>
      </c>
      <c r="D216" s="733" t="s">
        <v>596</v>
      </c>
      <c r="E216" s="734">
        <v>50113001</v>
      </c>
      <c r="F216" s="733" t="s">
        <v>661</v>
      </c>
      <c r="G216" s="732" t="s">
        <v>662</v>
      </c>
      <c r="H216" s="732">
        <v>118563</v>
      </c>
      <c r="I216" s="732">
        <v>18563</v>
      </c>
      <c r="J216" s="732" t="s">
        <v>1027</v>
      </c>
      <c r="K216" s="732" t="s">
        <v>1028</v>
      </c>
      <c r="L216" s="735">
        <v>489.43999999999994</v>
      </c>
      <c r="M216" s="735">
        <v>2</v>
      </c>
      <c r="N216" s="736">
        <v>978.87999999999988</v>
      </c>
    </row>
    <row r="217" spans="1:14" ht="14.45" customHeight="1" x14ac:dyDescent="0.2">
      <c r="A217" s="730" t="s">
        <v>575</v>
      </c>
      <c r="B217" s="731" t="s">
        <v>576</v>
      </c>
      <c r="C217" s="732" t="s">
        <v>595</v>
      </c>
      <c r="D217" s="733" t="s">
        <v>596</v>
      </c>
      <c r="E217" s="734">
        <v>50113001</v>
      </c>
      <c r="F217" s="733" t="s">
        <v>661</v>
      </c>
      <c r="G217" s="732" t="s">
        <v>662</v>
      </c>
      <c r="H217" s="732">
        <v>101127</v>
      </c>
      <c r="I217" s="732">
        <v>1127</v>
      </c>
      <c r="J217" s="732" t="s">
        <v>1029</v>
      </c>
      <c r="K217" s="732" t="s">
        <v>1030</v>
      </c>
      <c r="L217" s="735">
        <v>103.44000000000001</v>
      </c>
      <c r="M217" s="735">
        <v>60</v>
      </c>
      <c r="N217" s="736">
        <v>6206.4000000000005</v>
      </c>
    </row>
    <row r="218" spans="1:14" ht="14.45" customHeight="1" x14ac:dyDescent="0.2">
      <c r="A218" s="730" t="s">
        <v>575</v>
      </c>
      <c r="B218" s="731" t="s">
        <v>576</v>
      </c>
      <c r="C218" s="732" t="s">
        <v>595</v>
      </c>
      <c r="D218" s="733" t="s">
        <v>596</v>
      </c>
      <c r="E218" s="734">
        <v>50113001</v>
      </c>
      <c r="F218" s="733" t="s">
        <v>661</v>
      </c>
      <c r="G218" s="732" t="s">
        <v>662</v>
      </c>
      <c r="H218" s="732">
        <v>162033</v>
      </c>
      <c r="I218" s="732">
        <v>162033</v>
      </c>
      <c r="J218" s="732" t="s">
        <v>1031</v>
      </c>
      <c r="K218" s="732" t="s">
        <v>1032</v>
      </c>
      <c r="L218" s="735">
        <v>805.9699999999998</v>
      </c>
      <c r="M218" s="735">
        <v>22</v>
      </c>
      <c r="N218" s="736">
        <v>17731.339999999997</v>
      </c>
    </row>
    <row r="219" spans="1:14" ht="14.45" customHeight="1" x14ac:dyDescent="0.2">
      <c r="A219" s="730" t="s">
        <v>575</v>
      </c>
      <c r="B219" s="731" t="s">
        <v>576</v>
      </c>
      <c r="C219" s="732" t="s">
        <v>595</v>
      </c>
      <c r="D219" s="733" t="s">
        <v>596</v>
      </c>
      <c r="E219" s="734">
        <v>50113001</v>
      </c>
      <c r="F219" s="733" t="s">
        <v>661</v>
      </c>
      <c r="G219" s="732" t="s">
        <v>680</v>
      </c>
      <c r="H219" s="732">
        <v>129716</v>
      </c>
      <c r="I219" s="732">
        <v>29716</v>
      </c>
      <c r="J219" s="732" t="s">
        <v>1033</v>
      </c>
      <c r="K219" s="732" t="s">
        <v>1034</v>
      </c>
      <c r="L219" s="735">
        <v>818.66</v>
      </c>
      <c r="M219" s="735">
        <v>1</v>
      </c>
      <c r="N219" s="736">
        <v>818.66</v>
      </c>
    </row>
    <row r="220" spans="1:14" ht="14.45" customHeight="1" x14ac:dyDescent="0.2">
      <c r="A220" s="730" t="s">
        <v>575</v>
      </c>
      <c r="B220" s="731" t="s">
        <v>576</v>
      </c>
      <c r="C220" s="732" t="s">
        <v>595</v>
      </c>
      <c r="D220" s="733" t="s">
        <v>596</v>
      </c>
      <c r="E220" s="734">
        <v>50113001</v>
      </c>
      <c r="F220" s="733" t="s">
        <v>661</v>
      </c>
      <c r="G220" s="732" t="s">
        <v>662</v>
      </c>
      <c r="H220" s="732">
        <v>100513</v>
      </c>
      <c r="I220" s="732">
        <v>513</v>
      </c>
      <c r="J220" s="732" t="s">
        <v>1035</v>
      </c>
      <c r="K220" s="732" t="s">
        <v>684</v>
      </c>
      <c r="L220" s="735">
        <v>56.73</v>
      </c>
      <c r="M220" s="735">
        <v>5</v>
      </c>
      <c r="N220" s="736">
        <v>283.64999999999998</v>
      </c>
    </row>
    <row r="221" spans="1:14" ht="14.45" customHeight="1" x14ac:dyDescent="0.2">
      <c r="A221" s="730" t="s">
        <v>575</v>
      </c>
      <c r="B221" s="731" t="s">
        <v>576</v>
      </c>
      <c r="C221" s="732" t="s">
        <v>595</v>
      </c>
      <c r="D221" s="733" t="s">
        <v>596</v>
      </c>
      <c r="E221" s="734">
        <v>50113001</v>
      </c>
      <c r="F221" s="733" t="s">
        <v>661</v>
      </c>
      <c r="G221" s="732" t="s">
        <v>662</v>
      </c>
      <c r="H221" s="732">
        <v>230353</v>
      </c>
      <c r="I221" s="732">
        <v>230353</v>
      </c>
      <c r="J221" s="732" t="s">
        <v>692</v>
      </c>
      <c r="K221" s="732" t="s">
        <v>693</v>
      </c>
      <c r="L221" s="735">
        <v>1609.3530000000001</v>
      </c>
      <c r="M221" s="735">
        <v>10</v>
      </c>
      <c r="N221" s="736">
        <v>16093.53</v>
      </c>
    </row>
    <row r="222" spans="1:14" ht="14.45" customHeight="1" x14ac:dyDescent="0.2">
      <c r="A222" s="730" t="s">
        <v>575</v>
      </c>
      <c r="B222" s="731" t="s">
        <v>576</v>
      </c>
      <c r="C222" s="732" t="s">
        <v>595</v>
      </c>
      <c r="D222" s="733" t="s">
        <v>596</v>
      </c>
      <c r="E222" s="734">
        <v>50113001</v>
      </c>
      <c r="F222" s="733" t="s">
        <v>661</v>
      </c>
      <c r="G222" s="732" t="s">
        <v>662</v>
      </c>
      <c r="H222" s="732">
        <v>230352</v>
      </c>
      <c r="I222" s="732">
        <v>230352</v>
      </c>
      <c r="J222" s="732" t="s">
        <v>692</v>
      </c>
      <c r="K222" s="732" t="s">
        <v>1036</v>
      </c>
      <c r="L222" s="735">
        <v>159.28</v>
      </c>
      <c r="M222" s="735">
        <v>10</v>
      </c>
      <c r="N222" s="736">
        <v>1592.8</v>
      </c>
    </row>
    <row r="223" spans="1:14" ht="14.45" customHeight="1" x14ac:dyDescent="0.2">
      <c r="A223" s="730" t="s">
        <v>575</v>
      </c>
      <c r="B223" s="731" t="s">
        <v>576</v>
      </c>
      <c r="C223" s="732" t="s">
        <v>595</v>
      </c>
      <c r="D223" s="733" t="s">
        <v>596</v>
      </c>
      <c r="E223" s="734">
        <v>50113001</v>
      </c>
      <c r="F223" s="733" t="s">
        <v>661</v>
      </c>
      <c r="G223" s="732" t="s">
        <v>680</v>
      </c>
      <c r="H223" s="732">
        <v>191788</v>
      </c>
      <c r="I223" s="732">
        <v>91788</v>
      </c>
      <c r="J223" s="732" t="s">
        <v>1037</v>
      </c>
      <c r="K223" s="732" t="s">
        <v>838</v>
      </c>
      <c r="L223" s="735">
        <v>9.0799999999999983</v>
      </c>
      <c r="M223" s="735">
        <v>2</v>
      </c>
      <c r="N223" s="736">
        <v>18.159999999999997</v>
      </c>
    </row>
    <row r="224" spans="1:14" ht="14.45" customHeight="1" x14ac:dyDescent="0.2">
      <c r="A224" s="730" t="s">
        <v>575</v>
      </c>
      <c r="B224" s="731" t="s">
        <v>576</v>
      </c>
      <c r="C224" s="732" t="s">
        <v>595</v>
      </c>
      <c r="D224" s="733" t="s">
        <v>596</v>
      </c>
      <c r="E224" s="734">
        <v>50113001</v>
      </c>
      <c r="F224" s="733" t="s">
        <v>661</v>
      </c>
      <c r="G224" s="732" t="s">
        <v>680</v>
      </c>
      <c r="H224" s="732">
        <v>106618</v>
      </c>
      <c r="I224" s="732">
        <v>6618</v>
      </c>
      <c r="J224" s="732" t="s">
        <v>1038</v>
      </c>
      <c r="K224" s="732" t="s">
        <v>1039</v>
      </c>
      <c r="L224" s="735">
        <v>19.59</v>
      </c>
      <c r="M224" s="735">
        <v>1</v>
      </c>
      <c r="N224" s="736">
        <v>19.59</v>
      </c>
    </row>
    <row r="225" spans="1:14" ht="14.45" customHeight="1" x14ac:dyDescent="0.2">
      <c r="A225" s="730" t="s">
        <v>575</v>
      </c>
      <c r="B225" s="731" t="s">
        <v>576</v>
      </c>
      <c r="C225" s="732" t="s">
        <v>595</v>
      </c>
      <c r="D225" s="733" t="s">
        <v>596</v>
      </c>
      <c r="E225" s="734">
        <v>50113001</v>
      </c>
      <c r="F225" s="733" t="s">
        <v>661</v>
      </c>
      <c r="G225" s="732" t="s">
        <v>680</v>
      </c>
      <c r="H225" s="732">
        <v>184400</v>
      </c>
      <c r="I225" s="732">
        <v>84400</v>
      </c>
      <c r="J225" s="732" t="s">
        <v>1040</v>
      </c>
      <c r="K225" s="732" t="s">
        <v>1041</v>
      </c>
      <c r="L225" s="735">
        <v>254.95000000000005</v>
      </c>
      <c r="M225" s="735">
        <v>1</v>
      </c>
      <c r="N225" s="736">
        <v>254.95000000000005</v>
      </c>
    </row>
    <row r="226" spans="1:14" ht="14.45" customHeight="1" x14ac:dyDescent="0.2">
      <c r="A226" s="730" t="s">
        <v>575</v>
      </c>
      <c r="B226" s="731" t="s">
        <v>576</v>
      </c>
      <c r="C226" s="732" t="s">
        <v>595</v>
      </c>
      <c r="D226" s="733" t="s">
        <v>596</v>
      </c>
      <c r="E226" s="734">
        <v>50113001</v>
      </c>
      <c r="F226" s="733" t="s">
        <v>661</v>
      </c>
      <c r="G226" s="732" t="s">
        <v>680</v>
      </c>
      <c r="H226" s="732">
        <v>184399</v>
      </c>
      <c r="I226" s="732">
        <v>84399</v>
      </c>
      <c r="J226" s="732" t="s">
        <v>1042</v>
      </c>
      <c r="K226" s="732" t="s">
        <v>1043</v>
      </c>
      <c r="L226" s="735">
        <v>126.19999999999997</v>
      </c>
      <c r="M226" s="735">
        <v>1</v>
      </c>
      <c r="N226" s="736">
        <v>126.19999999999997</v>
      </c>
    </row>
    <row r="227" spans="1:14" ht="14.45" customHeight="1" x14ac:dyDescent="0.2">
      <c r="A227" s="730" t="s">
        <v>575</v>
      </c>
      <c r="B227" s="731" t="s">
        <v>576</v>
      </c>
      <c r="C227" s="732" t="s">
        <v>595</v>
      </c>
      <c r="D227" s="733" t="s">
        <v>596</v>
      </c>
      <c r="E227" s="734">
        <v>50113001</v>
      </c>
      <c r="F227" s="733" t="s">
        <v>661</v>
      </c>
      <c r="G227" s="732" t="s">
        <v>662</v>
      </c>
      <c r="H227" s="732">
        <v>136126</v>
      </c>
      <c r="I227" s="732">
        <v>136126</v>
      </c>
      <c r="J227" s="732" t="s">
        <v>1044</v>
      </c>
      <c r="K227" s="732" t="s">
        <v>1045</v>
      </c>
      <c r="L227" s="735">
        <v>436.7700000000001</v>
      </c>
      <c r="M227" s="735">
        <v>1</v>
      </c>
      <c r="N227" s="736">
        <v>436.7700000000001</v>
      </c>
    </row>
    <row r="228" spans="1:14" ht="14.45" customHeight="1" x14ac:dyDescent="0.2">
      <c r="A228" s="730" t="s">
        <v>575</v>
      </c>
      <c r="B228" s="731" t="s">
        <v>576</v>
      </c>
      <c r="C228" s="732" t="s">
        <v>595</v>
      </c>
      <c r="D228" s="733" t="s">
        <v>596</v>
      </c>
      <c r="E228" s="734">
        <v>50113001</v>
      </c>
      <c r="F228" s="733" t="s">
        <v>661</v>
      </c>
      <c r="G228" s="732" t="s">
        <v>662</v>
      </c>
      <c r="H228" s="732">
        <v>226002</v>
      </c>
      <c r="I228" s="732">
        <v>226002</v>
      </c>
      <c r="J228" s="732" t="s">
        <v>1046</v>
      </c>
      <c r="K228" s="732" t="s">
        <v>1047</v>
      </c>
      <c r="L228" s="735">
        <v>651.5</v>
      </c>
      <c r="M228" s="735">
        <v>3</v>
      </c>
      <c r="N228" s="736">
        <v>1954.5</v>
      </c>
    </row>
    <row r="229" spans="1:14" ht="14.45" customHeight="1" x14ac:dyDescent="0.2">
      <c r="A229" s="730" t="s">
        <v>575</v>
      </c>
      <c r="B229" s="731" t="s">
        <v>576</v>
      </c>
      <c r="C229" s="732" t="s">
        <v>595</v>
      </c>
      <c r="D229" s="733" t="s">
        <v>596</v>
      </c>
      <c r="E229" s="734">
        <v>50113001</v>
      </c>
      <c r="F229" s="733" t="s">
        <v>661</v>
      </c>
      <c r="G229" s="732" t="s">
        <v>662</v>
      </c>
      <c r="H229" s="732">
        <v>226003</v>
      </c>
      <c r="I229" s="732">
        <v>226003</v>
      </c>
      <c r="J229" s="732" t="s">
        <v>1046</v>
      </c>
      <c r="K229" s="732" t="s">
        <v>1048</v>
      </c>
      <c r="L229" s="735">
        <v>226.67999999999998</v>
      </c>
      <c r="M229" s="735">
        <v>3</v>
      </c>
      <c r="N229" s="736">
        <v>680.04</v>
      </c>
    </row>
    <row r="230" spans="1:14" ht="14.45" customHeight="1" x14ac:dyDescent="0.2">
      <c r="A230" s="730" t="s">
        <v>575</v>
      </c>
      <c r="B230" s="731" t="s">
        <v>576</v>
      </c>
      <c r="C230" s="732" t="s">
        <v>595</v>
      </c>
      <c r="D230" s="733" t="s">
        <v>596</v>
      </c>
      <c r="E230" s="734">
        <v>50113001</v>
      </c>
      <c r="F230" s="733" t="s">
        <v>661</v>
      </c>
      <c r="G230" s="732" t="s">
        <v>662</v>
      </c>
      <c r="H230" s="732">
        <v>117187</v>
      </c>
      <c r="I230" s="732">
        <v>17187</v>
      </c>
      <c r="J230" s="732" t="s">
        <v>1049</v>
      </c>
      <c r="K230" s="732" t="s">
        <v>1050</v>
      </c>
      <c r="L230" s="735">
        <v>88.992500000000007</v>
      </c>
      <c r="M230" s="735">
        <v>8</v>
      </c>
      <c r="N230" s="736">
        <v>711.94</v>
      </c>
    </row>
    <row r="231" spans="1:14" ht="14.45" customHeight="1" x14ac:dyDescent="0.2">
      <c r="A231" s="730" t="s">
        <v>575</v>
      </c>
      <c r="B231" s="731" t="s">
        <v>576</v>
      </c>
      <c r="C231" s="732" t="s">
        <v>595</v>
      </c>
      <c r="D231" s="733" t="s">
        <v>596</v>
      </c>
      <c r="E231" s="734">
        <v>50113001</v>
      </c>
      <c r="F231" s="733" t="s">
        <v>661</v>
      </c>
      <c r="G231" s="732" t="s">
        <v>662</v>
      </c>
      <c r="H231" s="732">
        <v>224732</v>
      </c>
      <c r="I231" s="732">
        <v>224732</v>
      </c>
      <c r="J231" s="732" t="s">
        <v>1051</v>
      </c>
      <c r="K231" s="732" t="s">
        <v>1052</v>
      </c>
      <c r="L231" s="735">
        <v>832.6500000000002</v>
      </c>
      <c r="M231" s="735">
        <v>1</v>
      </c>
      <c r="N231" s="736">
        <v>832.6500000000002</v>
      </c>
    </row>
    <row r="232" spans="1:14" ht="14.45" customHeight="1" x14ac:dyDescent="0.2">
      <c r="A232" s="730" t="s">
        <v>575</v>
      </c>
      <c r="B232" s="731" t="s">
        <v>576</v>
      </c>
      <c r="C232" s="732" t="s">
        <v>595</v>
      </c>
      <c r="D232" s="733" t="s">
        <v>596</v>
      </c>
      <c r="E232" s="734">
        <v>50113001</v>
      </c>
      <c r="F232" s="733" t="s">
        <v>661</v>
      </c>
      <c r="G232" s="732" t="s">
        <v>662</v>
      </c>
      <c r="H232" s="732">
        <v>501544</v>
      </c>
      <c r="I232" s="732">
        <v>0</v>
      </c>
      <c r="J232" s="732" t="s">
        <v>1053</v>
      </c>
      <c r="K232" s="732" t="s">
        <v>1054</v>
      </c>
      <c r="L232" s="735">
        <v>437.36</v>
      </c>
      <c r="M232" s="735">
        <v>4</v>
      </c>
      <c r="N232" s="736">
        <v>1749.44</v>
      </c>
    </row>
    <row r="233" spans="1:14" ht="14.45" customHeight="1" x14ac:dyDescent="0.2">
      <c r="A233" s="730" t="s">
        <v>575</v>
      </c>
      <c r="B233" s="731" t="s">
        <v>576</v>
      </c>
      <c r="C233" s="732" t="s">
        <v>595</v>
      </c>
      <c r="D233" s="733" t="s">
        <v>596</v>
      </c>
      <c r="E233" s="734">
        <v>50113001</v>
      </c>
      <c r="F233" s="733" t="s">
        <v>661</v>
      </c>
      <c r="G233" s="732" t="s">
        <v>680</v>
      </c>
      <c r="H233" s="732">
        <v>216900</v>
      </c>
      <c r="I233" s="732">
        <v>216900</v>
      </c>
      <c r="J233" s="732" t="s">
        <v>1055</v>
      </c>
      <c r="K233" s="732" t="s">
        <v>1056</v>
      </c>
      <c r="L233" s="735">
        <v>246.60000087937487</v>
      </c>
      <c r="M233" s="735">
        <v>605</v>
      </c>
      <c r="N233" s="736">
        <v>149193.0005320218</v>
      </c>
    </row>
    <row r="234" spans="1:14" ht="14.45" customHeight="1" x14ac:dyDescent="0.2">
      <c r="A234" s="730" t="s">
        <v>575</v>
      </c>
      <c r="B234" s="731" t="s">
        <v>576</v>
      </c>
      <c r="C234" s="732" t="s">
        <v>595</v>
      </c>
      <c r="D234" s="733" t="s">
        <v>596</v>
      </c>
      <c r="E234" s="734">
        <v>50113001</v>
      </c>
      <c r="F234" s="733" t="s">
        <v>661</v>
      </c>
      <c r="G234" s="732" t="s">
        <v>680</v>
      </c>
      <c r="H234" s="732">
        <v>107981</v>
      </c>
      <c r="I234" s="732">
        <v>7981</v>
      </c>
      <c r="J234" s="732" t="s">
        <v>695</v>
      </c>
      <c r="K234" s="732" t="s">
        <v>696</v>
      </c>
      <c r="L234" s="735">
        <v>46.214406779661012</v>
      </c>
      <c r="M234" s="735">
        <v>59</v>
      </c>
      <c r="N234" s="736">
        <v>2726.6499999999996</v>
      </c>
    </row>
    <row r="235" spans="1:14" ht="14.45" customHeight="1" x14ac:dyDescent="0.2">
      <c r="A235" s="730" t="s">
        <v>575</v>
      </c>
      <c r="B235" s="731" t="s">
        <v>576</v>
      </c>
      <c r="C235" s="732" t="s">
        <v>595</v>
      </c>
      <c r="D235" s="733" t="s">
        <v>596</v>
      </c>
      <c r="E235" s="734">
        <v>50113001</v>
      </c>
      <c r="F235" s="733" t="s">
        <v>661</v>
      </c>
      <c r="G235" s="732" t="s">
        <v>680</v>
      </c>
      <c r="H235" s="732">
        <v>155823</v>
      </c>
      <c r="I235" s="732">
        <v>55823</v>
      </c>
      <c r="J235" s="732" t="s">
        <v>695</v>
      </c>
      <c r="K235" s="732" t="s">
        <v>1057</v>
      </c>
      <c r="L235" s="735">
        <v>33.010999612950265</v>
      </c>
      <c r="M235" s="735">
        <v>6</v>
      </c>
      <c r="N235" s="736">
        <v>198.0659976777016</v>
      </c>
    </row>
    <row r="236" spans="1:14" ht="14.45" customHeight="1" x14ac:dyDescent="0.2">
      <c r="A236" s="730" t="s">
        <v>575</v>
      </c>
      <c r="B236" s="731" t="s">
        <v>576</v>
      </c>
      <c r="C236" s="732" t="s">
        <v>595</v>
      </c>
      <c r="D236" s="733" t="s">
        <v>596</v>
      </c>
      <c r="E236" s="734">
        <v>50113001</v>
      </c>
      <c r="F236" s="733" t="s">
        <v>661</v>
      </c>
      <c r="G236" s="732" t="s">
        <v>680</v>
      </c>
      <c r="H236" s="732">
        <v>126786</v>
      </c>
      <c r="I236" s="732">
        <v>26786</v>
      </c>
      <c r="J236" s="732" t="s">
        <v>1058</v>
      </c>
      <c r="K236" s="732" t="s">
        <v>1059</v>
      </c>
      <c r="L236" s="735">
        <v>407.7657142857143</v>
      </c>
      <c r="M236" s="735">
        <v>56</v>
      </c>
      <c r="N236" s="736">
        <v>22834.880000000001</v>
      </c>
    </row>
    <row r="237" spans="1:14" ht="14.45" customHeight="1" x14ac:dyDescent="0.2">
      <c r="A237" s="730" t="s">
        <v>575</v>
      </c>
      <c r="B237" s="731" t="s">
        <v>576</v>
      </c>
      <c r="C237" s="732" t="s">
        <v>595</v>
      </c>
      <c r="D237" s="733" t="s">
        <v>596</v>
      </c>
      <c r="E237" s="734">
        <v>50113001</v>
      </c>
      <c r="F237" s="733" t="s">
        <v>661</v>
      </c>
      <c r="G237" s="732" t="s">
        <v>662</v>
      </c>
      <c r="H237" s="732">
        <v>125907</v>
      </c>
      <c r="I237" s="732">
        <v>125907</v>
      </c>
      <c r="J237" s="732" t="s">
        <v>1060</v>
      </c>
      <c r="K237" s="732" t="s">
        <v>1061</v>
      </c>
      <c r="L237" s="735">
        <v>682</v>
      </c>
      <c r="M237" s="735">
        <v>4</v>
      </c>
      <c r="N237" s="736">
        <v>2728</v>
      </c>
    </row>
    <row r="238" spans="1:14" ht="14.45" customHeight="1" x14ac:dyDescent="0.2">
      <c r="A238" s="730" t="s">
        <v>575</v>
      </c>
      <c r="B238" s="731" t="s">
        <v>576</v>
      </c>
      <c r="C238" s="732" t="s">
        <v>595</v>
      </c>
      <c r="D238" s="733" t="s">
        <v>596</v>
      </c>
      <c r="E238" s="734">
        <v>50113001</v>
      </c>
      <c r="F238" s="733" t="s">
        <v>661</v>
      </c>
      <c r="G238" s="732" t="s">
        <v>662</v>
      </c>
      <c r="H238" s="732">
        <v>140187</v>
      </c>
      <c r="I238" s="732">
        <v>140187</v>
      </c>
      <c r="J238" s="732" t="s">
        <v>1062</v>
      </c>
      <c r="K238" s="732" t="s">
        <v>1063</v>
      </c>
      <c r="L238" s="735">
        <v>25.590000000000007</v>
      </c>
      <c r="M238" s="735">
        <v>2</v>
      </c>
      <c r="N238" s="736">
        <v>51.180000000000014</v>
      </c>
    </row>
    <row r="239" spans="1:14" ht="14.45" customHeight="1" x14ac:dyDescent="0.2">
      <c r="A239" s="730" t="s">
        <v>575</v>
      </c>
      <c r="B239" s="731" t="s">
        <v>576</v>
      </c>
      <c r="C239" s="732" t="s">
        <v>595</v>
      </c>
      <c r="D239" s="733" t="s">
        <v>596</v>
      </c>
      <c r="E239" s="734">
        <v>50113001</v>
      </c>
      <c r="F239" s="733" t="s">
        <v>661</v>
      </c>
      <c r="G239" s="732" t="s">
        <v>680</v>
      </c>
      <c r="H239" s="732">
        <v>187607</v>
      </c>
      <c r="I239" s="732">
        <v>187607</v>
      </c>
      <c r="J239" s="732" t="s">
        <v>1064</v>
      </c>
      <c r="K239" s="732" t="s">
        <v>1065</v>
      </c>
      <c r="L239" s="735">
        <v>273.89999999999998</v>
      </c>
      <c r="M239" s="735">
        <v>3</v>
      </c>
      <c r="N239" s="736">
        <v>821.69999999999993</v>
      </c>
    </row>
    <row r="240" spans="1:14" ht="14.45" customHeight="1" x14ac:dyDescent="0.2">
      <c r="A240" s="730" t="s">
        <v>575</v>
      </c>
      <c r="B240" s="731" t="s">
        <v>576</v>
      </c>
      <c r="C240" s="732" t="s">
        <v>595</v>
      </c>
      <c r="D240" s="733" t="s">
        <v>596</v>
      </c>
      <c r="E240" s="734">
        <v>50113001</v>
      </c>
      <c r="F240" s="733" t="s">
        <v>661</v>
      </c>
      <c r="G240" s="732" t="s">
        <v>662</v>
      </c>
      <c r="H240" s="732">
        <v>127557</v>
      </c>
      <c r="I240" s="732">
        <v>27557</v>
      </c>
      <c r="J240" s="732" t="s">
        <v>1066</v>
      </c>
      <c r="K240" s="732" t="s">
        <v>911</v>
      </c>
      <c r="L240" s="735">
        <v>133.33499999999998</v>
      </c>
      <c r="M240" s="735">
        <v>2</v>
      </c>
      <c r="N240" s="736">
        <v>266.66999999999996</v>
      </c>
    </row>
    <row r="241" spans="1:14" ht="14.45" customHeight="1" x14ac:dyDescent="0.2">
      <c r="A241" s="730" t="s">
        <v>575</v>
      </c>
      <c r="B241" s="731" t="s">
        <v>576</v>
      </c>
      <c r="C241" s="732" t="s">
        <v>595</v>
      </c>
      <c r="D241" s="733" t="s">
        <v>596</v>
      </c>
      <c r="E241" s="734">
        <v>50113001</v>
      </c>
      <c r="F241" s="733" t="s">
        <v>661</v>
      </c>
      <c r="G241" s="732" t="s">
        <v>662</v>
      </c>
      <c r="H241" s="732">
        <v>100874</v>
      </c>
      <c r="I241" s="732">
        <v>874</v>
      </c>
      <c r="J241" s="732" t="s">
        <v>1067</v>
      </c>
      <c r="K241" s="732" t="s">
        <v>1068</v>
      </c>
      <c r="L241" s="735">
        <v>80.618750000000006</v>
      </c>
      <c r="M241" s="735">
        <v>8</v>
      </c>
      <c r="N241" s="736">
        <v>644.95000000000005</v>
      </c>
    </row>
    <row r="242" spans="1:14" ht="14.45" customHeight="1" x14ac:dyDescent="0.2">
      <c r="A242" s="730" t="s">
        <v>575</v>
      </c>
      <c r="B242" s="731" t="s">
        <v>576</v>
      </c>
      <c r="C242" s="732" t="s">
        <v>595</v>
      </c>
      <c r="D242" s="733" t="s">
        <v>596</v>
      </c>
      <c r="E242" s="734">
        <v>50113001</v>
      </c>
      <c r="F242" s="733" t="s">
        <v>661</v>
      </c>
      <c r="G242" s="732" t="s">
        <v>662</v>
      </c>
      <c r="H242" s="732">
        <v>100876</v>
      </c>
      <c r="I242" s="732">
        <v>876</v>
      </c>
      <c r="J242" s="732" t="s">
        <v>1069</v>
      </c>
      <c r="K242" s="732" t="s">
        <v>1068</v>
      </c>
      <c r="L242" s="735">
        <v>73.835339805825228</v>
      </c>
      <c r="M242" s="735">
        <v>206</v>
      </c>
      <c r="N242" s="736">
        <v>15210.079999999998</v>
      </c>
    </row>
    <row r="243" spans="1:14" ht="14.45" customHeight="1" x14ac:dyDescent="0.2">
      <c r="A243" s="730" t="s">
        <v>575</v>
      </c>
      <c r="B243" s="731" t="s">
        <v>576</v>
      </c>
      <c r="C243" s="732" t="s">
        <v>595</v>
      </c>
      <c r="D243" s="733" t="s">
        <v>596</v>
      </c>
      <c r="E243" s="734">
        <v>50113001</v>
      </c>
      <c r="F243" s="733" t="s">
        <v>661</v>
      </c>
      <c r="G243" s="732" t="s">
        <v>662</v>
      </c>
      <c r="H243" s="732">
        <v>200863</v>
      </c>
      <c r="I243" s="732">
        <v>200863</v>
      </c>
      <c r="J243" s="732" t="s">
        <v>1069</v>
      </c>
      <c r="K243" s="732" t="s">
        <v>1070</v>
      </c>
      <c r="L243" s="735">
        <v>85.30971563981042</v>
      </c>
      <c r="M243" s="735">
        <v>211</v>
      </c>
      <c r="N243" s="736">
        <v>18000.349999999999</v>
      </c>
    </row>
    <row r="244" spans="1:14" ht="14.45" customHeight="1" x14ac:dyDescent="0.2">
      <c r="A244" s="730" t="s">
        <v>575</v>
      </c>
      <c r="B244" s="731" t="s">
        <v>576</v>
      </c>
      <c r="C244" s="732" t="s">
        <v>595</v>
      </c>
      <c r="D244" s="733" t="s">
        <v>596</v>
      </c>
      <c r="E244" s="734">
        <v>50113001</v>
      </c>
      <c r="F244" s="733" t="s">
        <v>661</v>
      </c>
      <c r="G244" s="732" t="s">
        <v>662</v>
      </c>
      <c r="H244" s="732">
        <v>232954</v>
      </c>
      <c r="I244" s="732">
        <v>232954</v>
      </c>
      <c r="J244" s="732" t="s">
        <v>1071</v>
      </c>
      <c r="K244" s="732" t="s">
        <v>1072</v>
      </c>
      <c r="L244" s="735">
        <v>112.5</v>
      </c>
      <c r="M244" s="735">
        <v>2</v>
      </c>
      <c r="N244" s="736">
        <v>225</v>
      </c>
    </row>
    <row r="245" spans="1:14" ht="14.45" customHeight="1" x14ac:dyDescent="0.2">
      <c r="A245" s="730" t="s">
        <v>575</v>
      </c>
      <c r="B245" s="731" t="s">
        <v>576</v>
      </c>
      <c r="C245" s="732" t="s">
        <v>595</v>
      </c>
      <c r="D245" s="733" t="s">
        <v>596</v>
      </c>
      <c r="E245" s="734">
        <v>50113001</v>
      </c>
      <c r="F245" s="733" t="s">
        <v>661</v>
      </c>
      <c r="G245" s="732" t="s">
        <v>662</v>
      </c>
      <c r="H245" s="732">
        <v>230358</v>
      </c>
      <c r="I245" s="732">
        <v>230358</v>
      </c>
      <c r="J245" s="732" t="s">
        <v>1073</v>
      </c>
      <c r="K245" s="732" t="s">
        <v>1074</v>
      </c>
      <c r="L245" s="735">
        <v>117.76000000000002</v>
      </c>
      <c r="M245" s="735">
        <v>1</v>
      </c>
      <c r="N245" s="736">
        <v>117.76000000000002</v>
      </c>
    </row>
    <row r="246" spans="1:14" ht="14.45" customHeight="1" x14ac:dyDescent="0.2">
      <c r="A246" s="730" t="s">
        <v>575</v>
      </c>
      <c r="B246" s="731" t="s">
        <v>576</v>
      </c>
      <c r="C246" s="732" t="s">
        <v>595</v>
      </c>
      <c r="D246" s="733" t="s">
        <v>596</v>
      </c>
      <c r="E246" s="734">
        <v>50113001</v>
      </c>
      <c r="F246" s="733" t="s">
        <v>661</v>
      </c>
      <c r="G246" s="732" t="s">
        <v>662</v>
      </c>
      <c r="H246" s="732">
        <v>230359</v>
      </c>
      <c r="I246" s="732">
        <v>230359</v>
      </c>
      <c r="J246" s="732" t="s">
        <v>1073</v>
      </c>
      <c r="K246" s="732" t="s">
        <v>1075</v>
      </c>
      <c r="L246" s="735">
        <v>170.32</v>
      </c>
      <c r="M246" s="735">
        <v>5</v>
      </c>
      <c r="N246" s="736">
        <v>851.59999999999991</v>
      </c>
    </row>
    <row r="247" spans="1:14" ht="14.45" customHeight="1" x14ac:dyDescent="0.2">
      <c r="A247" s="730" t="s">
        <v>575</v>
      </c>
      <c r="B247" s="731" t="s">
        <v>576</v>
      </c>
      <c r="C247" s="732" t="s">
        <v>595</v>
      </c>
      <c r="D247" s="733" t="s">
        <v>596</v>
      </c>
      <c r="E247" s="734">
        <v>50113001</v>
      </c>
      <c r="F247" s="733" t="s">
        <v>661</v>
      </c>
      <c r="G247" s="732" t="s">
        <v>329</v>
      </c>
      <c r="H247" s="732">
        <v>224053</v>
      </c>
      <c r="I247" s="732">
        <v>224053</v>
      </c>
      <c r="J247" s="732" t="s">
        <v>1076</v>
      </c>
      <c r="K247" s="732" t="s">
        <v>1077</v>
      </c>
      <c r="L247" s="735">
        <v>1437.57</v>
      </c>
      <c r="M247" s="735">
        <v>3</v>
      </c>
      <c r="N247" s="736">
        <v>4312.71</v>
      </c>
    </row>
    <row r="248" spans="1:14" ht="14.45" customHeight="1" x14ac:dyDescent="0.2">
      <c r="A248" s="730" t="s">
        <v>575</v>
      </c>
      <c r="B248" s="731" t="s">
        <v>576</v>
      </c>
      <c r="C248" s="732" t="s">
        <v>595</v>
      </c>
      <c r="D248" s="733" t="s">
        <v>596</v>
      </c>
      <c r="E248" s="734">
        <v>50113001</v>
      </c>
      <c r="F248" s="733" t="s">
        <v>661</v>
      </c>
      <c r="G248" s="732" t="s">
        <v>680</v>
      </c>
      <c r="H248" s="732">
        <v>850729</v>
      </c>
      <c r="I248" s="732">
        <v>157875</v>
      </c>
      <c r="J248" s="732" t="s">
        <v>1078</v>
      </c>
      <c r="K248" s="732" t="s">
        <v>1079</v>
      </c>
      <c r="L248" s="735">
        <v>154</v>
      </c>
      <c r="M248" s="735">
        <v>24</v>
      </c>
      <c r="N248" s="736">
        <v>3696</v>
      </c>
    </row>
    <row r="249" spans="1:14" ht="14.45" customHeight="1" x14ac:dyDescent="0.2">
      <c r="A249" s="730" t="s">
        <v>575</v>
      </c>
      <c r="B249" s="731" t="s">
        <v>576</v>
      </c>
      <c r="C249" s="732" t="s">
        <v>595</v>
      </c>
      <c r="D249" s="733" t="s">
        <v>596</v>
      </c>
      <c r="E249" s="734">
        <v>50113001</v>
      </c>
      <c r="F249" s="733" t="s">
        <v>661</v>
      </c>
      <c r="G249" s="732" t="s">
        <v>662</v>
      </c>
      <c r="H249" s="732">
        <v>207820</v>
      </c>
      <c r="I249" s="732">
        <v>207820</v>
      </c>
      <c r="J249" s="732" t="s">
        <v>1080</v>
      </c>
      <c r="K249" s="732" t="s">
        <v>1081</v>
      </c>
      <c r="L249" s="735">
        <v>31.490000000000002</v>
      </c>
      <c r="M249" s="735">
        <v>4</v>
      </c>
      <c r="N249" s="736">
        <v>125.96000000000001</v>
      </c>
    </row>
    <row r="250" spans="1:14" ht="14.45" customHeight="1" x14ac:dyDescent="0.2">
      <c r="A250" s="730" t="s">
        <v>575</v>
      </c>
      <c r="B250" s="731" t="s">
        <v>576</v>
      </c>
      <c r="C250" s="732" t="s">
        <v>595</v>
      </c>
      <c r="D250" s="733" t="s">
        <v>596</v>
      </c>
      <c r="E250" s="734">
        <v>50113001</v>
      </c>
      <c r="F250" s="733" t="s">
        <v>661</v>
      </c>
      <c r="G250" s="732" t="s">
        <v>662</v>
      </c>
      <c r="H250" s="732">
        <v>226434</v>
      </c>
      <c r="I250" s="732">
        <v>226434</v>
      </c>
      <c r="J250" s="732" t="s">
        <v>1082</v>
      </c>
      <c r="K250" s="732" t="s">
        <v>1083</v>
      </c>
      <c r="L250" s="735">
        <v>30.930000000000007</v>
      </c>
      <c r="M250" s="735">
        <v>2</v>
      </c>
      <c r="N250" s="736">
        <v>61.860000000000014</v>
      </c>
    </row>
    <row r="251" spans="1:14" ht="14.45" customHeight="1" x14ac:dyDescent="0.2">
      <c r="A251" s="730" t="s">
        <v>575</v>
      </c>
      <c r="B251" s="731" t="s">
        <v>576</v>
      </c>
      <c r="C251" s="732" t="s">
        <v>595</v>
      </c>
      <c r="D251" s="733" t="s">
        <v>596</v>
      </c>
      <c r="E251" s="734">
        <v>50113001</v>
      </c>
      <c r="F251" s="733" t="s">
        <v>661</v>
      </c>
      <c r="G251" s="732" t="s">
        <v>662</v>
      </c>
      <c r="H251" s="732">
        <v>232603</v>
      </c>
      <c r="I251" s="732">
        <v>232603</v>
      </c>
      <c r="J251" s="732" t="s">
        <v>1084</v>
      </c>
      <c r="K251" s="732" t="s">
        <v>1085</v>
      </c>
      <c r="L251" s="735">
        <v>116.53000000000002</v>
      </c>
      <c r="M251" s="735">
        <v>5</v>
      </c>
      <c r="N251" s="736">
        <v>582.65000000000009</v>
      </c>
    </row>
    <row r="252" spans="1:14" ht="14.45" customHeight="1" x14ac:dyDescent="0.2">
      <c r="A252" s="730" t="s">
        <v>575</v>
      </c>
      <c r="B252" s="731" t="s">
        <v>576</v>
      </c>
      <c r="C252" s="732" t="s">
        <v>595</v>
      </c>
      <c r="D252" s="733" t="s">
        <v>596</v>
      </c>
      <c r="E252" s="734">
        <v>50113001</v>
      </c>
      <c r="F252" s="733" t="s">
        <v>661</v>
      </c>
      <c r="G252" s="732" t="s">
        <v>662</v>
      </c>
      <c r="H252" s="732">
        <v>395188</v>
      </c>
      <c r="I252" s="732">
        <v>0</v>
      </c>
      <c r="J252" s="732" t="s">
        <v>1086</v>
      </c>
      <c r="K252" s="732" t="s">
        <v>1087</v>
      </c>
      <c r="L252" s="735">
        <v>34.93</v>
      </c>
      <c r="M252" s="735">
        <v>3</v>
      </c>
      <c r="N252" s="736">
        <v>104.78999999999999</v>
      </c>
    </row>
    <row r="253" spans="1:14" ht="14.45" customHeight="1" x14ac:dyDescent="0.2">
      <c r="A253" s="730" t="s">
        <v>575</v>
      </c>
      <c r="B253" s="731" t="s">
        <v>576</v>
      </c>
      <c r="C253" s="732" t="s">
        <v>595</v>
      </c>
      <c r="D253" s="733" t="s">
        <v>596</v>
      </c>
      <c r="E253" s="734">
        <v>50113001</v>
      </c>
      <c r="F253" s="733" t="s">
        <v>661</v>
      </c>
      <c r="G253" s="732" t="s">
        <v>662</v>
      </c>
      <c r="H253" s="732">
        <v>850235</v>
      </c>
      <c r="I253" s="732">
        <v>160806</v>
      </c>
      <c r="J253" s="732" t="s">
        <v>1088</v>
      </c>
      <c r="K253" s="732" t="s">
        <v>1089</v>
      </c>
      <c r="L253" s="735">
        <v>196.51999999999995</v>
      </c>
      <c r="M253" s="735">
        <v>2</v>
      </c>
      <c r="N253" s="736">
        <v>393.03999999999991</v>
      </c>
    </row>
    <row r="254" spans="1:14" ht="14.45" customHeight="1" x14ac:dyDescent="0.2">
      <c r="A254" s="730" t="s">
        <v>575</v>
      </c>
      <c r="B254" s="731" t="s">
        <v>576</v>
      </c>
      <c r="C254" s="732" t="s">
        <v>595</v>
      </c>
      <c r="D254" s="733" t="s">
        <v>596</v>
      </c>
      <c r="E254" s="734">
        <v>50113001</v>
      </c>
      <c r="F254" s="733" t="s">
        <v>661</v>
      </c>
      <c r="G254" s="732" t="s">
        <v>662</v>
      </c>
      <c r="H254" s="732">
        <v>173196</v>
      </c>
      <c r="I254" s="732">
        <v>173196</v>
      </c>
      <c r="J254" s="732" t="s">
        <v>1090</v>
      </c>
      <c r="K254" s="732" t="s">
        <v>1091</v>
      </c>
      <c r="L254" s="735">
        <v>113.11000000000001</v>
      </c>
      <c r="M254" s="735">
        <v>1</v>
      </c>
      <c r="N254" s="736">
        <v>113.11000000000001</v>
      </c>
    </row>
    <row r="255" spans="1:14" ht="14.45" customHeight="1" x14ac:dyDescent="0.2">
      <c r="A255" s="730" t="s">
        <v>575</v>
      </c>
      <c r="B255" s="731" t="s">
        <v>576</v>
      </c>
      <c r="C255" s="732" t="s">
        <v>595</v>
      </c>
      <c r="D255" s="733" t="s">
        <v>596</v>
      </c>
      <c r="E255" s="734">
        <v>50113001</v>
      </c>
      <c r="F255" s="733" t="s">
        <v>661</v>
      </c>
      <c r="G255" s="732" t="s">
        <v>662</v>
      </c>
      <c r="H255" s="732">
        <v>154424</v>
      </c>
      <c r="I255" s="732">
        <v>54424</v>
      </c>
      <c r="J255" s="732" t="s">
        <v>1092</v>
      </c>
      <c r="K255" s="732" t="s">
        <v>1093</v>
      </c>
      <c r="L255" s="735">
        <v>174.06</v>
      </c>
      <c r="M255" s="735">
        <v>5</v>
      </c>
      <c r="N255" s="736">
        <v>870.3</v>
      </c>
    </row>
    <row r="256" spans="1:14" ht="14.45" customHeight="1" x14ac:dyDescent="0.2">
      <c r="A256" s="730" t="s">
        <v>575</v>
      </c>
      <c r="B256" s="731" t="s">
        <v>576</v>
      </c>
      <c r="C256" s="732" t="s">
        <v>595</v>
      </c>
      <c r="D256" s="733" t="s">
        <v>596</v>
      </c>
      <c r="E256" s="734">
        <v>50113001</v>
      </c>
      <c r="F256" s="733" t="s">
        <v>661</v>
      </c>
      <c r="G256" s="732" t="s">
        <v>662</v>
      </c>
      <c r="H256" s="732">
        <v>100560</v>
      </c>
      <c r="I256" s="732">
        <v>560</v>
      </c>
      <c r="J256" s="732" t="s">
        <v>1094</v>
      </c>
      <c r="K256" s="732" t="s">
        <v>1095</v>
      </c>
      <c r="L256" s="735">
        <v>180.84</v>
      </c>
      <c r="M256" s="735">
        <v>1</v>
      </c>
      <c r="N256" s="736">
        <v>180.84</v>
      </c>
    </row>
    <row r="257" spans="1:14" ht="14.45" customHeight="1" x14ac:dyDescent="0.2">
      <c r="A257" s="730" t="s">
        <v>575</v>
      </c>
      <c r="B257" s="731" t="s">
        <v>576</v>
      </c>
      <c r="C257" s="732" t="s">
        <v>595</v>
      </c>
      <c r="D257" s="733" t="s">
        <v>596</v>
      </c>
      <c r="E257" s="734">
        <v>50113001</v>
      </c>
      <c r="F257" s="733" t="s">
        <v>661</v>
      </c>
      <c r="G257" s="732" t="s">
        <v>662</v>
      </c>
      <c r="H257" s="732">
        <v>209048</v>
      </c>
      <c r="I257" s="732">
        <v>209048</v>
      </c>
      <c r="J257" s="732" t="s">
        <v>1096</v>
      </c>
      <c r="K257" s="732" t="s">
        <v>1097</v>
      </c>
      <c r="L257" s="735">
        <v>45379.79</v>
      </c>
      <c r="M257" s="735">
        <v>1</v>
      </c>
      <c r="N257" s="736">
        <v>45379.79</v>
      </c>
    </row>
    <row r="258" spans="1:14" ht="14.45" customHeight="1" x14ac:dyDescent="0.2">
      <c r="A258" s="730" t="s">
        <v>575</v>
      </c>
      <c r="B258" s="731" t="s">
        <v>576</v>
      </c>
      <c r="C258" s="732" t="s">
        <v>595</v>
      </c>
      <c r="D258" s="733" t="s">
        <v>596</v>
      </c>
      <c r="E258" s="734">
        <v>50113001</v>
      </c>
      <c r="F258" s="733" t="s">
        <v>661</v>
      </c>
      <c r="G258" s="732" t="s">
        <v>662</v>
      </c>
      <c r="H258" s="732">
        <v>100269</v>
      </c>
      <c r="I258" s="732">
        <v>269</v>
      </c>
      <c r="J258" s="732" t="s">
        <v>1098</v>
      </c>
      <c r="K258" s="732" t="s">
        <v>1099</v>
      </c>
      <c r="L258" s="735">
        <v>50.46</v>
      </c>
      <c r="M258" s="735">
        <v>2</v>
      </c>
      <c r="N258" s="736">
        <v>100.92</v>
      </c>
    </row>
    <row r="259" spans="1:14" ht="14.45" customHeight="1" x14ac:dyDescent="0.2">
      <c r="A259" s="730" t="s">
        <v>575</v>
      </c>
      <c r="B259" s="731" t="s">
        <v>576</v>
      </c>
      <c r="C259" s="732" t="s">
        <v>595</v>
      </c>
      <c r="D259" s="733" t="s">
        <v>596</v>
      </c>
      <c r="E259" s="734">
        <v>50113001</v>
      </c>
      <c r="F259" s="733" t="s">
        <v>661</v>
      </c>
      <c r="G259" s="732" t="s">
        <v>680</v>
      </c>
      <c r="H259" s="732">
        <v>846980</v>
      </c>
      <c r="I259" s="732">
        <v>124129</v>
      </c>
      <c r="J259" s="732" t="s">
        <v>1100</v>
      </c>
      <c r="K259" s="732" t="s">
        <v>1101</v>
      </c>
      <c r="L259" s="735">
        <v>254.25</v>
      </c>
      <c r="M259" s="735">
        <v>1</v>
      </c>
      <c r="N259" s="736">
        <v>254.25</v>
      </c>
    </row>
    <row r="260" spans="1:14" ht="14.45" customHeight="1" x14ac:dyDescent="0.2">
      <c r="A260" s="730" t="s">
        <v>575</v>
      </c>
      <c r="B260" s="731" t="s">
        <v>576</v>
      </c>
      <c r="C260" s="732" t="s">
        <v>595</v>
      </c>
      <c r="D260" s="733" t="s">
        <v>596</v>
      </c>
      <c r="E260" s="734">
        <v>50113001</v>
      </c>
      <c r="F260" s="733" t="s">
        <v>661</v>
      </c>
      <c r="G260" s="732" t="s">
        <v>680</v>
      </c>
      <c r="H260" s="732">
        <v>845220</v>
      </c>
      <c r="I260" s="732">
        <v>101211</v>
      </c>
      <c r="J260" s="732" t="s">
        <v>1102</v>
      </c>
      <c r="K260" s="732" t="s">
        <v>793</v>
      </c>
      <c r="L260" s="735">
        <v>188.82</v>
      </c>
      <c r="M260" s="735">
        <v>1</v>
      </c>
      <c r="N260" s="736">
        <v>188.82</v>
      </c>
    </row>
    <row r="261" spans="1:14" ht="14.45" customHeight="1" x14ac:dyDescent="0.2">
      <c r="A261" s="730" t="s">
        <v>575</v>
      </c>
      <c r="B261" s="731" t="s">
        <v>576</v>
      </c>
      <c r="C261" s="732" t="s">
        <v>595</v>
      </c>
      <c r="D261" s="733" t="s">
        <v>596</v>
      </c>
      <c r="E261" s="734">
        <v>50113001</v>
      </c>
      <c r="F261" s="733" t="s">
        <v>661</v>
      </c>
      <c r="G261" s="732" t="s">
        <v>680</v>
      </c>
      <c r="H261" s="732">
        <v>118175</v>
      </c>
      <c r="I261" s="732">
        <v>18175</v>
      </c>
      <c r="J261" s="732" t="s">
        <v>1103</v>
      </c>
      <c r="K261" s="732" t="s">
        <v>1104</v>
      </c>
      <c r="L261" s="735">
        <v>627</v>
      </c>
      <c r="M261" s="735">
        <v>103</v>
      </c>
      <c r="N261" s="736">
        <v>64581</v>
      </c>
    </row>
    <row r="262" spans="1:14" ht="14.45" customHeight="1" x14ac:dyDescent="0.2">
      <c r="A262" s="730" t="s">
        <v>575</v>
      </c>
      <c r="B262" s="731" t="s">
        <v>576</v>
      </c>
      <c r="C262" s="732" t="s">
        <v>595</v>
      </c>
      <c r="D262" s="733" t="s">
        <v>596</v>
      </c>
      <c r="E262" s="734">
        <v>50113001</v>
      </c>
      <c r="F262" s="733" t="s">
        <v>661</v>
      </c>
      <c r="G262" s="732" t="s">
        <v>662</v>
      </c>
      <c r="H262" s="732">
        <v>191731</v>
      </c>
      <c r="I262" s="732">
        <v>91731</v>
      </c>
      <c r="J262" s="732" t="s">
        <v>1105</v>
      </c>
      <c r="K262" s="732" t="s">
        <v>1106</v>
      </c>
      <c r="L262" s="735">
        <v>3886.54</v>
      </c>
      <c r="M262" s="735">
        <v>1</v>
      </c>
      <c r="N262" s="736">
        <v>3886.54</v>
      </c>
    </row>
    <row r="263" spans="1:14" ht="14.45" customHeight="1" x14ac:dyDescent="0.2">
      <c r="A263" s="730" t="s">
        <v>575</v>
      </c>
      <c r="B263" s="731" t="s">
        <v>576</v>
      </c>
      <c r="C263" s="732" t="s">
        <v>595</v>
      </c>
      <c r="D263" s="733" t="s">
        <v>596</v>
      </c>
      <c r="E263" s="734">
        <v>50113001</v>
      </c>
      <c r="F263" s="733" t="s">
        <v>661</v>
      </c>
      <c r="G263" s="732" t="s">
        <v>662</v>
      </c>
      <c r="H263" s="732">
        <v>235776</v>
      </c>
      <c r="I263" s="732">
        <v>235776</v>
      </c>
      <c r="J263" s="732" t="s">
        <v>1107</v>
      </c>
      <c r="K263" s="732" t="s">
        <v>1108</v>
      </c>
      <c r="L263" s="735">
        <v>430.19</v>
      </c>
      <c r="M263" s="735">
        <v>2</v>
      </c>
      <c r="N263" s="736">
        <v>860.38</v>
      </c>
    </row>
    <row r="264" spans="1:14" ht="14.45" customHeight="1" x14ac:dyDescent="0.2">
      <c r="A264" s="730" t="s">
        <v>575</v>
      </c>
      <c r="B264" s="731" t="s">
        <v>576</v>
      </c>
      <c r="C264" s="732" t="s">
        <v>595</v>
      </c>
      <c r="D264" s="733" t="s">
        <v>596</v>
      </c>
      <c r="E264" s="734">
        <v>50113001</v>
      </c>
      <c r="F264" s="733" t="s">
        <v>661</v>
      </c>
      <c r="G264" s="732" t="s">
        <v>662</v>
      </c>
      <c r="H264" s="732">
        <v>204356</v>
      </c>
      <c r="I264" s="732">
        <v>204356</v>
      </c>
      <c r="J264" s="732" t="s">
        <v>1109</v>
      </c>
      <c r="K264" s="732" t="s">
        <v>1032</v>
      </c>
      <c r="L264" s="735">
        <v>869</v>
      </c>
      <c r="M264" s="735">
        <v>83</v>
      </c>
      <c r="N264" s="736">
        <v>72127</v>
      </c>
    </row>
    <row r="265" spans="1:14" ht="14.45" customHeight="1" x14ac:dyDescent="0.2">
      <c r="A265" s="730" t="s">
        <v>575</v>
      </c>
      <c r="B265" s="731" t="s">
        <v>576</v>
      </c>
      <c r="C265" s="732" t="s">
        <v>595</v>
      </c>
      <c r="D265" s="733" t="s">
        <v>596</v>
      </c>
      <c r="E265" s="734">
        <v>50113001</v>
      </c>
      <c r="F265" s="733" t="s">
        <v>661</v>
      </c>
      <c r="G265" s="732" t="s">
        <v>662</v>
      </c>
      <c r="H265" s="732">
        <v>144357</v>
      </c>
      <c r="I265" s="732">
        <v>44357</v>
      </c>
      <c r="J265" s="732" t="s">
        <v>1110</v>
      </c>
      <c r="K265" s="732" t="s">
        <v>1111</v>
      </c>
      <c r="L265" s="735">
        <v>3228.1899999999996</v>
      </c>
      <c r="M265" s="735">
        <v>2</v>
      </c>
      <c r="N265" s="736">
        <v>6456.3799999999992</v>
      </c>
    </row>
    <row r="266" spans="1:14" ht="14.45" customHeight="1" x14ac:dyDescent="0.2">
      <c r="A266" s="730" t="s">
        <v>575</v>
      </c>
      <c r="B266" s="731" t="s">
        <v>576</v>
      </c>
      <c r="C266" s="732" t="s">
        <v>595</v>
      </c>
      <c r="D266" s="733" t="s">
        <v>596</v>
      </c>
      <c r="E266" s="734">
        <v>50113001</v>
      </c>
      <c r="F266" s="733" t="s">
        <v>661</v>
      </c>
      <c r="G266" s="732" t="s">
        <v>662</v>
      </c>
      <c r="H266" s="732">
        <v>13440</v>
      </c>
      <c r="I266" s="732">
        <v>13440</v>
      </c>
      <c r="J266" s="732" t="s">
        <v>1112</v>
      </c>
      <c r="K266" s="732" t="s">
        <v>907</v>
      </c>
      <c r="L266" s="735">
        <v>396</v>
      </c>
      <c r="M266" s="735">
        <v>6</v>
      </c>
      <c r="N266" s="736">
        <v>2376</v>
      </c>
    </row>
    <row r="267" spans="1:14" ht="14.45" customHeight="1" x14ac:dyDescent="0.2">
      <c r="A267" s="730" t="s">
        <v>575</v>
      </c>
      <c r="B267" s="731" t="s">
        <v>576</v>
      </c>
      <c r="C267" s="732" t="s">
        <v>595</v>
      </c>
      <c r="D267" s="733" t="s">
        <v>596</v>
      </c>
      <c r="E267" s="734">
        <v>50113001</v>
      </c>
      <c r="F267" s="733" t="s">
        <v>661</v>
      </c>
      <c r="G267" s="732" t="s">
        <v>662</v>
      </c>
      <c r="H267" s="732">
        <v>114957</v>
      </c>
      <c r="I267" s="732">
        <v>14957</v>
      </c>
      <c r="J267" s="732" t="s">
        <v>1113</v>
      </c>
      <c r="K267" s="732" t="s">
        <v>1114</v>
      </c>
      <c r="L267" s="735">
        <v>40.03</v>
      </c>
      <c r="M267" s="735">
        <v>4</v>
      </c>
      <c r="N267" s="736">
        <v>160.12</v>
      </c>
    </row>
    <row r="268" spans="1:14" ht="14.45" customHeight="1" x14ac:dyDescent="0.2">
      <c r="A268" s="730" t="s">
        <v>575</v>
      </c>
      <c r="B268" s="731" t="s">
        <v>576</v>
      </c>
      <c r="C268" s="732" t="s">
        <v>595</v>
      </c>
      <c r="D268" s="733" t="s">
        <v>596</v>
      </c>
      <c r="E268" s="734">
        <v>50113001</v>
      </c>
      <c r="F268" s="733" t="s">
        <v>661</v>
      </c>
      <c r="G268" s="732" t="s">
        <v>662</v>
      </c>
      <c r="H268" s="732">
        <v>114958</v>
      </c>
      <c r="I268" s="732">
        <v>14958</v>
      </c>
      <c r="J268" s="732" t="s">
        <v>1115</v>
      </c>
      <c r="K268" s="732" t="s">
        <v>1116</v>
      </c>
      <c r="L268" s="735">
        <v>32.849999999999994</v>
      </c>
      <c r="M268" s="735">
        <v>2</v>
      </c>
      <c r="N268" s="736">
        <v>65.699999999999989</v>
      </c>
    </row>
    <row r="269" spans="1:14" ht="14.45" customHeight="1" x14ac:dyDescent="0.2">
      <c r="A269" s="730" t="s">
        <v>575</v>
      </c>
      <c r="B269" s="731" t="s">
        <v>576</v>
      </c>
      <c r="C269" s="732" t="s">
        <v>595</v>
      </c>
      <c r="D269" s="733" t="s">
        <v>596</v>
      </c>
      <c r="E269" s="734">
        <v>50113001</v>
      </c>
      <c r="F269" s="733" t="s">
        <v>661</v>
      </c>
      <c r="G269" s="732" t="s">
        <v>329</v>
      </c>
      <c r="H269" s="732">
        <v>846853</v>
      </c>
      <c r="I269" s="732">
        <v>124418</v>
      </c>
      <c r="J269" s="732" t="s">
        <v>1117</v>
      </c>
      <c r="K269" s="732" t="s">
        <v>688</v>
      </c>
      <c r="L269" s="735">
        <v>715</v>
      </c>
      <c r="M269" s="735">
        <v>1</v>
      </c>
      <c r="N269" s="736">
        <v>715</v>
      </c>
    </row>
    <row r="270" spans="1:14" ht="14.45" customHeight="1" x14ac:dyDescent="0.2">
      <c r="A270" s="730" t="s">
        <v>575</v>
      </c>
      <c r="B270" s="731" t="s">
        <v>576</v>
      </c>
      <c r="C270" s="732" t="s">
        <v>595</v>
      </c>
      <c r="D270" s="733" t="s">
        <v>596</v>
      </c>
      <c r="E270" s="734">
        <v>50113001</v>
      </c>
      <c r="F270" s="733" t="s">
        <v>661</v>
      </c>
      <c r="G270" s="732" t="s">
        <v>680</v>
      </c>
      <c r="H270" s="732">
        <v>220105</v>
      </c>
      <c r="I270" s="732">
        <v>220105</v>
      </c>
      <c r="J270" s="732" t="s">
        <v>1118</v>
      </c>
      <c r="K270" s="732" t="s">
        <v>1119</v>
      </c>
      <c r="L270" s="735">
        <v>495.00000000000006</v>
      </c>
      <c r="M270" s="735">
        <v>4</v>
      </c>
      <c r="N270" s="736">
        <v>1980.0000000000002</v>
      </c>
    </row>
    <row r="271" spans="1:14" ht="14.45" customHeight="1" x14ac:dyDescent="0.2">
      <c r="A271" s="730" t="s">
        <v>575</v>
      </c>
      <c r="B271" s="731" t="s">
        <v>576</v>
      </c>
      <c r="C271" s="732" t="s">
        <v>595</v>
      </c>
      <c r="D271" s="733" t="s">
        <v>596</v>
      </c>
      <c r="E271" s="734">
        <v>50113001</v>
      </c>
      <c r="F271" s="733" t="s">
        <v>661</v>
      </c>
      <c r="G271" s="732" t="s">
        <v>329</v>
      </c>
      <c r="H271" s="732">
        <v>235813</v>
      </c>
      <c r="I271" s="732">
        <v>235813</v>
      </c>
      <c r="J271" s="732" t="s">
        <v>1120</v>
      </c>
      <c r="K271" s="732" t="s">
        <v>1121</v>
      </c>
      <c r="L271" s="735">
        <v>119.05</v>
      </c>
      <c r="M271" s="735">
        <v>1</v>
      </c>
      <c r="N271" s="736">
        <v>119.05</v>
      </c>
    </row>
    <row r="272" spans="1:14" ht="14.45" customHeight="1" x14ac:dyDescent="0.2">
      <c r="A272" s="730" t="s">
        <v>575</v>
      </c>
      <c r="B272" s="731" t="s">
        <v>576</v>
      </c>
      <c r="C272" s="732" t="s">
        <v>595</v>
      </c>
      <c r="D272" s="733" t="s">
        <v>596</v>
      </c>
      <c r="E272" s="734">
        <v>50113001</v>
      </c>
      <c r="F272" s="733" t="s">
        <v>661</v>
      </c>
      <c r="G272" s="732" t="s">
        <v>662</v>
      </c>
      <c r="H272" s="732">
        <v>122629</v>
      </c>
      <c r="I272" s="732">
        <v>122629</v>
      </c>
      <c r="J272" s="732" t="s">
        <v>1122</v>
      </c>
      <c r="K272" s="732" t="s">
        <v>1123</v>
      </c>
      <c r="L272" s="735">
        <v>75.159333333333322</v>
      </c>
      <c r="M272" s="735">
        <v>15</v>
      </c>
      <c r="N272" s="736">
        <v>1127.3899999999999</v>
      </c>
    </row>
    <row r="273" spans="1:14" ht="14.45" customHeight="1" x14ac:dyDescent="0.2">
      <c r="A273" s="730" t="s">
        <v>575</v>
      </c>
      <c r="B273" s="731" t="s">
        <v>576</v>
      </c>
      <c r="C273" s="732" t="s">
        <v>595</v>
      </c>
      <c r="D273" s="733" t="s">
        <v>596</v>
      </c>
      <c r="E273" s="734">
        <v>50113001</v>
      </c>
      <c r="F273" s="733" t="s">
        <v>661</v>
      </c>
      <c r="G273" s="732" t="s">
        <v>680</v>
      </c>
      <c r="H273" s="732">
        <v>115245</v>
      </c>
      <c r="I273" s="732">
        <v>15245</v>
      </c>
      <c r="J273" s="732" t="s">
        <v>1124</v>
      </c>
      <c r="K273" s="732" t="s">
        <v>1125</v>
      </c>
      <c r="L273" s="735">
        <v>1375</v>
      </c>
      <c r="M273" s="735">
        <v>5</v>
      </c>
      <c r="N273" s="736">
        <v>6875</v>
      </c>
    </row>
    <row r="274" spans="1:14" ht="14.45" customHeight="1" x14ac:dyDescent="0.2">
      <c r="A274" s="730" t="s">
        <v>575</v>
      </c>
      <c r="B274" s="731" t="s">
        <v>576</v>
      </c>
      <c r="C274" s="732" t="s">
        <v>595</v>
      </c>
      <c r="D274" s="733" t="s">
        <v>596</v>
      </c>
      <c r="E274" s="734">
        <v>50113001</v>
      </c>
      <c r="F274" s="733" t="s">
        <v>661</v>
      </c>
      <c r="G274" s="732" t="s">
        <v>662</v>
      </c>
      <c r="H274" s="732">
        <v>208649</v>
      </c>
      <c r="I274" s="732">
        <v>208649</v>
      </c>
      <c r="J274" s="732" t="s">
        <v>1126</v>
      </c>
      <c r="K274" s="732" t="s">
        <v>1127</v>
      </c>
      <c r="L274" s="735">
        <v>73.95</v>
      </c>
      <c r="M274" s="735">
        <v>1</v>
      </c>
      <c r="N274" s="736">
        <v>73.95</v>
      </c>
    </row>
    <row r="275" spans="1:14" ht="14.45" customHeight="1" x14ac:dyDescent="0.2">
      <c r="A275" s="730" t="s">
        <v>575</v>
      </c>
      <c r="B275" s="731" t="s">
        <v>576</v>
      </c>
      <c r="C275" s="732" t="s">
        <v>595</v>
      </c>
      <c r="D275" s="733" t="s">
        <v>596</v>
      </c>
      <c r="E275" s="734">
        <v>50113001</v>
      </c>
      <c r="F275" s="733" t="s">
        <v>661</v>
      </c>
      <c r="G275" s="732" t="s">
        <v>662</v>
      </c>
      <c r="H275" s="732">
        <v>208645</v>
      </c>
      <c r="I275" s="732">
        <v>208645</v>
      </c>
      <c r="J275" s="732" t="s">
        <v>1128</v>
      </c>
      <c r="K275" s="732" t="s">
        <v>1129</v>
      </c>
      <c r="L275" s="735">
        <v>76.2</v>
      </c>
      <c r="M275" s="735">
        <v>1</v>
      </c>
      <c r="N275" s="736">
        <v>76.2</v>
      </c>
    </row>
    <row r="276" spans="1:14" ht="14.45" customHeight="1" x14ac:dyDescent="0.2">
      <c r="A276" s="730" t="s">
        <v>575</v>
      </c>
      <c r="B276" s="731" t="s">
        <v>576</v>
      </c>
      <c r="C276" s="732" t="s">
        <v>595</v>
      </c>
      <c r="D276" s="733" t="s">
        <v>596</v>
      </c>
      <c r="E276" s="734">
        <v>50113001</v>
      </c>
      <c r="F276" s="733" t="s">
        <v>661</v>
      </c>
      <c r="G276" s="732" t="s">
        <v>662</v>
      </c>
      <c r="H276" s="732">
        <v>192414</v>
      </c>
      <c r="I276" s="732">
        <v>92414</v>
      </c>
      <c r="J276" s="732" t="s">
        <v>1130</v>
      </c>
      <c r="K276" s="732" t="s">
        <v>1131</v>
      </c>
      <c r="L276" s="735">
        <v>63.13</v>
      </c>
      <c r="M276" s="735">
        <v>1</v>
      </c>
      <c r="N276" s="736">
        <v>63.13</v>
      </c>
    </row>
    <row r="277" spans="1:14" ht="14.45" customHeight="1" x14ac:dyDescent="0.2">
      <c r="A277" s="730" t="s">
        <v>575</v>
      </c>
      <c r="B277" s="731" t="s">
        <v>576</v>
      </c>
      <c r="C277" s="732" t="s">
        <v>595</v>
      </c>
      <c r="D277" s="733" t="s">
        <v>596</v>
      </c>
      <c r="E277" s="734">
        <v>50113001</v>
      </c>
      <c r="F277" s="733" t="s">
        <v>661</v>
      </c>
      <c r="G277" s="732" t="s">
        <v>680</v>
      </c>
      <c r="H277" s="732">
        <v>195941</v>
      </c>
      <c r="I277" s="732">
        <v>195941</v>
      </c>
      <c r="J277" s="732" t="s">
        <v>1132</v>
      </c>
      <c r="K277" s="732" t="s">
        <v>1133</v>
      </c>
      <c r="L277" s="735">
        <v>331.94999999999993</v>
      </c>
      <c r="M277" s="735">
        <v>1</v>
      </c>
      <c r="N277" s="736">
        <v>331.94999999999993</v>
      </c>
    </row>
    <row r="278" spans="1:14" ht="14.45" customHeight="1" x14ac:dyDescent="0.2">
      <c r="A278" s="730" t="s">
        <v>575</v>
      </c>
      <c r="B278" s="731" t="s">
        <v>576</v>
      </c>
      <c r="C278" s="732" t="s">
        <v>595</v>
      </c>
      <c r="D278" s="733" t="s">
        <v>596</v>
      </c>
      <c r="E278" s="734">
        <v>50113001</v>
      </c>
      <c r="F278" s="733" t="s">
        <v>661</v>
      </c>
      <c r="G278" s="732" t="s">
        <v>662</v>
      </c>
      <c r="H278" s="732">
        <v>847940</v>
      </c>
      <c r="I278" s="732">
        <v>155338</v>
      </c>
      <c r="J278" s="732" t="s">
        <v>1134</v>
      </c>
      <c r="K278" s="732" t="s">
        <v>1135</v>
      </c>
      <c r="L278" s="735">
        <v>18356.48</v>
      </c>
      <c r="M278" s="735">
        <v>1</v>
      </c>
      <c r="N278" s="736">
        <v>18356.48</v>
      </c>
    </row>
    <row r="279" spans="1:14" ht="14.45" customHeight="1" x14ac:dyDescent="0.2">
      <c r="A279" s="730" t="s">
        <v>575</v>
      </c>
      <c r="B279" s="731" t="s">
        <v>576</v>
      </c>
      <c r="C279" s="732" t="s">
        <v>595</v>
      </c>
      <c r="D279" s="733" t="s">
        <v>596</v>
      </c>
      <c r="E279" s="734">
        <v>50113001</v>
      </c>
      <c r="F279" s="733" t="s">
        <v>661</v>
      </c>
      <c r="G279" s="732" t="s">
        <v>680</v>
      </c>
      <c r="H279" s="732">
        <v>109709</v>
      </c>
      <c r="I279" s="732">
        <v>9709</v>
      </c>
      <c r="J279" s="732" t="s">
        <v>697</v>
      </c>
      <c r="K279" s="732" t="s">
        <v>698</v>
      </c>
      <c r="L279" s="735">
        <v>64.900000000000006</v>
      </c>
      <c r="M279" s="735">
        <v>80</v>
      </c>
      <c r="N279" s="736">
        <v>5192</v>
      </c>
    </row>
    <row r="280" spans="1:14" ht="14.45" customHeight="1" x14ac:dyDescent="0.2">
      <c r="A280" s="730" t="s">
        <v>575</v>
      </c>
      <c r="B280" s="731" t="s">
        <v>576</v>
      </c>
      <c r="C280" s="732" t="s">
        <v>595</v>
      </c>
      <c r="D280" s="733" t="s">
        <v>596</v>
      </c>
      <c r="E280" s="734">
        <v>50113001</v>
      </c>
      <c r="F280" s="733" t="s">
        <v>661</v>
      </c>
      <c r="G280" s="732" t="s">
        <v>662</v>
      </c>
      <c r="H280" s="732">
        <v>194852</v>
      </c>
      <c r="I280" s="732">
        <v>94852</v>
      </c>
      <c r="J280" s="732" t="s">
        <v>1136</v>
      </c>
      <c r="K280" s="732" t="s">
        <v>1137</v>
      </c>
      <c r="L280" s="735">
        <v>1029.3699999999997</v>
      </c>
      <c r="M280" s="735">
        <v>7</v>
      </c>
      <c r="N280" s="736">
        <v>7205.5899999999974</v>
      </c>
    </row>
    <row r="281" spans="1:14" ht="14.45" customHeight="1" x14ac:dyDescent="0.2">
      <c r="A281" s="730" t="s">
        <v>575</v>
      </c>
      <c r="B281" s="731" t="s">
        <v>576</v>
      </c>
      <c r="C281" s="732" t="s">
        <v>595</v>
      </c>
      <c r="D281" s="733" t="s">
        <v>596</v>
      </c>
      <c r="E281" s="734">
        <v>50113001</v>
      </c>
      <c r="F281" s="733" t="s">
        <v>661</v>
      </c>
      <c r="G281" s="732" t="s">
        <v>662</v>
      </c>
      <c r="H281" s="732">
        <v>230920</v>
      </c>
      <c r="I281" s="732">
        <v>230920</v>
      </c>
      <c r="J281" s="732" t="s">
        <v>1138</v>
      </c>
      <c r="K281" s="732" t="s">
        <v>1139</v>
      </c>
      <c r="L281" s="735">
        <v>686.04712000000006</v>
      </c>
      <c r="M281" s="735">
        <v>250</v>
      </c>
      <c r="N281" s="736">
        <v>171511.78000000003</v>
      </c>
    </row>
    <row r="282" spans="1:14" ht="14.45" customHeight="1" x14ac:dyDescent="0.2">
      <c r="A282" s="730" t="s">
        <v>575</v>
      </c>
      <c r="B282" s="731" t="s">
        <v>576</v>
      </c>
      <c r="C282" s="732" t="s">
        <v>595</v>
      </c>
      <c r="D282" s="733" t="s">
        <v>596</v>
      </c>
      <c r="E282" s="734">
        <v>50113001</v>
      </c>
      <c r="F282" s="733" t="s">
        <v>661</v>
      </c>
      <c r="G282" s="732" t="s">
        <v>662</v>
      </c>
      <c r="H282" s="732">
        <v>988179</v>
      </c>
      <c r="I282" s="732">
        <v>0</v>
      </c>
      <c r="J282" s="732" t="s">
        <v>1140</v>
      </c>
      <c r="K282" s="732" t="s">
        <v>329</v>
      </c>
      <c r="L282" s="735">
        <v>87.389999999999986</v>
      </c>
      <c r="M282" s="735">
        <v>1</v>
      </c>
      <c r="N282" s="736">
        <v>87.389999999999986</v>
      </c>
    </row>
    <row r="283" spans="1:14" ht="14.45" customHeight="1" x14ac:dyDescent="0.2">
      <c r="A283" s="730" t="s">
        <v>575</v>
      </c>
      <c r="B283" s="731" t="s">
        <v>576</v>
      </c>
      <c r="C283" s="732" t="s">
        <v>595</v>
      </c>
      <c r="D283" s="733" t="s">
        <v>596</v>
      </c>
      <c r="E283" s="734">
        <v>50113001</v>
      </c>
      <c r="F283" s="733" t="s">
        <v>661</v>
      </c>
      <c r="G283" s="732" t="s">
        <v>662</v>
      </c>
      <c r="H283" s="732">
        <v>225261</v>
      </c>
      <c r="I283" s="732">
        <v>225261</v>
      </c>
      <c r="J283" s="732" t="s">
        <v>1141</v>
      </c>
      <c r="K283" s="732" t="s">
        <v>1142</v>
      </c>
      <c r="L283" s="735">
        <v>57.859999999999978</v>
      </c>
      <c r="M283" s="735">
        <v>1</v>
      </c>
      <c r="N283" s="736">
        <v>57.859999999999978</v>
      </c>
    </row>
    <row r="284" spans="1:14" ht="14.45" customHeight="1" x14ac:dyDescent="0.2">
      <c r="A284" s="730" t="s">
        <v>575</v>
      </c>
      <c r="B284" s="731" t="s">
        <v>576</v>
      </c>
      <c r="C284" s="732" t="s">
        <v>595</v>
      </c>
      <c r="D284" s="733" t="s">
        <v>596</v>
      </c>
      <c r="E284" s="734">
        <v>50113001</v>
      </c>
      <c r="F284" s="733" t="s">
        <v>661</v>
      </c>
      <c r="G284" s="732" t="s">
        <v>662</v>
      </c>
      <c r="H284" s="732">
        <v>216573</v>
      </c>
      <c r="I284" s="732">
        <v>216573</v>
      </c>
      <c r="J284" s="732" t="s">
        <v>1143</v>
      </c>
      <c r="K284" s="732" t="s">
        <v>1144</v>
      </c>
      <c r="L284" s="735">
        <v>61.7</v>
      </c>
      <c r="M284" s="735">
        <v>11</v>
      </c>
      <c r="N284" s="736">
        <v>678.7</v>
      </c>
    </row>
    <row r="285" spans="1:14" ht="14.45" customHeight="1" x14ac:dyDescent="0.2">
      <c r="A285" s="730" t="s">
        <v>575</v>
      </c>
      <c r="B285" s="731" t="s">
        <v>576</v>
      </c>
      <c r="C285" s="732" t="s">
        <v>595</v>
      </c>
      <c r="D285" s="733" t="s">
        <v>596</v>
      </c>
      <c r="E285" s="734">
        <v>50113001</v>
      </c>
      <c r="F285" s="733" t="s">
        <v>661</v>
      </c>
      <c r="G285" s="732" t="s">
        <v>662</v>
      </c>
      <c r="H285" s="732">
        <v>100610</v>
      </c>
      <c r="I285" s="732">
        <v>610</v>
      </c>
      <c r="J285" s="732" t="s">
        <v>1145</v>
      </c>
      <c r="K285" s="732" t="s">
        <v>1146</v>
      </c>
      <c r="L285" s="735">
        <v>72.420000000000016</v>
      </c>
      <c r="M285" s="735">
        <v>22</v>
      </c>
      <c r="N285" s="736">
        <v>1593.2400000000002</v>
      </c>
    </row>
    <row r="286" spans="1:14" ht="14.45" customHeight="1" x14ac:dyDescent="0.2">
      <c r="A286" s="730" t="s">
        <v>575</v>
      </c>
      <c r="B286" s="731" t="s">
        <v>576</v>
      </c>
      <c r="C286" s="732" t="s">
        <v>595</v>
      </c>
      <c r="D286" s="733" t="s">
        <v>596</v>
      </c>
      <c r="E286" s="734">
        <v>50113001</v>
      </c>
      <c r="F286" s="733" t="s">
        <v>661</v>
      </c>
      <c r="G286" s="732" t="s">
        <v>662</v>
      </c>
      <c r="H286" s="732">
        <v>100612</v>
      </c>
      <c r="I286" s="732">
        <v>612</v>
      </c>
      <c r="J286" s="732" t="s">
        <v>1147</v>
      </c>
      <c r="K286" s="732" t="s">
        <v>1148</v>
      </c>
      <c r="L286" s="735">
        <v>67.58</v>
      </c>
      <c r="M286" s="735">
        <v>38</v>
      </c>
      <c r="N286" s="736">
        <v>2568.04</v>
      </c>
    </row>
    <row r="287" spans="1:14" ht="14.45" customHeight="1" x14ac:dyDescent="0.2">
      <c r="A287" s="730" t="s">
        <v>575</v>
      </c>
      <c r="B287" s="731" t="s">
        <v>576</v>
      </c>
      <c r="C287" s="732" t="s">
        <v>595</v>
      </c>
      <c r="D287" s="733" t="s">
        <v>596</v>
      </c>
      <c r="E287" s="734">
        <v>50113001</v>
      </c>
      <c r="F287" s="733" t="s">
        <v>661</v>
      </c>
      <c r="G287" s="732" t="s">
        <v>662</v>
      </c>
      <c r="H287" s="732">
        <v>127698</v>
      </c>
      <c r="I287" s="732">
        <v>27698</v>
      </c>
      <c r="J287" s="732" t="s">
        <v>1149</v>
      </c>
      <c r="K287" s="732" t="s">
        <v>1150</v>
      </c>
      <c r="L287" s="735">
        <v>410.17</v>
      </c>
      <c r="M287" s="735">
        <v>1</v>
      </c>
      <c r="N287" s="736">
        <v>410.17</v>
      </c>
    </row>
    <row r="288" spans="1:14" ht="14.45" customHeight="1" x14ac:dyDescent="0.2">
      <c r="A288" s="730" t="s">
        <v>575</v>
      </c>
      <c r="B288" s="731" t="s">
        <v>576</v>
      </c>
      <c r="C288" s="732" t="s">
        <v>595</v>
      </c>
      <c r="D288" s="733" t="s">
        <v>596</v>
      </c>
      <c r="E288" s="734">
        <v>50113001</v>
      </c>
      <c r="F288" s="733" t="s">
        <v>661</v>
      </c>
      <c r="G288" s="732" t="s">
        <v>662</v>
      </c>
      <c r="H288" s="732">
        <v>395294</v>
      </c>
      <c r="I288" s="732">
        <v>180306</v>
      </c>
      <c r="J288" s="732" t="s">
        <v>1151</v>
      </c>
      <c r="K288" s="732" t="s">
        <v>1152</v>
      </c>
      <c r="L288" s="735">
        <v>198.99285714285716</v>
      </c>
      <c r="M288" s="735">
        <v>56</v>
      </c>
      <c r="N288" s="736">
        <v>11143.6</v>
      </c>
    </row>
    <row r="289" spans="1:14" ht="14.45" customHeight="1" x14ac:dyDescent="0.2">
      <c r="A289" s="730" t="s">
        <v>575</v>
      </c>
      <c r="B289" s="731" t="s">
        <v>576</v>
      </c>
      <c r="C289" s="732" t="s">
        <v>595</v>
      </c>
      <c r="D289" s="733" t="s">
        <v>596</v>
      </c>
      <c r="E289" s="734">
        <v>50113001</v>
      </c>
      <c r="F289" s="733" t="s">
        <v>661</v>
      </c>
      <c r="G289" s="732" t="s">
        <v>662</v>
      </c>
      <c r="H289" s="732">
        <v>175025</v>
      </c>
      <c r="I289" s="732">
        <v>75025</v>
      </c>
      <c r="J289" s="732" t="s">
        <v>1153</v>
      </c>
      <c r="K289" s="732" t="s">
        <v>1154</v>
      </c>
      <c r="L289" s="735">
        <v>66.180000000000007</v>
      </c>
      <c r="M289" s="735">
        <v>1</v>
      </c>
      <c r="N289" s="736">
        <v>66.180000000000007</v>
      </c>
    </row>
    <row r="290" spans="1:14" ht="14.45" customHeight="1" x14ac:dyDescent="0.2">
      <c r="A290" s="730" t="s">
        <v>575</v>
      </c>
      <c r="B290" s="731" t="s">
        <v>576</v>
      </c>
      <c r="C290" s="732" t="s">
        <v>595</v>
      </c>
      <c r="D290" s="733" t="s">
        <v>596</v>
      </c>
      <c r="E290" s="734">
        <v>50113001</v>
      </c>
      <c r="F290" s="733" t="s">
        <v>661</v>
      </c>
      <c r="G290" s="732" t="s">
        <v>662</v>
      </c>
      <c r="H290" s="732">
        <v>100616</v>
      </c>
      <c r="I290" s="732">
        <v>616</v>
      </c>
      <c r="J290" s="732" t="s">
        <v>1153</v>
      </c>
      <c r="K290" s="732" t="s">
        <v>1155</v>
      </c>
      <c r="L290" s="735">
        <v>120.09</v>
      </c>
      <c r="M290" s="735">
        <v>7</v>
      </c>
      <c r="N290" s="736">
        <v>840.63</v>
      </c>
    </row>
    <row r="291" spans="1:14" ht="14.45" customHeight="1" x14ac:dyDescent="0.2">
      <c r="A291" s="730" t="s">
        <v>575</v>
      </c>
      <c r="B291" s="731" t="s">
        <v>576</v>
      </c>
      <c r="C291" s="732" t="s">
        <v>595</v>
      </c>
      <c r="D291" s="733" t="s">
        <v>596</v>
      </c>
      <c r="E291" s="734">
        <v>50113001</v>
      </c>
      <c r="F291" s="733" t="s">
        <v>661</v>
      </c>
      <c r="G291" s="732" t="s">
        <v>662</v>
      </c>
      <c r="H291" s="732">
        <v>850095</v>
      </c>
      <c r="I291" s="732">
        <v>120406</v>
      </c>
      <c r="J291" s="732" t="s">
        <v>1156</v>
      </c>
      <c r="K291" s="732" t="s">
        <v>1157</v>
      </c>
      <c r="L291" s="735">
        <v>58.392999999999994</v>
      </c>
      <c r="M291" s="735">
        <v>20</v>
      </c>
      <c r="N291" s="736">
        <v>1167.8599999999999</v>
      </c>
    </row>
    <row r="292" spans="1:14" ht="14.45" customHeight="1" x14ac:dyDescent="0.2">
      <c r="A292" s="730" t="s">
        <v>575</v>
      </c>
      <c r="B292" s="731" t="s">
        <v>576</v>
      </c>
      <c r="C292" s="732" t="s">
        <v>595</v>
      </c>
      <c r="D292" s="733" t="s">
        <v>596</v>
      </c>
      <c r="E292" s="734">
        <v>50113001</v>
      </c>
      <c r="F292" s="733" t="s">
        <v>661</v>
      </c>
      <c r="G292" s="732" t="s">
        <v>662</v>
      </c>
      <c r="H292" s="732">
        <v>216470</v>
      </c>
      <c r="I292" s="732">
        <v>216470</v>
      </c>
      <c r="J292" s="732" t="s">
        <v>1158</v>
      </c>
      <c r="K292" s="732" t="s">
        <v>1159</v>
      </c>
      <c r="L292" s="735">
        <v>67.601818181818174</v>
      </c>
      <c r="M292" s="735">
        <v>44</v>
      </c>
      <c r="N292" s="736">
        <v>2974.4799999999996</v>
      </c>
    </row>
    <row r="293" spans="1:14" ht="14.45" customHeight="1" x14ac:dyDescent="0.2">
      <c r="A293" s="730" t="s">
        <v>575</v>
      </c>
      <c r="B293" s="731" t="s">
        <v>576</v>
      </c>
      <c r="C293" s="732" t="s">
        <v>595</v>
      </c>
      <c r="D293" s="733" t="s">
        <v>596</v>
      </c>
      <c r="E293" s="734">
        <v>50113001</v>
      </c>
      <c r="F293" s="733" t="s">
        <v>661</v>
      </c>
      <c r="G293" s="732" t="s">
        <v>662</v>
      </c>
      <c r="H293" s="732">
        <v>848632</v>
      </c>
      <c r="I293" s="732">
        <v>125315</v>
      </c>
      <c r="J293" s="732" t="s">
        <v>1160</v>
      </c>
      <c r="K293" s="732" t="s">
        <v>1161</v>
      </c>
      <c r="L293" s="735">
        <v>58.149999999999991</v>
      </c>
      <c r="M293" s="735">
        <v>37</v>
      </c>
      <c r="N293" s="736">
        <v>2151.5499999999997</v>
      </c>
    </row>
    <row r="294" spans="1:14" ht="14.45" customHeight="1" x14ac:dyDescent="0.2">
      <c r="A294" s="730" t="s">
        <v>575</v>
      </c>
      <c r="B294" s="731" t="s">
        <v>576</v>
      </c>
      <c r="C294" s="732" t="s">
        <v>595</v>
      </c>
      <c r="D294" s="733" t="s">
        <v>596</v>
      </c>
      <c r="E294" s="734">
        <v>50113001</v>
      </c>
      <c r="F294" s="733" t="s">
        <v>661</v>
      </c>
      <c r="G294" s="732" t="s">
        <v>662</v>
      </c>
      <c r="H294" s="732">
        <v>148578</v>
      </c>
      <c r="I294" s="732">
        <v>48578</v>
      </c>
      <c r="J294" s="732" t="s">
        <v>1160</v>
      </c>
      <c r="K294" s="732" t="s">
        <v>1162</v>
      </c>
      <c r="L294" s="735">
        <v>54.92</v>
      </c>
      <c r="M294" s="735">
        <v>1</v>
      </c>
      <c r="N294" s="736">
        <v>54.92</v>
      </c>
    </row>
    <row r="295" spans="1:14" ht="14.45" customHeight="1" x14ac:dyDescent="0.2">
      <c r="A295" s="730" t="s">
        <v>575</v>
      </c>
      <c r="B295" s="731" t="s">
        <v>576</v>
      </c>
      <c r="C295" s="732" t="s">
        <v>595</v>
      </c>
      <c r="D295" s="733" t="s">
        <v>596</v>
      </c>
      <c r="E295" s="734">
        <v>50113001</v>
      </c>
      <c r="F295" s="733" t="s">
        <v>661</v>
      </c>
      <c r="G295" s="732" t="s">
        <v>662</v>
      </c>
      <c r="H295" s="732">
        <v>101845</v>
      </c>
      <c r="I295" s="732">
        <v>1845</v>
      </c>
      <c r="J295" s="732" t="s">
        <v>1163</v>
      </c>
      <c r="K295" s="732" t="s">
        <v>1164</v>
      </c>
      <c r="L295" s="735">
        <v>75.03</v>
      </c>
      <c r="M295" s="735">
        <v>4</v>
      </c>
      <c r="N295" s="736">
        <v>300.12</v>
      </c>
    </row>
    <row r="296" spans="1:14" ht="14.45" customHeight="1" x14ac:dyDescent="0.2">
      <c r="A296" s="730" t="s">
        <v>575</v>
      </c>
      <c r="B296" s="731" t="s">
        <v>576</v>
      </c>
      <c r="C296" s="732" t="s">
        <v>595</v>
      </c>
      <c r="D296" s="733" t="s">
        <v>596</v>
      </c>
      <c r="E296" s="734">
        <v>50113001</v>
      </c>
      <c r="F296" s="733" t="s">
        <v>661</v>
      </c>
      <c r="G296" s="732" t="s">
        <v>662</v>
      </c>
      <c r="H296" s="732">
        <v>191836</v>
      </c>
      <c r="I296" s="732">
        <v>91836</v>
      </c>
      <c r="J296" s="732" t="s">
        <v>1165</v>
      </c>
      <c r="K296" s="732" t="s">
        <v>1166</v>
      </c>
      <c r="L296" s="735">
        <v>44.609999999999992</v>
      </c>
      <c r="M296" s="735">
        <v>2</v>
      </c>
      <c r="N296" s="736">
        <v>89.219999999999985</v>
      </c>
    </row>
    <row r="297" spans="1:14" ht="14.45" customHeight="1" x14ac:dyDescent="0.2">
      <c r="A297" s="730" t="s">
        <v>575</v>
      </c>
      <c r="B297" s="731" t="s">
        <v>576</v>
      </c>
      <c r="C297" s="732" t="s">
        <v>595</v>
      </c>
      <c r="D297" s="733" t="s">
        <v>596</v>
      </c>
      <c r="E297" s="734">
        <v>50113001</v>
      </c>
      <c r="F297" s="733" t="s">
        <v>661</v>
      </c>
      <c r="G297" s="732" t="s">
        <v>662</v>
      </c>
      <c r="H297" s="732">
        <v>226000</v>
      </c>
      <c r="I297" s="732">
        <v>226000</v>
      </c>
      <c r="J297" s="732" t="s">
        <v>1167</v>
      </c>
      <c r="K297" s="732" t="s">
        <v>1168</v>
      </c>
      <c r="L297" s="735">
        <v>312.14</v>
      </c>
      <c r="M297" s="735">
        <v>2</v>
      </c>
      <c r="N297" s="736">
        <v>624.28</v>
      </c>
    </row>
    <row r="298" spans="1:14" ht="14.45" customHeight="1" x14ac:dyDescent="0.2">
      <c r="A298" s="730" t="s">
        <v>575</v>
      </c>
      <c r="B298" s="731" t="s">
        <v>576</v>
      </c>
      <c r="C298" s="732" t="s">
        <v>595</v>
      </c>
      <c r="D298" s="733" t="s">
        <v>596</v>
      </c>
      <c r="E298" s="734">
        <v>50113001</v>
      </c>
      <c r="F298" s="733" t="s">
        <v>661</v>
      </c>
      <c r="G298" s="732" t="s">
        <v>662</v>
      </c>
      <c r="H298" s="732">
        <v>215851</v>
      </c>
      <c r="I298" s="732">
        <v>215851</v>
      </c>
      <c r="J298" s="732" t="s">
        <v>1169</v>
      </c>
      <c r="K298" s="732" t="s">
        <v>1170</v>
      </c>
      <c r="L298" s="735">
        <v>290.06</v>
      </c>
      <c r="M298" s="735">
        <v>7</v>
      </c>
      <c r="N298" s="736">
        <v>2030.42</v>
      </c>
    </row>
    <row r="299" spans="1:14" ht="14.45" customHeight="1" x14ac:dyDescent="0.2">
      <c r="A299" s="730" t="s">
        <v>575</v>
      </c>
      <c r="B299" s="731" t="s">
        <v>576</v>
      </c>
      <c r="C299" s="732" t="s">
        <v>595</v>
      </c>
      <c r="D299" s="733" t="s">
        <v>596</v>
      </c>
      <c r="E299" s="734">
        <v>50113001</v>
      </c>
      <c r="F299" s="733" t="s">
        <v>661</v>
      </c>
      <c r="G299" s="732" t="s">
        <v>662</v>
      </c>
      <c r="H299" s="732">
        <v>502132</v>
      </c>
      <c r="I299" s="732">
        <v>9999999</v>
      </c>
      <c r="J299" s="732" t="s">
        <v>1171</v>
      </c>
      <c r="K299" s="732" t="s">
        <v>1172</v>
      </c>
      <c r="L299" s="735">
        <v>325.68</v>
      </c>
      <c r="M299" s="735">
        <v>4</v>
      </c>
      <c r="N299" s="736">
        <v>1302.72</v>
      </c>
    </row>
    <row r="300" spans="1:14" ht="14.45" customHeight="1" x14ac:dyDescent="0.2">
      <c r="A300" s="730" t="s">
        <v>575</v>
      </c>
      <c r="B300" s="731" t="s">
        <v>576</v>
      </c>
      <c r="C300" s="732" t="s">
        <v>595</v>
      </c>
      <c r="D300" s="733" t="s">
        <v>596</v>
      </c>
      <c r="E300" s="734">
        <v>50113001</v>
      </c>
      <c r="F300" s="733" t="s">
        <v>661</v>
      </c>
      <c r="G300" s="732" t="s">
        <v>680</v>
      </c>
      <c r="H300" s="732">
        <v>15866</v>
      </c>
      <c r="I300" s="732">
        <v>15866</v>
      </c>
      <c r="J300" s="732" t="s">
        <v>1173</v>
      </c>
      <c r="K300" s="732" t="s">
        <v>1174</v>
      </c>
      <c r="L300" s="735">
        <v>200.95999999999998</v>
      </c>
      <c r="M300" s="735">
        <v>1</v>
      </c>
      <c r="N300" s="736">
        <v>200.95999999999998</v>
      </c>
    </row>
    <row r="301" spans="1:14" ht="14.45" customHeight="1" x14ac:dyDescent="0.2">
      <c r="A301" s="730" t="s">
        <v>575</v>
      </c>
      <c r="B301" s="731" t="s">
        <v>576</v>
      </c>
      <c r="C301" s="732" t="s">
        <v>595</v>
      </c>
      <c r="D301" s="733" t="s">
        <v>596</v>
      </c>
      <c r="E301" s="734">
        <v>50113001</v>
      </c>
      <c r="F301" s="733" t="s">
        <v>661</v>
      </c>
      <c r="G301" s="732" t="s">
        <v>680</v>
      </c>
      <c r="H301" s="732">
        <v>850551</v>
      </c>
      <c r="I301" s="732">
        <v>167859</v>
      </c>
      <c r="J301" s="732" t="s">
        <v>1175</v>
      </c>
      <c r="K301" s="732" t="s">
        <v>1176</v>
      </c>
      <c r="L301" s="735">
        <v>176.91</v>
      </c>
      <c r="M301" s="735">
        <v>1</v>
      </c>
      <c r="N301" s="736">
        <v>176.91</v>
      </c>
    </row>
    <row r="302" spans="1:14" ht="14.45" customHeight="1" x14ac:dyDescent="0.2">
      <c r="A302" s="730" t="s">
        <v>575</v>
      </c>
      <c r="B302" s="731" t="s">
        <v>576</v>
      </c>
      <c r="C302" s="732" t="s">
        <v>595</v>
      </c>
      <c r="D302" s="733" t="s">
        <v>596</v>
      </c>
      <c r="E302" s="734">
        <v>50113001</v>
      </c>
      <c r="F302" s="733" t="s">
        <v>661</v>
      </c>
      <c r="G302" s="732" t="s">
        <v>662</v>
      </c>
      <c r="H302" s="732">
        <v>102130</v>
      </c>
      <c r="I302" s="732">
        <v>2130</v>
      </c>
      <c r="J302" s="732" t="s">
        <v>1177</v>
      </c>
      <c r="K302" s="732" t="s">
        <v>1178</v>
      </c>
      <c r="L302" s="735">
        <v>154.96</v>
      </c>
      <c r="M302" s="735">
        <v>1</v>
      </c>
      <c r="N302" s="736">
        <v>154.96</v>
      </c>
    </row>
    <row r="303" spans="1:14" ht="14.45" customHeight="1" x14ac:dyDescent="0.2">
      <c r="A303" s="730" t="s">
        <v>575</v>
      </c>
      <c r="B303" s="731" t="s">
        <v>576</v>
      </c>
      <c r="C303" s="732" t="s">
        <v>595</v>
      </c>
      <c r="D303" s="733" t="s">
        <v>596</v>
      </c>
      <c r="E303" s="734">
        <v>50113001</v>
      </c>
      <c r="F303" s="733" t="s">
        <v>661</v>
      </c>
      <c r="G303" s="732" t="s">
        <v>662</v>
      </c>
      <c r="H303" s="732">
        <v>105954</v>
      </c>
      <c r="I303" s="732">
        <v>5954</v>
      </c>
      <c r="J303" s="732" t="s">
        <v>1179</v>
      </c>
      <c r="K303" s="732" t="s">
        <v>1180</v>
      </c>
      <c r="L303" s="735">
        <v>3166.482</v>
      </c>
      <c r="M303" s="735">
        <v>1</v>
      </c>
      <c r="N303" s="736">
        <v>3166.482</v>
      </c>
    </row>
    <row r="304" spans="1:14" ht="14.45" customHeight="1" x14ac:dyDescent="0.2">
      <c r="A304" s="730" t="s">
        <v>575</v>
      </c>
      <c r="B304" s="731" t="s">
        <v>576</v>
      </c>
      <c r="C304" s="732" t="s">
        <v>595</v>
      </c>
      <c r="D304" s="733" t="s">
        <v>596</v>
      </c>
      <c r="E304" s="734">
        <v>50113001</v>
      </c>
      <c r="F304" s="733" t="s">
        <v>661</v>
      </c>
      <c r="G304" s="732" t="s">
        <v>662</v>
      </c>
      <c r="H304" s="732">
        <v>191217</v>
      </c>
      <c r="I304" s="732">
        <v>91217</v>
      </c>
      <c r="J304" s="732" t="s">
        <v>1181</v>
      </c>
      <c r="K304" s="732" t="s">
        <v>1182</v>
      </c>
      <c r="L304" s="735">
        <v>80.629999999999981</v>
      </c>
      <c r="M304" s="735">
        <v>1</v>
      </c>
      <c r="N304" s="736">
        <v>80.629999999999981</v>
      </c>
    </row>
    <row r="305" spans="1:14" ht="14.45" customHeight="1" x14ac:dyDescent="0.2">
      <c r="A305" s="730" t="s">
        <v>575</v>
      </c>
      <c r="B305" s="731" t="s">
        <v>576</v>
      </c>
      <c r="C305" s="732" t="s">
        <v>595</v>
      </c>
      <c r="D305" s="733" t="s">
        <v>596</v>
      </c>
      <c r="E305" s="734">
        <v>50113001</v>
      </c>
      <c r="F305" s="733" t="s">
        <v>661</v>
      </c>
      <c r="G305" s="732" t="s">
        <v>680</v>
      </c>
      <c r="H305" s="732">
        <v>237705</v>
      </c>
      <c r="I305" s="732">
        <v>237705</v>
      </c>
      <c r="J305" s="732" t="s">
        <v>1183</v>
      </c>
      <c r="K305" s="732" t="s">
        <v>1184</v>
      </c>
      <c r="L305" s="735">
        <v>81.515000000000015</v>
      </c>
      <c r="M305" s="735">
        <v>20</v>
      </c>
      <c r="N305" s="736">
        <v>1630.3000000000002</v>
      </c>
    </row>
    <row r="306" spans="1:14" ht="14.45" customHeight="1" x14ac:dyDescent="0.2">
      <c r="A306" s="730" t="s">
        <v>575</v>
      </c>
      <c r="B306" s="731" t="s">
        <v>576</v>
      </c>
      <c r="C306" s="732" t="s">
        <v>595</v>
      </c>
      <c r="D306" s="733" t="s">
        <v>596</v>
      </c>
      <c r="E306" s="734">
        <v>50113001</v>
      </c>
      <c r="F306" s="733" t="s">
        <v>661</v>
      </c>
      <c r="G306" s="732" t="s">
        <v>662</v>
      </c>
      <c r="H306" s="732">
        <v>846948</v>
      </c>
      <c r="I306" s="732">
        <v>122198</v>
      </c>
      <c r="J306" s="732" t="s">
        <v>1185</v>
      </c>
      <c r="K306" s="732" t="s">
        <v>1186</v>
      </c>
      <c r="L306" s="735">
        <v>36.090000000000011</v>
      </c>
      <c r="M306" s="735">
        <v>2</v>
      </c>
      <c r="N306" s="736">
        <v>72.180000000000021</v>
      </c>
    </row>
    <row r="307" spans="1:14" ht="14.45" customHeight="1" x14ac:dyDescent="0.2">
      <c r="A307" s="730" t="s">
        <v>575</v>
      </c>
      <c r="B307" s="731" t="s">
        <v>576</v>
      </c>
      <c r="C307" s="732" t="s">
        <v>595</v>
      </c>
      <c r="D307" s="733" t="s">
        <v>596</v>
      </c>
      <c r="E307" s="734">
        <v>50113001</v>
      </c>
      <c r="F307" s="733" t="s">
        <v>661</v>
      </c>
      <c r="G307" s="732" t="s">
        <v>662</v>
      </c>
      <c r="H307" s="732">
        <v>130434</v>
      </c>
      <c r="I307" s="732">
        <v>30434</v>
      </c>
      <c r="J307" s="732" t="s">
        <v>1187</v>
      </c>
      <c r="K307" s="732" t="s">
        <v>1188</v>
      </c>
      <c r="L307" s="735">
        <v>156.42999999999998</v>
      </c>
      <c r="M307" s="735">
        <v>3</v>
      </c>
      <c r="N307" s="736">
        <v>469.28999999999996</v>
      </c>
    </row>
    <row r="308" spans="1:14" ht="14.45" customHeight="1" x14ac:dyDescent="0.2">
      <c r="A308" s="730" t="s">
        <v>575</v>
      </c>
      <c r="B308" s="731" t="s">
        <v>576</v>
      </c>
      <c r="C308" s="732" t="s">
        <v>595</v>
      </c>
      <c r="D308" s="733" t="s">
        <v>596</v>
      </c>
      <c r="E308" s="734">
        <v>50113001</v>
      </c>
      <c r="F308" s="733" t="s">
        <v>661</v>
      </c>
      <c r="G308" s="732" t="s">
        <v>662</v>
      </c>
      <c r="H308" s="732">
        <v>221884</v>
      </c>
      <c r="I308" s="732">
        <v>221884</v>
      </c>
      <c r="J308" s="732" t="s">
        <v>1189</v>
      </c>
      <c r="K308" s="732" t="s">
        <v>1190</v>
      </c>
      <c r="L308" s="735">
        <v>1980</v>
      </c>
      <c r="M308" s="735">
        <v>5</v>
      </c>
      <c r="N308" s="736">
        <v>9900</v>
      </c>
    </row>
    <row r="309" spans="1:14" ht="14.45" customHeight="1" x14ac:dyDescent="0.2">
      <c r="A309" s="730" t="s">
        <v>575</v>
      </c>
      <c r="B309" s="731" t="s">
        <v>576</v>
      </c>
      <c r="C309" s="732" t="s">
        <v>595</v>
      </c>
      <c r="D309" s="733" t="s">
        <v>596</v>
      </c>
      <c r="E309" s="734">
        <v>50113001</v>
      </c>
      <c r="F309" s="733" t="s">
        <v>661</v>
      </c>
      <c r="G309" s="732" t="s">
        <v>662</v>
      </c>
      <c r="H309" s="732">
        <v>184785</v>
      </c>
      <c r="I309" s="732">
        <v>84785</v>
      </c>
      <c r="J309" s="732" t="s">
        <v>1191</v>
      </c>
      <c r="K309" s="732" t="s">
        <v>1192</v>
      </c>
      <c r="L309" s="735">
        <v>192.74</v>
      </c>
      <c r="M309" s="735">
        <v>48</v>
      </c>
      <c r="N309" s="736">
        <v>9251.52</v>
      </c>
    </row>
    <row r="310" spans="1:14" ht="14.45" customHeight="1" x14ac:dyDescent="0.2">
      <c r="A310" s="730" t="s">
        <v>575</v>
      </c>
      <c r="B310" s="731" t="s">
        <v>576</v>
      </c>
      <c r="C310" s="732" t="s">
        <v>595</v>
      </c>
      <c r="D310" s="733" t="s">
        <v>596</v>
      </c>
      <c r="E310" s="734">
        <v>50113001</v>
      </c>
      <c r="F310" s="733" t="s">
        <v>661</v>
      </c>
      <c r="G310" s="732" t="s">
        <v>662</v>
      </c>
      <c r="H310" s="732">
        <v>840155</v>
      </c>
      <c r="I310" s="732">
        <v>0</v>
      </c>
      <c r="J310" s="732" t="s">
        <v>1193</v>
      </c>
      <c r="K310" s="732" t="s">
        <v>329</v>
      </c>
      <c r="L310" s="735">
        <v>66.259999999999991</v>
      </c>
      <c r="M310" s="735">
        <v>1</v>
      </c>
      <c r="N310" s="736">
        <v>66.259999999999991</v>
      </c>
    </row>
    <row r="311" spans="1:14" ht="14.45" customHeight="1" x14ac:dyDescent="0.2">
      <c r="A311" s="730" t="s">
        <v>575</v>
      </c>
      <c r="B311" s="731" t="s">
        <v>576</v>
      </c>
      <c r="C311" s="732" t="s">
        <v>595</v>
      </c>
      <c r="D311" s="733" t="s">
        <v>596</v>
      </c>
      <c r="E311" s="734">
        <v>50113001</v>
      </c>
      <c r="F311" s="733" t="s">
        <v>661</v>
      </c>
      <c r="G311" s="732" t="s">
        <v>662</v>
      </c>
      <c r="H311" s="732">
        <v>840333</v>
      </c>
      <c r="I311" s="732">
        <v>0</v>
      </c>
      <c r="J311" s="732" t="s">
        <v>1194</v>
      </c>
      <c r="K311" s="732" t="s">
        <v>329</v>
      </c>
      <c r="L311" s="735">
        <v>25.070000000000004</v>
      </c>
      <c r="M311" s="735">
        <v>1</v>
      </c>
      <c r="N311" s="736">
        <v>25.070000000000004</v>
      </c>
    </row>
    <row r="312" spans="1:14" ht="14.45" customHeight="1" x14ac:dyDescent="0.2">
      <c r="A312" s="730" t="s">
        <v>575</v>
      </c>
      <c r="B312" s="731" t="s">
        <v>576</v>
      </c>
      <c r="C312" s="732" t="s">
        <v>595</v>
      </c>
      <c r="D312" s="733" t="s">
        <v>596</v>
      </c>
      <c r="E312" s="734">
        <v>50113001</v>
      </c>
      <c r="F312" s="733" t="s">
        <v>661</v>
      </c>
      <c r="G312" s="732" t="s">
        <v>662</v>
      </c>
      <c r="H312" s="732">
        <v>142595</v>
      </c>
      <c r="I312" s="732">
        <v>42595</v>
      </c>
      <c r="J312" s="732" t="s">
        <v>1195</v>
      </c>
      <c r="K312" s="732" t="s">
        <v>1061</v>
      </c>
      <c r="L312" s="735">
        <v>638</v>
      </c>
      <c r="M312" s="735">
        <v>4</v>
      </c>
      <c r="N312" s="736">
        <v>2552</v>
      </c>
    </row>
    <row r="313" spans="1:14" ht="14.45" customHeight="1" x14ac:dyDescent="0.2">
      <c r="A313" s="730" t="s">
        <v>575</v>
      </c>
      <c r="B313" s="731" t="s">
        <v>576</v>
      </c>
      <c r="C313" s="732" t="s">
        <v>595</v>
      </c>
      <c r="D313" s="733" t="s">
        <v>596</v>
      </c>
      <c r="E313" s="734">
        <v>50113001</v>
      </c>
      <c r="F313" s="733" t="s">
        <v>661</v>
      </c>
      <c r="G313" s="732" t="s">
        <v>662</v>
      </c>
      <c r="H313" s="732">
        <v>205465</v>
      </c>
      <c r="I313" s="732">
        <v>205465</v>
      </c>
      <c r="J313" s="732" t="s">
        <v>1196</v>
      </c>
      <c r="K313" s="732" t="s">
        <v>1197</v>
      </c>
      <c r="L313" s="735">
        <v>1.1300000000000001</v>
      </c>
      <c r="M313" s="735">
        <v>33</v>
      </c>
      <c r="N313" s="736">
        <v>37.290000000000006</v>
      </c>
    </row>
    <row r="314" spans="1:14" ht="14.45" customHeight="1" x14ac:dyDescent="0.2">
      <c r="A314" s="730" t="s">
        <v>575</v>
      </c>
      <c r="B314" s="731" t="s">
        <v>576</v>
      </c>
      <c r="C314" s="732" t="s">
        <v>595</v>
      </c>
      <c r="D314" s="733" t="s">
        <v>596</v>
      </c>
      <c r="E314" s="734">
        <v>50113001</v>
      </c>
      <c r="F314" s="733" t="s">
        <v>661</v>
      </c>
      <c r="G314" s="732" t="s">
        <v>662</v>
      </c>
      <c r="H314" s="732">
        <v>840813</v>
      </c>
      <c r="I314" s="732">
        <v>135844</v>
      </c>
      <c r="J314" s="732" t="s">
        <v>1198</v>
      </c>
      <c r="K314" s="732" t="s">
        <v>1199</v>
      </c>
      <c r="L314" s="735">
        <v>2198.6799999999998</v>
      </c>
      <c r="M314" s="735">
        <v>1</v>
      </c>
      <c r="N314" s="736">
        <v>2198.6799999999998</v>
      </c>
    </row>
    <row r="315" spans="1:14" ht="14.45" customHeight="1" x14ac:dyDescent="0.2">
      <c r="A315" s="730" t="s">
        <v>575</v>
      </c>
      <c r="B315" s="731" t="s">
        <v>576</v>
      </c>
      <c r="C315" s="732" t="s">
        <v>595</v>
      </c>
      <c r="D315" s="733" t="s">
        <v>596</v>
      </c>
      <c r="E315" s="734">
        <v>50113001</v>
      </c>
      <c r="F315" s="733" t="s">
        <v>661</v>
      </c>
      <c r="G315" s="732" t="s">
        <v>662</v>
      </c>
      <c r="H315" s="732">
        <v>117926</v>
      </c>
      <c r="I315" s="732">
        <v>201609</v>
      </c>
      <c r="J315" s="732" t="s">
        <v>1200</v>
      </c>
      <c r="K315" s="732" t="s">
        <v>1201</v>
      </c>
      <c r="L315" s="735">
        <v>44.46</v>
      </c>
      <c r="M315" s="735">
        <v>5</v>
      </c>
      <c r="N315" s="736">
        <v>222.3</v>
      </c>
    </row>
    <row r="316" spans="1:14" ht="14.45" customHeight="1" x14ac:dyDescent="0.2">
      <c r="A316" s="730" t="s">
        <v>575</v>
      </c>
      <c r="B316" s="731" t="s">
        <v>576</v>
      </c>
      <c r="C316" s="732" t="s">
        <v>595</v>
      </c>
      <c r="D316" s="733" t="s">
        <v>596</v>
      </c>
      <c r="E316" s="734">
        <v>50113001</v>
      </c>
      <c r="F316" s="733" t="s">
        <v>661</v>
      </c>
      <c r="G316" s="732" t="s">
        <v>680</v>
      </c>
      <c r="H316" s="732">
        <v>199600</v>
      </c>
      <c r="I316" s="732">
        <v>99600</v>
      </c>
      <c r="J316" s="732" t="s">
        <v>1202</v>
      </c>
      <c r="K316" s="732" t="s">
        <v>1203</v>
      </c>
      <c r="L316" s="735">
        <v>99.89</v>
      </c>
      <c r="M316" s="735">
        <v>1</v>
      </c>
      <c r="N316" s="736">
        <v>99.89</v>
      </c>
    </row>
    <row r="317" spans="1:14" ht="14.45" customHeight="1" x14ac:dyDescent="0.2">
      <c r="A317" s="730" t="s">
        <v>575</v>
      </c>
      <c r="B317" s="731" t="s">
        <v>576</v>
      </c>
      <c r="C317" s="732" t="s">
        <v>595</v>
      </c>
      <c r="D317" s="733" t="s">
        <v>596</v>
      </c>
      <c r="E317" s="734">
        <v>50113001</v>
      </c>
      <c r="F317" s="733" t="s">
        <v>661</v>
      </c>
      <c r="G317" s="732" t="s">
        <v>680</v>
      </c>
      <c r="H317" s="732">
        <v>166030</v>
      </c>
      <c r="I317" s="732">
        <v>66030</v>
      </c>
      <c r="J317" s="732" t="s">
        <v>1202</v>
      </c>
      <c r="K317" s="732" t="s">
        <v>1204</v>
      </c>
      <c r="L317" s="735">
        <v>29.87</v>
      </c>
      <c r="M317" s="735">
        <v>1</v>
      </c>
      <c r="N317" s="736">
        <v>29.87</v>
      </c>
    </row>
    <row r="318" spans="1:14" ht="14.45" customHeight="1" x14ac:dyDescent="0.2">
      <c r="A318" s="730" t="s">
        <v>575</v>
      </c>
      <c r="B318" s="731" t="s">
        <v>576</v>
      </c>
      <c r="C318" s="732" t="s">
        <v>595</v>
      </c>
      <c r="D318" s="733" t="s">
        <v>596</v>
      </c>
      <c r="E318" s="734">
        <v>50113001</v>
      </c>
      <c r="F318" s="733" t="s">
        <v>661</v>
      </c>
      <c r="G318" s="732" t="s">
        <v>680</v>
      </c>
      <c r="H318" s="732">
        <v>105496</v>
      </c>
      <c r="I318" s="732">
        <v>5496</v>
      </c>
      <c r="J318" s="732" t="s">
        <v>1202</v>
      </c>
      <c r="K318" s="732" t="s">
        <v>1205</v>
      </c>
      <c r="L318" s="735">
        <v>75.03</v>
      </c>
      <c r="M318" s="735">
        <v>1</v>
      </c>
      <c r="N318" s="736">
        <v>75.03</v>
      </c>
    </row>
    <row r="319" spans="1:14" ht="14.45" customHeight="1" x14ac:dyDescent="0.2">
      <c r="A319" s="730" t="s">
        <v>575</v>
      </c>
      <c r="B319" s="731" t="s">
        <v>576</v>
      </c>
      <c r="C319" s="732" t="s">
        <v>595</v>
      </c>
      <c r="D319" s="733" t="s">
        <v>596</v>
      </c>
      <c r="E319" s="734">
        <v>50113001</v>
      </c>
      <c r="F319" s="733" t="s">
        <v>661</v>
      </c>
      <c r="G319" s="732" t="s">
        <v>680</v>
      </c>
      <c r="H319" s="732">
        <v>153951</v>
      </c>
      <c r="I319" s="732">
        <v>53951</v>
      </c>
      <c r="J319" s="732" t="s">
        <v>1206</v>
      </c>
      <c r="K319" s="732" t="s">
        <v>1207</v>
      </c>
      <c r="L319" s="735">
        <v>183.29399999999998</v>
      </c>
      <c r="M319" s="735">
        <v>1</v>
      </c>
      <c r="N319" s="736">
        <v>183.29399999999998</v>
      </c>
    </row>
    <row r="320" spans="1:14" ht="14.45" customHeight="1" x14ac:dyDescent="0.2">
      <c r="A320" s="730" t="s">
        <v>575</v>
      </c>
      <c r="B320" s="731" t="s">
        <v>576</v>
      </c>
      <c r="C320" s="732" t="s">
        <v>595</v>
      </c>
      <c r="D320" s="733" t="s">
        <v>596</v>
      </c>
      <c r="E320" s="734">
        <v>50113001</v>
      </c>
      <c r="F320" s="733" t="s">
        <v>661</v>
      </c>
      <c r="G320" s="732" t="s">
        <v>680</v>
      </c>
      <c r="H320" s="732">
        <v>233366</v>
      </c>
      <c r="I320" s="732">
        <v>233366</v>
      </c>
      <c r="J320" s="732" t="s">
        <v>1208</v>
      </c>
      <c r="K320" s="732" t="s">
        <v>1209</v>
      </c>
      <c r="L320" s="735">
        <v>45.489999999999995</v>
      </c>
      <c r="M320" s="735">
        <v>4</v>
      </c>
      <c r="N320" s="736">
        <v>181.95999999999998</v>
      </c>
    </row>
    <row r="321" spans="1:14" ht="14.45" customHeight="1" x14ac:dyDescent="0.2">
      <c r="A321" s="730" t="s">
        <v>575</v>
      </c>
      <c r="B321" s="731" t="s">
        <v>576</v>
      </c>
      <c r="C321" s="732" t="s">
        <v>595</v>
      </c>
      <c r="D321" s="733" t="s">
        <v>596</v>
      </c>
      <c r="E321" s="734">
        <v>50113001</v>
      </c>
      <c r="F321" s="733" t="s">
        <v>661</v>
      </c>
      <c r="G321" s="732" t="s">
        <v>662</v>
      </c>
      <c r="H321" s="732">
        <v>242527</v>
      </c>
      <c r="I321" s="732">
        <v>242527</v>
      </c>
      <c r="J321" s="732" t="s">
        <v>1210</v>
      </c>
      <c r="K321" s="732" t="s">
        <v>1211</v>
      </c>
      <c r="L321" s="735">
        <v>248.18</v>
      </c>
      <c r="M321" s="735">
        <v>2</v>
      </c>
      <c r="N321" s="736">
        <v>496.36</v>
      </c>
    </row>
    <row r="322" spans="1:14" ht="14.45" customHeight="1" x14ac:dyDescent="0.2">
      <c r="A322" s="730" t="s">
        <v>575</v>
      </c>
      <c r="B322" s="731" t="s">
        <v>576</v>
      </c>
      <c r="C322" s="732" t="s">
        <v>595</v>
      </c>
      <c r="D322" s="733" t="s">
        <v>596</v>
      </c>
      <c r="E322" s="734">
        <v>50113001</v>
      </c>
      <c r="F322" s="733" t="s">
        <v>661</v>
      </c>
      <c r="G322" s="732" t="s">
        <v>662</v>
      </c>
      <c r="H322" s="732">
        <v>113705</v>
      </c>
      <c r="I322" s="732">
        <v>13705</v>
      </c>
      <c r="J322" s="732" t="s">
        <v>1212</v>
      </c>
      <c r="K322" s="732" t="s">
        <v>1213</v>
      </c>
      <c r="L322" s="735">
        <v>759.89000000000033</v>
      </c>
      <c r="M322" s="735">
        <v>1</v>
      </c>
      <c r="N322" s="736">
        <v>759.89000000000033</v>
      </c>
    </row>
    <row r="323" spans="1:14" ht="14.45" customHeight="1" x14ac:dyDescent="0.2">
      <c r="A323" s="730" t="s">
        <v>575</v>
      </c>
      <c r="B323" s="731" t="s">
        <v>576</v>
      </c>
      <c r="C323" s="732" t="s">
        <v>595</v>
      </c>
      <c r="D323" s="733" t="s">
        <v>596</v>
      </c>
      <c r="E323" s="734">
        <v>50113001</v>
      </c>
      <c r="F323" s="733" t="s">
        <v>661</v>
      </c>
      <c r="G323" s="732" t="s">
        <v>680</v>
      </c>
      <c r="H323" s="732">
        <v>149483</v>
      </c>
      <c r="I323" s="732">
        <v>149483</v>
      </c>
      <c r="J323" s="732" t="s">
        <v>1214</v>
      </c>
      <c r="K323" s="732" t="s">
        <v>1215</v>
      </c>
      <c r="L323" s="735">
        <v>138.95000000000002</v>
      </c>
      <c r="M323" s="735">
        <v>1</v>
      </c>
      <c r="N323" s="736">
        <v>138.95000000000002</v>
      </c>
    </row>
    <row r="324" spans="1:14" ht="14.45" customHeight="1" x14ac:dyDescent="0.2">
      <c r="A324" s="730" t="s">
        <v>575</v>
      </c>
      <c r="B324" s="731" t="s">
        <v>576</v>
      </c>
      <c r="C324" s="732" t="s">
        <v>595</v>
      </c>
      <c r="D324" s="733" t="s">
        <v>596</v>
      </c>
      <c r="E324" s="734">
        <v>50113001</v>
      </c>
      <c r="F324" s="733" t="s">
        <v>661</v>
      </c>
      <c r="G324" s="732" t="s">
        <v>662</v>
      </c>
      <c r="H324" s="732">
        <v>125937</v>
      </c>
      <c r="I324" s="732">
        <v>25937</v>
      </c>
      <c r="J324" s="732" t="s">
        <v>1216</v>
      </c>
      <c r="K324" s="732" t="s">
        <v>1217</v>
      </c>
      <c r="L324" s="735">
        <v>462.23000000000013</v>
      </c>
      <c r="M324" s="735">
        <v>2</v>
      </c>
      <c r="N324" s="736">
        <v>924.46000000000026</v>
      </c>
    </row>
    <row r="325" spans="1:14" ht="14.45" customHeight="1" x14ac:dyDescent="0.2">
      <c r="A325" s="730" t="s">
        <v>575</v>
      </c>
      <c r="B325" s="731" t="s">
        <v>576</v>
      </c>
      <c r="C325" s="732" t="s">
        <v>595</v>
      </c>
      <c r="D325" s="733" t="s">
        <v>596</v>
      </c>
      <c r="E325" s="734">
        <v>50113002</v>
      </c>
      <c r="F325" s="733" t="s">
        <v>1218</v>
      </c>
      <c r="G325" s="732" t="s">
        <v>662</v>
      </c>
      <c r="H325" s="732">
        <v>396914</v>
      </c>
      <c r="I325" s="732">
        <v>52301</v>
      </c>
      <c r="J325" s="732" t="s">
        <v>1219</v>
      </c>
      <c r="K325" s="732" t="s">
        <v>1220</v>
      </c>
      <c r="L325" s="735">
        <v>2221.34</v>
      </c>
      <c r="M325" s="735">
        <v>2</v>
      </c>
      <c r="N325" s="736">
        <v>4442.68</v>
      </c>
    </row>
    <row r="326" spans="1:14" ht="14.45" customHeight="1" x14ac:dyDescent="0.2">
      <c r="A326" s="730" t="s">
        <v>575</v>
      </c>
      <c r="B326" s="731" t="s">
        <v>576</v>
      </c>
      <c r="C326" s="732" t="s">
        <v>595</v>
      </c>
      <c r="D326" s="733" t="s">
        <v>596</v>
      </c>
      <c r="E326" s="734">
        <v>50113002</v>
      </c>
      <c r="F326" s="733" t="s">
        <v>1218</v>
      </c>
      <c r="G326" s="732" t="s">
        <v>662</v>
      </c>
      <c r="H326" s="732">
        <v>142003</v>
      </c>
      <c r="I326" s="732">
        <v>142003</v>
      </c>
      <c r="J326" s="732" t="s">
        <v>1221</v>
      </c>
      <c r="K326" s="732" t="s">
        <v>1222</v>
      </c>
      <c r="L326" s="735">
        <v>3687.0625</v>
      </c>
      <c r="M326" s="735">
        <v>16</v>
      </c>
      <c r="N326" s="736">
        <v>58993</v>
      </c>
    </row>
    <row r="327" spans="1:14" ht="14.45" customHeight="1" x14ac:dyDescent="0.2">
      <c r="A327" s="730" t="s">
        <v>575</v>
      </c>
      <c r="B327" s="731" t="s">
        <v>576</v>
      </c>
      <c r="C327" s="732" t="s">
        <v>595</v>
      </c>
      <c r="D327" s="733" t="s">
        <v>596</v>
      </c>
      <c r="E327" s="734">
        <v>50113002</v>
      </c>
      <c r="F327" s="733" t="s">
        <v>1218</v>
      </c>
      <c r="G327" s="732" t="s">
        <v>662</v>
      </c>
      <c r="H327" s="732">
        <v>103513</v>
      </c>
      <c r="I327" s="732">
        <v>3513</v>
      </c>
      <c r="J327" s="732" t="s">
        <v>1223</v>
      </c>
      <c r="K327" s="732" t="s">
        <v>1224</v>
      </c>
      <c r="L327" s="735">
        <v>2000</v>
      </c>
      <c r="M327" s="735">
        <v>9</v>
      </c>
      <c r="N327" s="736">
        <v>18000</v>
      </c>
    </row>
    <row r="328" spans="1:14" ht="14.45" customHeight="1" x14ac:dyDescent="0.2">
      <c r="A328" s="730" t="s">
        <v>575</v>
      </c>
      <c r="B328" s="731" t="s">
        <v>576</v>
      </c>
      <c r="C328" s="732" t="s">
        <v>595</v>
      </c>
      <c r="D328" s="733" t="s">
        <v>596</v>
      </c>
      <c r="E328" s="734">
        <v>50113002</v>
      </c>
      <c r="F328" s="733" t="s">
        <v>1218</v>
      </c>
      <c r="G328" s="732" t="s">
        <v>662</v>
      </c>
      <c r="H328" s="732">
        <v>211911</v>
      </c>
      <c r="I328" s="732">
        <v>211911</v>
      </c>
      <c r="J328" s="732" t="s">
        <v>1225</v>
      </c>
      <c r="K328" s="732" t="s">
        <v>1226</v>
      </c>
      <c r="L328" s="735">
        <v>4953.96</v>
      </c>
      <c r="M328" s="735">
        <v>6</v>
      </c>
      <c r="N328" s="736">
        <v>29723.760000000002</v>
      </c>
    </row>
    <row r="329" spans="1:14" ht="14.45" customHeight="1" x14ac:dyDescent="0.2">
      <c r="A329" s="730" t="s">
        <v>575</v>
      </c>
      <c r="B329" s="731" t="s">
        <v>576</v>
      </c>
      <c r="C329" s="732" t="s">
        <v>595</v>
      </c>
      <c r="D329" s="733" t="s">
        <v>596</v>
      </c>
      <c r="E329" s="734">
        <v>50113002</v>
      </c>
      <c r="F329" s="733" t="s">
        <v>1218</v>
      </c>
      <c r="G329" s="732" t="s">
        <v>662</v>
      </c>
      <c r="H329" s="732">
        <v>110996</v>
      </c>
      <c r="I329" s="732">
        <v>10996</v>
      </c>
      <c r="J329" s="732" t="s">
        <v>1227</v>
      </c>
      <c r="K329" s="732" t="s">
        <v>1224</v>
      </c>
      <c r="L329" s="735">
        <v>2400</v>
      </c>
      <c r="M329" s="735">
        <v>9</v>
      </c>
      <c r="N329" s="736">
        <v>21600</v>
      </c>
    </row>
    <row r="330" spans="1:14" ht="14.45" customHeight="1" x14ac:dyDescent="0.2">
      <c r="A330" s="730" t="s">
        <v>575</v>
      </c>
      <c r="B330" s="731" t="s">
        <v>576</v>
      </c>
      <c r="C330" s="732" t="s">
        <v>595</v>
      </c>
      <c r="D330" s="733" t="s">
        <v>596</v>
      </c>
      <c r="E330" s="734">
        <v>50113002</v>
      </c>
      <c r="F330" s="733" t="s">
        <v>1218</v>
      </c>
      <c r="G330" s="732" t="s">
        <v>662</v>
      </c>
      <c r="H330" s="732">
        <v>500831</v>
      </c>
      <c r="I330" s="732">
        <v>157109</v>
      </c>
      <c r="J330" s="732" t="s">
        <v>1228</v>
      </c>
      <c r="K330" s="732" t="s">
        <v>1229</v>
      </c>
      <c r="L330" s="735">
        <v>3445.7500173252583</v>
      </c>
      <c r="M330" s="735">
        <v>8</v>
      </c>
      <c r="N330" s="736">
        <v>27566.000138602067</v>
      </c>
    </row>
    <row r="331" spans="1:14" ht="14.45" customHeight="1" x14ac:dyDescent="0.2">
      <c r="A331" s="730" t="s">
        <v>575</v>
      </c>
      <c r="B331" s="731" t="s">
        <v>576</v>
      </c>
      <c r="C331" s="732" t="s">
        <v>595</v>
      </c>
      <c r="D331" s="733" t="s">
        <v>596</v>
      </c>
      <c r="E331" s="734">
        <v>50113002</v>
      </c>
      <c r="F331" s="733" t="s">
        <v>1218</v>
      </c>
      <c r="G331" s="732" t="s">
        <v>662</v>
      </c>
      <c r="H331" s="732">
        <v>394774</v>
      </c>
      <c r="I331" s="732">
        <v>157118</v>
      </c>
      <c r="J331" s="732" t="s">
        <v>1230</v>
      </c>
      <c r="K331" s="732" t="s">
        <v>1229</v>
      </c>
      <c r="L331" s="735">
        <v>3341.0666823811866</v>
      </c>
      <c r="M331" s="735">
        <v>9</v>
      </c>
      <c r="N331" s="736">
        <v>30069.600141430681</v>
      </c>
    </row>
    <row r="332" spans="1:14" ht="14.45" customHeight="1" x14ac:dyDescent="0.2">
      <c r="A332" s="730" t="s">
        <v>575</v>
      </c>
      <c r="B332" s="731" t="s">
        <v>576</v>
      </c>
      <c r="C332" s="732" t="s">
        <v>595</v>
      </c>
      <c r="D332" s="733" t="s">
        <v>596</v>
      </c>
      <c r="E332" s="734">
        <v>50113002</v>
      </c>
      <c r="F332" s="733" t="s">
        <v>1218</v>
      </c>
      <c r="G332" s="732" t="s">
        <v>662</v>
      </c>
      <c r="H332" s="732">
        <v>500716</v>
      </c>
      <c r="I332" s="732">
        <v>157112</v>
      </c>
      <c r="J332" s="732" t="s">
        <v>1231</v>
      </c>
      <c r="K332" s="732" t="s">
        <v>1229</v>
      </c>
      <c r="L332" s="735">
        <v>3522.200006502022</v>
      </c>
      <c r="M332" s="735">
        <v>12</v>
      </c>
      <c r="N332" s="736">
        <v>42266.400078024264</v>
      </c>
    </row>
    <row r="333" spans="1:14" ht="14.45" customHeight="1" x14ac:dyDescent="0.2">
      <c r="A333" s="730" t="s">
        <v>575</v>
      </c>
      <c r="B333" s="731" t="s">
        <v>576</v>
      </c>
      <c r="C333" s="732" t="s">
        <v>595</v>
      </c>
      <c r="D333" s="733" t="s">
        <v>596</v>
      </c>
      <c r="E333" s="734">
        <v>50113002</v>
      </c>
      <c r="F333" s="733" t="s">
        <v>1218</v>
      </c>
      <c r="G333" s="732" t="s">
        <v>662</v>
      </c>
      <c r="H333" s="732">
        <v>139927</v>
      </c>
      <c r="I333" s="732">
        <v>139927</v>
      </c>
      <c r="J333" s="732" t="s">
        <v>1232</v>
      </c>
      <c r="K333" s="732" t="s">
        <v>1233</v>
      </c>
      <c r="L333" s="735">
        <v>5213.9799999999996</v>
      </c>
      <c r="M333" s="735">
        <v>2</v>
      </c>
      <c r="N333" s="736">
        <v>10427.959999999999</v>
      </c>
    </row>
    <row r="334" spans="1:14" ht="14.45" customHeight="1" x14ac:dyDescent="0.2">
      <c r="A334" s="730" t="s">
        <v>575</v>
      </c>
      <c r="B334" s="731" t="s">
        <v>576</v>
      </c>
      <c r="C334" s="732" t="s">
        <v>595</v>
      </c>
      <c r="D334" s="733" t="s">
        <v>596</v>
      </c>
      <c r="E334" s="734">
        <v>50113006</v>
      </c>
      <c r="F334" s="733" t="s">
        <v>1234</v>
      </c>
      <c r="G334" s="732" t="s">
        <v>680</v>
      </c>
      <c r="H334" s="732">
        <v>33833</v>
      </c>
      <c r="I334" s="732">
        <v>33833</v>
      </c>
      <c r="J334" s="732" t="s">
        <v>1235</v>
      </c>
      <c r="K334" s="732" t="s">
        <v>1236</v>
      </c>
      <c r="L334" s="735">
        <v>167.22</v>
      </c>
      <c r="M334" s="735">
        <v>8</v>
      </c>
      <c r="N334" s="736">
        <v>1337.76</v>
      </c>
    </row>
    <row r="335" spans="1:14" ht="14.45" customHeight="1" x14ac:dyDescent="0.2">
      <c r="A335" s="730" t="s">
        <v>575</v>
      </c>
      <c r="B335" s="731" t="s">
        <v>576</v>
      </c>
      <c r="C335" s="732" t="s">
        <v>595</v>
      </c>
      <c r="D335" s="733" t="s">
        <v>596</v>
      </c>
      <c r="E335" s="734">
        <v>50113006</v>
      </c>
      <c r="F335" s="733" t="s">
        <v>1234</v>
      </c>
      <c r="G335" s="732" t="s">
        <v>662</v>
      </c>
      <c r="H335" s="732">
        <v>397803</v>
      </c>
      <c r="I335" s="732">
        <v>217084</v>
      </c>
      <c r="J335" s="732" t="s">
        <v>1237</v>
      </c>
      <c r="K335" s="732" t="s">
        <v>1238</v>
      </c>
      <c r="L335" s="735">
        <v>1776.7500000000005</v>
      </c>
      <c r="M335" s="735">
        <v>1</v>
      </c>
      <c r="N335" s="736">
        <v>1776.7500000000005</v>
      </c>
    </row>
    <row r="336" spans="1:14" ht="14.45" customHeight="1" x14ac:dyDescent="0.2">
      <c r="A336" s="730" t="s">
        <v>575</v>
      </c>
      <c r="B336" s="731" t="s">
        <v>576</v>
      </c>
      <c r="C336" s="732" t="s">
        <v>595</v>
      </c>
      <c r="D336" s="733" t="s">
        <v>596</v>
      </c>
      <c r="E336" s="734">
        <v>50113006</v>
      </c>
      <c r="F336" s="733" t="s">
        <v>1234</v>
      </c>
      <c r="G336" s="732" t="s">
        <v>662</v>
      </c>
      <c r="H336" s="732">
        <v>841569</v>
      </c>
      <c r="I336" s="732">
        <v>0</v>
      </c>
      <c r="J336" s="732" t="s">
        <v>1239</v>
      </c>
      <c r="K336" s="732" t="s">
        <v>329</v>
      </c>
      <c r="L336" s="735">
        <v>896.9992878264826</v>
      </c>
      <c r="M336" s="735">
        <v>3</v>
      </c>
      <c r="N336" s="736">
        <v>2690.9978634794479</v>
      </c>
    </row>
    <row r="337" spans="1:14" ht="14.45" customHeight="1" x14ac:dyDescent="0.2">
      <c r="A337" s="730" t="s">
        <v>575</v>
      </c>
      <c r="B337" s="731" t="s">
        <v>576</v>
      </c>
      <c r="C337" s="732" t="s">
        <v>595</v>
      </c>
      <c r="D337" s="733" t="s">
        <v>596</v>
      </c>
      <c r="E337" s="734">
        <v>50113006</v>
      </c>
      <c r="F337" s="733" t="s">
        <v>1234</v>
      </c>
      <c r="G337" s="732" t="s">
        <v>662</v>
      </c>
      <c r="H337" s="732">
        <v>993379</v>
      </c>
      <c r="I337" s="732">
        <v>0</v>
      </c>
      <c r="J337" s="732" t="s">
        <v>1240</v>
      </c>
      <c r="K337" s="732" t="s">
        <v>329</v>
      </c>
      <c r="L337" s="735">
        <v>2342.1666666666665</v>
      </c>
      <c r="M337" s="735">
        <v>3</v>
      </c>
      <c r="N337" s="736">
        <v>7026.5</v>
      </c>
    </row>
    <row r="338" spans="1:14" ht="14.45" customHeight="1" x14ac:dyDescent="0.2">
      <c r="A338" s="730" t="s">
        <v>575</v>
      </c>
      <c r="B338" s="731" t="s">
        <v>576</v>
      </c>
      <c r="C338" s="732" t="s">
        <v>595</v>
      </c>
      <c r="D338" s="733" t="s">
        <v>596</v>
      </c>
      <c r="E338" s="734">
        <v>50113006</v>
      </c>
      <c r="F338" s="733" t="s">
        <v>1234</v>
      </c>
      <c r="G338" s="732" t="s">
        <v>662</v>
      </c>
      <c r="H338" s="732">
        <v>498995</v>
      </c>
      <c r="I338" s="732">
        <v>0</v>
      </c>
      <c r="J338" s="732" t="s">
        <v>1241</v>
      </c>
      <c r="K338" s="732" t="s">
        <v>329</v>
      </c>
      <c r="L338" s="735">
        <v>195.5</v>
      </c>
      <c r="M338" s="735">
        <v>15</v>
      </c>
      <c r="N338" s="736">
        <v>2932.5</v>
      </c>
    </row>
    <row r="339" spans="1:14" ht="14.45" customHeight="1" x14ac:dyDescent="0.2">
      <c r="A339" s="730" t="s">
        <v>575</v>
      </c>
      <c r="B339" s="731" t="s">
        <v>576</v>
      </c>
      <c r="C339" s="732" t="s">
        <v>595</v>
      </c>
      <c r="D339" s="733" t="s">
        <v>596</v>
      </c>
      <c r="E339" s="734">
        <v>50113006</v>
      </c>
      <c r="F339" s="733" t="s">
        <v>1234</v>
      </c>
      <c r="G339" s="732" t="s">
        <v>662</v>
      </c>
      <c r="H339" s="732">
        <v>990223</v>
      </c>
      <c r="I339" s="732">
        <v>0</v>
      </c>
      <c r="J339" s="732" t="s">
        <v>1242</v>
      </c>
      <c r="K339" s="732" t="s">
        <v>329</v>
      </c>
      <c r="L339" s="735">
        <v>148.62235772357727</v>
      </c>
      <c r="M339" s="735">
        <v>123</v>
      </c>
      <c r="N339" s="736">
        <v>18280.550000000003</v>
      </c>
    </row>
    <row r="340" spans="1:14" ht="14.45" customHeight="1" x14ac:dyDescent="0.2">
      <c r="A340" s="730" t="s">
        <v>575</v>
      </c>
      <c r="B340" s="731" t="s">
        <v>576</v>
      </c>
      <c r="C340" s="732" t="s">
        <v>595</v>
      </c>
      <c r="D340" s="733" t="s">
        <v>596</v>
      </c>
      <c r="E340" s="734">
        <v>50113006</v>
      </c>
      <c r="F340" s="733" t="s">
        <v>1234</v>
      </c>
      <c r="G340" s="732" t="s">
        <v>662</v>
      </c>
      <c r="H340" s="732">
        <v>993236</v>
      </c>
      <c r="I340" s="732">
        <v>0</v>
      </c>
      <c r="J340" s="732" t="s">
        <v>1243</v>
      </c>
      <c r="K340" s="732" t="s">
        <v>1244</v>
      </c>
      <c r="L340" s="735">
        <v>254.12739130434781</v>
      </c>
      <c r="M340" s="735">
        <v>46</v>
      </c>
      <c r="N340" s="736">
        <v>11689.859999999999</v>
      </c>
    </row>
    <row r="341" spans="1:14" ht="14.45" customHeight="1" x14ac:dyDescent="0.2">
      <c r="A341" s="730" t="s">
        <v>575</v>
      </c>
      <c r="B341" s="731" t="s">
        <v>576</v>
      </c>
      <c r="C341" s="732" t="s">
        <v>595</v>
      </c>
      <c r="D341" s="733" t="s">
        <v>596</v>
      </c>
      <c r="E341" s="734">
        <v>50113006</v>
      </c>
      <c r="F341" s="733" t="s">
        <v>1234</v>
      </c>
      <c r="G341" s="732" t="s">
        <v>680</v>
      </c>
      <c r="H341" s="732">
        <v>33855</v>
      </c>
      <c r="I341" s="732">
        <v>33855</v>
      </c>
      <c r="J341" s="732" t="s">
        <v>1245</v>
      </c>
      <c r="K341" s="732" t="s">
        <v>1246</v>
      </c>
      <c r="L341" s="735">
        <v>183.14999999999998</v>
      </c>
      <c r="M341" s="735">
        <v>9</v>
      </c>
      <c r="N341" s="736">
        <v>1648.35</v>
      </c>
    </row>
    <row r="342" spans="1:14" ht="14.45" customHeight="1" x14ac:dyDescent="0.2">
      <c r="A342" s="730" t="s">
        <v>575</v>
      </c>
      <c r="B342" s="731" t="s">
        <v>576</v>
      </c>
      <c r="C342" s="732" t="s">
        <v>595</v>
      </c>
      <c r="D342" s="733" t="s">
        <v>596</v>
      </c>
      <c r="E342" s="734">
        <v>50113006</v>
      </c>
      <c r="F342" s="733" t="s">
        <v>1234</v>
      </c>
      <c r="G342" s="732" t="s">
        <v>680</v>
      </c>
      <c r="H342" s="732">
        <v>33751</v>
      </c>
      <c r="I342" s="732">
        <v>33751</v>
      </c>
      <c r="J342" s="732" t="s">
        <v>1247</v>
      </c>
      <c r="K342" s="732" t="s">
        <v>1248</v>
      </c>
      <c r="L342" s="735">
        <v>96.55</v>
      </c>
      <c r="M342" s="735">
        <v>3</v>
      </c>
      <c r="N342" s="736">
        <v>289.64999999999998</v>
      </c>
    </row>
    <row r="343" spans="1:14" ht="14.45" customHeight="1" x14ac:dyDescent="0.2">
      <c r="A343" s="730" t="s">
        <v>575</v>
      </c>
      <c r="B343" s="731" t="s">
        <v>576</v>
      </c>
      <c r="C343" s="732" t="s">
        <v>595</v>
      </c>
      <c r="D343" s="733" t="s">
        <v>596</v>
      </c>
      <c r="E343" s="734">
        <v>50113006</v>
      </c>
      <c r="F343" s="733" t="s">
        <v>1234</v>
      </c>
      <c r="G343" s="732" t="s">
        <v>680</v>
      </c>
      <c r="H343" s="732">
        <v>33750</v>
      </c>
      <c r="I343" s="732">
        <v>33750</v>
      </c>
      <c r="J343" s="732" t="s">
        <v>1249</v>
      </c>
      <c r="K343" s="732" t="s">
        <v>1248</v>
      </c>
      <c r="L343" s="735">
        <v>96.549999999999983</v>
      </c>
      <c r="M343" s="735">
        <v>8</v>
      </c>
      <c r="N343" s="736">
        <v>772.39999999999986</v>
      </c>
    </row>
    <row r="344" spans="1:14" ht="14.45" customHeight="1" x14ac:dyDescent="0.2">
      <c r="A344" s="730" t="s">
        <v>575</v>
      </c>
      <c r="B344" s="731" t="s">
        <v>576</v>
      </c>
      <c r="C344" s="732" t="s">
        <v>595</v>
      </c>
      <c r="D344" s="733" t="s">
        <v>596</v>
      </c>
      <c r="E344" s="734">
        <v>50113006</v>
      </c>
      <c r="F344" s="733" t="s">
        <v>1234</v>
      </c>
      <c r="G344" s="732" t="s">
        <v>680</v>
      </c>
      <c r="H344" s="732">
        <v>33859</v>
      </c>
      <c r="I344" s="732">
        <v>33859</v>
      </c>
      <c r="J344" s="732" t="s">
        <v>1250</v>
      </c>
      <c r="K344" s="732" t="s">
        <v>1236</v>
      </c>
      <c r="L344" s="735">
        <v>141.41999999999999</v>
      </c>
      <c r="M344" s="735">
        <v>1</v>
      </c>
      <c r="N344" s="736">
        <v>141.41999999999999</v>
      </c>
    </row>
    <row r="345" spans="1:14" ht="14.45" customHeight="1" x14ac:dyDescent="0.2">
      <c r="A345" s="730" t="s">
        <v>575</v>
      </c>
      <c r="B345" s="731" t="s">
        <v>576</v>
      </c>
      <c r="C345" s="732" t="s">
        <v>595</v>
      </c>
      <c r="D345" s="733" t="s">
        <v>596</v>
      </c>
      <c r="E345" s="734">
        <v>50113006</v>
      </c>
      <c r="F345" s="733" t="s">
        <v>1234</v>
      </c>
      <c r="G345" s="732" t="s">
        <v>680</v>
      </c>
      <c r="H345" s="732">
        <v>33850</v>
      </c>
      <c r="I345" s="732">
        <v>33850</v>
      </c>
      <c r="J345" s="732" t="s">
        <v>1251</v>
      </c>
      <c r="K345" s="732" t="s">
        <v>1236</v>
      </c>
      <c r="L345" s="735">
        <v>136.96</v>
      </c>
      <c r="M345" s="735">
        <v>7</v>
      </c>
      <c r="N345" s="736">
        <v>958.72</v>
      </c>
    </row>
    <row r="346" spans="1:14" ht="14.45" customHeight="1" x14ac:dyDescent="0.2">
      <c r="A346" s="730" t="s">
        <v>575</v>
      </c>
      <c r="B346" s="731" t="s">
        <v>576</v>
      </c>
      <c r="C346" s="732" t="s">
        <v>595</v>
      </c>
      <c r="D346" s="733" t="s">
        <v>596</v>
      </c>
      <c r="E346" s="734">
        <v>50113006</v>
      </c>
      <c r="F346" s="733" t="s">
        <v>1234</v>
      </c>
      <c r="G346" s="732" t="s">
        <v>680</v>
      </c>
      <c r="H346" s="732">
        <v>33851</v>
      </c>
      <c r="I346" s="732">
        <v>33851</v>
      </c>
      <c r="J346" s="732" t="s">
        <v>1252</v>
      </c>
      <c r="K346" s="732" t="s">
        <v>1236</v>
      </c>
      <c r="L346" s="735">
        <v>149.47</v>
      </c>
      <c r="M346" s="735">
        <v>4</v>
      </c>
      <c r="N346" s="736">
        <v>597.88</v>
      </c>
    </row>
    <row r="347" spans="1:14" ht="14.45" customHeight="1" x14ac:dyDescent="0.2">
      <c r="A347" s="730" t="s">
        <v>575</v>
      </c>
      <c r="B347" s="731" t="s">
        <v>576</v>
      </c>
      <c r="C347" s="732" t="s">
        <v>595</v>
      </c>
      <c r="D347" s="733" t="s">
        <v>596</v>
      </c>
      <c r="E347" s="734">
        <v>50113006</v>
      </c>
      <c r="F347" s="733" t="s">
        <v>1234</v>
      </c>
      <c r="G347" s="732" t="s">
        <v>680</v>
      </c>
      <c r="H347" s="732">
        <v>217054</v>
      </c>
      <c r="I347" s="732">
        <v>217054</v>
      </c>
      <c r="J347" s="732" t="s">
        <v>1253</v>
      </c>
      <c r="K347" s="732" t="s">
        <v>1254</v>
      </c>
      <c r="L347" s="735">
        <v>1125.288125</v>
      </c>
      <c r="M347" s="735">
        <v>16</v>
      </c>
      <c r="N347" s="736">
        <v>18004.61</v>
      </c>
    </row>
    <row r="348" spans="1:14" ht="14.45" customHeight="1" x14ac:dyDescent="0.2">
      <c r="A348" s="730" t="s">
        <v>575</v>
      </c>
      <c r="B348" s="731" t="s">
        <v>576</v>
      </c>
      <c r="C348" s="732" t="s">
        <v>595</v>
      </c>
      <c r="D348" s="733" t="s">
        <v>596</v>
      </c>
      <c r="E348" s="734">
        <v>50113006</v>
      </c>
      <c r="F348" s="733" t="s">
        <v>1234</v>
      </c>
      <c r="G348" s="732" t="s">
        <v>680</v>
      </c>
      <c r="H348" s="732">
        <v>33424</v>
      </c>
      <c r="I348" s="732">
        <v>33424</v>
      </c>
      <c r="J348" s="732" t="s">
        <v>1255</v>
      </c>
      <c r="K348" s="732" t="s">
        <v>1256</v>
      </c>
      <c r="L348" s="735">
        <v>324.60999999999996</v>
      </c>
      <c r="M348" s="735">
        <v>3</v>
      </c>
      <c r="N348" s="736">
        <v>973.82999999999993</v>
      </c>
    </row>
    <row r="349" spans="1:14" ht="14.45" customHeight="1" x14ac:dyDescent="0.2">
      <c r="A349" s="730" t="s">
        <v>575</v>
      </c>
      <c r="B349" s="731" t="s">
        <v>576</v>
      </c>
      <c r="C349" s="732" t="s">
        <v>595</v>
      </c>
      <c r="D349" s="733" t="s">
        <v>596</v>
      </c>
      <c r="E349" s="734">
        <v>50113006</v>
      </c>
      <c r="F349" s="733" t="s">
        <v>1234</v>
      </c>
      <c r="G349" s="732" t="s">
        <v>662</v>
      </c>
      <c r="H349" s="732">
        <v>988740</v>
      </c>
      <c r="I349" s="732">
        <v>0</v>
      </c>
      <c r="J349" s="732" t="s">
        <v>1257</v>
      </c>
      <c r="K349" s="732" t="s">
        <v>329</v>
      </c>
      <c r="L349" s="735">
        <v>177.63</v>
      </c>
      <c r="M349" s="735">
        <v>44</v>
      </c>
      <c r="N349" s="736">
        <v>7815.72</v>
      </c>
    </row>
    <row r="350" spans="1:14" ht="14.45" customHeight="1" x14ac:dyDescent="0.2">
      <c r="A350" s="730" t="s">
        <v>575</v>
      </c>
      <c r="B350" s="731" t="s">
        <v>576</v>
      </c>
      <c r="C350" s="732" t="s">
        <v>595</v>
      </c>
      <c r="D350" s="733" t="s">
        <v>596</v>
      </c>
      <c r="E350" s="734">
        <v>50113006</v>
      </c>
      <c r="F350" s="733" t="s">
        <v>1234</v>
      </c>
      <c r="G350" s="732" t="s">
        <v>680</v>
      </c>
      <c r="H350" s="732">
        <v>848207</v>
      </c>
      <c r="I350" s="732">
        <v>33422</v>
      </c>
      <c r="J350" s="732" t="s">
        <v>1258</v>
      </c>
      <c r="K350" s="732" t="s">
        <v>1259</v>
      </c>
      <c r="L350" s="735">
        <v>128.86000000000004</v>
      </c>
      <c r="M350" s="735">
        <v>6</v>
      </c>
      <c r="N350" s="736">
        <v>773.1600000000002</v>
      </c>
    </row>
    <row r="351" spans="1:14" ht="14.45" customHeight="1" x14ac:dyDescent="0.2">
      <c r="A351" s="730" t="s">
        <v>575</v>
      </c>
      <c r="B351" s="731" t="s">
        <v>576</v>
      </c>
      <c r="C351" s="732" t="s">
        <v>595</v>
      </c>
      <c r="D351" s="733" t="s">
        <v>596</v>
      </c>
      <c r="E351" s="734">
        <v>50113006</v>
      </c>
      <c r="F351" s="733" t="s">
        <v>1234</v>
      </c>
      <c r="G351" s="732" t="s">
        <v>680</v>
      </c>
      <c r="H351" s="732">
        <v>848250</v>
      </c>
      <c r="I351" s="732">
        <v>33423</v>
      </c>
      <c r="J351" s="732" t="s">
        <v>1260</v>
      </c>
      <c r="K351" s="732" t="s">
        <v>1261</v>
      </c>
      <c r="L351" s="735">
        <v>296.86999999999995</v>
      </c>
      <c r="M351" s="735">
        <v>41</v>
      </c>
      <c r="N351" s="736">
        <v>12171.669999999998</v>
      </c>
    </row>
    <row r="352" spans="1:14" ht="14.45" customHeight="1" x14ac:dyDescent="0.2">
      <c r="A352" s="730" t="s">
        <v>575</v>
      </c>
      <c r="B352" s="731" t="s">
        <v>576</v>
      </c>
      <c r="C352" s="732" t="s">
        <v>595</v>
      </c>
      <c r="D352" s="733" t="s">
        <v>596</v>
      </c>
      <c r="E352" s="734">
        <v>50113006</v>
      </c>
      <c r="F352" s="733" t="s">
        <v>1234</v>
      </c>
      <c r="G352" s="732" t="s">
        <v>680</v>
      </c>
      <c r="H352" s="732">
        <v>133146</v>
      </c>
      <c r="I352" s="732">
        <v>33530</v>
      </c>
      <c r="J352" s="732" t="s">
        <v>1262</v>
      </c>
      <c r="K352" s="732" t="s">
        <v>1263</v>
      </c>
      <c r="L352" s="735">
        <v>157.37</v>
      </c>
      <c r="M352" s="735">
        <v>44</v>
      </c>
      <c r="N352" s="736">
        <v>6924.28</v>
      </c>
    </row>
    <row r="353" spans="1:14" ht="14.45" customHeight="1" x14ac:dyDescent="0.2">
      <c r="A353" s="730" t="s">
        <v>575</v>
      </c>
      <c r="B353" s="731" t="s">
        <v>576</v>
      </c>
      <c r="C353" s="732" t="s">
        <v>595</v>
      </c>
      <c r="D353" s="733" t="s">
        <v>596</v>
      </c>
      <c r="E353" s="734">
        <v>50113006</v>
      </c>
      <c r="F353" s="733" t="s">
        <v>1234</v>
      </c>
      <c r="G353" s="732" t="s">
        <v>662</v>
      </c>
      <c r="H353" s="732">
        <v>994516</v>
      </c>
      <c r="I353" s="732">
        <v>0</v>
      </c>
      <c r="J353" s="732" t="s">
        <v>1264</v>
      </c>
      <c r="K353" s="732" t="s">
        <v>329</v>
      </c>
      <c r="L353" s="735">
        <v>280.89999999999992</v>
      </c>
      <c r="M353" s="735">
        <v>15</v>
      </c>
      <c r="N353" s="736">
        <v>4213.4999999999991</v>
      </c>
    </row>
    <row r="354" spans="1:14" ht="14.45" customHeight="1" x14ac:dyDescent="0.2">
      <c r="A354" s="730" t="s">
        <v>575</v>
      </c>
      <c r="B354" s="731" t="s">
        <v>576</v>
      </c>
      <c r="C354" s="732" t="s">
        <v>595</v>
      </c>
      <c r="D354" s="733" t="s">
        <v>596</v>
      </c>
      <c r="E354" s="734">
        <v>50113006</v>
      </c>
      <c r="F354" s="733" t="s">
        <v>1234</v>
      </c>
      <c r="G354" s="732" t="s">
        <v>662</v>
      </c>
      <c r="H354" s="732">
        <v>993484</v>
      </c>
      <c r="I354" s="732">
        <v>0</v>
      </c>
      <c r="J354" s="732" t="s">
        <v>1265</v>
      </c>
      <c r="K354" s="732" t="s">
        <v>329</v>
      </c>
      <c r="L354" s="735">
        <v>1991.1</v>
      </c>
      <c r="M354" s="735">
        <v>2</v>
      </c>
      <c r="N354" s="736">
        <v>3982.2</v>
      </c>
    </row>
    <row r="355" spans="1:14" ht="14.45" customHeight="1" x14ac:dyDescent="0.2">
      <c r="A355" s="730" t="s">
        <v>575</v>
      </c>
      <c r="B355" s="731" t="s">
        <v>576</v>
      </c>
      <c r="C355" s="732" t="s">
        <v>595</v>
      </c>
      <c r="D355" s="733" t="s">
        <v>596</v>
      </c>
      <c r="E355" s="734">
        <v>50113006</v>
      </c>
      <c r="F355" s="733" t="s">
        <v>1234</v>
      </c>
      <c r="G355" s="732" t="s">
        <v>680</v>
      </c>
      <c r="H355" s="732">
        <v>133220</v>
      </c>
      <c r="I355" s="732">
        <v>33220</v>
      </c>
      <c r="J355" s="732" t="s">
        <v>1266</v>
      </c>
      <c r="K355" s="732" t="s">
        <v>1267</v>
      </c>
      <c r="L355" s="735">
        <v>195.74999999999994</v>
      </c>
      <c r="M355" s="735">
        <v>2</v>
      </c>
      <c r="N355" s="736">
        <v>391.49999999999989</v>
      </c>
    </row>
    <row r="356" spans="1:14" ht="14.45" customHeight="1" x14ac:dyDescent="0.2">
      <c r="A356" s="730" t="s">
        <v>575</v>
      </c>
      <c r="B356" s="731" t="s">
        <v>576</v>
      </c>
      <c r="C356" s="732" t="s">
        <v>595</v>
      </c>
      <c r="D356" s="733" t="s">
        <v>596</v>
      </c>
      <c r="E356" s="734">
        <v>50113006</v>
      </c>
      <c r="F356" s="733" t="s">
        <v>1234</v>
      </c>
      <c r="G356" s="732" t="s">
        <v>662</v>
      </c>
      <c r="H356" s="732">
        <v>33525</v>
      </c>
      <c r="I356" s="732">
        <v>33525</v>
      </c>
      <c r="J356" s="732" t="s">
        <v>1268</v>
      </c>
      <c r="K356" s="732" t="s">
        <v>1269</v>
      </c>
      <c r="L356" s="735">
        <v>94.770253333284799</v>
      </c>
      <c r="M356" s="735">
        <v>60</v>
      </c>
      <c r="N356" s="736">
        <v>5686.2151999970883</v>
      </c>
    </row>
    <row r="357" spans="1:14" ht="14.45" customHeight="1" x14ac:dyDescent="0.2">
      <c r="A357" s="730" t="s">
        <v>575</v>
      </c>
      <c r="B357" s="731" t="s">
        <v>576</v>
      </c>
      <c r="C357" s="732" t="s">
        <v>595</v>
      </c>
      <c r="D357" s="733" t="s">
        <v>596</v>
      </c>
      <c r="E357" s="734">
        <v>50113008</v>
      </c>
      <c r="F357" s="733" t="s">
        <v>1270</v>
      </c>
      <c r="G357" s="732"/>
      <c r="H357" s="732"/>
      <c r="I357" s="732">
        <v>230458</v>
      </c>
      <c r="J357" s="732" t="s">
        <v>1271</v>
      </c>
      <c r="K357" s="732" t="s">
        <v>1272</v>
      </c>
      <c r="L357" s="735">
        <v>2168.56005859375</v>
      </c>
      <c r="M357" s="735">
        <v>35</v>
      </c>
      <c r="N357" s="736">
        <v>75899.60205078125</v>
      </c>
    </row>
    <row r="358" spans="1:14" ht="14.45" customHeight="1" x14ac:dyDescent="0.2">
      <c r="A358" s="730" t="s">
        <v>575</v>
      </c>
      <c r="B358" s="731" t="s">
        <v>576</v>
      </c>
      <c r="C358" s="732" t="s">
        <v>595</v>
      </c>
      <c r="D358" s="733" t="s">
        <v>596</v>
      </c>
      <c r="E358" s="734">
        <v>50113008</v>
      </c>
      <c r="F358" s="733" t="s">
        <v>1270</v>
      </c>
      <c r="G358" s="732"/>
      <c r="H358" s="732"/>
      <c r="I358" s="732">
        <v>230459</v>
      </c>
      <c r="J358" s="732" t="s">
        <v>1271</v>
      </c>
      <c r="K358" s="732" t="s">
        <v>1273</v>
      </c>
      <c r="L358" s="735">
        <v>4337.1201171875</v>
      </c>
      <c r="M358" s="735">
        <v>16</v>
      </c>
      <c r="N358" s="736">
        <v>69393.921875</v>
      </c>
    </row>
    <row r="359" spans="1:14" ht="14.45" customHeight="1" x14ac:dyDescent="0.2">
      <c r="A359" s="730" t="s">
        <v>575</v>
      </c>
      <c r="B359" s="731" t="s">
        <v>576</v>
      </c>
      <c r="C359" s="732" t="s">
        <v>595</v>
      </c>
      <c r="D359" s="733" t="s">
        <v>596</v>
      </c>
      <c r="E359" s="734">
        <v>50113008</v>
      </c>
      <c r="F359" s="733" t="s">
        <v>1270</v>
      </c>
      <c r="G359" s="732"/>
      <c r="H359" s="732"/>
      <c r="I359" s="732">
        <v>62465</v>
      </c>
      <c r="J359" s="732" t="s">
        <v>1274</v>
      </c>
      <c r="K359" s="732" t="s">
        <v>1275</v>
      </c>
      <c r="L359" s="735">
        <v>17457.19921875</v>
      </c>
      <c r="M359" s="735">
        <v>4</v>
      </c>
      <c r="N359" s="736">
        <v>69828.796875</v>
      </c>
    </row>
    <row r="360" spans="1:14" ht="14.45" customHeight="1" x14ac:dyDescent="0.2">
      <c r="A360" s="730" t="s">
        <v>575</v>
      </c>
      <c r="B360" s="731" t="s">
        <v>576</v>
      </c>
      <c r="C360" s="732" t="s">
        <v>595</v>
      </c>
      <c r="D360" s="733" t="s">
        <v>596</v>
      </c>
      <c r="E360" s="734">
        <v>50113008</v>
      </c>
      <c r="F360" s="733" t="s">
        <v>1270</v>
      </c>
      <c r="G360" s="732"/>
      <c r="H360" s="732"/>
      <c r="I360" s="732">
        <v>62464</v>
      </c>
      <c r="J360" s="732" t="s">
        <v>1274</v>
      </c>
      <c r="K360" s="732" t="s">
        <v>1276</v>
      </c>
      <c r="L360" s="735">
        <v>9157.9712985899387</v>
      </c>
      <c r="M360" s="735">
        <v>82</v>
      </c>
      <c r="N360" s="736">
        <v>750953.646484375</v>
      </c>
    </row>
    <row r="361" spans="1:14" ht="14.45" customHeight="1" x14ac:dyDescent="0.2">
      <c r="A361" s="730" t="s">
        <v>575</v>
      </c>
      <c r="B361" s="731" t="s">
        <v>576</v>
      </c>
      <c r="C361" s="732" t="s">
        <v>595</v>
      </c>
      <c r="D361" s="733" t="s">
        <v>596</v>
      </c>
      <c r="E361" s="734">
        <v>50113008</v>
      </c>
      <c r="F361" s="733" t="s">
        <v>1270</v>
      </c>
      <c r="G361" s="732"/>
      <c r="H361" s="732"/>
      <c r="I361" s="732">
        <v>205966</v>
      </c>
      <c r="J361" s="732" t="s">
        <v>1277</v>
      </c>
      <c r="K361" s="732" t="s">
        <v>1278</v>
      </c>
      <c r="L361" s="735">
        <v>912.989990234375</v>
      </c>
      <c r="M361" s="735">
        <v>16</v>
      </c>
      <c r="N361" s="736">
        <v>14607.83984375</v>
      </c>
    </row>
    <row r="362" spans="1:14" ht="14.45" customHeight="1" x14ac:dyDescent="0.2">
      <c r="A362" s="730" t="s">
        <v>575</v>
      </c>
      <c r="B362" s="731" t="s">
        <v>576</v>
      </c>
      <c r="C362" s="732" t="s">
        <v>595</v>
      </c>
      <c r="D362" s="733" t="s">
        <v>596</v>
      </c>
      <c r="E362" s="734">
        <v>50113008</v>
      </c>
      <c r="F362" s="733" t="s">
        <v>1270</v>
      </c>
      <c r="G362" s="732"/>
      <c r="H362" s="732"/>
      <c r="I362" s="732">
        <v>26040</v>
      </c>
      <c r="J362" s="732" t="s">
        <v>1279</v>
      </c>
      <c r="K362" s="732" t="s">
        <v>1280</v>
      </c>
      <c r="L362" s="735">
        <v>2390.300048828125</v>
      </c>
      <c r="M362" s="735">
        <v>2</v>
      </c>
      <c r="N362" s="736">
        <v>4780.60009765625</v>
      </c>
    </row>
    <row r="363" spans="1:14" ht="14.45" customHeight="1" x14ac:dyDescent="0.2">
      <c r="A363" s="730" t="s">
        <v>575</v>
      </c>
      <c r="B363" s="731" t="s">
        <v>576</v>
      </c>
      <c r="C363" s="732" t="s">
        <v>595</v>
      </c>
      <c r="D363" s="733" t="s">
        <v>596</v>
      </c>
      <c r="E363" s="734">
        <v>50113008</v>
      </c>
      <c r="F363" s="733" t="s">
        <v>1270</v>
      </c>
      <c r="G363" s="732"/>
      <c r="H363" s="732"/>
      <c r="I363" s="732">
        <v>26041</v>
      </c>
      <c r="J363" s="732" t="s">
        <v>1279</v>
      </c>
      <c r="K363" s="732" t="s">
        <v>1281</v>
      </c>
      <c r="L363" s="735">
        <v>4779.5</v>
      </c>
      <c r="M363" s="735">
        <v>1</v>
      </c>
      <c r="N363" s="736">
        <v>4779.5</v>
      </c>
    </row>
    <row r="364" spans="1:14" ht="14.45" customHeight="1" x14ac:dyDescent="0.2">
      <c r="A364" s="730" t="s">
        <v>575</v>
      </c>
      <c r="B364" s="731" t="s">
        <v>576</v>
      </c>
      <c r="C364" s="732" t="s">
        <v>595</v>
      </c>
      <c r="D364" s="733" t="s">
        <v>596</v>
      </c>
      <c r="E364" s="734">
        <v>50113008</v>
      </c>
      <c r="F364" s="733" t="s">
        <v>1270</v>
      </c>
      <c r="G364" s="732"/>
      <c r="H364" s="732"/>
      <c r="I364" s="732">
        <v>230687</v>
      </c>
      <c r="J364" s="732" t="s">
        <v>1282</v>
      </c>
      <c r="K364" s="732" t="s">
        <v>1283</v>
      </c>
      <c r="L364" s="735">
        <v>4305.3999438015917</v>
      </c>
      <c r="M364" s="735">
        <v>106</v>
      </c>
      <c r="N364" s="736">
        <v>456372.39404296875</v>
      </c>
    </row>
    <row r="365" spans="1:14" ht="14.45" customHeight="1" x14ac:dyDescent="0.2">
      <c r="A365" s="730" t="s">
        <v>575</v>
      </c>
      <c r="B365" s="731" t="s">
        <v>576</v>
      </c>
      <c r="C365" s="732" t="s">
        <v>595</v>
      </c>
      <c r="D365" s="733" t="s">
        <v>596</v>
      </c>
      <c r="E365" s="734">
        <v>50113008</v>
      </c>
      <c r="F365" s="733" t="s">
        <v>1270</v>
      </c>
      <c r="G365" s="732"/>
      <c r="H365" s="732"/>
      <c r="I365" s="732">
        <v>230686</v>
      </c>
      <c r="J365" s="732" t="s">
        <v>1282</v>
      </c>
      <c r="K365" s="732" t="s">
        <v>1284</v>
      </c>
      <c r="L365" s="735">
        <v>8610.7998046875</v>
      </c>
      <c r="M365" s="735">
        <v>24</v>
      </c>
      <c r="N365" s="736">
        <v>206659.1953125</v>
      </c>
    </row>
    <row r="366" spans="1:14" ht="14.45" customHeight="1" x14ac:dyDescent="0.2">
      <c r="A366" s="730" t="s">
        <v>575</v>
      </c>
      <c r="B366" s="731" t="s">
        <v>576</v>
      </c>
      <c r="C366" s="732" t="s">
        <v>595</v>
      </c>
      <c r="D366" s="733" t="s">
        <v>596</v>
      </c>
      <c r="E366" s="734">
        <v>50113008</v>
      </c>
      <c r="F366" s="733" t="s">
        <v>1270</v>
      </c>
      <c r="G366" s="732"/>
      <c r="H366" s="732"/>
      <c r="I366" s="732">
        <v>214076</v>
      </c>
      <c r="J366" s="732" t="s">
        <v>1285</v>
      </c>
      <c r="K366" s="732" t="s">
        <v>1286</v>
      </c>
      <c r="L366" s="735">
        <v>1971.4200439453125</v>
      </c>
      <c r="M366" s="735">
        <v>48</v>
      </c>
      <c r="N366" s="736">
        <v>94628.162109375</v>
      </c>
    </row>
    <row r="367" spans="1:14" ht="14.45" customHeight="1" x14ac:dyDescent="0.2">
      <c r="A367" s="730" t="s">
        <v>575</v>
      </c>
      <c r="B367" s="731" t="s">
        <v>576</v>
      </c>
      <c r="C367" s="732" t="s">
        <v>595</v>
      </c>
      <c r="D367" s="733" t="s">
        <v>596</v>
      </c>
      <c r="E367" s="734">
        <v>50113011</v>
      </c>
      <c r="F367" s="733" t="s">
        <v>1287</v>
      </c>
      <c r="G367" s="732"/>
      <c r="H367" s="732"/>
      <c r="I367" s="732">
        <v>158152</v>
      </c>
      <c r="J367" s="732" t="s">
        <v>1288</v>
      </c>
      <c r="K367" s="732" t="s">
        <v>1278</v>
      </c>
      <c r="L367" s="735">
        <v>916.0967951731069</v>
      </c>
      <c r="M367" s="735">
        <v>241</v>
      </c>
      <c r="N367" s="736">
        <v>220779.32763671875</v>
      </c>
    </row>
    <row r="368" spans="1:14" ht="14.45" customHeight="1" x14ac:dyDescent="0.2">
      <c r="A368" s="730" t="s">
        <v>575</v>
      </c>
      <c r="B368" s="731" t="s">
        <v>576</v>
      </c>
      <c r="C368" s="732" t="s">
        <v>595</v>
      </c>
      <c r="D368" s="733" t="s">
        <v>596</v>
      </c>
      <c r="E368" s="734">
        <v>50113012</v>
      </c>
      <c r="F368" s="733" t="s">
        <v>1289</v>
      </c>
      <c r="G368" s="732" t="s">
        <v>662</v>
      </c>
      <c r="H368" s="732">
        <v>193650</v>
      </c>
      <c r="I368" s="732">
        <v>93650</v>
      </c>
      <c r="J368" s="732" t="s">
        <v>1290</v>
      </c>
      <c r="K368" s="732" t="s">
        <v>1291</v>
      </c>
      <c r="L368" s="735">
        <v>10536.86</v>
      </c>
      <c r="M368" s="735">
        <v>2</v>
      </c>
      <c r="N368" s="736">
        <v>21073.72</v>
      </c>
    </row>
    <row r="369" spans="1:14" ht="14.45" customHeight="1" x14ac:dyDescent="0.2">
      <c r="A369" s="730" t="s">
        <v>575</v>
      </c>
      <c r="B369" s="731" t="s">
        <v>576</v>
      </c>
      <c r="C369" s="732" t="s">
        <v>595</v>
      </c>
      <c r="D369" s="733" t="s">
        <v>596</v>
      </c>
      <c r="E369" s="734">
        <v>50113013</v>
      </c>
      <c r="F369" s="733" t="s">
        <v>1292</v>
      </c>
      <c r="G369" s="732" t="s">
        <v>680</v>
      </c>
      <c r="H369" s="732">
        <v>195147</v>
      </c>
      <c r="I369" s="732">
        <v>195147</v>
      </c>
      <c r="J369" s="732" t="s">
        <v>1293</v>
      </c>
      <c r="K369" s="732" t="s">
        <v>1294</v>
      </c>
      <c r="L369" s="735">
        <v>544.39</v>
      </c>
      <c r="M369" s="735">
        <v>2.9999999999999991</v>
      </c>
      <c r="N369" s="736">
        <v>1633.1699999999996</v>
      </c>
    </row>
    <row r="370" spans="1:14" ht="14.45" customHeight="1" x14ac:dyDescent="0.2">
      <c r="A370" s="730" t="s">
        <v>575</v>
      </c>
      <c r="B370" s="731" t="s">
        <v>576</v>
      </c>
      <c r="C370" s="732" t="s">
        <v>595</v>
      </c>
      <c r="D370" s="733" t="s">
        <v>596</v>
      </c>
      <c r="E370" s="734">
        <v>50113013</v>
      </c>
      <c r="F370" s="733" t="s">
        <v>1292</v>
      </c>
      <c r="G370" s="732" t="s">
        <v>662</v>
      </c>
      <c r="H370" s="732">
        <v>203097</v>
      </c>
      <c r="I370" s="732">
        <v>203097</v>
      </c>
      <c r="J370" s="732" t="s">
        <v>1295</v>
      </c>
      <c r="K370" s="732" t="s">
        <v>1296</v>
      </c>
      <c r="L370" s="735">
        <v>167.33999999999995</v>
      </c>
      <c r="M370" s="735">
        <v>1</v>
      </c>
      <c r="N370" s="736">
        <v>167.33999999999995</v>
      </c>
    </row>
    <row r="371" spans="1:14" ht="14.45" customHeight="1" x14ac:dyDescent="0.2">
      <c r="A371" s="730" t="s">
        <v>575</v>
      </c>
      <c r="B371" s="731" t="s">
        <v>576</v>
      </c>
      <c r="C371" s="732" t="s">
        <v>595</v>
      </c>
      <c r="D371" s="733" t="s">
        <v>596</v>
      </c>
      <c r="E371" s="734">
        <v>50113013</v>
      </c>
      <c r="F371" s="733" t="s">
        <v>1292</v>
      </c>
      <c r="G371" s="732" t="s">
        <v>662</v>
      </c>
      <c r="H371" s="732">
        <v>172972</v>
      </c>
      <c r="I371" s="732">
        <v>72972</v>
      </c>
      <c r="J371" s="732" t="s">
        <v>1297</v>
      </c>
      <c r="K371" s="732" t="s">
        <v>1298</v>
      </c>
      <c r="L371" s="735">
        <v>203.72</v>
      </c>
      <c r="M371" s="735">
        <v>48</v>
      </c>
      <c r="N371" s="736">
        <v>9778.56</v>
      </c>
    </row>
    <row r="372" spans="1:14" ht="14.45" customHeight="1" x14ac:dyDescent="0.2">
      <c r="A372" s="730" t="s">
        <v>575</v>
      </c>
      <c r="B372" s="731" t="s">
        <v>576</v>
      </c>
      <c r="C372" s="732" t="s">
        <v>595</v>
      </c>
      <c r="D372" s="733" t="s">
        <v>596</v>
      </c>
      <c r="E372" s="734">
        <v>50113013</v>
      </c>
      <c r="F372" s="733" t="s">
        <v>1292</v>
      </c>
      <c r="G372" s="732" t="s">
        <v>680</v>
      </c>
      <c r="H372" s="732">
        <v>105951</v>
      </c>
      <c r="I372" s="732">
        <v>5951</v>
      </c>
      <c r="J372" s="732" t="s">
        <v>1299</v>
      </c>
      <c r="K372" s="732" t="s">
        <v>1300</v>
      </c>
      <c r="L372" s="735">
        <v>113.75</v>
      </c>
      <c r="M372" s="735">
        <v>2</v>
      </c>
      <c r="N372" s="736">
        <v>227.5</v>
      </c>
    </row>
    <row r="373" spans="1:14" ht="14.45" customHeight="1" x14ac:dyDescent="0.2">
      <c r="A373" s="730" t="s">
        <v>575</v>
      </c>
      <c r="B373" s="731" t="s">
        <v>576</v>
      </c>
      <c r="C373" s="732" t="s">
        <v>595</v>
      </c>
      <c r="D373" s="733" t="s">
        <v>596</v>
      </c>
      <c r="E373" s="734">
        <v>50113013</v>
      </c>
      <c r="F373" s="733" t="s">
        <v>1292</v>
      </c>
      <c r="G373" s="732" t="s">
        <v>662</v>
      </c>
      <c r="H373" s="732">
        <v>201961</v>
      </c>
      <c r="I373" s="732">
        <v>201961</v>
      </c>
      <c r="J373" s="732" t="s">
        <v>1301</v>
      </c>
      <c r="K373" s="732" t="s">
        <v>1302</v>
      </c>
      <c r="L373" s="735">
        <v>319.64999999999998</v>
      </c>
      <c r="M373" s="735">
        <v>3</v>
      </c>
      <c r="N373" s="736">
        <v>958.94999999999993</v>
      </c>
    </row>
    <row r="374" spans="1:14" ht="14.45" customHeight="1" x14ac:dyDescent="0.2">
      <c r="A374" s="730" t="s">
        <v>575</v>
      </c>
      <c r="B374" s="731" t="s">
        <v>576</v>
      </c>
      <c r="C374" s="732" t="s">
        <v>595</v>
      </c>
      <c r="D374" s="733" t="s">
        <v>596</v>
      </c>
      <c r="E374" s="734">
        <v>50113013</v>
      </c>
      <c r="F374" s="733" t="s">
        <v>1292</v>
      </c>
      <c r="G374" s="732" t="s">
        <v>662</v>
      </c>
      <c r="H374" s="732">
        <v>136083</v>
      </c>
      <c r="I374" s="732">
        <v>136083</v>
      </c>
      <c r="J374" s="732" t="s">
        <v>1303</v>
      </c>
      <c r="K374" s="732" t="s">
        <v>1304</v>
      </c>
      <c r="L374" s="735">
        <v>456.87674157303371</v>
      </c>
      <c r="M374" s="735">
        <v>17.8</v>
      </c>
      <c r="N374" s="736">
        <v>8132.4059999999999</v>
      </c>
    </row>
    <row r="375" spans="1:14" ht="14.45" customHeight="1" x14ac:dyDescent="0.2">
      <c r="A375" s="730" t="s">
        <v>575</v>
      </c>
      <c r="B375" s="731" t="s">
        <v>576</v>
      </c>
      <c r="C375" s="732" t="s">
        <v>595</v>
      </c>
      <c r="D375" s="733" t="s">
        <v>596</v>
      </c>
      <c r="E375" s="734">
        <v>50113013</v>
      </c>
      <c r="F375" s="733" t="s">
        <v>1292</v>
      </c>
      <c r="G375" s="732" t="s">
        <v>662</v>
      </c>
      <c r="H375" s="732">
        <v>498791</v>
      </c>
      <c r="I375" s="732">
        <v>9999999</v>
      </c>
      <c r="J375" s="732" t="s">
        <v>1305</v>
      </c>
      <c r="K375" s="732" t="s">
        <v>1306</v>
      </c>
      <c r="L375" s="735">
        <v>1316.8649999999996</v>
      </c>
      <c r="M375" s="735">
        <v>11.000000000000004</v>
      </c>
      <c r="N375" s="736">
        <v>14485.514999999999</v>
      </c>
    </row>
    <row r="376" spans="1:14" ht="14.45" customHeight="1" x14ac:dyDescent="0.2">
      <c r="A376" s="730" t="s">
        <v>575</v>
      </c>
      <c r="B376" s="731" t="s">
        <v>576</v>
      </c>
      <c r="C376" s="732" t="s">
        <v>595</v>
      </c>
      <c r="D376" s="733" t="s">
        <v>596</v>
      </c>
      <c r="E376" s="734">
        <v>50113013</v>
      </c>
      <c r="F376" s="733" t="s">
        <v>1292</v>
      </c>
      <c r="G376" s="732" t="s">
        <v>680</v>
      </c>
      <c r="H376" s="732">
        <v>164831</v>
      </c>
      <c r="I376" s="732">
        <v>64831</v>
      </c>
      <c r="J376" s="732" t="s">
        <v>1307</v>
      </c>
      <c r="K376" s="732" t="s">
        <v>1308</v>
      </c>
      <c r="L376" s="735">
        <v>196.02</v>
      </c>
      <c r="M376" s="735">
        <v>4</v>
      </c>
      <c r="N376" s="736">
        <v>784.08</v>
      </c>
    </row>
    <row r="377" spans="1:14" ht="14.45" customHeight="1" x14ac:dyDescent="0.2">
      <c r="A377" s="730" t="s">
        <v>575</v>
      </c>
      <c r="B377" s="731" t="s">
        <v>576</v>
      </c>
      <c r="C377" s="732" t="s">
        <v>595</v>
      </c>
      <c r="D377" s="733" t="s">
        <v>596</v>
      </c>
      <c r="E377" s="734">
        <v>50113013</v>
      </c>
      <c r="F377" s="733" t="s">
        <v>1292</v>
      </c>
      <c r="G377" s="732" t="s">
        <v>662</v>
      </c>
      <c r="H377" s="732">
        <v>183926</v>
      </c>
      <c r="I377" s="732">
        <v>183926</v>
      </c>
      <c r="J377" s="732" t="s">
        <v>1309</v>
      </c>
      <c r="K377" s="732" t="s">
        <v>1310</v>
      </c>
      <c r="L377" s="735">
        <v>128.81</v>
      </c>
      <c r="M377" s="735">
        <v>4.5</v>
      </c>
      <c r="N377" s="736">
        <v>579.64499999999998</v>
      </c>
    </row>
    <row r="378" spans="1:14" ht="14.45" customHeight="1" x14ac:dyDescent="0.2">
      <c r="A378" s="730" t="s">
        <v>575</v>
      </c>
      <c r="B378" s="731" t="s">
        <v>576</v>
      </c>
      <c r="C378" s="732" t="s">
        <v>595</v>
      </c>
      <c r="D378" s="733" t="s">
        <v>596</v>
      </c>
      <c r="E378" s="734">
        <v>50113013</v>
      </c>
      <c r="F378" s="733" t="s">
        <v>1292</v>
      </c>
      <c r="G378" s="732" t="s">
        <v>680</v>
      </c>
      <c r="H378" s="732">
        <v>145010</v>
      </c>
      <c r="I378" s="732">
        <v>45010</v>
      </c>
      <c r="J378" s="732" t="s">
        <v>1311</v>
      </c>
      <c r="K378" s="732" t="s">
        <v>1312</v>
      </c>
      <c r="L378" s="735">
        <v>41.689999999999991</v>
      </c>
      <c r="M378" s="735">
        <v>3</v>
      </c>
      <c r="N378" s="736">
        <v>125.06999999999996</v>
      </c>
    </row>
    <row r="379" spans="1:14" ht="14.45" customHeight="1" x14ac:dyDescent="0.2">
      <c r="A379" s="730" t="s">
        <v>575</v>
      </c>
      <c r="B379" s="731" t="s">
        <v>576</v>
      </c>
      <c r="C379" s="732" t="s">
        <v>595</v>
      </c>
      <c r="D379" s="733" t="s">
        <v>596</v>
      </c>
      <c r="E379" s="734">
        <v>50113013</v>
      </c>
      <c r="F379" s="733" t="s">
        <v>1292</v>
      </c>
      <c r="G379" s="732" t="s">
        <v>662</v>
      </c>
      <c r="H379" s="732">
        <v>117170</v>
      </c>
      <c r="I379" s="732">
        <v>17170</v>
      </c>
      <c r="J379" s="732" t="s">
        <v>1313</v>
      </c>
      <c r="K379" s="732" t="s">
        <v>1314</v>
      </c>
      <c r="L379" s="735">
        <v>72.839999999999989</v>
      </c>
      <c r="M379" s="735">
        <v>4</v>
      </c>
      <c r="N379" s="736">
        <v>291.35999999999996</v>
      </c>
    </row>
    <row r="380" spans="1:14" ht="14.45" customHeight="1" x14ac:dyDescent="0.2">
      <c r="A380" s="730" t="s">
        <v>575</v>
      </c>
      <c r="B380" s="731" t="s">
        <v>576</v>
      </c>
      <c r="C380" s="732" t="s">
        <v>595</v>
      </c>
      <c r="D380" s="733" t="s">
        <v>596</v>
      </c>
      <c r="E380" s="734">
        <v>50113013</v>
      </c>
      <c r="F380" s="733" t="s">
        <v>1292</v>
      </c>
      <c r="G380" s="732" t="s">
        <v>662</v>
      </c>
      <c r="H380" s="732">
        <v>117171</v>
      </c>
      <c r="I380" s="732">
        <v>17171</v>
      </c>
      <c r="J380" s="732" t="s">
        <v>1315</v>
      </c>
      <c r="K380" s="732" t="s">
        <v>1316</v>
      </c>
      <c r="L380" s="735">
        <v>72.840000000000018</v>
      </c>
      <c r="M380" s="735">
        <v>2</v>
      </c>
      <c r="N380" s="736">
        <v>145.68000000000004</v>
      </c>
    </row>
    <row r="381" spans="1:14" ht="14.45" customHeight="1" x14ac:dyDescent="0.2">
      <c r="A381" s="730" t="s">
        <v>575</v>
      </c>
      <c r="B381" s="731" t="s">
        <v>576</v>
      </c>
      <c r="C381" s="732" t="s">
        <v>595</v>
      </c>
      <c r="D381" s="733" t="s">
        <v>596</v>
      </c>
      <c r="E381" s="734">
        <v>50113013</v>
      </c>
      <c r="F381" s="733" t="s">
        <v>1292</v>
      </c>
      <c r="G381" s="732" t="s">
        <v>662</v>
      </c>
      <c r="H381" s="732">
        <v>111706</v>
      </c>
      <c r="I381" s="732">
        <v>11706</v>
      </c>
      <c r="J381" s="732" t="s">
        <v>1317</v>
      </c>
      <c r="K381" s="732" t="s">
        <v>1318</v>
      </c>
      <c r="L381" s="735">
        <v>529.91999999999996</v>
      </c>
      <c r="M381" s="735">
        <v>20</v>
      </c>
      <c r="N381" s="736">
        <v>10598.4</v>
      </c>
    </row>
    <row r="382" spans="1:14" ht="14.45" customHeight="1" x14ac:dyDescent="0.2">
      <c r="A382" s="730" t="s">
        <v>575</v>
      </c>
      <c r="B382" s="731" t="s">
        <v>576</v>
      </c>
      <c r="C382" s="732" t="s">
        <v>595</v>
      </c>
      <c r="D382" s="733" t="s">
        <v>596</v>
      </c>
      <c r="E382" s="734">
        <v>50113013</v>
      </c>
      <c r="F382" s="733" t="s">
        <v>1292</v>
      </c>
      <c r="G382" s="732" t="s">
        <v>662</v>
      </c>
      <c r="H382" s="732">
        <v>131654</v>
      </c>
      <c r="I382" s="732">
        <v>131654</v>
      </c>
      <c r="J382" s="732" t="s">
        <v>1319</v>
      </c>
      <c r="K382" s="732" t="s">
        <v>1320</v>
      </c>
      <c r="L382" s="735">
        <v>264</v>
      </c>
      <c r="M382" s="735">
        <v>2</v>
      </c>
      <c r="N382" s="736">
        <v>528</v>
      </c>
    </row>
    <row r="383" spans="1:14" ht="14.45" customHeight="1" x14ac:dyDescent="0.2">
      <c r="A383" s="730" t="s">
        <v>575</v>
      </c>
      <c r="B383" s="731" t="s">
        <v>576</v>
      </c>
      <c r="C383" s="732" t="s">
        <v>595</v>
      </c>
      <c r="D383" s="733" t="s">
        <v>596</v>
      </c>
      <c r="E383" s="734">
        <v>50113013</v>
      </c>
      <c r="F383" s="733" t="s">
        <v>1292</v>
      </c>
      <c r="G383" s="732" t="s">
        <v>662</v>
      </c>
      <c r="H383" s="732">
        <v>131656</v>
      </c>
      <c r="I383" s="732">
        <v>131656</v>
      </c>
      <c r="J383" s="732" t="s">
        <v>1321</v>
      </c>
      <c r="K383" s="732" t="s">
        <v>1322</v>
      </c>
      <c r="L383" s="735">
        <v>517</v>
      </c>
      <c r="M383" s="735">
        <v>6</v>
      </c>
      <c r="N383" s="736">
        <v>3102</v>
      </c>
    </row>
    <row r="384" spans="1:14" ht="14.45" customHeight="1" x14ac:dyDescent="0.2">
      <c r="A384" s="730" t="s">
        <v>575</v>
      </c>
      <c r="B384" s="731" t="s">
        <v>576</v>
      </c>
      <c r="C384" s="732" t="s">
        <v>595</v>
      </c>
      <c r="D384" s="733" t="s">
        <v>596</v>
      </c>
      <c r="E384" s="734">
        <v>50113013</v>
      </c>
      <c r="F384" s="733" t="s">
        <v>1292</v>
      </c>
      <c r="G384" s="732" t="s">
        <v>662</v>
      </c>
      <c r="H384" s="732">
        <v>162180</v>
      </c>
      <c r="I384" s="732">
        <v>162180</v>
      </c>
      <c r="J384" s="732" t="s">
        <v>1323</v>
      </c>
      <c r="K384" s="732" t="s">
        <v>1324</v>
      </c>
      <c r="L384" s="735">
        <v>341</v>
      </c>
      <c r="M384" s="735">
        <v>1</v>
      </c>
      <c r="N384" s="736">
        <v>341</v>
      </c>
    </row>
    <row r="385" spans="1:14" ht="14.45" customHeight="1" x14ac:dyDescent="0.2">
      <c r="A385" s="730" t="s">
        <v>575</v>
      </c>
      <c r="B385" s="731" t="s">
        <v>576</v>
      </c>
      <c r="C385" s="732" t="s">
        <v>595</v>
      </c>
      <c r="D385" s="733" t="s">
        <v>596</v>
      </c>
      <c r="E385" s="734">
        <v>50113013</v>
      </c>
      <c r="F385" s="733" t="s">
        <v>1292</v>
      </c>
      <c r="G385" s="732" t="s">
        <v>662</v>
      </c>
      <c r="H385" s="732">
        <v>162187</v>
      </c>
      <c r="I385" s="732">
        <v>162187</v>
      </c>
      <c r="J385" s="732" t="s">
        <v>1325</v>
      </c>
      <c r="K385" s="732" t="s">
        <v>1326</v>
      </c>
      <c r="L385" s="735">
        <v>692.48800000000006</v>
      </c>
      <c r="M385" s="735">
        <v>10</v>
      </c>
      <c r="N385" s="736">
        <v>6924.880000000001</v>
      </c>
    </row>
    <row r="386" spans="1:14" ht="14.45" customHeight="1" x14ac:dyDescent="0.2">
      <c r="A386" s="730" t="s">
        <v>575</v>
      </c>
      <c r="B386" s="731" t="s">
        <v>576</v>
      </c>
      <c r="C386" s="732" t="s">
        <v>595</v>
      </c>
      <c r="D386" s="733" t="s">
        <v>596</v>
      </c>
      <c r="E386" s="734">
        <v>50113013</v>
      </c>
      <c r="F386" s="733" t="s">
        <v>1292</v>
      </c>
      <c r="G386" s="732" t="s">
        <v>680</v>
      </c>
      <c r="H386" s="732">
        <v>849655</v>
      </c>
      <c r="I386" s="732">
        <v>129836</v>
      </c>
      <c r="J386" s="732" t="s">
        <v>1327</v>
      </c>
      <c r="K386" s="732" t="s">
        <v>1328</v>
      </c>
      <c r="L386" s="735">
        <v>264</v>
      </c>
      <c r="M386" s="735">
        <v>6</v>
      </c>
      <c r="N386" s="736">
        <v>1584</v>
      </c>
    </row>
    <row r="387" spans="1:14" ht="14.45" customHeight="1" x14ac:dyDescent="0.2">
      <c r="A387" s="730" t="s">
        <v>575</v>
      </c>
      <c r="B387" s="731" t="s">
        <v>576</v>
      </c>
      <c r="C387" s="732" t="s">
        <v>595</v>
      </c>
      <c r="D387" s="733" t="s">
        <v>596</v>
      </c>
      <c r="E387" s="734">
        <v>50113013</v>
      </c>
      <c r="F387" s="733" t="s">
        <v>1292</v>
      </c>
      <c r="G387" s="732" t="s">
        <v>662</v>
      </c>
      <c r="H387" s="732">
        <v>218400</v>
      </c>
      <c r="I387" s="732">
        <v>218400</v>
      </c>
      <c r="J387" s="732" t="s">
        <v>1329</v>
      </c>
      <c r="K387" s="732" t="s">
        <v>1330</v>
      </c>
      <c r="L387" s="735">
        <v>682.9207407407406</v>
      </c>
      <c r="M387" s="735">
        <v>27</v>
      </c>
      <c r="N387" s="736">
        <v>18438.859999999997</v>
      </c>
    </row>
    <row r="388" spans="1:14" ht="14.45" customHeight="1" x14ac:dyDescent="0.2">
      <c r="A388" s="730" t="s">
        <v>575</v>
      </c>
      <c r="B388" s="731" t="s">
        <v>576</v>
      </c>
      <c r="C388" s="732" t="s">
        <v>595</v>
      </c>
      <c r="D388" s="733" t="s">
        <v>596</v>
      </c>
      <c r="E388" s="734">
        <v>50113013</v>
      </c>
      <c r="F388" s="733" t="s">
        <v>1292</v>
      </c>
      <c r="G388" s="732" t="s">
        <v>662</v>
      </c>
      <c r="H388" s="732">
        <v>190986</v>
      </c>
      <c r="I388" s="732">
        <v>90986</v>
      </c>
      <c r="J388" s="732" t="s">
        <v>1331</v>
      </c>
      <c r="K388" s="732" t="s">
        <v>1332</v>
      </c>
      <c r="L388" s="735">
        <v>57.150000000000006</v>
      </c>
      <c r="M388" s="735">
        <v>3</v>
      </c>
      <c r="N388" s="736">
        <v>171.45000000000002</v>
      </c>
    </row>
    <row r="389" spans="1:14" ht="14.45" customHeight="1" x14ac:dyDescent="0.2">
      <c r="A389" s="730" t="s">
        <v>575</v>
      </c>
      <c r="B389" s="731" t="s">
        <v>576</v>
      </c>
      <c r="C389" s="732" t="s">
        <v>595</v>
      </c>
      <c r="D389" s="733" t="s">
        <v>596</v>
      </c>
      <c r="E389" s="734">
        <v>50113013</v>
      </c>
      <c r="F389" s="733" t="s">
        <v>1292</v>
      </c>
      <c r="G389" s="732" t="s">
        <v>662</v>
      </c>
      <c r="H389" s="732">
        <v>101066</v>
      </c>
      <c r="I389" s="732">
        <v>1066</v>
      </c>
      <c r="J389" s="732" t="s">
        <v>1333</v>
      </c>
      <c r="K389" s="732" t="s">
        <v>1334</v>
      </c>
      <c r="L389" s="735">
        <v>57.20300000000001</v>
      </c>
      <c r="M389" s="735">
        <v>20</v>
      </c>
      <c r="N389" s="736">
        <v>1144.0600000000002</v>
      </c>
    </row>
    <row r="390" spans="1:14" ht="14.45" customHeight="1" x14ac:dyDescent="0.2">
      <c r="A390" s="730" t="s">
        <v>575</v>
      </c>
      <c r="B390" s="731" t="s">
        <v>576</v>
      </c>
      <c r="C390" s="732" t="s">
        <v>595</v>
      </c>
      <c r="D390" s="733" t="s">
        <v>596</v>
      </c>
      <c r="E390" s="734">
        <v>50113013</v>
      </c>
      <c r="F390" s="733" t="s">
        <v>1292</v>
      </c>
      <c r="G390" s="732" t="s">
        <v>662</v>
      </c>
      <c r="H390" s="732">
        <v>207280</v>
      </c>
      <c r="I390" s="732">
        <v>207280</v>
      </c>
      <c r="J390" s="732" t="s">
        <v>1335</v>
      </c>
      <c r="K390" s="732" t="s">
        <v>1336</v>
      </c>
      <c r="L390" s="735">
        <v>129.86000000000001</v>
      </c>
      <c r="M390" s="735">
        <v>1</v>
      </c>
      <c r="N390" s="736">
        <v>129.86000000000001</v>
      </c>
    </row>
    <row r="391" spans="1:14" ht="14.45" customHeight="1" x14ac:dyDescent="0.2">
      <c r="A391" s="730" t="s">
        <v>575</v>
      </c>
      <c r="B391" s="731" t="s">
        <v>576</v>
      </c>
      <c r="C391" s="732" t="s">
        <v>595</v>
      </c>
      <c r="D391" s="733" t="s">
        <v>596</v>
      </c>
      <c r="E391" s="734">
        <v>50113013</v>
      </c>
      <c r="F391" s="733" t="s">
        <v>1292</v>
      </c>
      <c r="G391" s="732" t="s">
        <v>662</v>
      </c>
      <c r="H391" s="732">
        <v>847476</v>
      </c>
      <c r="I391" s="732">
        <v>112782</v>
      </c>
      <c r="J391" s="732" t="s">
        <v>1337</v>
      </c>
      <c r="K391" s="732" t="s">
        <v>1338</v>
      </c>
      <c r="L391" s="735">
        <v>709.5259615384615</v>
      </c>
      <c r="M391" s="735">
        <v>2.6</v>
      </c>
      <c r="N391" s="736">
        <v>1844.7674999999999</v>
      </c>
    </row>
    <row r="392" spans="1:14" ht="14.45" customHeight="1" x14ac:dyDescent="0.2">
      <c r="A392" s="730" t="s">
        <v>575</v>
      </c>
      <c r="B392" s="731" t="s">
        <v>576</v>
      </c>
      <c r="C392" s="732" t="s">
        <v>595</v>
      </c>
      <c r="D392" s="733" t="s">
        <v>596</v>
      </c>
      <c r="E392" s="734">
        <v>50113013</v>
      </c>
      <c r="F392" s="733" t="s">
        <v>1292</v>
      </c>
      <c r="G392" s="732" t="s">
        <v>662</v>
      </c>
      <c r="H392" s="732">
        <v>394618</v>
      </c>
      <c r="I392" s="732">
        <v>112786</v>
      </c>
      <c r="J392" s="732" t="s">
        <v>1339</v>
      </c>
      <c r="K392" s="732" t="s">
        <v>1340</v>
      </c>
      <c r="L392" s="735">
        <v>328.87800000000004</v>
      </c>
      <c r="M392" s="735">
        <v>1.5</v>
      </c>
      <c r="N392" s="736">
        <v>493.31700000000006</v>
      </c>
    </row>
    <row r="393" spans="1:14" ht="14.45" customHeight="1" x14ac:dyDescent="0.2">
      <c r="A393" s="730" t="s">
        <v>575</v>
      </c>
      <c r="B393" s="731" t="s">
        <v>576</v>
      </c>
      <c r="C393" s="732" t="s">
        <v>595</v>
      </c>
      <c r="D393" s="733" t="s">
        <v>596</v>
      </c>
      <c r="E393" s="734">
        <v>50113013</v>
      </c>
      <c r="F393" s="733" t="s">
        <v>1292</v>
      </c>
      <c r="G393" s="732" t="s">
        <v>662</v>
      </c>
      <c r="H393" s="732">
        <v>96414</v>
      </c>
      <c r="I393" s="732">
        <v>96414</v>
      </c>
      <c r="J393" s="732" t="s">
        <v>1341</v>
      </c>
      <c r="K393" s="732" t="s">
        <v>1342</v>
      </c>
      <c r="L393" s="735">
        <v>58.609999999999992</v>
      </c>
      <c r="M393" s="735">
        <v>2</v>
      </c>
      <c r="N393" s="736">
        <v>117.21999999999998</v>
      </c>
    </row>
    <row r="394" spans="1:14" ht="14.45" customHeight="1" x14ac:dyDescent="0.2">
      <c r="A394" s="730" t="s">
        <v>575</v>
      </c>
      <c r="B394" s="731" t="s">
        <v>576</v>
      </c>
      <c r="C394" s="732" t="s">
        <v>595</v>
      </c>
      <c r="D394" s="733" t="s">
        <v>596</v>
      </c>
      <c r="E394" s="734">
        <v>50113013</v>
      </c>
      <c r="F394" s="733" t="s">
        <v>1292</v>
      </c>
      <c r="G394" s="732" t="s">
        <v>662</v>
      </c>
      <c r="H394" s="732">
        <v>235812</v>
      </c>
      <c r="I394" s="732">
        <v>235812</v>
      </c>
      <c r="J394" s="732" t="s">
        <v>1343</v>
      </c>
      <c r="K394" s="732" t="s">
        <v>1344</v>
      </c>
      <c r="L394" s="735">
        <v>247.61799999999999</v>
      </c>
      <c r="M394" s="735">
        <v>350</v>
      </c>
      <c r="N394" s="736">
        <v>86666.3</v>
      </c>
    </row>
    <row r="395" spans="1:14" ht="14.45" customHeight="1" x14ac:dyDescent="0.2">
      <c r="A395" s="730" t="s">
        <v>575</v>
      </c>
      <c r="B395" s="731" t="s">
        <v>576</v>
      </c>
      <c r="C395" s="732" t="s">
        <v>595</v>
      </c>
      <c r="D395" s="733" t="s">
        <v>596</v>
      </c>
      <c r="E395" s="734">
        <v>50113013</v>
      </c>
      <c r="F395" s="733" t="s">
        <v>1292</v>
      </c>
      <c r="G395" s="732" t="s">
        <v>662</v>
      </c>
      <c r="H395" s="732">
        <v>187199</v>
      </c>
      <c r="I395" s="732">
        <v>87199</v>
      </c>
      <c r="J395" s="732" t="s">
        <v>1345</v>
      </c>
      <c r="K395" s="732" t="s">
        <v>1346</v>
      </c>
      <c r="L395" s="735">
        <v>225.61999999999998</v>
      </c>
      <c r="M395" s="735">
        <v>40</v>
      </c>
      <c r="N395" s="736">
        <v>9024.7999999999993</v>
      </c>
    </row>
    <row r="396" spans="1:14" ht="14.45" customHeight="1" x14ac:dyDescent="0.2">
      <c r="A396" s="730" t="s">
        <v>575</v>
      </c>
      <c r="B396" s="731" t="s">
        <v>576</v>
      </c>
      <c r="C396" s="732" t="s">
        <v>595</v>
      </c>
      <c r="D396" s="733" t="s">
        <v>596</v>
      </c>
      <c r="E396" s="734">
        <v>50113013</v>
      </c>
      <c r="F396" s="733" t="s">
        <v>1292</v>
      </c>
      <c r="G396" s="732" t="s">
        <v>295</v>
      </c>
      <c r="H396" s="732">
        <v>134595</v>
      </c>
      <c r="I396" s="732">
        <v>134595</v>
      </c>
      <c r="J396" s="732" t="s">
        <v>1347</v>
      </c>
      <c r="K396" s="732" t="s">
        <v>1348</v>
      </c>
      <c r="L396" s="735">
        <v>416.78</v>
      </c>
      <c r="M396" s="735">
        <v>15</v>
      </c>
      <c r="N396" s="736">
        <v>6251.7</v>
      </c>
    </row>
    <row r="397" spans="1:14" ht="14.45" customHeight="1" x14ac:dyDescent="0.2">
      <c r="A397" s="730" t="s">
        <v>575</v>
      </c>
      <c r="B397" s="731" t="s">
        <v>576</v>
      </c>
      <c r="C397" s="732" t="s">
        <v>595</v>
      </c>
      <c r="D397" s="733" t="s">
        <v>596</v>
      </c>
      <c r="E397" s="734">
        <v>50113013</v>
      </c>
      <c r="F397" s="733" t="s">
        <v>1292</v>
      </c>
      <c r="G397" s="732" t="s">
        <v>680</v>
      </c>
      <c r="H397" s="732">
        <v>173750</v>
      </c>
      <c r="I397" s="732">
        <v>173750</v>
      </c>
      <c r="J397" s="732" t="s">
        <v>1349</v>
      </c>
      <c r="K397" s="732" t="s">
        <v>1350</v>
      </c>
      <c r="L397" s="735">
        <v>825.0800000000005</v>
      </c>
      <c r="M397" s="735">
        <v>82</v>
      </c>
      <c r="N397" s="736">
        <v>67656.560000000041</v>
      </c>
    </row>
    <row r="398" spans="1:14" ht="14.45" customHeight="1" x14ac:dyDescent="0.2">
      <c r="A398" s="730" t="s">
        <v>575</v>
      </c>
      <c r="B398" s="731" t="s">
        <v>576</v>
      </c>
      <c r="C398" s="732" t="s">
        <v>595</v>
      </c>
      <c r="D398" s="733" t="s">
        <v>596</v>
      </c>
      <c r="E398" s="734">
        <v>50113013</v>
      </c>
      <c r="F398" s="733" t="s">
        <v>1292</v>
      </c>
      <c r="G398" s="732" t="s">
        <v>680</v>
      </c>
      <c r="H398" s="732">
        <v>242332</v>
      </c>
      <c r="I398" s="732">
        <v>242332</v>
      </c>
      <c r="J398" s="732" t="s">
        <v>1351</v>
      </c>
      <c r="K398" s="732" t="s">
        <v>1352</v>
      </c>
      <c r="L398" s="735">
        <v>376.92</v>
      </c>
      <c r="M398" s="735">
        <v>12</v>
      </c>
      <c r="N398" s="736">
        <v>4523.04</v>
      </c>
    </row>
    <row r="399" spans="1:14" ht="14.45" customHeight="1" x14ac:dyDescent="0.2">
      <c r="A399" s="730" t="s">
        <v>575</v>
      </c>
      <c r="B399" s="731" t="s">
        <v>576</v>
      </c>
      <c r="C399" s="732" t="s">
        <v>595</v>
      </c>
      <c r="D399" s="733" t="s">
        <v>596</v>
      </c>
      <c r="E399" s="734">
        <v>50113013</v>
      </c>
      <c r="F399" s="733" t="s">
        <v>1292</v>
      </c>
      <c r="G399" s="732" t="s">
        <v>329</v>
      </c>
      <c r="H399" s="732">
        <v>224407</v>
      </c>
      <c r="I399" s="732">
        <v>224407</v>
      </c>
      <c r="J399" s="732" t="s">
        <v>1351</v>
      </c>
      <c r="K399" s="732" t="s">
        <v>1353</v>
      </c>
      <c r="L399" s="735">
        <v>188.46</v>
      </c>
      <c r="M399" s="735">
        <v>21</v>
      </c>
      <c r="N399" s="736">
        <v>3957.6600000000003</v>
      </c>
    </row>
    <row r="400" spans="1:14" ht="14.45" customHeight="1" x14ac:dyDescent="0.2">
      <c r="A400" s="730" t="s">
        <v>575</v>
      </c>
      <c r="B400" s="731" t="s">
        <v>576</v>
      </c>
      <c r="C400" s="732" t="s">
        <v>595</v>
      </c>
      <c r="D400" s="733" t="s">
        <v>596</v>
      </c>
      <c r="E400" s="734">
        <v>50113013</v>
      </c>
      <c r="F400" s="733" t="s">
        <v>1292</v>
      </c>
      <c r="G400" s="732" t="s">
        <v>329</v>
      </c>
      <c r="H400" s="732">
        <v>203324</v>
      </c>
      <c r="I400" s="732">
        <v>203324</v>
      </c>
      <c r="J400" s="732" t="s">
        <v>1354</v>
      </c>
      <c r="K400" s="732" t="s">
        <v>1355</v>
      </c>
      <c r="L400" s="735">
        <v>7581.09</v>
      </c>
      <c r="M400" s="735">
        <v>1</v>
      </c>
      <c r="N400" s="736">
        <v>7581.09</v>
      </c>
    </row>
    <row r="401" spans="1:14" ht="14.45" customHeight="1" x14ac:dyDescent="0.2">
      <c r="A401" s="730" t="s">
        <v>575</v>
      </c>
      <c r="B401" s="731" t="s">
        <v>576</v>
      </c>
      <c r="C401" s="732" t="s">
        <v>595</v>
      </c>
      <c r="D401" s="733" t="s">
        <v>596</v>
      </c>
      <c r="E401" s="734">
        <v>50113013</v>
      </c>
      <c r="F401" s="733" t="s">
        <v>1292</v>
      </c>
      <c r="G401" s="732" t="s">
        <v>662</v>
      </c>
      <c r="H401" s="732">
        <v>207116</v>
      </c>
      <c r="I401" s="732">
        <v>207116</v>
      </c>
      <c r="J401" s="732" t="s">
        <v>1356</v>
      </c>
      <c r="K401" s="732" t="s">
        <v>1357</v>
      </c>
      <c r="L401" s="735">
        <v>419.09999999999997</v>
      </c>
      <c r="M401" s="735">
        <v>9</v>
      </c>
      <c r="N401" s="736">
        <v>3771.8999999999996</v>
      </c>
    </row>
    <row r="402" spans="1:14" ht="14.45" customHeight="1" x14ac:dyDescent="0.2">
      <c r="A402" s="730" t="s">
        <v>575</v>
      </c>
      <c r="B402" s="731" t="s">
        <v>576</v>
      </c>
      <c r="C402" s="732" t="s">
        <v>595</v>
      </c>
      <c r="D402" s="733" t="s">
        <v>596</v>
      </c>
      <c r="E402" s="734">
        <v>50113013</v>
      </c>
      <c r="F402" s="733" t="s">
        <v>1292</v>
      </c>
      <c r="G402" s="732" t="s">
        <v>662</v>
      </c>
      <c r="H402" s="732">
        <v>101076</v>
      </c>
      <c r="I402" s="732">
        <v>1076</v>
      </c>
      <c r="J402" s="732" t="s">
        <v>1358</v>
      </c>
      <c r="K402" s="732" t="s">
        <v>1068</v>
      </c>
      <c r="L402" s="735">
        <v>78.106666666666655</v>
      </c>
      <c r="M402" s="735">
        <v>15</v>
      </c>
      <c r="N402" s="736">
        <v>1171.5999999999999</v>
      </c>
    </row>
    <row r="403" spans="1:14" ht="14.45" customHeight="1" x14ac:dyDescent="0.2">
      <c r="A403" s="730" t="s">
        <v>575</v>
      </c>
      <c r="B403" s="731" t="s">
        <v>576</v>
      </c>
      <c r="C403" s="732" t="s">
        <v>595</v>
      </c>
      <c r="D403" s="733" t="s">
        <v>596</v>
      </c>
      <c r="E403" s="734">
        <v>50113013</v>
      </c>
      <c r="F403" s="733" t="s">
        <v>1292</v>
      </c>
      <c r="G403" s="732" t="s">
        <v>662</v>
      </c>
      <c r="H403" s="732">
        <v>498890</v>
      </c>
      <c r="I403" s="732">
        <v>9999999</v>
      </c>
      <c r="J403" s="732" t="s">
        <v>1359</v>
      </c>
      <c r="K403" s="732" t="s">
        <v>1360</v>
      </c>
      <c r="L403" s="735">
        <v>2112.0000000000005</v>
      </c>
      <c r="M403" s="735">
        <v>8.34</v>
      </c>
      <c r="N403" s="736">
        <v>17614.080000000002</v>
      </c>
    </row>
    <row r="404" spans="1:14" ht="14.45" customHeight="1" x14ac:dyDescent="0.2">
      <c r="A404" s="730" t="s">
        <v>575</v>
      </c>
      <c r="B404" s="731" t="s">
        <v>576</v>
      </c>
      <c r="C404" s="732" t="s">
        <v>595</v>
      </c>
      <c r="D404" s="733" t="s">
        <v>596</v>
      </c>
      <c r="E404" s="734">
        <v>50113013</v>
      </c>
      <c r="F404" s="733" t="s">
        <v>1292</v>
      </c>
      <c r="G404" s="732" t="s">
        <v>662</v>
      </c>
      <c r="H404" s="732">
        <v>113424</v>
      </c>
      <c r="I404" s="732">
        <v>9999999</v>
      </c>
      <c r="J404" s="732" t="s">
        <v>1361</v>
      </c>
      <c r="K404" s="732" t="s">
        <v>1362</v>
      </c>
      <c r="L404" s="735">
        <v>2393.2599999999998</v>
      </c>
      <c r="M404" s="735">
        <v>14</v>
      </c>
      <c r="N404" s="736">
        <v>33505.64</v>
      </c>
    </row>
    <row r="405" spans="1:14" ht="14.45" customHeight="1" x14ac:dyDescent="0.2">
      <c r="A405" s="730" t="s">
        <v>575</v>
      </c>
      <c r="B405" s="731" t="s">
        <v>576</v>
      </c>
      <c r="C405" s="732" t="s">
        <v>595</v>
      </c>
      <c r="D405" s="733" t="s">
        <v>596</v>
      </c>
      <c r="E405" s="734">
        <v>50113013</v>
      </c>
      <c r="F405" s="733" t="s">
        <v>1292</v>
      </c>
      <c r="G405" s="732" t="s">
        <v>680</v>
      </c>
      <c r="H405" s="732">
        <v>113453</v>
      </c>
      <c r="I405" s="732">
        <v>113453</v>
      </c>
      <c r="J405" s="732" t="s">
        <v>1363</v>
      </c>
      <c r="K405" s="732" t="s">
        <v>1364</v>
      </c>
      <c r="L405" s="735">
        <v>2124.7187499999995</v>
      </c>
      <c r="M405" s="735">
        <v>16</v>
      </c>
      <c r="N405" s="736">
        <v>33995.499999999993</v>
      </c>
    </row>
    <row r="406" spans="1:14" ht="14.45" customHeight="1" x14ac:dyDescent="0.2">
      <c r="A406" s="730" t="s">
        <v>575</v>
      </c>
      <c r="B406" s="731" t="s">
        <v>576</v>
      </c>
      <c r="C406" s="732" t="s">
        <v>595</v>
      </c>
      <c r="D406" s="733" t="s">
        <v>596</v>
      </c>
      <c r="E406" s="734">
        <v>50113013</v>
      </c>
      <c r="F406" s="733" t="s">
        <v>1292</v>
      </c>
      <c r="G406" s="732" t="s">
        <v>329</v>
      </c>
      <c r="H406" s="732">
        <v>201030</v>
      </c>
      <c r="I406" s="732">
        <v>201030</v>
      </c>
      <c r="J406" s="732" t="s">
        <v>1365</v>
      </c>
      <c r="K406" s="732" t="s">
        <v>1366</v>
      </c>
      <c r="L406" s="735">
        <v>33.4</v>
      </c>
      <c r="M406" s="735">
        <v>305</v>
      </c>
      <c r="N406" s="736">
        <v>10187</v>
      </c>
    </row>
    <row r="407" spans="1:14" ht="14.45" customHeight="1" x14ac:dyDescent="0.2">
      <c r="A407" s="730" t="s">
        <v>575</v>
      </c>
      <c r="B407" s="731" t="s">
        <v>576</v>
      </c>
      <c r="C407" s="732" t="s">
        <v>595</v>
      </c>
      <c r="D407" s="733" t="s">
        <v>596</v>
      </c>
      <c r="E407" s="734">
        <v>50113013</v>
      </c>
      <c r="F407" s="733" t="s">
        <v>1292</v>
      </c>
      <c r="G407" s="732" t="s">
        <v>662</v>
      </c>
      <c r="H407" s="732">
        <v>225173</v>
      </c>
      <c r="I407" s="732">
        <v>225173</v>
      </c>
      <c r="J407" s="732" t="s">
        <v>1367</v>
      </c>
      <c r="K407" s="732" t="s">
        <v>1368</v>
      </c>
      <c r="L407" s="735">
        <v>93.27</v>
      </c>
      <c r="M407" s="735">
        <v>2</v>
      </c>
      <c r="N407" s="736">
        <v>186.54</v>
      </c>
    </row>
    <row r="408" spans="1:14" ht="14.45" customHeight="1" x14ac:dyDescent="0.2">
      <c r="A408" s="730" t="s">
        <v>575</v>
      </c>
      <c r="B408" s="731" t="s">
        <v>576</v>
      </c>
      <c r="C408" s="732" t="s">
        <v>595</v>
      </c>
      <c r="D408" s="733" t="s">
        <v>596</v>
      </c>
      <c r="E408" s="734">
        <v>50113013</v>
      </c>
      <c r="F408" s="733" t="s">
        <v>1292</v>
      </c>
      <c r="G408" s="732" t="s">
        <v>680</v>
      </c>
      <c r="H408" s="732">
        <v>126127</v>
      </c>
      <c r="I408" s="732">
        <v>26127</v>
      </c>
      <c r="J408" s="732" t="s">
        <v>1369</v>
      </c>
      <c r="K408" s="732" t="s">
        <v>1370</v>
      </c>
      <c r="L408" s="735">
        <v>2237.7299999999996</v>
      </c>
      <c r="M408" s="735">
        <v>19</v>
      </c>
      <c r="N408" s="736">
        <v>42516.869999999995</v>
      </c>
    </row>
    <row r="409" spans="1:14" ht="14.45" customHeight="1" x14ac:dyDescent="0.2">
      <c r="A409" s="730" t="s">
        <v>575</v>
      </c>
      <c r="B409" s="731" t="s">
        <v>576</v>
      </c>
      <c r="C409" s="732" t="s">
        <v>595</v>
      </c>
      <c r="D409" s="733" t="s">
        <v>596</v>
      </c>
      <c r="E409" s="734">
        <v>50113013</v>
      </c>
      <c r="F409" s="733" t="s">
        <v>1292</v>
      </c>
      <c r="G409" s="732" t="s">
        <v>680</v>
      </c>
      <c r="H409" s="732">
        <v>166269</v>
      </c>
      <c r="I409" s="732">
        <v>166269</v>
      </c>
      <c r="J409" s="732" t="s">
        <v>1371</v>
      </c>
      <c r="K409" s="732" t="s">
        <v>1372</v>
      </c>
      <c r="L409" s="735">
        <v>52.88</v>
      </c>
      <c r="M409" s="735">
        <v>30</v>
      </c>
      <c r="N409" s="736">
        <v>1586.4</v>
      </c>
    </row>
    <row r="410" spans="1:14" ht="14.45" customHeight="1" x14ac:dyDescent="0.2">
      <c r="A410" s="730" t="s">
        <v>575</v>
      </c>
      <c r="B410" s="731" t="s">
        <v>576</v>
      </c>
      <c r="C410" s="732" t="s">
        <v>595</v>
      </c>
      <c r="D410" s="733" t="s">
        <v>596</v>
      </c>
      <c r="E410" s="734">
        <v>50113013</v>
      </c>
      <c r="F410" s="733" t="s">
        <v>1292</v>
      </c>
      <c r="G410" s="732" t="s">
        <v>680</v>
      </c>
      <c r="H410" s="732">
        <v>166265</v>
      </c>
      <c r="I410" s="732">
        <v>166265</v>
      </c>
      <c r="J410" s="732" t="s">
        <v>1373</v>
      </c>
      <c r="K410" s="732" t="s">
        <v>1374</v>
      </c>
      <c r="L410" s="735">
        <v>33.39</v>
      </c>
      <c r="M410" s="735">
        <v>10</v>
      </c>
      <c r="N410" s="736">
        <v>333.9</v>
      </c>
    </row>
    <row r="411" spans="1:14" ht="14.45" customHeight="1" x14ac:dyDescent="0.2">
      <c r="A411" s="730" t="s">
        <v>575</v>
      </c>
      <c r="B411" s="731" t="s">
        <v>576</v>
      </c>
      <c r="C411" s="732" t="s">
        <v>595</v>
      </c>
      <c r="D411" s="733" t="s">
        <v>596</v>
      </c>
      <c r="E411" s="734">
        <v>50113013</v>
      </c>
      <c r="F411" s="733" t="s">
        <v>1292</v>
      </c>
      <c r="G411" s="732" t="s">
        <v>662</v>
      </c>
      <c r="H411" s="732">
        <v>210993</v>
      </c>
      <c r="I411" s="732">
        <v>210993</v>
      </c>
      <c r="J411" s="732" t="s">
        <v>1375</v>
      </c>
      <c r="K411" s="732" t="s">
        <v>1376</v>
      </c>
      <c r="L411" s="735">
        <v>21610.3</v>
      </c>
      <c r="M411" s="735">
        <v>2</v>
      </c>
      <c r="N411" s="736">
        <v>43220.6</v>
      </c>
    </row>
    <row r="412" spans="1:14" ht="14.45" customHeight="1" x14ac:dyDescent="0.2">
      <c r="A412" s="730" t="s">
        <v>575</v>
      </c>
      <c r="B412" s="731" t="s">
        <v>576</v>
      </c>
      <c r="C412" s="732" t="s">
        <v>595</v>
      </c>
      <c r="D412" s="733" t="s">
        <v>596</v>
      </c>
      <c r="E412" s="734">
        <v>50113013</v>
      </c>
      <c r="F412" s="733" t="s">
        <v>1292</v>
      </c>
      <c r="G412" s="732" t="s">
        <v>680</v>
      </c>
      <c r="H412" s="732">
        <v>103708</v>
      </c>
      <c r="I412" s="732">
        <v>3708</v>
      </c>
      <c r="J412" s="732" t="s">
        <v>1377</v>
      </c>
      <c r="K412" s="732" t="s">
        <v>1378</v>
      </c>
      <c r="L412" s="735">
        <v>1134.8800000000001</v>
      </c>
      <c r="M412" s="735">
        <v>4</v>
      </c>
      <c r="N412" s="736">
        <v>4539.5200000000004</v>
      </c>
    </row>
    <row r="413" spans="1:14" ht="14.45" customHeight="1" x14ac:dyDescent="0.2">
      <c r="A413" s="730" t="s">
        <v>575</v>
      </c>
      <c r="B413" s="731" t="s">
        <v>576</v>
      </c>
      <c r="C413" s="732" t="s">
        <v>595</v>
      </c>
      <c r="D413" s="733" t="s">
        <v>596</v>
      </c>
      <c r="E413" s="734">
        <v>50113014</v>
      </c>
      <c r="F413" s="733" t="s">
        <v>1379</v>
      </c>
      <c r="G413" s="732" t="s">
        <v>662</v>
      </c>
      <c r="H413" s="732">
        <v>846731</v>
      </c>
      <c r="I413" s="732">
        <v>137116</v>
      </c>
      <c r="J413" s="732" t="s">
        <v>1380</v>
      </c>
      <c r="K413" s="732" t="s">
        <v>1381</v>
      </c>
      <c r="L413" s="735">
        <v>144.69</v>
      </c>
      <c r="M413" s="735">
        <v>2</v>
      </c>
      <c r="N413" s="736">
        <v>289.38</v>
      </c>
    </row>
    <row r="414" spans="1:14" ht="14.45" customHeight="1" x14ac:dyDescent="0.2">
      <c r="A414" s="730" t="s">
        <v>575</v>
      </c>
      <c r="B414" s="731" t="s">
        <v>576</v>
      </c>
      <c r="C414" s="732" t="s">
        <v>595</v>
      </c>
      <c r="D414" s="733" t="s">
        <v>596</v>
      </c>
      <c r="E414" s="734">
        <v>50113014</v>
      </c>
      <c r="F414" s="733" t="s">
        <v>1379</v>
      </c>
      <c r="G414" s="732" t="s">
        <v>662</v>
      </c>
      <c r="H414" s="732">
        <v>113798</v>
      </c>
      <c r="I414" s="732">
        <v>13798</v>
      </c>
      <c r="J414" s="732" t="s">
        <v>1382</v>
      </c>
      <c r="K414" s="732" t="s">
        <v>1383</v>
      </c>
      <c r="L414" s="735">
        <v>114.44666666666667</v>
      </c>
      <c r="M414" s="735">
        <v>3</v>
      </c>
      <c r="N414" s="736">
        <v>343.34000000000003</v>
      </c>
    </row>
    <row r="415" spans="1:14" ht="14.45" customHeight="1" x14ac:dyDescent="0.2">
      <c r="A415" s="730" t="s">
        <v>575</v>
      </c>
      <c r="B415" s="731" t="s">
        <v>576</v>
      </c>
      <c r="C415" s="732" t="s">
        <v>595</v>
      </c>
      <c r="D415" s="733" t="s">
        <v>596</v>
      </c>
      <c r="E415" s="734">
        <v>50113014</v>
      </c>
      <c r="F415" s="733" t="s">
        <v>1379</v>
      </c>
      <c r="G415" s="732" t="s">
        <v>680</v>
      </c>
      <c r="H415" s="732">
        <v>164407</v>
      </c>
      <c r="I415" s="732">
        <v>164407</v>
      </c>
      <c r="J415" s="732" t="s">
        <v>1384</v>
      </c>
      <c r="K415" s="732" t="s">
        <v>1385</v>
      </c>
      <c r="L415" s="735">
        <v>638.00001062270371</v>
      </c>
      <c r="M415" s="735">
        <v>7</v>
      </c>
      <c r="N415" s="736">
        <v>4466.0000743589262</v>
      </c>
    </row>
    <row r="416" spans="1:14" ht="14.45" customHeight="1" x14ac:dyDescent="0.2">
      <c r="A416" s="730" t="s">
        <v>575</v>
      </c>
      <c r="B416" s="731" t="s">
        <v>576</v>
      </c>
      <c r="C416" s="732" t="s">
        <v>595</v>
      </c>
      <c r="D416" s="733" t="s">
        <v>596</v>
      </c>
      <c r="E416" s="734">
        <v>50113014</v>
      </c>
      <c r="F416" s="733" t="s">
        <v>1379</v>
      </c>
      <c r="G416" s="732" t="s">
        <v>680</v>
      </c>
      <c r="H416" s="732">
        <v>164401</v>
      </c>
      <c r="I416" s="732">
        <v>164401</v>
      </c>
      <c r="J416" s="732" t="s">
        <v>1384</v>
      </c>
      <c r="K416" s="732" t="s">
        <v>1386</v>
      </c>
      <c r="L416" s="735">
        <v>319.00000357494832</v>
      </c>
      <c r="M416" s="735">
        <v>26</v>
      </c>
      <c r="N416" s="736">
        <v>8294.0000929486559</v>
      </c>
    </row>
    <row r="417" spans="1:14" ht="14.45" customHeight="1" x14ac:dyDescent="0.2">
      <c r="A417" s="730" t="s">
        <v>575</v>
      </c>
      <c r="B417" s="731" t="s">
        <v>576</v>
      </c>
      <c r="C417" s="732" t="s">
        <v>595</v>
      </c>
      <c r="D417" s="733" t="s">
        <v>596</v>
      </c>
      <c r="E417" s="734">
        <v>50113014</v>
      </c>
      <c r="F417" s="733" t="s">
        <v>1379</v>
      </c>
      <c r="G417" s="732" t="s">
        <v>662</v>
      </c>
      <c r="H417" s="732">
        <v>129428</v>
      </c>
      <c r="I417" s="732">
        <v>500720</v>
      </c>
      <c r="J417" s="732" t="s">
        <v>1387</v>
      </c>
      <c r="K417" s="732" t="s">
        <v>1388</v>
      </c>
      <c r="L417" s="735">
        <v>3630</v>
      </c>
      <c r="M417" s="735">
        <v>45</v>
      </c>
      <c r="N417" s="736">
        <v>163350</v>
      </c>
    </row>
    <row r="418" spans="1:14" ht="14.45" customHeight="1" x14ac:dyDescent="0.2">
      <c r="A418" s="730" t="s">
        <v>575</v>
      </c>
      <c r="B418" s="731" t="s">
        <v>576</v>
      </c>
      <c r="C418" s="732" t="s">
        <v>595</v>
      </c>
      <c r="D418" s="733" t="s">
        <v>596</v>
      </c>
      <c r="E418" s="734">
        <v>50113014</v>
      </c>
      <c r="F418" s="733" t="s">
        <v>1379</v>
      </c>
      <c r="G418" s="732" t="s">
        <v>662</v>
      </c>
      <c r="H418" s="732">
        <v>126902</v>
      </c>
      <c r="I418" s="732">
        <v>26902</v>
      </c>
      <c r="J418" s="732" t="s">
        <v>1389</v>
      </c>
      <c r="K418" s="732" t="s">
        <v>1390</v>
      </c>
      <c r="L418" s="735">
        <v>333.90999999999997</v>
      </c>
      <c r="M418" s="735">
        <v>20</v>
      </c>
      <c r="N418" s="736">
        <v>6678.1999999999989</v>
      </c>
    </row>
    <row r="419" spans="1:14" ht="14.45" customHeight="1" x14ac:dyDescent="0.2">
      <c r="A419" s="730" t="s">
        <v>575</v>
      </c>
      <c r="B419" s="731" t="s">
        <v>576</v>
      </c>
      <c r="C419" s="732" t="s">
        <v>595</v>
      </c>
      <c r="D419" s="733" t="s">
        <v>596</v>
      </c>
      <c r="E419" s="734">
        <v>50113016</v>
      </c>
      <c r="F419" s="733" t="s">
        <v>1391</v>
      </c>
      <c r="G419" s="732" t="s">
        <v>680</v>
      </c>
      <c r="H419" s="732">
        <v>27921</v>
      </c>
      <c r="I419" s="732">
        <v>27921</v>
      </c>
      <c r="J419" s="732" t="s">
        <v>1392</v>
      </c>
      <c r="K419" s="732" t="s">
        <v>1393</v>
      </c>
      <c r="L419" s="735">
        <v>0</v>
      </c>
      <c r="M419" s="735">
        <v>0</v>
      </c>
      <c r="N419" s="736">
        <v>0</v>
      </c>
    </row>
    <row r="420" spans="1:14" ht="14.45" customHeight="1" x14ac:dyDescent="0.2">
      <c r="A420" s="730" t="s">
        <v>575</v>
      </c>
      <c r="B420" s="731" t="s">
        <v>576</v>
      </c>
      <c r="C420" s="732" t="s">
        <v>619</v>
      </c>
      <c r="D420" s="733" t="s">
        <v>620</v>
      </c>
      <c r="E420" s="734">
        <v>50113001</v>
      </c>
      <c r="F420" s="733" t="s">
        <v>661</v>
      </c>
      <c r="G420" s="732" t="s">
        <v>662</v>
      </c>
      <c r="H420" s="732">
        <v>226195</v>
      </c>
      <c r="I420" s="732">
        <v>226195</v>
      </c>
      <c r="J420" s="732" t="s">
        <v>1394</v>
      </c>
      <c r="K420" s="732" t="s">
        <v>1395</v>
      </c>
      <c r="L420" s="735">
        <v>73.852173913043487</v>
      </c>
      <c r="M420" s="735">
        <v>23</v>
      </c>
      <c r="N420" s="736">
        <v>1698.6000000000001</v>
      </c>
    </row>
    <row r="421" spans="1:14" ht="14.45" customHeight="1" x14ac:dyDescent="0.2">
      <c r="A421" s="730" t="s">
        <v>575</v>
      </c>
      <c r="B421" s="731" t="s">
        <v>576</v>
      </c>
      <c r="C421" s="732" t="s">
        <v>619</v>
      </c>
      <c r="D421" s="733" t="s">
        <v>620</v>
      </c>
      <c r="E421" s="734">
        <v>50113001</v>
      </c>
      <c r="F421" s="733" t="s">
        <v>661</v>
      </c>
      <c r="G421" s="732" t="s">
        <v>662</v>
      </c>
      <c r="H421" s="732">
        <v>846758</v>
      </c>
      <c r="I421" s="732">
        <v>103387</v>
      </c>
      <c r="J421" s="732" t="s">
        <v>699</v>
      </c>
      <c r="K421" s="732" t="s">
        <v>700</v>
      </c>
      <c r="L421" s="735">
        <v>75.515937499999993</v>
      </c>
      <c r="M421" s="735">
        <v>32</v>
      </c>
      <c r="N421" s="736">
        <v>2416.5099999999998</v>
      </c>
    </row>
    <row r="422" spans="1:14" ht="14.45" customHeight="1" x14ac:dyDescent="0.2">
      <c r="A422" s="730" t="s">
        <v>575</v>
      </c>
      <c r="B422" s="731" t="s">
        <v>576</v>
      </c>
      <c r="C422" s="732" t="s">
        <v>619</v>
      </c>
      <c r="D422" s="733" t="s">
        <v>620</v>
      </c>
      <c r="E422" s="734">
        <v>50113001</v>
      </c>
      <c r="F422" s="733" t="s">
        <v>661</v>
      </c>
      <c r="G422" s="732" t="s">
        <v>662</v>
      </c>
      <c r="H422" s="732">
        <v>176064</v>
      </c>
      <c r="I422" s="732">
        <v>76064</v>
      </c>
      <c r="J422" s="732" t="s">
        <v>1396</v>
      </c>
      <c r="K422" s="732" t="s">
        <v>1397</v>
      </c>
      <c r="L422" s="735">
        <v>83.85</v>
      </c>
      <c r="M422" s="735">
        <v>1</v>
      </c>
      <c r="N422" s="736">
        <v>83.85</v>
      </c>
    </row>
    <row r="423" spans="1:14" ht="14.45" customHeight="1" x14ac:dyDescent="0.2">
      <c r="A423" s="730" t="s">
        <v>575</v>
      </c>
      <c r="B423" s="731" t="s">
        <v>576</v>
      </c>
      <c r="C423" s="732" t="s">
        <v>619</v>
      </c>
      <c r="D423" s="733" t="s">
        <v>620</v>
      </c>
      <c r="E423" s="734">
        <v>50113001</v>
      </c>
      <c r="F423" s="733" t="s">
        <v>661</v>
      </c>
      <c r="G423" s="732" t="s">
        <v>662</v>
      </c>
      <c r="H423" s="732">
        <v>197323</v>
      </c>
      <c r="I423" s="732">
        <v>197323</v>
      </c>
      <c r="J423" s="732" t="s">
        <v>1398</v>
      </c>
      <c r="K423" s="732" t="s">
        <v>1399</v>
      </c>
      <c r="L423" s="735">
        <v>1333.6399999999999</v>
      </c>
      <c r="M423" s="735">
        <v>1</v>
      </c>
      <c r="N423" s="736">
        <v>1333.6399999999999</v>
      </c>
    </row>
    <row r="424" spans="1:14" ht="14.45" customHeight="1" x14ac:dyDescent="0.2">
      <c r="A424" s="730" t="s">
        <v>575</v>
      </c>
      <c r="B424" s="731" t="s">
        <v>576</v>
      </c>
      <c r="C424" s="732" t="s">
        <v>619</v>
      </c>
      <c r="D424" s="733" t="s">
        <v>620</v>
      </c>
      <c r="E424" s="734">
        <v>50113001</v>
      </c>
      <c r="F424" s="733" t="s">
        <v>661</v>
      </c>
      <c r="G424" s="732" t="s">
        <v>662</v>
      </c>
      <c r="H424" s="732">
        <v>100362</v>
      </c>
      <c r="I424" s="732">
        <v>362</v>
      </c>
      <c r="J424" s="732" t="s">
        <v>663</v>
      </c>
      <c r="K424" s="732" t="s">
        <v>664</v>
      </c>
      <c r="L424" s="735">
        <v>72.570000000000007</v>
      </c>
      <c r="M424" s="735">
        <v>5</v>
      </c>
      <c r="N424" s="736">
        <v>362.85</v>
      </c>
    </row>
    <row r="425" spans="1:14" ht="14.45" customHeight="1" x14ac:dyDescent="0.2">
      <c r="A425" s="730" t="s">
        <v>575</v>
      </c>
      <c r="B425" s="731" t="s">
        <v>576</v>
      </c>
      <c r="C425" s="732" t="s">
        <v>619</v>
      </c>
      <c r="D425" s="733" t="s">
        <v>620</v>
      </c>
      <c r="E425" s="734">
        <v>50113001</v>
      </c>
      <c r="F425" s="733" t="s">
        <v>661</v>
      </c>
      <c r="G425" s="732" t="s">
        <v>662</v>
      </c>
      <c r="H425" s="732">
        <v>845008</v>
      </c>
      <c r="I425" s="732">
        <v>107806</v>
      </c>
      <c r="J425" s="732" t="s">
        <v>710</v>
      </c>
      <c r="K425" s="732" t="s">
        <v>711</v>
      </c>
      <c r="L425" s="735">
        <v>66.564999999999998</v>
      </c>
      <c r="M425" s="735">
        <v>2</v>
      </c>
      <c r="N425" s="736">
        <v>133.13</v>
      </c>
    </row>
    <row r="426" spans="1:14" ht="14.45" customHeight="1" x14ac:dyDescent="0.2">
      <c r="A426" s="730" t="s">
        <v>575</v>
      </c>
      <c r="B426" s="731" t="s">
        <v>576</v>
      </c>
      <c r="C426" s="732" t="s">
        <v>619</v>
      </c>
      <c r="D426" s="733" t="s">
        <v>620</v>
      </c>
      <c r="E426" s="734">
        <v>50113001</v>
      </c>
      <c r="F426" s="733" t="s">
        <v>661</v>
      </c>
      <c r="G426" s="732" t="s">
        <v>662</v>
      </c>
      <c r="H426" s="732">
        <v>202701</v>
      </c>
      <c r="I426" s="732">
        <v>202701</v>
      </c>
      <c r="J426" s="732" t="s">
        <v>710</v>
      </c>
      <c r="K426" s="732" t="s">
        <v>712</v>
      </c>
      <c r="L426" s="735">
        <v>136.70999999999998</v>
      </c>
      <c r="M426" s="735">
        <v>1</v>
      </c>
      <c r="N426" s="736">
        <v>136.70999999999998</v>
      </c>
    </row>
    <row r="427" spans="1:14" ht="14.45" customHeight="1" x14ac:dyDescent="0.2">
      <c r="A427" s="730" t="s">
        <v>575</v>
      </c>
      <c r="B427" s="731" t="s">
        <v>576</v>
      </c>
      <c r="C427" s="732" t="s">
        <v>619</v>
      </c>
      <c r="D427" s="733" t="s">
        <v>620</v>
      </c>
      <c r="E427" s="734">
        <v>50113001</v>
      </c>
      <c r="F427" s="733" t="s">
        <v>661</v>
      </c>
      <c r="G427" s="732" t="s">
        <v>680</v>
      </c>
      <c r="H427" s="732">
        <v>127263</v>
      </c>
      <c r="I427" s="732">
        <v>127263</v>
      </c>
      <c r="J427" s="732" t="s">
        <v>1400</v>
      </c>
      <c r="K427" s="732" t="s">
        <v>1401</v>
      </c>
      <c r="L427" s="735">
        <v>53.939999999999991</v>
      </c>
      <c r="M427" s="735">
        <v>3</v>
      </c>
      <c r="N427" s="736">
        <v>161.81999999999996</v>
      </c>
    </row>
    <row r="428" spans="1:14" ht="14.45" customHeight="1" x14ac:dyDescent="0.2">
      <c r="A428" s="730" t="s">
        <v>575</v>
      </c>
      <c r="B428" s="731" t="s">
        <v>576</v>
      </c>
      <c r="C428" s="732" t="s">
        <v>619</v>
      </c>
      <c r="D428" s="733" t="s">
        <v>620</v>
      </c>
      <c r="E428" s="734">
        <v>50113001</v>
      </c>
      <c r="F428" s="733" t="s">
        <v>661</v>
      </c>
      <c r="G428" s="732" t="s">
        <v>662</v>
      </c>
      <c r="H428" s="732">
        <v>194916</v>
      </c>
      <c r="I428" s="732">
        <v>94916</v>
      </c>
      <c r="J428" s="732" t="s">
        <v>717</v>
      </c>
      <c r="K428" s="732" t="s">
        <v>718</v>
      </c>
      <c r="L428" s="735">
        <v>84.569999999999979</v>
      </c>
      <c r="M428" s="735">
        <v>3</v>
      </c>
      <c r="N428" s="736">
        <v>253.70999999999995</v>
      </c>
    </row>
    <row r="429" spans="1:14" ht="14.45" customHeight="1" x14ac:dyDescent="0.2">
      <c r="A429" s="730" t="s">
        <v>575</v>
      </c>
      <c r="B429" s="731" t="s">
        <v>576</v>
      </c>
      <c r="C429" s="732" t="s">
        <v>619</v>
      </c>
      <c r="D429" s="733" t="s">
        <v>620</v>
      </c>
      <c r="E429" s="734">
        <v>50113001</v>
      </c>
      <c r="F429" s="733" t="s">
        <v>661</v>
      </c>
      <c r="G429" s="732" t="s">
        <v>662</v>
      </c>
      <c r="H429" s="732">
        <v>194920</v>
      </c>
      <c r="I429" s="732">
        <v>94920</v>
      </c>
      <c r="J429" s="732" t="s">
        <v>1402</v>
      </c>
      <c r="K429" s="732" t="s">
        <v>1403</v>
      </c>
      <c r="L429" s="735">
        <v>73.843846153846158</v>
      </c>
      <c r="M429" s="735">
        <v>13</v>
      </c>
      <c r="N429" s="736">
        <v>959.97</v>
      </c>
    </row>
    <row r="430" spans="1:14" ht="14.45" customHeight="1" x14ac:dyDescent="0.2">
      <c r="A430" s="730" t="s">
        <v>575</v>
      </c>
      <c r="B430" s="731" t="s">
        <v>576</v>
      </c>
      <c r="C430" s="732" t="s">
        <v>619</v>
      </c>
      <c r="D430" s="733" t="s">
        <v>620</v>
      </c>
      <c r="E430" s="734">
        <v>50113001</v>
      </c>
      <c r="F430" s="733" t="s">
        <v>661</v>
      </c>
      <c r="G430" s="732" t="s">
        <v>662</v>
      </c>
      <c r="H430" s="732">
        <v>223855</v>
      </c>
      <c r="I430" s="732">
        <v>223855</v>
      </c>
      <c r="J430" s="732" t="s">
        <v>719</v>
      </c>
      <c r="K430" s="732" t="s">
        <v>720</v>
      </c>
      <c r="L430" s="735">
        <v>165</v>
      </c>
      <c r="M430" s="735">
        <v>2</v>
      </c>
      <c r="N430" s="736">
        <v>330</v>
      </c>
    </row>
    <row r="431" spans="1:14" ht="14.45" customHeight="1" x14ac:dyDescent="0.2">
      <c r="A431" s="730" t="s">
        <v>575</v>
      </c>
      <c r="B431" s="731" t="s">
        <v>576</v>
      </c>
      <c r="C431" s="732" t="s">
        <v>619</v>
      </c>
      <c r="D431" s="733" t="s">
        <v>620</v>
      </c>
      <c r="E431" s="734">
        <v>50113001</v>
      </c>
      <c r="F431" s="733" t="s">
        <v>661</v>
      </c>
      <c r="G431" s="732" t="s">
        <v>662</v>
      </c>
      <c r="H431" s="732">
        <v>845369</v>
      </c>
      <c r="I431" s="732">
        <v>107987</v>
      </c>
      <c r="J431" s="732" t="s">
        <v>721</v>
      </c>
      <c r="K431" s="732" t="s">
        <v>722</v>
      </c>
      <c r="L431" s="735">
        <v>112.17</v>
      </c>
      <c r="M431" s="735">
        <v>1</v>
      </c>
      <c r="N431" s="736">
        <v>112.17</v>
      </c>
    </row>
    <row r="432" spans="1:14" ht="14.45" customHeight="1" x14ac:dyDescent="0.2">
      <c r="A432" s="730" t="s">
        <v>575</v>
      </c>
      <c r="B432" s="731" t="s">
        <v>576</v>
      </c>
      <c r="C432" s="732" t="s">
        <v>619</v>
      </c>
      <c r="D432" s="733" t="s">
        <v>620</v>
      </c>
      <c r="E432" s="734">
        <v>50113001</v>
      </c>
      <c r="F432" s="733" t="s">
        <v>661</v>
      </c>
      <c r="G432" s="732" t="s">
        <v>662</v>
      </c>
      <c r="H432" s="732">
        <v>235897</v>
      </c>
      <c r="I432" s="732">
        <v>235897</v>
      </c>
      <c r="J432" s="732" t="s">
        <v>1404</v>
      </c>
      <c r="K432" s="732" t="s">
        <v>1405</v>
      </c>
      <c r="L432" s="735">
        <v>63.470000000000006</v>
      </c>
      <c r="M432" s="735">
        <v>1</v>
      </c>
      <c r="N432" s="736">
        <v>63.470000000000006</v>
      </c>
    </row>
    <row r="433" spans="1:14" ht="14.45" customHeight="1" x14ac:dyDescent="0.2">
      <c r="A433" s="730" t="s">
        <v>575</v>
      </c>
      <c r="B433" s="731" t="s">
        <v>576</v>
      </c>
      <c r="C433" s="732" t="s">
        <v>619</v>
      </c>
      <c r="D433" s="733" t="s">
        <v>620</v>
      </c>
      <c r="E433" s="734">
        <v>50113001</v>
      </c>
      <c r="F433" s="733" t="s">
        <v>661</v>
      </c>
      <c r="G433" s="732" t="s">
        <v>662</v>
      </c>
      <c r="H433" s="732">
        <v>207931</v>
      </c>
      <c r="I433" s="732">
        <v>207931</v>
      </c>
      <c r="J433" s="732" t="s">
        <v>723</v>
      </c>
      <c r="K433" s="732" t="s">
        <v>724</v>
      </c>
      <c r="L433" s="735">
        <v>27.301052631578944</v>
      </c>
      <c r="M433" s="735">
        <v>19</v>
      </c>
      <c r="N433" s="736">
        <v>518.71999999999991</v>
      </c>
    </row>
    <row r="434" spans="1:14" ht="14.45" customHeight="1" x14ac:dyDescent="0.2">
      <c r="A434" s="730" t="s">
        <v>575</v>
      </c>
      <c r="B434" s="731" t="s">
        <v>576</v>
      </c>
      <c r="C434" s="732" t="s">
        <v>619</v>
      </c>
      <c r="D434" s="733" t="s">
        <v>620</v>
      </c>
      <c r="E434" s="734">
        <v>50113001</v>
      </c>
      <c r="F434" s="733" t="s">
        <v>661</v>
      </c>
      <c r="G434" s="732" t="s">
        <v>662</v>
      </c>
      <c r="H434" s="732">
        <v>196610</v>
      </c>
      <c r="I434" s="732">
        <v>96610</v>
      </c>
      <c r="J434" s="732" t="s">
        <v>1406</v>
      </c>
      <c r="K434" s="732" t="s">
        <v>1407</v>
      </c>
      <c r="L434" s="735">
        <v>51.764953271028041</v>
      </c>
      <c r="M434" s="735">
        <v>107</v>
      </c>
      <c r="N434" s="736">
        <v>5538.85</v>
      </c>
    </row>
    <row r="435" spans="1:14" ht="14.45" customHeight="1" x14ac:dyDescent="0.2">
      <c r="A435" s="730" t="s">
        <v>575</v>
      </c>
      <c r="B435" s="731" t="s">
        <v>576</v>
      </c>
      <c r="C435" s="732" t="s">
        <v>619</v>
      </c>
      <c r="D435" s="733" t="s">
        <v>620</v>
      </c>
      <c r="E435" s="734">
        <v>50113001</v>
      </c>
      <c r="F435" s="733" t="s">
        <v>661</v>
      </c>
      <c r="G435" s="732" t="s">
        <v>662</v>
      </c>
      <c r="H435" s="732">
        <v>844193</v>
      </c>
      <c r="I435" s="732">
        <v>0</v>
      </c>
      <c r="J435" s="732" t="s">
        <v>1408</v>
      </c>
      <c r="K435" s="732" t="s">
        <v>1409</v>
      </c>
      <c r="L435" s="735">
        <v>38.549999383076141</v>
      </c>
      <c r="M435" s="735">
        <v>9</v>
      </c>
      <c r="N435" s="736">
        <v>346.9499944476853</v>
      </c>
    </row>
    <row r="436" spans="1:14" ht="14.45" customHeight="1" x14ac:dyDescent="0.2">
      <c r="A436" s="730" t="s">
        <v>575</v>
      </c>
      <c r="B436" s="731" t="s">
        <v>576</v>
      </c>
      <c r="C436" s="732" t="s">
        <v>619</v>
      </c>
      <c r="D436" s="733" t="s">
        <v>620</v>
      </c>
      <c r="E436" s="734">
        <v>50113001</v>
      </c>
      <c r="F436" s="733" t="s">
        <v>661</v>
      </c>
      <c r="G436" s="732" t="s">
        <v>662</v>
      </c>
      <c r="H436" s="732">
        <v>110555</v>
      </c>
      <c r="I436" s="732">
        <v>10555</v>
      </c>
      <c r="J436" s="732" t="s">
        <v>729</v>
      </c>
      <c r="K436" s="732" t="s">
        <v>731</v>
      </c>
      <c r="L436" s="735">
        <v>261.79058823529408</v>
      </c>
      <c r="M436" s="735">
        <v>17</v>
      </c>
      <c r="N436" s="736">
        <v>4450.4399999999996</v>
      </c>
    </row>
    <row r="437" spans="1:14" ht="14.45" customHeight="1" x14ac:dyDescent="0.2">
      <c r="A437" s="730" t="s">
        <v>575</v>
      </c>
      <c r="B437" s="731" t="s">
        <v>576</v>
      </c>
      <c r="C437" s="732" t="s">
        <v>619</v>
      </c>
      <c r="D437" s="733" t="s">
        <v>620</v>
      </c>
      <c r="E437" s="734">
        <v>50113001</v>
      </c>
      <c r="F437" s="733" t="s">
        <v>661</v>
      </c>
      <c r="G437" s="732" t="s">
        <v>662</v>
      </c>
      <c r="H437" s="732">
        <v>173394</v>
      </c>
      <c r="I437" s="732">
        <v>173394</v>
      </c>
      <c r="J437" s="732" t="s">
        <v>736</v>
      </c>
      <c r="K437" s="732" t="s">
        <v>737</v>
      </c>
      <c r="L437" s="735">
        <v>423.71999999999997</v>
      </c>
      <c r="M437" s="735">
        <v>2</v>
      </c>
      <c r="N437" s="736">
        <v>847.43999999999994</v>
      </c>
    </row>
    <row r="438" spans="1:14" ht="14.45" customHeight="1" x14ac:dyDescent="0.2">
      <c r="A438" s="730" t="s">
        <v>575</v>
      </c>
      <c r="B438" s="731" t="s">
        <v>576</v>
      </c>
      <c r="C438" s="732" t="s">
        <v>619</v>
      </c>
      <c r="D438" s="733" t="s">
        <v>620</v>
      </c>
      <c r="E438" s="734">
        <v>50113001</v>
      </c>
      <c r="F438" s="733" t="s">
        <v>661</v>
      </c>
      <c r="G438" s="732" t="s">
        <v>662</v>
      </c>
      <c r="H438" s="732">
        <v>148888</v>
      </c>
      <c r="I438" s="732">
        <v>48888</v>
      </c>
      <c r="J438" s="732" t="s">
        <v>1410</v>
      </c>
      <c r="K438" s="732" t="s">
        <v>1411</v>
      </c>
      <c r="L438" s="735">
        <v>64.44</v>
      </c>
      <c r="M438" s="735">
        <v>1</v>
      </c>
      <c r="N438" s="736">
        <v>64.44</v>
      </c>
    </row>
    <row r="439" spans="1:14" ht="14.45" customHeight="1" x14ac:dyDescent="0.2">
      <c r="A439" s="730" t="s">
        <v>575</v>
      </c>
      <c r="B439" s="731" t="s">
        <v>576</v>
      </c>
      <c r="C439" s="732" t="s">
        <v>619</v>
      </c>
      <c r="D439" s="733" t="s">
        <v>620</v>
      </c>
      <c r="E439" s="734">
        <v>50113001</v>
      </c>
      <c r="F439" s="733" t="s">
        <v>661</v>
      </c>
      <c r="G439" s="732" t="s">
        <v>662</v>
      </c>
      <c r="H439" s="732">
        <v>192351</v>
      </c>
      <c r="I439" s="732">
        <v>92351</v>
      </c>
      <c r="J439" s="732" t="s">
        <v>1412</v>
      </c>
      <c r="K439" s="732" t="s">
        <v>1413</v>
      </c>
      <c r="L439" s="735">
        <v>86.219999999999985</v>
      </c>
      <c r="M439" s="735">
        <v>57</v>
      </c>
      <c r="N439" s="736">
        <v>4914.5399999999991</v>
      </c>
    </row>
    <row r="440" spans="1:14" ht="14.45" customHeight="1" x14ac:dyDescent="0.2">
      <c r="A440" s="730" t="s">
        <v>575</v>
      </c>
      <c r="B440" s="731" t="s">
        <v>576</v>
      </c>
      <c r="C440" s="732" t="s">
        <v>619</v>
      </c>
      <c r="D440" s="733" t="s">
        <v>620</v>
      </c>
      <c r="E440" s="734">
        <v>50113001</v>
      </c>
      <c r="F440" s="733" t="s">
        <v>661</v>
      </c>
      <c r="G440" s="732" t="s">
        <v>662</v>
      </c>
      <c r="H440" s="732">
        <v>132992</v>
      </c>
      <c r="I440" s="732">
        <v>32992</v>
      </c>
      <c r="J440" s="732" t="s">
        <v>1414</v>
      </c>
      <c r="K440" s="732" t="s">
        <v>1415</v>
      </c>
      <c r="L440" s="735">
        <v>108.39</v>
      </c>
      <c r="M440" s="735">
        <v>1</v>
      </c>
      <c r="N440" s="736">
        <v>108.39</v>
      </c>
    </row>
    <row r="441" spans="1:14" ht="14.45" customHeight="1" x14ac:dyDescent="0.2">
      <c r="A441" s="730" t="s">
        <v>575</v>
      </c>
      <c r="B441" s="731" t="s">
        <v>576</v>
      </c>
      <c r="C441" s="732" t="s">
        <v>619</v>
      </c>
      <c r="D441" s="733" t="s">
        <v>620</v>
      </c>
      <c r="E441" s="734">
        <v>50113001</v>
      </c>
      <c r="F441" s="733" t="s">
        <v>661</v>
      </c>
      <c r="G441" s="732" t="s">
        <v>662</v>
      </c>
      <c r="H441" s="732">
        <v>140274</v>
      </c>
      <c r="I441" s="732">
        <v>40274</v>
      </c>
      <c r="J441" s="732" t="s">
        <v>744</v>
      </c>
      <c r="K441" s="732" t="s">
        <v>1416</v>
      </c>
      <c r="L441" s="735">
        <v>87.470000000000013</v>
      </c>
      <c r="M441" s="735">
        <v>19</v>
      </c>
      <c r="N441" s="736">
        <v>1661.9300000000003</v>
      </c>
    </row>
    <row r="442" spans="1:14" ht="14.45" customHeight="1" x14ac:dyDescent="0.2">
      <c r="A442" s="730" t="s">
        <v>575</v>
      </c>
      <c r="B442" s="731" t="s">
        <v>576</v>
      </c>
      <c r="C442" s="732" t="s">
        <v>619</v>
      </c>
      <c r="D442" s="733" t="s">
        <v>620</v>
      </c>
      <c r="E442" s="734">
        <v>50113001</v>
      </c>
      <c r="F442" s="733" t="s">
        <v>661</v>
      </c>
      <c r="G442" s="732" t="s">
        <v>662</v>
      </c>
      <c r="H442" s="732">
        <v>140275</v>
      </c>
      <c r="I442" s="732">
        <v>40275</v>
      </c>
      <c r="J442" s="732" t="s">
        <v>744</v>
      </c>
      <c r="K442" s="732" t="s">
        <v>745</v>
      </c>
      <c r="L442" s="735">
        <v>149.24000000000004</v>
      </c>
      <c r="M442" s="735">
        <v>27</v>
      </c>
      <c r="N442" s="736">
        <v>4029.4800000000014</v>
      </c>
    </row>
    <row r="443" spans="1:14" ht="14.45" customHeight="1" x14ac:dyDescent="0.2">
      <c r="A443" s="730" t="s">
        <v>575</v>
      </c>
      <c r="B443" s="731" t="s">
        <v>576</v>
      </c>
      <c r="C443" s="732" t="s">
        <v>619</v>
      </c>
      <c r="D443" s="733" t="s">
        <v>620</v>
      </c>
      <c r="E443" s="734">
        <v>50113001</v>
      </c>
      <c r="F443" s="733" t="s">
        <v>661</v>
      </c>
      <c r="G443" s="732" t="s">
        <v>662</v>
      </c>
      <c r="H443" s="732">
        <v>89227</v>
      </c>
      <c r="I443" s="732">
        <v>89227</v>
      </c>
      <c r="J443" s="732" t="s">
        <v>1417</v>
      </c>
      <c r="K443" s="732" t="s">
        <v>1418</v>
      </c>
      <c r="L443" s="735">
        <v>118.88</v>
      </c>
      <c r="M443" s="735">
        <v>4</v>
      </c>
      <c r="N443" s="736">
        <v>475.52</v>
      </c>
    </row>
    <row r="444" spans="1:14" ht="14.45" customHeight="1" x14ac:dyDescent="0.2">
      <c r="A444" s="730" t="s">
        <v>575</v>
      </c>
      <c r="B444" s="731" t="s">
        <v>576</v>
      </c>
      <c r="C444" s="732" t="s">
        <v>619</v>
      </c>
      <c r="D444" s="733" t="s">
        <v>620</v>
      </c>
      <c r="E444" s="734">
        <v>50113001</v>
      </c>
      <c r="F444" s="733" t="s">
        <v>661</v>
      </c>
      <c r="G444" s="732" t="s">
        <v>662</v>
      </c>
      <c r="H444" s="732">
        <v>215402</v>
      </c>
      <c r="I444" s="732">
        <v>215402</v>
      </c>
      <c r="J444" s="732" t="s">
        <v>1419</v>
      </c>
      <c r="K444" s="732" t="s">
        <v>1420</v>
      </c>
      <c r="L444" s="735">
        <v>270.59000000000003</v>
      </c>
      <c r="M444" s="735">
        <v>1</v>
      </c>
      <c r="N444" s="736">
        <v>270.59000000000003</v>
      </c>
    </row>
    <row r="445" spans="1:14" ht="14.45" customHeight="1" x14ac:dyDescent="0.2">
      <c r="A445" s="730" t="s">
        <v>575</v>
      </c>
      <c r="B445" s="731" t="s">
        <v>576</v>
      </c>
      <c r="C445" s="732" t="s">
        <v>619</v>
      </c>
      <c r="D445" s="733" t="s">
        <v>620</v>
      </c>
      <c r="E445" s="734">
        <v>50113001</v>
      </c>
      <c r="F445" s="733" t="s">
        <v>661</v>
      </c>
      <c r="G445" s="732" t="s">
        <v>662</v>
      </c>
      <c r="H445" s="732">
        <v>176496</v>
      </c>
      <c r="I445" s="732">
        <v>76496</v>
      </c>
      <c r="J445" s="732" t="s">
        <v>746</v>
      </c>
      <c r="K445" s="732" t="s">
        <v>747</v>
      </c>
      <c r="L445" s="735">
        <v>125.43</v>
      </c>
      <c r="M445" s="735">
        <v>83</v>
      </c>
      <c r="N445" s="736">
        <v>10410.69</v>
      </c>
    </row>
    <row r="446" spans="1:14" ht="14.45" customHeight="1" x14ac:dyDescent="0.2">
      <c r="A446" s="730" t="s">
        <v>575</v>
      </c>
      <c r="B446" s="731" t="s">
        <v>576</v>
      </c>
      <c r="C446" s="732" t="s">
        <v>619</v>
      </c>
      <c r="D446" s="733" t="s">
        <v>620</v>
      </c>
      <c r="E446" s="734">
        <v>50113001</v>
      </c>
      <c r="F446" s="733" t="s">
        <v>661</v>
      </c>
      <c r="G446" s="732" t="s">
        <v>662</v>
      </c>
      <c r="H446" s="732">
        <v>162317</v>
      </c>
      <c r="I446" s="732">
        <v>62317</v>
      </c>
      <c r="J446" s="732" t="s">
        <v>750</v>
      </c>
      <c r="K446" s="732" t="s">
        <v>751</v>
      </c>
      <c r="L446" s="735">
        <v>286</v>
      </c>
      <c r="M446" s="735">
        <v>1</v>
      </c>
      <c r="N446" s="736">
        <v>286</v>
      </c>
    </row>
    <row r="447" spans="1:14" ht="14.45" customHeight="1" x14ac:dyDescent="0.2">
      <c r="A447" s="730" t="s">
        <v>575</v>
      </c>
      <c r="B447" s="731" t="s">
        <v>576</v>
      </c>
      <c r="C447" s="732" t="s">
        <v>619</v>
      </c>
      <c r="D447" s="733" t="s">
        <v>620</v>
      </c>
      <c r="E447" s="734">
        <v>50113001</v>
      </c>
      <c r="F447" s="733" t="s">
        <v>661</v>
      </c>
      <c r="G447" s="732" t="s">
        <v>680</v>
      </c>
      <c r="H447" s="732">
        <v>231703</v>
      </c>
      <c r="I447" s="732">
        <v>231703</v>
      </c>
      <c r="J447" s="732" t="s">
        <v>752</v>
      </c>
      <c r="K447" s="732" t="s">
        <v>753</v>
      </c>
      <c r="L447" s="735">
        <v>88.340000000000018</v>
      </c>
      <c r="M447" s="735">
        <v>2</v>
      </c>
      <c r="N447" s="736">
        <v>176.68000000000004</v>
      </c>
    </row>
    <row r="448" spans="1:14" ht="14.45" customHeight="1" x14ac:dyDescent="0.2">
      <c r="A448" s="730" t="s">
        <v>575</v>
      </c>
      <c r="B448" s="731" t="s">
        <v>576</v>
      </c>
      <c r="C448" s="732" t="s">
        <v>619</v>
      </c>
      <c r="D448" s="733" t="s">
        <v>620</v>
      </c>
      <c r="E448" s="734">
        <v>50113001</v>
      </c>
      <c r="F448" s="733" t="s">
        <v>661</v>
      </c>
      <c r="G448" s="732" t="s">
        <v>680</v>
      </c>
      <c r="H448" s="732">
        <v>231695</v>
      </c>
      <c r="I448" s="732">
        <v>231695</v>
      </c>
      <c r="J448" s="732" t="s">
        <v>1421</v>
      </c>
      <c r="K448" s="732" t="s">
        <v>1422</v>
      </c>
      <c r="L448" s="735">
        <v>125.7</v>
      </c>
      <c r="M448" s="735">
        <v>2</v>
      </c>
      <c r="N448" s="736">
        <v>251.4</v>
      </c>
    </row>
    <row r="449" spans="1:14" ht="14.45" customHeight="1" x14ac:dyDescent="0.2">
      <c r="A449" s="730" t="s">
        <v>575</v>
      </c>
      <c r="B449" s="731" t="s">
        <v>576</v>
      </c>
      <c r="C449" s="732" t="s">
        <v>619</v>
      </c>
      <c r="D449" s="733" t="s">
        <v>620</v>
      </c>
      <c r="E449" s="734">
        <v>50113001</v>
      </c>
      <c r="F449" s="733" t="s">
        <v>661</v>
      </c>
      <c r="G449" s="732" t="s">
        <v>680</v>
      </c>
      <c r="H449" s="732">
        <v>231702</v>
      </c>
      <c r="I449" s="732">
        <v>231702</v>
      </c>
      <c r="J449" s="732" t="s">
        <v>1421</v>
      </c>
      <c r="K449" s="732" t="s">
        <v>1423</v>
      </c>
      <c r="L449" s="735">
        <v>249.58999999999995</v>
      </c>
      <c r="M449" s="735">
        <v>1</v>
      </c>
      <c r="N449" s="736">
        <v>249.58999999999995</v>
      </c>
    </row>
    <row r="450" spans="1:14" ht="14.45" customHeight="1" x14ac:dyDescent="0.2">
      <c r="A450" s="730" t="s">
        <v>575</v>
      </c>
      <c r="B450" s="731" t="s">
        <v>576</v>
      </c>
      <c r="C450" s="732" t="s">
        <v>619</v>
      </c>
      <c r="D450" s="733" t="s">
        <v>620</v>
      </c>
      <c r="E450" s="734">
        <v>50113001</v>
      </c>
      <c r="F450" s="733" t="s">
        <v>661</v>
      </c>
      <c r="G450" s="732" t="s">
        <v>680</v>
      </c>
      <c r="H450" s="732">
        <v>231696</v>
      </c>
      <c r="I450" s="732">
        <v>231696</v>
      </c>
      <c r="J450" s="732" t="s">
        <v>1421</v>
      </c>
      <c r="K450" s="732" t="s">
        <v>1424</v>
      </c>
      <c r="L450" s="735">
        <v>207.23000000000002</v>
      </c>
      <c r="M450" s="735">
        <v>4</v>
      </c>
      <c r="N450" s="736">
        <v>828.92000000000007</v>
      </c>
    </row>
    <row r="451" spans="1:14" ht="14.45" customHeight="1" x14ac:dyDescent="0.2">
      <c r="A451" s="730" t="s">
        <v>575</v>
      </c>
      <c r="B451" s="731" t="s">
        <v>576</v>
      </c>
      <c r="C451" s="732" t="s">
        <v>619</v>
      </c>
      <c r="D451" s="733" t="s">
        <v>620</v>
      </c>
      <c r="E451" s="734">
        <v>50113001</v>
      </c>
      <c r="F451" s="733" t="s">
        <v>661</v>
      </c>
      <c r="G451" s="732" t="s">
        <v>680</v>
      </c>
      <c r="H451" s="732">
        <v>231701</v>
      </c>
      <c r="I451" s="732">
        <v>231701</v>
      </c>
      <c r="J451" s="732" t="s">
        <v>1421</v>
      </c>
      <c r="K451" s="732" t="s">
        <v>1425</v>
      </c>
      <c r="L451" s="735">
        <v>99.730000000000032</v>
      </c>
      <c r="M451" s="735">
        <v>1</v>
      </c>
      <c r="N451" s="736">
        <v>99.730000000000032</v>
      </c>
    </row>
    <row r="452" spans="1:14" ht="14.45" customHeight="1" x14ac:dyDescent="0.2">
      <c r="A452" s="730" t="s">
        <v>575</v>
      </c>
      <c r="B452" s="731" t="s">
        <v>576</v>
      </c>
      <c r="C452" s="732" t="s">
        <v>619</v>
      </c>
      <c r="D452" s="733" t="s">
        <v>620</v>
      </c>
      <c r="E452" s="734">
        <v>50113001</v>
      </c>
      <c r="F452" s="733" t="s">
        <v>661</v>
      </c>
      <c r="G452" s="732" t="s">
        <v>680</v>
      </c>
      <c r="H452" s="732">
        <v>231691</v>
      </c>
      <c r="I452" s="732">
        <v>231691</v>
      </c>
      <c r="J452" s="732" t="s">
        <v>1426</v>
      </c>
      <c r="K452" s="732" t="s">
        <v>1427</v>
      </c>
      <c r="L452" s="735">
        <v>101.63999999999999</v>
      </c>
      <c r="M452" s="735">
        <v>2</v>
      </c>
      <c r="N452" s="736">
        <v>203.27999999999997</v>
      </c>
    </row>
    <row r="453" spans="1:14" ht="14.45" customHeight="1" x14ac:dyDescent="0.2">
      <c r="A453" s="730" t="s">
        <v>575</v>
      </c>
      <c r="B453" s="731" t="s">
        <v>576</v>
      </c>
      <c r="C453" s="732" t="s">
        <v>619</v>
      </c>
      <c r="D453" s="733" t="s">
        <v>620</v>
      </c>
      <c r="E453" s="734">
        <v>50113001</v>
      </c>
      <c r="F453" s="733" t="s">
        <v>661</v>
      </c>
      <c r="G453" s="732" t="s">
        <v>662</v>
      </c>
      <c r="H453" s="732">
        <v>225141</v>
      </c>
      <c r="I453" s="732">
        <v>225141</v>
      </c>
      <c r="J453" s="732" t="s">
        <v>1428</v>
      </c>
      <c r="K453" s="732" t="s">
        <v>1429</v>
      </c>
      <c r="L453" s="735">
        <v>70.02</v>
      </c>
      <c r="M453" s="735">
        <v>3</v>
      </c>
      <c r="N453" s="736">
        <v>210.06</v>
      </c>
    </row>
    <row r="454" spans="1:14" ht="14.45" customHeight="1" x14ac:dyDescent="0.2">
      <c r="A454" s="730" t="s">
        <v>575</v>
      </c>
      <c r="B454" s="731" t="s">
        <v>576</v>
      </c>
      <c r="C454" s="732" t="s">
        <v>619</v>
      </c>
      <c r="D454" s="733" t="s">
        <v>620</v>
      </c>
      <c r="E454" s="734">
        <v>50113001</v>
      </c>
      <c r="F454" s="733" t="s">
        <v>661</v>
      </c>
      <c r="G454" s="732" t="s">
        <v>662</v>
      </c>
      <c r="H454" s="732">
        <v>191730</v>
      </c>
      <c r="I454" s="732">
        <v>191730</v>
      </c>
      <c r="J454" s="732" t="s">
        <v>756</v>
      </c>
      <c r="K454" s="732" t="s">
        <v>757</v>
      </c>
      <c r="L454" s="735">
        <v>227.70000000000002</v>
      </c>
      <c r="M454" s="735">
        <v>7</v>
      </c>
      <c r="N454" s="736">
        <v>1593.9</v>
      </c>
    </row>
    <row r="455" spans="1:14" ht="14.45" customHeight="1" x14ac:dyDescent="0.2">
      <c r="A455" s="730" t="s">
        <v>575</v>
      </c>
      <c r="B455" s="731" t="s">
        <v>576</v>
      </c>
      <c r="C455" s="732" t="s">
        <v>619</v>
      </c>
      <c r="D455" s="733" t="s">
        <v>620</v>
      </c>
      <c r="E455" s="734">
        <v>50113001</v>
      </c>
      <c r="F455" s="733" t="s">
        <v>661</v>
      </c>
      <c r="G455" s="732" t="s">
        <v>662</v>
      </c>
      <c r="H455" s="732">
        <v>191729</v>
      </c>
      <c r="I455" s="732">
        <v>191729</v>
      </c>
      <c r="J455" s="732" t="s">
        <v>756</v>
      </c>
      <c r="K455" s="732" t="s">
        <v>758</v>
      </c>
      <c r="L455" s="735">
        <v>91.840000000000018</v>
      </c>
      <c r="M455" s="735">
        <v>32</v>
      </c>
      <c r="N455" s="736">
        <v>2938.8800000000006</v>
      </c>
    </row>
    <row r="456" spans="1:14" ht="14.45" customHeight="1" x14ac:dyDescent="0.2">
      <c r="A456" s="730" t="s">
        <v>575</v>
      </c>
      <c r="B456" s="731" t="s">
        <v>576</v>
      </c>
      <c r="C456" s="732" t="s">
        <v>619</v>
      </c>
      <c r="D456" s="733" t="s">
        <v>620</v>
      </c>
      <c r="E456" s="734">
        <v>50113001</v>
      </c>
      <c r="F456" s="733" t="s">
        <v>661</v>
      </c>
      <c r="G456" s="732" t="s">
        <v>662</v>
      </c>
      <c r="H456" s="732">
        <v>993603</v>
      </c>
      <c r="I456" s="732">
        <v>0</v>
      </c>
      <c r="J456" s="732" t="s">
        <v>759</v>
      </c>
      <c r="K456" s="732" t="s">
        <v>329</v>
      </c>
      <c r="L456" s="735">
        <v>219.96421052631581</v>
      </c>
      <c r="M456" s="735">
        <v>19</v>
      </c>
      <c r="N456" s="736">
        <v>4179.3200000000006</v>
      </c>
    </row>
    <row r="457" spans="1:14" ht="14.45" customHeight="1" x14ac:dyDescent="0.2">
      <c r="A457" s="730" t="s">
        <v>575</v>
      </c>
      <c r="B457" s="731" t="s">
        <v>576</v>
      </c>
      <c r="C457" s="732" t="s">
        <v>619</v>
      </c>
      <c r="D457" s="733" t="s">
        <v>620</v>
      </c>
      <c r="E457" s="734">
        <v>50113001</v>
      </c>
      <c r="F457" s="733" t="s">
        <v>661</v>
      </c>
      <c r="G457" s="732" t="s">
        <v>329</v>
      </c>
      <c r="H457" s="732">
        <v>241307</v>
      </c>
      <c r="I457" s="732">
        <v>241307</v>
      </c>
      <c r="J457" s="732" t="s">
        <v>1430</v>
      </c>
      <c r="K457" s="732" t="s">
        <v>1431</v>
      </c>
      <c r="L457" s="735">
        <v>103.24666666666667</v>
      </c>
      <c r="M457" s="735">
        <v>6</v>
      </c>
      <c r="N457" s="736">
        <v>619.48</v>
      </c>
    </row>
    <row r="458" spans="1:14" ht="14.45" customHeight="1" x14ac:dyDescent="0.2">
      <c r="A458" s="730" t="s">
        <v>575</v>
      </c>
      <c r="B458" s="731" t="s">
        <v>576</v>
      </c>
      <c r="C458" s="732" t="s">
        <v>619</v>
      </c>
      <c r="D458" s="733" t="s">
        <v>620</v>
      </c>
      <c r="E458" s="734">
        <v>50113001</v>
      </c>
      <c r="F458" s="733" t="s">
        <v>661</v>
      </c>
      <c r="G458" s="732" t="s">
        <v>680</v>
      </c>
      <c r="H458" s="732">
        <v>233600</v>
      </c>
      <c r="I458" s="732">
        <v>233600</v>
      </c>
      <c r="J458" s="732" t="s">
        <v>762</v>
      </c>
      <c r="K458" s="732" t="s">
        <v>763</v>
      </c>
      <c r="L458" s="735">
        <v>52.219999999999985</v>
      </c>
      <c r="M458" s="735">
        <v>1</v>
      </c>
      <c r="N458" s="736">
        <v>52.219999999999985</v>
      </c>
    </row>
    <row r="459" spans="1:14" ht="14.45" customHeight="1" x14ac:dyDescent="0.2">
      <c r="A459" s="730" t="s">
        <v>575</v>
      </c>
      <c r="B459" s="731" t="s">
        <v>576</v>
      </c>
      <c r="C459" s="732" t="s">
        <v>619</v>
      </c>
      <c r="D459" s="733" t="s">
        <v>620</v>
      </c>
      <c r="E459" s="734">
        <v>50113001</v>
      </c>
      <c r="F459" s="733" t="s">
        <v>661</v>
      </c>
      <c r="G459" s="732" t="s">
        <v>662</v>
      </c>
      <c r="H459" s="732">
        <v>159392</v>
      </c>
      <c r="I459" s="732">
        <v>59392</v>
      </c>
      <c r="J459" s="732" t="s">
        <v>767</v>
      </c>
      <c r="K459" s="732" t="s">
        <v>768</v>
      </c>
      <c r="L459" s="735">
        <v>83.997738095238091</v>
      </c>
      <c r="M459" s="735">
        <v>84</v>
      </c>
      <c r="N459" s="736">
        <v>7055.8099999999995</v>
      </c>
    </row>
    <row r="460" spans="1:14" ht="14.45" customHeight="1" x14ac:dyDescent="0.2">
      <c r="A460" s="730" t="s">
        <v>575</v>
      </c>
      <c r="B460" s="731" t="s">
        <v>576</v>
      </c>
      <c r="C460" s="732" t="s">
        <v>619</v>
      </c>
      <c r="D460" s="733" t="s">
        <v>620</v>
      </c>
      <c r="E460" s="734">
        <v>50113001</v>
      </c>
      <c r="F460" s="733" t="s">
        <v>661</v>
      </c>
      <c r="G460" s="732" t="s">
        <v>662</v>
      </c>
      <c r="H460" s="732">
        <v>199466</v>
      </c>
      <c r="I460" s="732">
        <v>199466</v>
      </c>
      <c r="J460" s="732" t="s">
        <v>1432</v>
      </c>
      <c r="K460" s="732" t="s">
        <v>1433</v>
      </c>
      <c r="L460" s="735">
        <v>112.37999999999997</v>
      </c>
      <c r="M460" s="735">
        <v>1</v>
      </c>
      <c r="N460" s="736">
        <v>112.37999999999997</v>
      </c>
    </row>
    <row r="461" spans="1:14" ht="14.45" customHeight="1" x14ac:dyDescent="0.2">
      <c r="A461" s="730" t="s">
        <v>575</v>
      </c>
      <c r="B461" s="731" t="s">
        <v>576</v>
      </c>
      <c r="C461" s="732" t="s">
        <v>619</v>
      </c>
      <c r="D461" s="733" t="s">
        <v>620</v>
      </c>
      <c r="E461" s="734">
        <v>50113001</v>
      </c>
      <c r="F461" s="733" t="s">
        <v>661</v>
      </c>
      <c r="G461" s="732" t="s">
        <v>662</v>
      </c>
      <c r="H461" s="732">
        <v>137275</v>
      </c>
      <c r="I461" s="732">
        <v>137275</v>
      </c>
      <c r="J461" s="732" t="s">
        <v>772</v>
      </c>
      <c r="K461" s="732" t="s">
        <v>773</v>
      </c>
      <c r="L461" s="735">
        <v>1054.6500000000003</v>
      </c>
      <c r="M461" s="735">
        <v>2</v>
      </c>
      <c r="N461" s="736">
        <v>2109.3000000000006</v>
      </c>
    </row>
    <row r="462" spans="1:14" ht="14.45" customHeight="1" x14ac:dyDescent="0.2">
      <c r="A462" s="730" t="s">
        <v>575</v>
      </c>
      <c r="B462" s="731" t="s">
        <v>576</v>
      </c>
      <c r="C462" s="732" t="s">
        <v>619</v>
      </c>
      <c r="D462" s="733" t="s">
        <v>620</v>
      </c>
      <c r="E462" s="734">
        <v>50113001</v>
      </c>
      <c r="F462" s="733" t="s">
        <v>661</v>
      </c>
      <c r="G462" s="732" t="s">
        <v>662</v>
      </c>
      <c r="H462" s="732">
        <v>186538</v>
      </c>
      <c r="I462" s="732">
        <v>186538</v>
      </c>
      <c r="J462" s="732" t="s">
        <v>776</v>
      </c>
      <c r="K462" s="732" t="s">
        <v>1016</v>
      </c>
      <c r="L462" s="735">
        <v>358.58</v>
      </c>
      <c r="M462" s="735">
        <v>1</v>
      </c>
      <c r="N462" s="736">
        <v>358.58</v>
      </c>
    </row>
    <row r="463" spans="1:14" ht="14.45" customHeight="1" x14ac:dyDescent="0.2">
      <c r="A463" s="730" t="s">
        <v>575</v>
      </c>
      <c r="B463" s="731" t="s">
        <v>576</v>
      </c>
      <c r="C463" s="732" t="s">
        <v>619</v>
      </c>
      <c r="D463" s="733" t="s">
        <v>620</v>
      </c>
      <c r="E463" s="734">
        <v>50113001</v>
      </c>
      <c r="F463" s="733" t="s">
        <v>661</v>
      </c>
      <c r="G463" s="732" t="s">
        <v>662</v>
      </c>
      <c r="H463" s="732">
        <v>842161</v>
      </c>
      <c r="I463" s="732">
        <v>31950</v>
      </c>
      <c r="J463" s="732" t="s">
        <v>1434</v>
      </c>
      <c r="K463" s="732" t="s">
        <v>329</v>
      </c>
      <c r="L463" s="735">
        <v>52.45000000000001</v>
      </c>
      <c r="M463" s="735">
        <v>5</v>
      </c>
      <c r="N463" s="736">
        <v>262.25000000000006</v>
      </c>
    </row>
    <row r="464" spans="1:14" ht="14.45" customHeight="1" x14ac:dyDescent="0.2">
      <c r="A464" s="730" t="s">
        <v>575</v>
      </c>
      <c r="B464" s="731" t="s">
        <v>576</v>
      </c>
      <c r="C464" s="732" t="s">
        <v>619</v>
      </c>
      <c r="D464" s="733" t="s">
        <v>620</v>
      </c>
      <c r="E464" s="734">
        <v>50113001</v>
      </c>
      <c r="F464" s="733" t="s">
        <v>661</v>
      </c>
      <c r="G464" s="732" t="s">
        <v>680</v>
      </c>
      <c r="H464" s="732">
        <v>110252</v>
      </c>
      <c r="I464" s="732">
        <v>10252</v>
      </c>
      <c r="J464" s="732" t="s">
        <v>1435</v>
      </c>
      <c r="K464" s="732" t="s">
        <v>714</v>
      </c>
      <c r="L464" s="735">
        <v>70.399999999999991</v>
      </c>
      <c r="M464" s="735">
        <v>14</v>
      </c>
      <c r="N464" s="736">
        <v>985.59999999999991</v>
      </c>
    </row>
    <row r="465" spans="1:14" ht="14.45" customHeight="1" x14ac:dyDescent="0.2">
      <c r="A465" s="730" t="s">
        <v>575</v>
      </c>
      <c r="B465" s="731" t="s">
        <v>576</v>
      </c>
      <c r="C465" s="732" t="s">
        <v>619</v>
      </c>
      <c r="D465" s="733" t="s">
        <v>620</v>
      </c>
      <c r="E465" s="734">
        <v>50113001</v>
      </c>
      <c r="F465" s="733" t="s">
        <v>661</v>
      </c>
      <c r="G465" s="732" t="s">
        <v>329</v>
      </c>
      <c r="H465" s="732">
        <v>132948</v>
      </c>
      <c r="I465" s="732">
        <v>132948</v>
      </c>
      <c r="J465" s="732" t="s">
        <v>1435</v>
      </c>
      <c r="K465" s="732" t="s">
        <v>1436</v>
      </c>
      <c r="L465" s="735">
        <v>239.33</v>
      </c>
      <c r="M465" s="735">
        <v>1</v>
      </c>
      <c r="N465" s="736">
        <v>239.33</v>
      </c>
    </row>
    <row r="466" spans="1:14" ht="14.45" customHeight="1" x14ac:dyDescent="0.2">
      <c r="A466" s="730" t="s">
        <v>575</v>
      </c>
      <c r="B466" s="731" t="s">
        <v>576</v>
      </c>
      <c r="C466" s="732" t="s">
        <v>619</v>
      </c>
      <c r="D466" s="733" t="s">
        <v>620</v>
      </c>
      <c r="E466" s="734">
        <v>50113001</v>
      </c>
      <c r="F466" s="733" t="s">
        <v>661</v>
      </c>
      <c r="G466" s="732" t="s">
        <v>662</v>
      </c>
      <c r="H466" s="732">
        <v>207967</v>
      </c>
      <c r="I466" s="732">
        <v>207967</v>
      </c>
      <c r="J466" s="732" t="s">
        <v>780</v>
      </c>
      <c r="K466" s="732" t="s">
        <v>1437</v>
      </c>
      <c r="L466" s="735">
        <v>89.17</v>
      </c>
      <c r="M466" s="735">
        <v>3</v>
      </c>
      <c r="N466" s="736">
        <v>267.51</v>
      </c>
    </row>
    <row r="467" spans="1:14" ht="14.45" customHeight="1" x14ac:dyDescent="0.2">
      <c r="A467" s="730" t="s">
        <v>575</v>
      </c>
      <c r="B467" s="731" t="s">
        <v>576</v>
      </c>
      <c r="C467" s="732" t="s">
        <v>619</v>
      </c>
      <c r="D467" s="733" t="s">
        <v>620</v>
      </c>
      <c r="E467" s="734">
        <v>50113001</v>
      </c>
      <c r="F467" s="733" t="s">
        <v>661</v>
      </c>
      <c r="G467" s="732" t="s">
        <v>662</v>
      </c>
      <c r="H467" s="732">
        <v>229130</v>
      </c>
      <c r="I467" s="732">
        <v>229130</v>
      </c>
      <c r="J467" s="732" t="s">
        <v>780</v>
      </c>
      <c r="K467" s="732" t="s">
        <v>1438</v>
      </c>
      <c r="L467" s="735">
        <v>37.1</v>
      </c>
      <c r="M467" s="735">
        <v>5</v>
      </c>
      <c r="N467" s="736">
        <v>185.5</v>
      </c>
    </row>
    <row r="468" spans="1:14" ht="14.45" customHeight="1" x14ac:dyDescent="0.2">
      <c r="A468" s="730" t="s">
        <v>575</v>
      </c>
      <c r="B468" s="731" t="s">
        <v>576</v>
      </c>
      <c r="C468" s="732" t="s">
        <v>619</v>
      </c>
      <c r="D468" s="733" t="s">
        <v>620</v>
      </c>
      <c r="E468" s="734">
        <v>50113001</v>
      </c>
      <c r="F468" s="733" t="s">
        <v>661</v>
      </c>
      <c r="G468" s="732" t="s">
        <v>662</v>
      </c>
      <c r="H468" s="732">
        <v>207968</v>
      </c>
      <c r="I468" s="732">
        <v>207968</v>
      </c>
      <c r="J468" s="732" t="s">
        <v>780</v>
      </c>
      <c r="K468" s="732" t="s">
        <v>781</v>
      </c>
      <c r="L468" s="735">
        <v>41.413333333333334</v>
      </c>
      <c r="M468" s="735">
        <v>6</v>
      </c>
      <c r="N468" s="736">
        <v>248.48000000000002</v>
      </c>
    </row>
    <row r="469" spans="1:14" ht="14.45" customHeight="1" x14ac:dyDescent="0.2">
      <c r="A469" s="730" t="s">
        <v>575</v>
      </c>
      <c r="B469" s="731" t="s">
        <v>576</v>
      </c>
      <c r="C469" s="732" t="s">
        <v>619</v>
      </c>
      <c r="D469" s="733" t="s">
        <v>620</v>
      </c>
      <c r="E469" s="734">
        <v>50113001</v>
      </c>
      <c r="F469" s="733" t="s">
        <v>661</v>
      </c>
      <c r="G469" s="732" t="s">
        <v>662</v>
      </c>
      <c r="H469" s="732">
        <v>230051</v>
      </c>
      <c r="I469" s="732">
        <v>230051</v>
      </c>
      <c r="J469" s="732" t="s">
        <v>786</v>
      </c>
      <c r="K469" s="732" t="s">
        <v>787</v>
      </c>
      <c r="L469" s="735">
        <v>53.110000000000014</v>
      </c>
      <c r="M469" s="735">
        <v>3</v>
      </c>
      <c r="N469" s="736">
        <v>159.33000000000004</v>
      </c>
    </row>
    <row r="470" spans="1:14" ht="14.45" customHeight="1" x14ac:dyDescent="0.2">
      <c r="A470" s="730" t="s">
        <v>575</v>
      </c>
      <c r="B470" s="731" t="s">
        <v>576</v>
      </c>
      <c r="C470" s="732" t="s">
        <v>619</v>
      </c>
      <c r="D470" s="733" t="s">
        <v>620</v>
      </c>
      <c r="E470" s="734">
        <v>50113001</v>
      </c>
      <c r="F470" s="733" t="s">
        <v>661</v>
      </c>
      <c r="G470" s="732" t="s">
        <v>662</v>
      </c>
      <c r="H470" s="732">
        <v>150660</v>
      </c>
      <c r="I470" s="732">
        <v>150660</v>
      </c>
      <c r="J470" s="732" t="s">
        <v>788</v>
      </c>
      <c r="K470" s="732" t="s">
        <v>789</v>
      </c>
      <c r="L470" s="735">
        <v>786.9100000000002</v>
      </c>
      <c r="M470" s="735">
        <v>6</v>
      </c>
      <c r="N470" s="736">
        <v>4721.4600000000009</v>
      </c>
    </row>
    <row r="471" spans="1:14" ht="14.45" customHeight="1" x14ac:dyDescent="0.2">
      <c r="A471" s="730" t="s">
        <v>575</v>
      </c>
      <c r="B471" s="731" t="s">
        <v>576</v>
      </c>
      <c r="C471" s="732" t="s">
        <v>619</v>
      </c>
      <c r="D471" s="733" t="s">
        <v>620</v>
      </c>
      <c r="E471" s="734">
        <v>50113001</v>
      </c>
      <c r="F471" s="733" t="s">
        <v>661</v>
      </c>
      <c r="G471" s="732" t="s">
        <v>662</v>
      </c>
      <c r="H471" s="732">
        <v>145981</v>
      </c>
      <c r="I471" s="732">
        <v>45981</v>
      </c>
      <c r="J471" s="732" t="s">
        <v>790</v>
      </c>
      <c r="K471" s="732" t="s">
        <v>791</v>
      </c>
      <c r="L471" s="735">
        <v>1540</v>
      </c>
      <c r="M471" s="735">
        <v>5</v>
      </c>
      <c r="N471" s="736">
        <v>7700</v>
      </c>
    </row>
    <row r="472" spans="1:14" ht="14.45" customHeight="1" x14ac:dyDescent="0.2">
      <c r="A472" s="730" t="s">
        <v>575</v>
      </c>
      <c r="B472" s="731" t="s">
        <v>576</v>
      </c>
      <c r="C472" s="732" t="s">
        <v>619</v>
      </c>
      <c r="D472" s="733" t="s">
        <v>620</v>
      </c>
      <c r="E472" s="734">
        <v>50113001</v>
      </c>
      <c r="F472" s="733" t="s">
        <v>661</v>
      </c>
      <c r="G472" s="732" t="s">
        <v>662</v>
      </c>
      <c r="H472" s="732">
        <v>196974</v>
      </c>
      <c r="I472" s="732">
        <v>187983</v>
      </c>
      <c r="J472" s="732" t="s">
        <v>1439</v>
      </c>
      <c r="K472" s="732" t="s">
        <v>1440</v>
      </c>
      <c r="L472" s="735">
        <v>49.800000000000011</v>
      </c>
      <c r="M472" s="735">
        <v>2</v>
      </c>
      <c r="N472" s="736">
        <v>99.600000000000023</v>
      </c>
    </row>
    <row r="473" spans="1:14" ht="14.45" customHeight="1" x14ac:dyDescent="0.2">
      <c r="A473" s="730" t="s">
        <v>575</v>
      </c>
      <c r="B473" s="731" t="s">
        <v>576</v>
      </c>
      <c r="C473" s="732" t="s">
        <v>619</v>
      </c>
      <c r="D473" s="733" t="s">
        <v>620</v>
      </c>
      <c r="E473" s="734">
        <v>50113001</v>
      </c>
      <c r="F473" s="733" t="s">
        <v>661</v>
      </c>
      <c r="G473" s="732" t="s">
        <v>662</v>
      </c>
      <c r="H473" s="732">
        <v>238142</v>
      </c>
      <c r="I473" s="732">
        <v>238142</v>
      </c>
      <c r="J473" s="732" t="s">
        <v>794</v>
      </c>
      <c r="K473" s="732" t="s">
        <v>795</v>
      </c>
      <c r="L473" s="735">
        <v>58.84</v>
      </c>
      <c r="M473" s="735">
        <v>4</v>
      </c>
      <c r="N473" s="736">
        <v>235.36</v>
      </c>
    </row>
    <row r="474" spans="1:14" ht="14.45" customHeight="1" x14ac:dyDescent="0.2">
      <c r="A474" s="730" t="s">
        <v>575</v>
      </c>
      <c r="B474" s="731" t="s">
        <v>576</v>
      </c>
      <c r="C474" s="732" t="s">
        <v>619</v>
      </c>
      <c r="D474" s="733" t="s">
        <v>620</v>
      </c>
      <c r="E474" s="734">
        <v>50113001</v>
      </c>
      <c r="F474" s="733" t="s">
        <v>661</v>
      </c>
      <c r="G474" s="732" t="s">
        <v>662</v>
      </c>
      <c r="H474" s="732">
        <v>230417</v>
      </c>
      <c r="I474" s="732">
        <v>230417</v>
      </c>
      <c r="J474" s="732" t="s">
        <v>798</v>
      </c>
      <c r="K474" s="732" t="s">
        <v>799</v>
      </c>
      <c r="L474" s="735">
        <v>53.929999999999971</v>
      </c>
      <c r="M474" s="735">
        <v>3</v>
      </c>
      <c r="N474" s="736">
        <v>161.78999999999991</v>
      </c>
    </row>
    <row r="475" spans="1:14" ht="14.45" customHeight="1" x14ac:dyDescent="0.2">
      <c r="A475" s="730" t="s">
        <v>575</v>
      </c>
      <c r="B475" s="731" t="s">
        <v>576</v>
      </c>
      <c r="C475" s="732" t="s">
        <v>619</v>
      </c>
      <c r="D475" s="733" t="s">
        <v>620</v>
      </c>
      <c r="E475" s="734">
        <v>50113001</v>
      </c>
      <c r="F475" s="733" t="s">
        <v>661</v>
      </c>
      <c r="G475" s="732" t="s">
        <v>662</v>
      </c>
      <c r="H475" s="732">
        <v>230409</v>
      </c>
      <c r="I475" s="732">
        <v>230409</v>
      </c>
      <c r="J475" s="732" t="s">
        <v>800</v>
      </c>
      <c r="K475" s="732" t="s">
        <v>763</v>
      </c>
      <c r="L475" s="735">
        <v>19.82</v>
      </c>
      <c r="M475" s="735">
        <v>4</v>
      </c>
      <c r="N475" s="736">
        <v>79.28</v>
      </c>
    </row>
    <row r="476" spans="1:14" ht="14.45" customHeight="1" x14ac:dyDescent="0.2">
      <c r="A476" s="730" t="s">
        <v>575</v>
      </c>
      <c r="B476" s="731" t="s">
        <v>576</v>
      </c>
      <c r="C476" s="732" t="s">
        <v>619</v>
      </c>
      <c r="D476" s="733" t="s">
        <v>620</v>
      </c>
      <c r="E476" s="734">
        <v>50113001</v>
      </c>
      <c r="F476" s="733" t="s">
        <v>661</v>
      </c>
      <c r="G476" s="732" t="s">
        <v>662</v>
      </c>
      <c r="H476" s="732">
        <v>230415</v>
      </c>
      <c r="I476" s="732">
        <v>230415</v>
      </c>
      <c r="J476" s="732" t="s">
        <v>1441</v>
      </c>
      <c r="K476" s="732" t="s">
        <v>1442</v>
      </c>
      <c r="L476" s="735">
        <v>27.053571428571434</v>
      </c>
      <c r="M476" s="735">
        <v>14</v>
      </c>
      <c r="N476" s="736">
        <v>378.75000000000006</v>
      </c>
    </row>
    <row r="477" spans="1:14" ht="14.45" customHeight="1" x14ac:dyDescent="0.2">
      <c r="A477" s="730" t="s">
        <v>575</v>
      </c>
      <c r="B477" s="731" t="s">
        <v>576</v>
      </c>
      <c r="C477" s="732" t="s">
        <v>619</v>
      </c>
      <c r="D477" s="733" t="s">
        <v>620</v>
      </c>
      <c r="E477" s="734">
        <v>50113001</v>
      </c>
      <c r="F477" s="733" t="s">
        <v>661</v>
      </c>
      <c r="G477" s="732" t="s">
        <v>662</v>
      </c>
      <c r="H477" s="732">
        <v>124010</v>
      </c>
      <c r="I477" s="732">
        <v>24010</v>
      </c>
      <c r="J477" s="732" t="s">
        <v>1443</v>
      </c>
      <c r="K477" s="732" t="s">
        <v>1444</v>
      </c>
      <c r="L477" s="735">
        <v>288.70999999999998</v>
      </c>
      <c r="M477" s="735">
        <v>1</v>
      </c>
      <c r="N477" s="736">
        <v>288.70999999999998</v>
      </c>
    </row>
    <row r="478" spans="1:14" ht="14.45" customHeight="1" x14ac:dyDescent="0.2">
      <c r="A478" s="730" t="s">
        <v>575</v>
      </c>
      <c r="B478" s="731" t="s">
        <v>576</v>
      </c>
      <c r="C478" s="732" t="s">
        <v>619</v>
      </c>
      <c r="D478" s="733" t="s">
        <v>620</v>
      </c>
      <c r="E478" s="734">
        <v>50113001</v>
      </c>
      <c r="F478" s="733" t="s">
        <v>661</v>
      </c>
      <c r="G478" s="732" t="s">
        <v>662</v>
      </c>
      <c r="H478" s="732">
        <v>114808</v>
      </c>
      <c r="I478" s="732">
        <v>14808</v>
      </c>
      <c r="J478" s="732" t="s">
        <v>1445</v>
      </c>
      <c r="K478" s="732" t="s">
        <v>1446</v>
      </c>
      <c r="L478" s="735">
        <v>53.46</v>
      </c>
      <c r="M478" s="735">
        <v>2</v>
      </c>
      <c r="N478" s="736">
        <v>106.92</v>
      </c>
    </row>
    <row r="479" spans="1:14" ht="14.45" customHeight="1" x14ac:dyDescent="0.2">
      <c r="A479" s="730" t="s">
        <v>575</v>
      </c>
      <c r="B479" s="731" t="s">
        <v>576</v>
      </c>
      <c r="C479" s="732" t="s">
        <v>619</v>
      </c>
      <c r="D479" s="733" t="s">
        <v>620</v>
      </c>
      <c r="E479" s="734">
        <v>50113001</v>
      </c>
      <c r="F479" s="733" t="s">
        <v>661</v>
      </c>
      <c r="G479" s="732" t="s">
        <v>680</v>
      </c>
      <c r="H479" s="732">
        <v>214433</v>
      </c>
      <c r="I479" s="732">
        <v>214433</v>
      </c>
      <c r="J479" s="732" t="s">
        <v>811</v>
      </c>
      <c r="K479" s="732" t="s">
        <v>812</v>
      </c>
      <c r="L479" s="735">
        <v>12.200740740740741</v>
      </c>
      <c r="M479" s="735">
        <v>27</v>
      </c>
      <c r="N479" s="736">
        <v>329.42</v>
      </c>
    </row>
    <row r="480" spans="1:14" ht="14.45" customHeight="1" x14ac:dyDescent="0.2">
      <c r="A480" s="730" t="s">
        <v>575</v>
      </c>
      <c r="B480" s="731" t="s">
        <v>576</v>
      </c>
      <c r="C480" s="732" t="s">
        <v>619</v>
      </c>
      <c r="D480" s="733" t="s">
        <v>620</v>
      </c>
      <c r="E480" s="734">
        <v>50113001</v>
      </c>
      <c r="F480" s="733" t="s">
        <v>661</v>
      </c>
      <c r="G480" s="732" t="s">
        <v>680</v>
      </c>
      <c r="H480" s="732">
        <v>214435</v>
      </c>
      <c r="I480" s="732">
        <v>214435</v>
      </c>
      <c r="J480" s="732" t="s">
        <v>811</v>
      </c>
      <c r="K480" s="732" t="s">
        <v>813</v>
      </c>
      <c r="L480" s="735">
        <v>42.85</v>
      </c>
      <c r="M480" s="735">
        <v>5</v>
      </c>
      <c r="N480" s="736">
        <v>214.25</v>
      </c>
    </row>
    <row r="481" spans="1:14" ht="14.45" customHeight="1" x14ac:dyDescent="0.2">
      <c r="A481" s="730" t="s">
        <v>575</v>
      </c>
      <c r="B481" s="731" t="s">
        <v>576</v>
      </c>
      <c r="C481" s="732" t="s">
        <v>619</v>
      </c>
      <c r="D481" s="733" t="s">
        <v>620</v>
      </c>
      <c r="E481" s="734">
        <v>50113001</v>
      </c>
      <c r="F481" s="733" t="s">
        <v>661</v>
      </c>
      <c r="G481" s="732" t="s">
        <v>662</v>
      </c>
      <c r="H481" s="732">
        <v>214525</v>
      </c>
      <c r="I481" s="732">
        <v>214525</v>
      </c>
      <c r="J481" s="732" t="s">
        <v>814</v>
      </c>
      <c r="K481" s="732" t="s">
        <v>815</v>
      </c>
      <c r="L481" s="735">
        <v>26.453999999999997</v>
      </c>
      <c r="M481" s="735">
        <v>10</v>
      </c>
      <c r="N481" s="736">
        <v>264.53999999999996</v>
      </c>
    </row>
    <row r="482" spans="1:14" ht="14.45" customHeight="1" x14ac:dyDescent="0.2">
      <c r="A482" s="730" t="s">
        <v>575</v>
      </c>
      <c r="B482" s="731" t="s">
        <v>576</v>
      </c>
      <c r="C482" s="732" t="s">
        <v>619</v>
      </c>
      <c r="D482" s="733" t="s">
        <v>620</v>
      </c>
      <c r="E482" s="734">
        <v>50113001</v>
      </c>
      <c r="F482" s="733" t="s">
        <v>661</v>
      </c>
      <c r="G482" s="732" t="s">
        <v>680</v>
      </c>
      <c r="H482" s="732">
        <v>214427</v>
      </c>
      <c r="I482" s="732">
        <v>214427</v>
      </c>
      <c r="J482" s="732" t="s">
        <v>816</v>
      </c>
      <c r="K482" s="732" t="s">
        <v>817</v>
      </c>
      <c r="L482" s="735">
        <v>16.591249999999999</v>
      </c>
      <c r="M482" s="735">
        <v>80</v>
      </c>
      <c r="N482" s="736">
        <v>1327.3</v>
      </c>
    </row>
    <row r="483" spans="1:14" ht="14.45" customHeight="1" x14ac:dyDescent="0.2">
      <c r="A483" s="730" t="s">
        <v>575</v>
      </c>
      <c r="B483" s="731" t="s">
        <v>576</v>
      </c>
      <c r="C483" s="732" t="s">
        <v>619</v>
      </c>
      <c r="D483" s="733" t="s">
        <v>620</v>
      </c>
      <c r="E483" s="734">
        <v>50113001</v>
      </c>
      <c r="F483" s="733" t="s">
        <v>661</v>
      </c>
      <c r="G483" s="732" t="s">
        <v>680</v>
      </c>
      <c r="H483" s="732">
        <v>113768</v>
      </c>
      <c r="I483" s="732">
        <v>13768</v>
      </c>
      <c r="J483" s="732" t="s">
        <v>818</v>
      </c>
      <c r="K483" s="732" t="s">
        <v>1447</v>
      </c>
      <c r="L483" s="735">
        <v>89.65</v>
      </c>
      <c r="M483" s="735">
        <v>4</v>
      </c>
      <c r="N483" s="736">
        <v>358.6</v>
      </c>
    </row>
    <row r="484" spans="1:14" ht="14.45" customHeight="1" x14ac:dyDescent="0.2">
      <c r="A484" s="730" t="s">
        <v>575</v>
      </c>
      <c r="B484" s="731" t="s">
        <v>576</v>
      </c>
      <c r="C484" s="732" t="s">
        <v>619</v>
      </c>
      <c r="D484" s="733" t="s">
        <v>620</v>
      </c>
      <c r="E484" s="734">
        <v>50113001</v>
      </c>
      <c r="F484" s="733" t="s">
        <v>661</v>
      </c>
      <c r="G484" s="732" t="s">
        <v>680</v>
      </c>
      <c r="H484" s="732">
        <v>113767</v>
      </c>
      <c r="I484" s="732">
        <v>13767</v>
      </c>
      <c r="J484" s="732" t="s">
        <v>818</v>
      </c>
      <c r="K484" s="732" t="s">
        <v>1448</v>
      </c>
      <c r="L484" s="735">
        <v>44.830000000000005</v>
      </c>
      <c r="M484" s="735">
        <v>3</v>
      </c>
      <c r="N484" s="736">
        <v>134.49</v>
      </c>
    </row>
    <row r="485" spans="1:14" ht="14.45" customHeight="1" x14ac:dyDescent="0.2">
      <c r="A485" s="730" t="s">
        <v>575</v>
      </c>
      <c r="B485" s="731" t="s">
        <v>576</v>
      </c>
      <c r="C485" s="732" t="s">
        <v>619</v>
      </c>
      <c r="D485" s="733" t="s">
        <v>620</v>
      </c>
      <c r="E485" s="734">
        <v>50113001</v>
      </c>
      <c r="F485" s="733" t="s">
        <v>661</v>
      </c>
      <c r="G485" s="732" t="s">
        <v>680</v>
      </c>
      <c r="H485" s="732">
        <v>848765</v>
      </c>
      <c r="I485" s="732">
        <v>107938</v>
      </c>
      <c r="J485" s="732" t="s">
        <v>818</v>
      </c>
      <c r="K485" s="732" t="s">
        <v>819</v>
      </c>
      <c r="L485" s="735">
        <v>128.28000000000003</v>
      </c>
      <c r="M485" s="735">
        <v>1</v>
      </c>
      <c r="N485" s="736">
        <v>128.28000000000003</v>
      </c>
    </row>
    <row r="486" spans="1:14" ht="14.45" customHeight="1" x14ac:dyDescent="0.2">
      <c r="A486" s="730" t="s">
        <v>575</v>
      </c>
      <c r="B486" s="731" t="s">
        <v>576</v>
      </c>
      <c r="C486" s="732" t="s">
        <v>619</v>
      </c>
      <c r="D486" s="733" t="s">
        <v>620</v>
      </c>
      <c r="E486" s="734">
        <v>50113001</v>
      </c>
      <c r="F486" s="733" t="s">
        <v>661</v>
      </c>
      <c r="G486" s="732" t="s">
        <v>662</v>
      </c>
      <c r="H486" s="732">
        <v>193104</v>
      </c>
      <c r="I486" s="732">
        <v>93104</v>
      </c>
      <c r="J486" s="732" t="s">
        <v>822</v>
      </c>
      <c r="K486" s="732" t="s">
        <v>823</v>
      </c>
      <c r="L486" s="735">
        <v>53.999999999999986</v>
      </c>
      <c r="M486" s="735">
        <v>5</v>
      </c>
      <c r="N486" s="736">
        <v>269.99999999999994</v>
      </c>
    </row>
    <row r="487" spans="1:14" ht="14.45" customHeight="1" x14ac:dyDescent="0.2">
      <c r="A487" s="730" t="s">
        <v>575</v>
      </c>
      <c r="B487" s="731" t="s">
        <v>576</v>
      </c>
      <c r="C487" s="732" t="s">
        <v>619</v>
      </c>
      <c r="D487" s="733" t="s">
        <v>620</v>
      </c>
      <c r="E487" s="734">
        <v>50113001</v>
      </c>
      <c r="F487" s="733" t="s">
        <v>661</v>
      </c>
      <c r="G487" s="732" t="s">
        <v>662</v>
      </c>
      <c r="H487" s="732">
        <v>193105</v>
      </c>
      <c r="I487" s="732">
        <v>93105</v>
      </c>
      <c r="J487" s="732" t="s">
        <v>822</v>
      </c>
      <c r="K487" s="732" t="s">
        <v>1449</v>
      </c>
      <c r="L487" s="735">
        <v>208.35500000000002</v>
      </c>
      <c r="M487" s="735">
        <v>4</v>
      </c>
      <c r="N487" s="736">
        <v>833.42000000000007</v>
      </c>
    </row>
    <row r="488" spans="1:14" ht="14.45" customHeight="1" x14ac:dyDescent="0.2">
      <c r="A488" s="730" t="s">
        <v>575</v>
      </c>
      <c r="B488" s="731" t="s">
        <v>576</v>
      </c>
      <c r="C488" s="732" t="s">
        <v>619</v>
      </c>
      <c r="D488" s="733" t="s">
        <v>620</v>
      </c>
      <c r="E488" s="734">
        <v>50113001</v>
      </c>
      <c r="F488" s="733" t="s">
        <v>661</v>
      </c>
      <c r="G488" s="732" t="s">
        <v>680</v>
      </c>
      <c r="H488" s="732">
        <v>192034</v>
      </c>
      <c r="I488" s="732">
        <v>92034</v>
      </c>
      <c r="J488" s="732" t="s">
        <v>824</v>
      </c>
      <c r="K488" s="732" t="s">
        <v>825</v>
      </c>
      <c r="L488" s="735">
        <v>125.86</v>
      </c>
      <c r="M488" s="735">
        <v>3</v>
      </c>
      <c r="N488" s="736">
        <v>377.58</v>
      </c>
    </row>
    <row r="489" spans="1:14" ht="14.45" customHeight="1" x14ac:dyDescent="0.2">
      <c r="A489" s="730" t="s">
        <v>575</v>
      </c>
      <c r="B489" s="731" t="s">
        <v>576</v>
      </c>
      <c r="C489" s="732" t="s">
        <v>619</v>
      </c>
      <c r="D489" s="733" t="s">
        <v>620</v>
      </c>
      <c r="E489" s="734">
        <v>50113001</v>
      </c>
      <c r="F489" s="733" t="s">
        <v>661</v>
      </c>
      <c r="G489" s="732" t="s">
        <v>680</v>
      </c>
      <c r="H489" s="732">
        <v>144997</v>
      </c>
      <c r="I489" s="732">
        <v>44997</v>
      </c>
      <c r="J489" s="732" t="s">
        <v>1450</v>
      </c>
      <c r="K489" s="732" t="s">
        <v>1451</v>
      </c>
      <c r="L489" s="735">
        <v>237.58</v>
      </c>
      <c r="M489" s="735">
        <v>6</v>
      </c>
      <c r="N489" s="736">
        <v>1425.48</v>
      </c>
    </row>
    <row r="490" spans="1:14" ht="14.45" customHeight="1" x14ac:dyDescent="0.2">
      <c r="A490" s="730" t="s">
        <v>575</v>
      </c>
      <c r="B490" s="731" t="s">
        <v>576</v>
      </c>
      <c r="C490" s="732" t="s">
        <v>619</v>
      </c>
      <c r="D490" s="733" t="s">
        <v>620</v>
      </c>
      <c r="E490" s="734">
        <v>50113001</v>
      </c>
      <c r="F490" s="733" t="s">
        <v>661</v>
      </c>
      <c r="G490" s="732" t="s">
        <v>680</v>
      </c>
      <c r="H490" s="732">
        <v>192587</v>
      </c>
      <c r="I490" s="732">
        <v>92587</v>
      </c>
      <c r="J490" s="732" t="s">
        <v>826</v>
      </c>
      <c r="K490" s="732" t="s">
        <v>827</v>
      </c>
      <c r="L490" s="735">
        <v>58.470000000000013</v>
      </c>
      <c r="M490" s="735">
        <v>4</v>
      </c>
      <c r="N490" s="736">
        <v>233.88000000000005</v>
      </c>
    </row>
    <row r="491" spans="1:14" ht="14.45" customHeight="1" x14ac:dyDescent="0.2">
      <c r="A491" s="730" t="s">
        <v>575</v>
      </c>
      <c r="B491" s="731" t="s">
        <v>576</v>
      </c>
      <c r="C491" s="732" t="s">
        <v>619</v>
      </c>
      <c r="D491" s="733" t="s">
        <v>620</v>
      </c>
      <c r="E491" s="734">
        <v>50113001</v>
      </c>
      <c r="F491" s="733" t="s">
        <v>661</v>
      </c>
      <c r="G491" s="732" t="s">
        <v>680</v>
      </c>
      <c r="H491" s="732">
        <v>237626</v>
      </c>
      <c r="I491" s="732">
        <v>237626</v>
      </c>
      <c r="J491" s="732" t="s">
        <v>828</v>
      </c>
      <c r="K491" s="732" t="s">
        <v>829</v>
      </c>
      <c r="L491" s="735">
        <v>239.38387096774193</v>
      </c>
      <c r="M491" s="735">
        <v>31</v>
      </c>
      <c r="N491" s="736">
        <v>7420.9</v>
      </c>
    </row>
    <row r="492" spans="1:14" ht="14.45" customHeight="1" x14ac:dyDescent="0.2">
      <c r="A492" s="730" t="s">
        <v>575</v>
      </c>
      <c r="B492" s="731" t="s">
        <v>576</v>
      </c>
      <c r="C492" s="732" t="s">
        <v>619</v>
      </c>
      <c r="D492" s="733" t="s">
        <v>620</v>
      </c>
      <c r="E492" s="734">
        <v>50113001</v>
      </c>
      <c r="F492" s="733" t="s">
        <v>661</v>
      </c>
      <c r="G492" s="732" t="s">
        <v>662</v>
      </c>
      <c r="H492" s="732">
        <v>184090</v>
      </c>
      <c r="I492" s="732">
        <v>84090</v>
      </c>
      <c r="J492" s="732" t="s">
        <v>673</v>
      </c>
      <c r="K492" s="732" t="s">
        <v>674</v>
      </c>
      <c r="L492" s="735">
        <v>59.613333333333337</v>
      </c>
      <c r="M492" s="735">
        <v>12</v>
      </c>
      <c r="N492" s="736">
        <v>715.36</v>
      </c>
    </row>
    <row r="493" spans="1:14" ht="14.45" customHeight="1" x14ac:dyDescent="0.2">
      <c r="A493" s="730" t="s">
        <v>575</v>
      </c>
      <c r="B493" s="731" t="s">
        <v>576</v>
      </c>
      <c r="C493" s="732" t="s">
        <v>619</v>
      </c>
      <c r="D493" s="733" t="s">
        <v>620</v>
      </c>
      <c r="E493" s="734">
        <v>50113001</v>
      </c>
      <c r="F493" s="733" t="s">
        <v>661</v>
      </c>
      <c r="G493" s="732" t="s">
        <v>662</v>
      </c>
      <c r="H493" s="732">
        <v>121698</v>
      </c>
      <c r="I493" s="732">
        <v>21698</v>
      </c>
      <c r="J493" s="732" t="s">
        <v>1452</v>
      </c>
      <c r="K493" s="732" t="s">
        <v>1453</v>
      </c>
      <c r="L493" s="735">
        <v>28.61000000000001</v>
      </c>
      <c r="M493" s="735">
        <v>1</v>
      </c>
      <c r="N493" s="736">
        <v>28.61000000000001</v>
      </c>
    </row>
    <row r="494" spans="1:14" ht="14.45" customHeight="1" x14ac:dyDescent="0.2">
      <c r="A494" s="730" t="s">
        <v>575</v>
      </c>
      <c r="B494" s="731" t="s">
        <v>576</v>
      </c>
      <c r="C494" s="732" t="s">
        <v>619</v>
      </c>
      <c r="D494" s="733" t="s">
        <v>620</v>
      </c>
      <c r="E494" s="734">
        <v>50113001</v>
      </c>
      <c r="F494" s="733" t="s">
        <v>661</v>
      </c>
      <c r="G494" s="732" t="s">
        <v>662</v>
      </c>
      <c r="H494" s="732">
        <v>230421</v>
      </c>
      <c r="I494" s="732">
        <v>230421</v>
      </c>
      <c r="J494" s="732" t="s">
        <v>832</v>
      </c>
      <c r="K494" s="732" t="s">
        <v>833</v>
      </c>
      <c r="L494" s="735">
        <v>76.546666666666681</v>
      </c>
      <c r="M494" s="735">
        <v>3</v>
      </c>
      <c r="N494" s="736">
        <v>229.64000000000004</v>
      </c>
    </row>
    <row r="495" spans="1:14" ht="14.45" customHeight="1" x14ac:dyDescent="0.2">
      <c r="A495" s="730" t="s">
        <v>575</v>
      </c>
      <c r="B495" s="731" t="s">
        <v>576</v>
      </c>
      <c r="C495" s="732" t="s">
        <v>619</v>
      </c>
      <c r="D495" s="733" t="s">
        <v>620</v>
      </c>
      <c r="E495" s="734">
        <v>50113001</v>
      </c>
      <c r="F495" s="733" t="s">
        <v>661</v>
      </c>
      <c r="G495" s="732" t="s">
        <v>662</v>
      </c>
      <c r="H495" s="732">
        <v>221074</v>
      </c>
      <c r="I495" s="732">
        <v>221074</v>
      </c>
      <c r="J495" s="732" t="s">
        <v>832</v>
      </c>
      <c r="K495" s="732" t="s">
        <v>833</v>
      </c>
      <c r="L495" s="735">
        <v>76.33</v>
      </c>
      <c r="M495" s="735">
        <v>9</v>
      </c>
      <c r="N495" s="736">
        <v>686.97</v>
      </c>
    </row>
    <row r="496" spans="1:14" ht="14.45" customHeight="1" x14ac:dyDescent="0.2">
      <c r="A496" s="730" t="s">
        <v>575</v>
      </c>
      <c r="B496" s="731" t="s">
        <v>576</v>
      </c>
      <c r="C496" s="732" t="s">
        <v>619</v>
      </c>
      <c r="D496" s="733" t="s">
        <v>620</v>
      </c>
      <c r="E496" s="734">
        <v>50113001</v>
      </c>
      <c r="F496" s="733" t="s">
        <v>661</v>
      </c>
      <c r="G496" s="732" t="s">
        <v>662</v>
      </c>
      <c r="H496" s="732">
        <v>230423</v>
      </c>
      <c r="I496" s="732">
        <v>230423</v>
      </c>
      <c r="J496" s="732" t="s">
        <v>832</v>
      </c>
      <c r="K496" s="732" t="s">
        <v>834</v>
      </c>
      <c r="L496" s="735">
        <v>39.661111111111119</v>
      </c>
      <c r="M496" s="735">
        <v>9</v>
      </c>
      <c r="N496" s="736">
        <v>356.95000000000005</v>
      </c>
    </row>
    <row r="497" spans="1:14" ht="14.45" customHeight="1" x14ac:dyDescent="0.2">
      <c r="A497" s="730" t="s">
        <v>575</v>
      </c>
      <c r="B497" s="731" t="s">
        <v>576</v>
      </c>
      <c r="C497" s="732" t="s">
        <v>619</v>
      </c>
      <c r="D497" s="733" t="s">
        <v>620</v>
      </c>
      <c r="E497" s="734">
        <v>50113001</v>
      </c>
      <c r="F497" s="733" t="s">
        <v>661</v>
      </c>
      <c r="G497" s="732" t="s">
        <v>662</v>
      </c>
      <c r="H497" s="732">
        <v>117011</v>
      </c>
      <c r="I497" s="732">
        <v>17011</v>
      </c>
      <c r="J497" s="732" t="s">
        <v>835</v>
      </c>
      <c r="K497" s="732" t="s">
        <v>836</v>
      </c>
      <c r="L497" s="735">
        <v>145.31944444444443</v>
      </c>
      <c r="M497" s="735">
        <v>18</v>
      </c>
      <c r="N497" s="736">
        <v>2615.7499999999995</v>
      </c>
    </row>
    <row r="498" spans="1:14" ht="14.45" customHeight="1" x14ac:dyDescent="0.2">
      <c r="A498" s="730" t="s">
        <v>575</v>
      </c>
      <c r="B498" s="731" t="s">
        <v>576</v>
      </c>
      <c r="C498" s="732" t="s">
        <v>619</v>
      </c>
      <c r="D498" s="733" t="s">
        <v>620</v>
      </c>
      <c r="E498" s="734">
        <v>50113001</v>
      </c>
      <c r="F498" s="733" t="s">
        <v>661</v>
      </c>
      <c r="G498" s="732" t="s">
        <v>662</v>
      </c>
      <c r="H498" s="732">
        <v>183318</v>
      </c>
      <c r="I498" s="732">
        <v>83318</v>
      </c>
      <c r="J498" s="732" t="s">
        <v>1454</v>
      </c>
      <c r="K498" s="732" t="s">
        <v>1455</v>
      </c>
      <c r="L498" s="735">
        <v>31.769999999999992</v>
      </c>
      <c r="M498" s="735">
        <v>10</v>
      </c>
      <c r="N498" s="736">
        <v>317.69999999999993</v>
      </c>
    </row>
    <row r="499" spans="1:14" ht="14.45" customHeight="1" x14ac:dyDescent="0.2">
      <c r="A499" s="730" t="s">
        <v>575</v>
      </c>
      <c r="B499" s="731" t="s">
        <v>576</v>
      </c>
      <c r="C499" s="732" t="s">
        <v>619</v>
      </c>
      <c r="D499" s="733" t="s">
        <v>620</v>
      </c>
      <c r="E499" s="734">
        <v>50113001</v>
      </c>
      <c r="F499" s="733" t="s">
        <v>661</v>
      </c>
      <c r="G499" s="732" t="s">
        <v>662</v>
      </c>
      <c r="H499" s="732">
        <v>103542</v>
      </c>
      <c r="I499" s="732">
        <v>3542</v>
      </c>
      <c r="J499" s="732" t="s">
        <v>837</v>
      </c>
      <c r="K499" s="732" t="s">
        <v>838</v>
      </c>
      <c r="L499" s="735">
        <v>35.303333333333335</v>
      </c>
      <c r="M499" s="735">
        <v>3</v>
      </c>
      <c r="N499" s="736">
        <v>105.91</v>
      </c>
    </row>
    <row r="500" spans="1:14" ht="14.45" customHeight="1" x14ac:dyDescent="0.2">
      <c r="A500" s="730" t="s">
        <v>575</v>
      </c>
      <c r="B500" s="731" t="s">
        <v>576</v>
      </c>
      <c r="C500" s="732" t="s">
        <v>619</v>
      </c>
      <c r="D500" s="733" t="s">
        <v>620</v>
      </c>
      <c r="E500" s="734">
        <v>50113001</v>
      </c>
      <c r="F500" s="733" t="s">
        <v>661</v>
      </c>
      <c r="G500" s="732" t="s">
        <v>662</v>
      </c>
      <c r="H500" s="732">
        <v>844831</v>
      </c>
      <c r="I500" s="732">
        <v>9999999</v>
      </c>
      <c r="J500" s="732" t="s">
        <v>839</v>
      </c>
      <c r="K500" s="732" t="s">
        <v>840</v>
      </c>
      <c r="L500" s="735">
        <v>2920.0099999999998</v>
      </c>
      <c r="M500" s="735">
        <v>2</v>
      </c>
      <c r="N500" s="736">
        <v>5840.0199999999995</v>
      </c>
    </row>
    <row r="501" spans="1:14" ht="14.45" customHeight="1" x14ac:dyDescent="0.2">
      <c r="A501" s="730" t="s">
        <v>575</v>
      </c>
      <c r="B501" s="731" t="s">
        <v>576</v>
      </c>
      <c r="C501" s="732" t="s">
        <v>619</v>
      </c>
      <c r="D501" s="733" t="s">
        <v>620</v>
      </c>
      <c r="E501" s="734">
        <v>50113001</v>
      </c>
      <c r="F501" s="733" t="s">
        <v>661</v>
      </c>
      <c r="G501" s="732" t="s">
        <v>662</v>
      </c>
      <c r="H501" s="732">
        <v>100113</v>
      </c>
      <c r="I501" s="732">
        <v>113</v>
      </c>
      <c r="J501" s="732" t="s">
        <v>845</v>
      </c>
      <c r="K501" s="732" t="s">
        <v>846</v>
      </c>
      <c r="L501" s="735">
        <v>45.876774193548371</v>
      </c>
      <c r="M501" s="735">
        <v>62</v>
      </c>
      <c r="N501" s="736">
        <v>2844.3599999999992</v>
      </c>
    </row>
    <row r="502" spans="1:14" ht="14.45" customHeight="1" x14ac:dyDescent="0.2">
      <c r="A502" s="730" t="s">
        <v>575</v>
      </c>
      <c r="B502" s="731" t="s">
        <v>576</v>
      </c>
      <c r="C502" s="732" t="s">
        <v>619</v>
      </c>
      <c r="D502" s="733" t="s">
        <v>620</v>
      </c>
      <c r="E502" s="734">
        <v>50113001</v>
      </c>
      <c r="F502" s="733" t="s">
        <v>661</v>
      </c>
      <c r="G502" s="732" t="s">
        <v>662</v>
      </c>
      <c r="H502" s="732">
        <v>102479</v>
      </c>
      <c r="I502" s="732">
        <v>2479</v>
      </c>
      <c r="J502" s="732" t="s">
        <v>849</v>
      </c>
      <c r="K502" s="732" t="s">
        <v>851</v>
      </c>
      <c r="L502" s="735">
        <v>65.489999999999995</v>
      </c>
      <c r="M502" s="735">
        <v>2</v>
      </c>
      <c r="N502" s="736">
        <v>130.97999999999999</v>
      </c>
    </row>
    <row r="503" spans="1:14" ht="14.45" customHeight="1" x14ac:dyDescent="0.2">
      <c r="A503" s="730" t="s">
        <v>575</v>
      </c>
      <c r="B503" s="731" t="s">
        <v>576</v>
      </c>
      <c r="C503" s="732" t="s">
        <v>619</v>
      </c>
      <c r="D503" s="733" t="s">
        <v>620</v>
      </c>
      <c r="E503" s="734">
        <v>50113001</v>
      </c>
      <c r="F503" s="733" t="s">
        <v>661</v>
      </c>
      <c r="G503" s="732" t="s">
        <v>662</v>
      </c>
      <c r="H503" s="732">
        <v>104071</v>
      </c>
      <c r="I503" s="732">
        <v>4071</v>
      </c>
      <c r="J503" s="732" t="s">
        <v>849</v>
      </c>
      <c r="K503" s="732" t="s">
        <v>850</v>
      </c>
      <c r="L503" s="735">
        <v>224.10999999999999</v>
      </c>
      <c r="M503" s="735">
        <v>1</v>
      </c>
      <c r="N503" s="736">
        <v>224.10999999999999</v>
      </c>
    </row>
    <row r="504" spans="1:14" ht="14.45" customHeight="1" x14ac:dyDescent="0.2">
      <c r="A504" s="730" t="s">
        <v>575</v>
      </c>
      <c r="B504" s="731" t="s">
        <v>576</v>
      </c>
      <c r="C504" s="732" t="s">
        <v>619</v>
      </c>
      <c r="D504" s="733" t="s">
        <v>620</v>
      </c>
      <c r="E504" s="734">
        <v>50113001</v>
      </c>
      <c r="F504" s="733" t="s">
        <v>661</v>
      </c>
      <c r="G504" s="732" t="s">
        <v>662</v>
      </c>
      <c r="H504" s="732">
        <v>179327</v>
      </c>
      <c r="I504" s="732">
        <v>179327</v>
      </c>
      <c r="J504" s="732" t="s">
        <v>1456</v>
      </c>
      <c r="K504" s="732" t="s">
        <v>777</v>
      </c>
      <c r="L504" s="735">
        <v>74.075384615384621</v>
      </c>
      <c r="M504" s="735">
        <v>13</v>
      </c>
      <c r="N504" s="736">
        <v>962.98000000000013</v>
      </c>
    </row>
    <row r="505" spans="1:14" ht="14.45" customHeight="1" x14ac:dyDescent="0.2">
      <c r="A505" s="730" t="s">
        <v>575</v>
      </c>
      <c r="B505" s="731" t="s">
        <v>576</v>
      </c>
      <c r="C505" s="732" t="s">
        <v>619</v>
      </c>
      <c r="D505" s="733" t="s">
        <v>620</v>
      </c>
      <c r="E505" s="734">
        <v>50113001</v>
      </c>
      <c r="F505" s="733" t="s">
        <v>661</v>
      </c>
      <c r="G505" s="732" t="s">
        <v>662</v>
      </c>
      <c r="H505" s="732">
        <v>179333</v>
      </c>
      <c r="I505" s="732">
        <v>179333</v>
      </c>
      <c r="J505" s="732" t="s">
        <v>1456</v>
      </c>
      <c r="K505" s="732" t="s">
        <v>1016</v>
      </c>
      <c r="L505" s="735">
        <v>224.61000000000004</v>
      </c>
      <c r="M505" s="735">
        <v>1</v>
      </c>
      <c r="N505" s="736">
        <v>224.61000000000004</v>
      </c>
    </row>
    <row r="506" spans="1:14" ht="14.45" customHeight="1" x14ac:dyDescent="0.2">
      <c r="A506" s="730" t="s">
        <v>575</v>
      </c>
      <c r="B506" s="731" t="s">
        <v>576</v>
      </c>
      <c r="C506" s="732" t="s">
        <v>619</v>
      </c>
      <c r="D506" s="733" t="s">
        <v>620</v>
      </c>
      <c r="E506" s="734">
        <v>50113001</v>
      </c>
      <c r="F506" s="733" t="s">
        <v>661</v>
      </c>
      <c r="G506" s="732" t="s">
        <v>662</v>
      </c>
      <c r="H506" s="732">
        <v>226523</v>
      </c>
      <c r="I506" s="732">
        <v>226523</v>
      </c>
      <c r="J506" s="732" t="s">
        <v>855</v>
      </c>
      <c r="K506" s="732" t="s">
        <v>856</v>
      </c>
      <c r="L506" s="735">
        <v>51.960000000000029</v>
      </c>
      <c r="M506" s="735">
        <v>53</v>
      </c>
      <c r="N506" s="736">
        <v>2753.8800000000015</v>
      </c>
    </row>
    <row r="507" spans="1:14" ht="14.45" customHeight="1" x14ac:dyDescent="0.2">
      <c r="A507" s="730" t="s">
        <v>575</v>
      </c>
      <c r="B507" s="731" t="s">
        <v>576</v>
      </c>
      <c r="C507" s="732" t="s">
        <v>619</v>
      </c>
      <c r="D507" s="733" t="s">
        <v>620</v>
      </c>
      <c r="E507" s="734">
        <v>50113001</v>
      </c>
      <c r="F507" s="733" t="s">
        <v>661</v>
      </c>
      <c r="G507" s="732" t="s">
        <v>680</v>
      </c>
      <c r="H507" s="732">
        <v>159448</v>
      </c>
      <c r="I507" s="732">
        <v>59448</v>
      </c>
      <c r="J507" s="732" t="s">
        <v>1457</v>
      </c>
      <c r="K507" s="732" t="s">
        <v>1458</v>
      </c>
      <c r="L507" s="735">
        <v>368.43199999999996</v>
      </c>
      <c r="M507" s="735">
        <v>10</v>
      </c>
      <c r="N507" s="736">
        <v>3684.3199999999997</v>
      </c>
    </row>
    <row r="508" spans="1:14" ht="14.45" customHeight="1" x14ac:dyDescent="0.2">
      <c r="A508" s="730" t="s">
        <v>575</v>
      </c>
      <c r="B508" s="731" t="s">
        <v>576</v>
      </c>
      <c r="C508" s="732" t="s">
        <v>619</v>
      </c>
      <c r="D508" s="733" t="s">
        <v>620</v>
      </c>
      <c r="E508" s="734">
        <v>50113001</v>
      </c>
      <c r="F508" s="733" t="s">
        <v>661</v>
      </c>
      <c r="G508" s="732" t="s">
        <v>680</v>
      </c>
      <c r="H508" s="732">
        <v>159449</v>
      </c>
      <c r="I508" s="732">
        <v>59449</v>
      </c>
      <c r="J508" s="732" t="s">
        <v>1459</v>
      </c>
      <c r="K508" s="732" t="s">
        <v>1460</v>
      </c>
      <c r="L508" s="735">
        <v>766.91</v>
      </c>
      <c r="M508" s="735">
        <v>8</v>
      </c>
      <c r="N508" s="736">
        <v>6135.28</v>
      </c>
    </row>
    <row r="509" spans="1:14" ht="14.45" customHeight="1" x14ac:dyDescent="0.2">
      <c r="A509" s="730" t="s">
        <v>575</v>
      </c>
      <c r="B509" s="731" t="s">
        <v>576</v>
      </c>
      <c r="C509" s="732" t="s">
        <v>619</v>
      </c>
      <c r="D509" s="733" t="s">
        <v>620</v>
      </c>
      <c r="E509" s="734">
        <v>50113001</v>
      </c>
      <c r="F509" s="733" t="s">
        <v>661</v>
      </c>
      <c r="G509" s="732" t="s">
        <v>662</v>
      </c>
      <c r="H509" s="732">
        <v>905097</v>
      </c>
      <c r="I509" s="732">
        <v>158767</v>
      </c>
      <c r="J509" s="732" t="s">
        <v>857</v>
      </c>
      <c r="K509" s="732" t="s">
        <v>858</v>
      </c>
      <c r="L509" s="735">
        <v>167.42000000000002</v>
      </c>
      <c r="M509" s="735">
        <v>9</v>
      </c>
      <c r="N509" s="736">
        <v>1506.7800000000002</v>
      </c>
    </row>
    <row r="510" spans="1:14" ht="14.45" customHeight="1" x14ac:dyDescent="0.2">
      <c r="A510" s="730" t="s">
        <v>575</v>
      </c>
      <c r="B510" s="731" t="s">
        <v>576</v>
      </c>
      <c r="C510" s="732" t="s">
        <v>619</v>
      </c>
      <c r="D510" s="733" t="s">
        <v>620</v>
      </c>
      <c r="E510" s="734">
        <v>50113001</v>
      </c>
      <c r="F510" s="733" t="s">
        <v>661</v>
      </c>
      <c r="G510" s="732" t="s">
        <v>662</v>
      </c>
      <c r="H510" s="732">
        <v>215474</v>
      </c>
      <c r="I510" s="732">
        <v>215474</v>
      </c>
      <c r="J510" s="732" t="s">
        <v>860</v>
      </c>
      <c r="K510" s="732" t="s">
        <v>861</v>
      </c>
      <c r="L510" s="735">
        <v>529.10500000000013</v>
      </c>
      <c r="M510" s="735">
        <v>2</v>
      </c>
      <c r="N510" s="736">
        <v>1058.2100000000003</v>
      </c>
    </row>
    <row r="511" spans="1:14" ht="14.45" customHeight="1" x14ac:dyDescent="0.2">
      <c r="A511" s="730" t="s">
        <v>575</v>
      </c>
      <c r="B511" s="731" t="s">
        <v>576</v>
      </c>
      <c r="C511" s="732" t="s">
        <v>619</v>
      </c>
      <c r="D511" s="733" t="s">
        <v>620</v>
      </c>
      <c r="E511" s="734">
        <v>50113001</v>
      </c>
      <c r="F511" s="733" t="s">
        <v>661</v>
      </c>
      <c r="G511" s="732" t="s">
        <v>680</v>
      </c>
      <c r="H511" s="732">
        <v>847627</v>
      </c>
      <c r="I511" s="732">
        <v>134502</v>
      </c>
      <c r="J511" s="732" t="s">
        <v>866</v>
      </c>
      <c r="K511" s="732" t="s">
        <v>1461</v>
      </c>
      <c r="L511" s="735">
        <v>50.25</v>
      </c>
      <c r="M511" s="735">
        <v>2</v>
      </c>
      <c r="N511" s="736">
        <v>100.5</v>
      </c>
    </row>
    <row r="512" spans="1:14" ht="14.45" customHeight="1" x14ac:dyDescent="0.2">
      <c r="A512" s="730" t="s">
        <v>575</v>
      </c>
      <c r="B512" s="731" t="s">
        <v>576</v>
      </c>
      <c r="C512" s="732" t="s">
        <v>619</v>
      </c>
      <c r="D512" s="733" t="s">
        <v>620</v>
      </c>
      <c r="E512" s="734">
        <v>50113001</v>
      </c>
      <c r="F512" s="733" t="s">
        <v>661</v>
      </c>
      <c r="G512" s="732" t="s">
        <v>680</v>
      </c>
      <c r="H512" s="732">
        <v>847425</v>
      </c>
      <c r="I512" s="732">
        <v>134513</v>
      </c>
      <c r="J512" s="732" t="s">
        <v>1462</v>
      </c>
      <c r="K512" s="732" t="s">
        <v>1463</v>
      </c>
      <c r="L512" s="735">
        <v>100.47749999999999</v>
      </c>
      <c r="M512" s="735">
        <v>4</v>
      </c>
      <c r="N512" s="736">
        <v>401.90999999999997</v>
      </c>
    </row>
    <row r="513" spans="1:14" ht="14.45" customHeight="1" x14ac:dyDescent="0.2">
      <c r="A513" s="730" t="s">
        <v>575</v>
      </c>
      <c r="B513" s="731" t="s">
        <v>576</v>
      </c>
      <c r="C513" s="732" t="s">
        <v>619</v>
      </c>
      <c r="D513" s="733" t="s">
        <v>620</v>
      </c>
      <c r="E513" s="734">
        <v>50113001</v>
      </c>
      <c r="F513" s="733" t="s">
        <v>661</v>
      </c>
      <c r="G513" s="732" t="s">
        <v>662</v>
      </c>
      <c r="H513" s="732">
        <v>192202</v>
      </c>
      <c r="I513" s="732">
        <v>192202</v>
      </c>
      <c r="J513" s="732" t="s">
        <v>1464</v>
      </c>
      <c r="K513" s="732" t="s">
        <v>1465</v>
      </c>
      <c r="L513" s="735">
        <v>87.769999999999982</v>
      </c>
      <c r="M513" s="735">
        <v>2</v>
      </c>
      <c r="N513" s="736">
        <v>175.53999999999996</v>
      </c>
    </row>
    <row r="514" spans="1:14" ht="14.45" customHeight="1" x14ac:dyDescent="0.2">
      <c r="A514" s="730" t="s">
        <v>575</v>
      </c>
      <c r="B514" s="731" t="s">
        <v>576</v>
      </c>
      <c r="C514" s="732" t="s">
        <v>619</v>
      </c>
      <c r="D514" s="733" t="s">
        <v>620</v>
      </c>
      <c r="E514" s="734">
        <v>50113001</v>
      </c>
      <c r="F514" s="733" t="s">
        <v>661</v>
      </c>
      <c r="G514" s="732" t="s">
        <v>662</v>
      </c>
      <c r="H514" s="732">
        <v>197026</v>
      </c>
      <c r="I514" s="732">
        <v>97026</v>
      </c>
      <c r="J514" s="732" t="s">
        <v>1466</v>
      </c>
      <c r="K514" s="732" t="s">
        <v>1467</v>
      </c>
      <c r="L514" s="735">
        <v>45.069999999999993</v>
      </c>
      <c r="M514" s="735">
        <v>2</v>
      </c>
      <c r="N514" s="736">
        <v>90.139999999999986</v>
      </c>
    </row>
    <row r="515" spans="1:14" ht="14.45" customHeight="1" x14ac:dyDescent="0.2">
      <c r="A515" s="730" t="s">
        <v>575</v>
      </c>
      <c r="B515" s="731" t="s">
        <v>576</v>
      </c>
      <c r="C515" s="732" t="s">
        <v>619</v>
      </c>
      <c r="D515" s="733" t="s">
        <v>620</v>
      </c>
      <c r="E515" s="734">
        <v>50113001</v>
      </c>
      <c r="F515" s="733" t="s">
        <v>661</v>
      </c>
      <c r="G515" s="732" t="s">
        <v>662</v>
      </c>
      <c r="H515" s="732">
        <v>846113</v>
      </c>
      <c r="I515" s="732">
        <v>107712</v>
      </c>
      <c r="J515" s="732" t="s">
        <v>1468</v>
      </c>
      <c r="K515" s="732" t="s">
        <v>1469</v>
      </c>
      <c r="L515" s="735">
        <v>240.49</v>
      </c>
      <c r="M515" s="735">
        <v>1</v>
      </c>
      <c r="N515" s="736">
        <v>240.49</v>
      </c>
    </row>
    <row r="516" spans="1:14" ht="14.45" customHeight="1" x14ac:dyDescent="0.2">
      <c r="A516" s="730" t="s">
        <v>575</v>
      </c>
      <c r="B516" s="731" t="s">
        <v>576</v>
      </c>
      <c r="C516" s="732" t="s">
        <v>619</v>
      </c>
      <c r="D516" s="733" t="s">
        <v>620</v>
      </c>
      <c r="E516" s="734">
        <v>50113001</v>
      </c>
      <c r="F516" s="733" t="s">
        <v>661</v>
      </c>
      <c r="G516" s="732" t="s">
        <v>662</v>
      </c>
      <c r="H516" s="732">
        <v>199680</v>
      </c>
      <c r="I516" s="732">
        <v>199680</v>
      </c>
      <c r="J516" s="732" t="s">
        <v>876</v>
      </c>
      <c r="K516" s="732" t="s">
        <v>877</v>
      </c>
      <c r="L516" s="735">
        <v>362.46</v>
      </c>
      <c r="M516" s="735">
        <v>12</v>
      </c>
      <c r="N516" s="736">
        <v>4349.5199999999995</v>
      </c>
    </row>
    <row r="517" spans="1:14" ht="14.45" customHeight="1" x14ac:dyDescent="0.2">
      <c r="A517" s="730" t="s">
        <v>575</v>
      </c>
      <c r="B517" s="731" t="s">
        <v>576</v>
      </c>
      <c r="C517" s="732" t="s">
        <v>619</v>
      </c>
      <c r="D517" s="733" t="s">
        <v>620</v>
      </c>
      <c r="E517" s="734">
        <v>50113001</v>
      </c>
      <c r="F517" s="733" t="s">
        <v>661</v>
      </c>
      <c r="G517" s="732" t="s">
        <v>662</v>
      </c>
      <c r="H517" s="732">
        <v>147033</v>
      </c>
      <c r="I517" s="732">
        <v>47033</v>
      </c>
      <c r="J517" s="732" t="s">
        <v>876</v>
      </c>
      <c r="K517" s="732" t="s">
        <v>1470</v>
      </c>
      <c r="L517" s="735">
        <v>107.58000000000003</v>
      </c>
      <c r="M517" s="735">
        <v>8</v>
      </c>
      <c r="N517" s="736">
        <v>860.64000000000021</v>
      </c>
    </row>
    <row r="518" spans="1:14" ht="14.45" customHeight="1" x14ac:dyDescent="0.2">
      <c r="A518" s="730" t="s">
        <v>575</v>
      </c>
      <c r="B518" s="731" t="s">
        <v>576</v>
      </c>
      <c r="C518" s="732" t="s">
        <v>619</v>
      </c>
      <c r="D518" s="733" t="s">
        <v>620</v>
      </c>
      <c r="E518" s="734">
        <v>50113001</v>
      </c>
      <c r="F518" s="733" t="s">
        <v>661</v>
      </c>
      <c r="G518" s="732" t="s">
        <v>662</v>
      </c>
      <c r="H518" s="732">
        <v>187073</v>
      </c>
      <c r="I518" s="732">
        <v>87073</v>
      </c>
      <c r="J518" s="732" t="s">
        <v>876</v>
      </c>
      <c r="K518" s="732" t="s">
        <v>1471</v>
      </c>
      <c r="L518" s="735">
        <v>190.08999999999997</v>
      </c>
      <c r="M518" s="735">
        <v>1</v>
      </c>
      <c r="N518" s="736">
        <v>190.08999999999997</v>
      </c>
    </row>
    <row r="519" spans="1:14" ht="14.45" customHeight="1" x14ac:dyDescent="0.2">
      <c r="A519" s="730" t="s">
        <v>575</v>
      </c>
      <c r="B519" s="731" t="s">
        <v>576</v>
      </c>
      <c r="C519" s="732" t="s">
        <v>619</v>
      </c>
      <c r="D519" s="733" t="s">
        <v>620</v>
      </c>
      <c r="E519" s="734">
        <v>50113001</v>
      </c>
      <c r="F519" s="733" t="s">
        <v>661</v>
      </c>
      <c r="G519" s="732" t="s">
        <v>662</v>
      </c>
      <c r="H519" s="732">
        <v>192757</v>
      </c>
      <c r="I519" s="732">
        <v>92757</v>
      </c>
      <c r="J519" s="732" t="s">
        <v>878</v>
      </c>
      <c r="K519" s="732" t="s">
        <v>880</v>
      </c>
      <c r="L519" s="735">
        <v>74.249999999999986</v>
      </c>
      <c r="M519" s="735">
        <v>2</v>
      </c>
      <c r="N519" s="736">
        <v>148.49999999999997</v>
      </c>
    </row>
    <row r="520" spans="1:14" ht="14.45" customHeight="1" x14ac:dyDescent="0.2">
      <c r="A520" s="730" t="s">
        <v>575</v>
      </c>
      <c r="B520" s="731" t="s">
        <v>576</v>
      </c>
      <c r="C520" s="732" t="s">
        <v>619</v>
      </c>
      <c r="D520" s="733" t="s">
        <v>620</v>
      </c>
      <c r="E520" s="734">
        <v>50113001</v>
      </c>
      <c r="F520" s="733" t="s">
        <v>661</v>
      </c>
      <c r="G520" s="732" t="s">
        <v>662</v>
      </c>
      <c r="H520" s="732">
        <v>187076</v>
      </c>
      <c r="I520" s="732">
        <v>87076</v>
      </c>
      <c r="J520" s="732" t="s">
        <v>878</v>
      </c>
      <c r="K520" s="732" t="s">
        <v>879</v>
      </c>
      <c r="L520" s="735">
        <v>135.01564102564103</v>
      </c>
      <c r="M520" s="735">
        <v>78</v>
      </c>
      <c r="N520" s="736">
        <v>10531.220000000001</v>
      </c>
    </row>
    <row r="521" spans="1:14" ht="14.45" customHeight="1" x14ac:dyDescent="0.2">
      <c r="A521" s="730" t="s">
        <v>575</v>
      </c>
      <c r="B521" s="731" t="s">
        <v>576</v>
      </c>
      <c r="C521" s="732" t="s">
        <v>619</v>
      </c>
      <c r="D521" s="733" t="s">
        <v>620</v>
      </c>
      <c r="E521" s="734">
        <v>50113001</v>
      </c>
      <c r="F521" s="733" t="s">
        <v>661</v>
      </c>
      <c r="G521" s="732" t="s">
        <v>662</v>
      </c>
      <c r="H521" s="732">
        <v>157586</v>
      </c>
      <c r="I521" s="732">
        <v>57586</v>
      </c>
      <c r="J521" s="732" t="s">
        <v>1472</v>
      </c>
      <c r="K521" s="732" t="s">
        <v>1473</v>
      </c>
      <c r="L521" s="735">
        <v>73.620000000000019</v>
      </c>
      <c r="M521" s="735">
        <v>2</v>
      </c>
      <c r="N521" s="736">
        <v>147.24000000000004</v>
      </c>
    </row>
    <row r="522" spans="1:14" ht="14.45" customHeight="1" x14ac:dyDescent="0.2">
      <c r="A522" s="730" t="s">
        <v>575</v>
      </c>
      <c r="B522" s="731" t="s">
        <v>576</v>
      </c>
      <c r="C522" s="732" t="s">
        <v>619</v>
      </c>
      <c r="D522" s="733" t="s">
        <v>620</v>
      </c>
      <c r="E522" s="734">
        <v>50113001</v>
      </c>
      <c r="F522" s="733" t="s">
        <v>661</v>
      </c>
      <c r="G522" s="732" t="s">
        <v>662</v>
      </c>
      <c r="H522" s="732">
        <v>225508</v>
      </c>
      <c r="I522" s="732">
        <v>225508</v>
      </c>
      <c r="J522" s="732" t="s">
        <v>1474</v>
      </c>
      <c r="K522" s="732" t="s">
        <v>1475</v>
      </c>
      <c r="L522" s="735">
        <v>48.88</v>
      </c>
      <c r="M522" s="735">
        <v>3</v>
      </c>
      <c r="N522" s="736">
        <v>146.64000000000001</v>
      </c>
    </row>
    <row r="523" spans="1:14" ht="14.45" customHeight="1" x14ac:dyDescent="0.2">
      <c r="A523" s="730" t="s">
        <v>575</v>
      </c>
      <c r="B523" s="731" t="s">
        <v>576</v>
      </c>
      <c r="C523" s="732" t="s">
        <v>619</v>
      </c>
      <c r="D523" s="733" t="s">
        <v>620</v>
      </c>
      <c r="E523" s="734">
        <v>50113001</v>
      </c>
      <c r="F523" s="733" t="s">
        <v>661</v>
      </c>
      <c r="G523" s="732" t="s">
        <v>662</v>
      </c>
      <c r="H523" s="732">
        <v>225510</v>
      </c>
      <c r="I523" s="732">
        <v>225510</v>
      </c>
      <c r="J523" s="732" t="s">
        <v>883</v>
      </c>
      <c r="K523" s="732" t="s">
        <v>884</v>
      </c>
      <c r="L523" s="735">
        <v>64.720000000000013</v>
      </c>
      <c r="M523" s="735">
        <v>18</v>
      </c>
      <c r="N523" s="736">
        <v>1164.9600000000003</v>
      </c>
    </row>
    <row r="524" spans="1:14" ht="14.45" customHeight="1" x14ac:dyDescent="0.2">
      <c r="A524" s="730" t="s">
        <v>575</v>
      </c>
      <c r="B524" s="731" t="s">
        <v>576</v>
      </c>
      <c r="C524" s="732" t="s">
        <v>619</v>
      </c>
      <c r="D524" s="733" t="s">
        <v>620</v>
      </c>
      <c r="E524" s="734">
        <v>50113001</v>
      </c>
      <c r="F524" s="733" t="s">
        <v>661</v>
      </c>
      <c r="G524" s="732" t="s">
        <v>662</v>
      </c>
      <c r="H524" s="732">
        <v>225514</v>
      </c>
      <c r="I524" s="732">
        <v>225514</v>
      </c>
      <c r="J524" s="732" t="s">
        <v>1476</v>
      </c>
      <c r="K524" s="732" t="s">
        <v>1477</v>
      </c>
      <c r="L524" s="735">
        <v>113.79999999999998</v>
      </c>
      <c r="M524" s="735">
        <v>15</v>
      </c>
      <c r="N524" s="736">
        <v>1706.9999999999998</v>
      </c>
    </row>
    <row r="525" spans="1:14" ht="14.45" customHeight="1" x14ac:dyDescent="0.2">
      <c r="A525" s="730" t="s">
        <v>575</v>
      </c>
      <c r="B525" s="731" t="s">
        <v>576</v>
      </c>
      <c r="C525" s="732" t="s">
        <v>619</v>
      </c>
      <c r="D525" s="733" t="s">
        <v>620</v>
      </c>
      <c r="E525" s="734">
        <v>50113001</v>
      </c>
      <c r="F525" s="733" t="s">
        <v>661</v>
      </c>
      <c r="G525" s="732" t="s">
        <v>680</v>
      </c>
      <c r="H525" s="732">
        <v>243138</v>
      </c>
      <c r="I525" s="732">
        <v>243138</v>
      </c>
      <c r="J525" s="732" t="s">
        <v>1478</v>
      </c>
      <c r="K525" s="732" t="s">
        <v>1479</v>
      </c>
      <c r="L525" s="735">
        <v>61.17</v>
      </c>
      <c r="M525" s="735">
        <v>2</v>
      </c>
      <c r="N525" s="736">
        <v>122.34</v>
      </c>
    </row>
    <row r="526" spans="1:14" ht="14.45" customHeight="1" x14ac:dyDescent="0.2">
      <c r="A526" s="730" t="s">
        <v>575</v>
      </c>
      <c r="B526" s="731" t="s">
        <v>576</v>
      </c>
      <c r="C526" s="732" t="s">
        <v>619</v>
      </c>
      <c r="D526" s="733" t="s">
        <v>620</v>
      </c>
      <c r="E526" s="734">
        <v>50113001</v>
      </c>
      <c r="F526" s="733" t="s">
        <v>661</v>
      </c>
      <c r="G526" s="732" t="s">
        <v>662</v>
      </c>
      <c r="H526" s="732">
        <v>173500</v>
      </c>
      <c r="I526" s="732">
        <v>173500</v>
      </c>
      <c r="J526" s="732" t="s">
        <v>1480</v>
      </c>
      <c r="K526" s="732" t="s">
        <v>1481</v>
      </c>
      <c r="L526" s="735">
        <v>135.48999999999998</v>
      </c>
      <c r="M526" s="735">
        <v>1</v>
      </c>
      <c r="N526" s="736">
        <v>135.48999999999998</v>
      </c>
    </row>
    <row r="527" spans="1:14" ht="14.45" customHeight="1" x14ac:dyDescent="0.2">
      <c r="A527" s="730" t="s">
        <v>575</v>
      </c>
      <c r="B527" s="731" t="s">
        <v>576</v>
      </c>
      <c r="C527" s="732" t="s">
        <v>619</v>
      </c>
      <c r="D527" s="733" t="s">
        <v>620</v>
      </c>
      <c r="E527" s="734">
        <v>50113001</v>
      </c>
      <c r="F527" s="733" t="s">
        <v>661</v>
      </c>
      <c r="G527" s="732" t="s">
        <v>680</v>
      </c>
      <c r="H527" s="732">
        <v>848697</v>
      </c>
      <c r="I527" s="732">
        <v>122593</v>
      </c>
      <c r="J527" s="732" t="s">
        <v>1482</v>
      </c>
      <c r="K527" s="732" t="s">
        <v>1483</v>
      </c>
      <c r="L527" s="735">
        <v>368.52</v>
      </c>
      <c r="M527" s="735">
        <v>2</v>
      </c>
      <c r="N527" s="736">
        <v>737.04</v>
      </c>
    </row>
    <row r="528" spans="1:14" ht="14.45" customHeight="1" x14ac:dyDescent="0.2">
      <c r="A528" s="730" t="s">
        <v>575</v>
      </c>
      <c r="B528" s="731" t="s">
        <v>576</v>
      </c>
      <c r="C528" s="732" t="s">
        <v>619</v>
      </c>
      <c r="D528" s="733" t="s">
        <v>620</v>
      </c>
      <c r="E528" s="734">
        <v>50113001</v>
      </c>
      <c r="F528" s="733" t="s">
        <v>661</v>
      </c>
      <c r="G528" s="732" t="s">
        <v>680</v>
      </c>
      <c r="H528" s="732">
        <v>848612</v>
      </c>
      <c r="I528" s="732">
        <v>122600</v>
      </c>
      <c r="J528" s="732" t="s">
        <v>1484</v>
      </c>
      <c r="K528" s="732" t="s">
        <v>1485</v>
      </c>
      <c r="L528" s="735">
        <v>773.61199999999997</v>
      </c>
      <c r="M528" s="735">
        <v>10</v>
      </c>
      <c r="N528" s="736">
        <v>7736.12</v>
      </c>
    </row>
    <row r="529" spans="1:14" ht="14.45" customHeight="1" x14ac:dyDescent="0.2">
      <c r="A529" s="730" t="s">
        <v>575</v>
      </c>
      <c r="B529" s="731" t="s">
        <v>576</v>
      </c>
      <c r="C529" s="732" t="s">
        <v>619</v>
      </c>
      <c r="D529" s="733" t="s">
        <v>620</v>
      </c>
      <c r="E529" s="734">
        <v>50113001</v>
      </c>
      <c r="F529" s="733" t="s">
        <v>661</v>
      </c>
      <c r="G529" s="732" t="s">
        <v>662</v>
      </c>
      <c r="H529" s="732">
        <v>214598</v>
      </c>
      <c r="I529" s="732">
        <v>214598</v>
      </c>
      <c r="J529" s="732" t="s">
        <v>891</v>
      </c>
      <c r="K529" s="732" t="s">
        <v>892</v>
      </c>
      <c r="L529" s="735">
        <v>175.9364705882353</v>
      </c>
      <c r="M529" s="735">
        <v>17</v>
      </c>
      <c r="N529" s="736">
        <v>2990.92</v>
      </c>
    </row>
    <row r="530" spans="1:14" ht="14.45" customHeight="1" x14ac:dyDescent="0.2">
      <c r="A530" s="730" t="s">
        <v>575</v>
      </c>
      <c r="B530" s="731" t="s">
        <v>576</v>
      </c>
      <c r="C530" s="732" t="s">
        <v>619</v>
      </c>
      <c r="D530" s="733" t="s">
        <v>620</v>
      </c>
      <c r="E530" s="734">
        <v>50113001</v>
      </c>
      <c r="F530" s="733" t="s">
        <v>661</v>
      </c>
      <c r="G530" s="732" t="s">
        <v>662</v>
      </c>
      <c r="H530" s="732">
        <v>229132</v>
      </c>
      <c r="I530" s="732">
        <v>229132</v>
      </c>
      <c r="J530" s="732" t="s">
        <v>893</v>
      </c>
      <c r="K530" s="732" t="s">
        <v>894</v>
      </c>
      <c r="L530" s="735">
        <v>88.530000000000015</v>
      </c>
      <c r="M530" s="735">
        <v>35</v>
      </c>
      <c r="N530" s="736">
        <v>3098.5500000000006</v>
      </c>
    </row>
    <row r="531" spans="1:14" ht="14.45" customHeight="1" x14ac:dyDescent="0.2">
      <c r="A531" s="730" t="s">
        <v>575</v>
      </c>
      <c r="B531" s="731" t="s">
        <v>576</v>
      </c>
      <c r="C531" s="732" t="s">
        <v>619</v>
      </c>
      <c r="D531" s="733" t="s">
        <v>620</v>
      </c>
      <c r="E531" s="734">
        <v>50113001</v>
      </c>
      <c r="F531" s="733" t="s">
        <v>661</v>
      </c>
      <c r="G531" s="732" t="s">
        <v>662</v>
      </c>
      <c r="H531" s="732">
        <v>184035</v>
      </c>
      <c r="I531" s="732">
        <v>184035</v>
      </c>
      <c r="J531" s="732" t="s">
        <v>895</v>
      </c>
      <c r="K531" s="732" t="s">
        <v>896</v>
      </c>
      <c r="L531" s="735">
        <v>123.31800000000001</v>
      </c>
      <c r="M531" s="735">
        <v>5</v>
      </c>
      <c r="N531" s="736">
        <v>616.59</v>
      </c>
    </row>
    <row r="532" spans="1:14" ht="14.45" customHeight="1" x14ac:dyDescent="0.2">
      <c r="A532" s="730" t="s">
        <v>575</v>
      </c>
      <c r="B532" s="731" t="s">
        <v>576</v>
      </c>
      <c r="C532" s="732" t="s">
        <v>619</v>
      </c>
      <c r="D532" s="733" t="s">
        <v>620</v>
      </c>
      <c r="E532" s="734">
        <v>50113001</v>
      </c>
      <c r="F532" s="733" t="s">
        <v>661</v>
      </c>
      <c r="G532" s="732" t="s">
        <v>680</v>
      </c>
      <c r="H532" s="732">
        <v>213477</v>
      </c>
      <c r="I532" s="732">
        <v>213477</v>
      </c>
      <c r="J532" s="732" t="s">
        <v>897</v>
      </c>
      <c r="K532" s="732" t="s">
        <v>898</v>
      </c>
      <c r="L532" s="735">
        <v>3300</v>
      </c>
      <c r="M532" s="735">
        <v>16</v>
      </c>
      <c r="N532" s="736">
        <v>52800</v>
      </c>
    </row>
    <row r="533" spans="1:14" ht="14.45" customHeight="1" x14ac:dyDescent="0.2">
      <c r="A533" s="730" t="s">
        <v>575</v>
      </c>
      <c r="B533" s="731" t="s">
        <v>576</v>
      </c>
      <c r="C533" s="732" t="s">
        <v>619</v>
      </c>
      <c r="D533" s="733" t="s">
        <v>620</v>
      </c>
      <c r="E533" s="734">
        <v>50113001</v>
      </c>
      <c r="F533" s="733" t="s">
        <v>661</v>
      </c>
      <c r="G533" s="732" t="s">
        <v>680</v>
      </c>
      <c r="H533" s="732">
        <v>156805</v>
      </c>
      <c r="I533" s="732">
        <v>56805</v>
      </c>
      <c r="J533" s="732" t="s">
        <v>899</v>
      </c>
      <c r="K533" s="732" t="s">
        <v>901</v>
      </c>
      <c r="L533" s="735">
        <v>58.140000000000015</v>
      </c>
      <c r="M533" s="735">
        <v>3</v>
      </c>
      <c r="N533" s="736">
        <v>174.42000000000004</v>
      </c>
    </row>
    <row r="534" spans="1:14" ht="14.45" customHeight="1" x14ac:dyDescent="0.2">
      <c r="A534" s="730" t="s">
        <v>575</v>
      </c>
      <c r="B534" s="731" t="s">
        <v>576</v>
      </c>
      <c r="C534" s="732" t="s">
        <v>619</v>
      </c>
      <c r="D534" s="733" t="s">
        <v>620</v>
      </c>
      <c r="E534" s="734">
        <v>50113001</v>
      </c>
      <c r="F534" s="733" t="s">
        <v>661</v>
      </c>
      <c r="G534" s="732" t="s">
        <v>680</v>
      </c>
      <c r="H534" s="732">
        <v>156804</v>
      </c>
      <c r="I534" s="732">
        <v>56804</v>
      </c>
      <c r="J534" s="732" t="s">
        <v>899</v>
      </c>
      <c r="K534" s="732" t="s">
        <v>900</v>
      </c>
      <c r="L534" s="735">
        <v>31.733076923076922</v>
      </c>
      <c r="M534" s="735">
        <v>13</v>
      </c>
      <c r="N534" s="736">
        <v>412.53</v>
      </c>
    </row>
    <row r="535" spans="1:14" ht="14.45" customHeight="1" x14ac:dyDescent="0.2">
      <c r="A535" s="730" t="s">
        <v>575</v>
      </c>
      <c r="B535" s="731" t="s">
        <v>576</v>
      </c>
      <c r="C535" s="732" t="s">
        <v>619</v>
      </c>
      <c r="D535" s="733" t="s">
        <v>620</v>
      </c>
      <c r="E535" s="734">
        <v>50113001</v>
      </c>
      <c r="F535" s="733" t="s">
        <v>661</v>
      </c>
      <c r="G535" s="732" t="s">
        <v>680</v>
      </c>
      <c r="H535" s="732">
        <v>214036</v>
      </c>
      <c r="I535" s="732">
        <v>214036</v>
      </c>
      <c r="J535" s="732" t="s">
        <v>902</v>
      </c>
      <c r="K535" s="732" t="s">
        <v>903</v>
      </c>
      <c r="L535" s="735">
        <v>40.349999999999994</v>
      </c>
      <c r="M535" s="735">
        <v>13</v>
      </c>
      <c r="N535" s="736">
        <v>524.54999999999995</v>
      </c>
    </row>
    <row r="536" spans="1:14" ht="14.45" customHeight="1" x14ac:dyDescent="0.2">
      <c r="A536" s="730" t="s">
        <v>575</v>
      </c>
      <c r="B536" s="731" t="s">
        <v>576</v>
      </c>
      <c r="C536" s="732" t="s">
        <v>619</v>
      </c>
      <c r="D536" s="733" t="s">
        <v>620</v>
      </c>
      <c r="E536" s="734">
        <v>50113001</v>
      </c>
      <c r="F536" s="733" t="s">
        <v>661</v>
      </c>
      <c r="G536" s="732" t="s">
        <v>680</v>
      </c>
      <c r="H536" s="732">
        <v>239807</v>
      </c>
      <c r="I536" s="732">
        <v>239807</v>
      </c>
      <c r="J536" s="732" t="s">
        <v>902</v>
      </c>
      <c r="K536" s="732" t="s">
        <v>903</v>
      </c>
      <c r="L536" s="735">
        <v>40.383684210526305</v>
      </c>
      <c r="M536" s="735">
        <v>19</v>
      </c>
      <c r="N536" s="736">
        <v>767.28999999999985</v>
      </c>
    </row>
    <row r="537" spans="1:14" ht="14.45" customHeight="1" x14ac:dyDescent="0.2">
      <c r="A537" s="730" t="s">
        <v>575</v>
      </c>
      <c r="B537" s="731" t="s">
        <v>576</v>
      </c>
      <c r="C537" s="732" t="s">
        <v>619</v>
      </c>
      <c r="D537" s="733" t="s">
        <v>620</v>
      </c>
      <c r="E537" s="734">
        <v>50113001</v>
      </c>
      <c r="F537" s="733" t="s">
        <v>661</v>
      </c>
      <c r="G537" s="732" t="s">
        <v>662</v>
      </c>
      <c r="H537" s="732">
        <v>199333</v>
      </c>
      <c r="I537" s="732">
        <v>99333</v>
      </c>
      <c r="J537" s="732" t="s">
        <v>904</v>
      </c>
      <c r="K537" s="732" t="s">
        <v>905</v>
      </c>
      <c r="L537" s="735">
        <v>246.80500000000001</v>
      </c>
      <c r="M537" s="735">
        <v>4</v>
      </c>
      <c r="N537" s="736">
        <v>987.22</v>
      </c>
    </row>
    <row r="538" spans="1:14" ht="14.45" customHeight="1" x14ac:dyDescent="0.2">
      <c r="A538" s="730" t="s">
        <v>575</v>
      </c>
      <c r="B538" s="731" t="s">
        <v>576</v>
      </c>
      <c r="C538" s="732" t="s">
        <v>619</v>
      </c>
      <c r="D538" s="733" t="s">
        <v>620</v>
      </c>
      <c r="E538" s="734">
        <v>50113001</v>
      </c>
      <c r="F538" s="733" t="s">
        <v>661</v>
      </c>
      <c r="G538" s="732" t="s">
        <v>662</v>
      </c>
      <c r="H538" s="732">
        <v>198864</v>
      </c>
      <c r="I538" s="732">
        <v>98864</v>
      </c>
      <c r="J538" s="732" t="s">
        <v>675</v>
      </c>
      <c r="K538" s="732" t="s">
        <v>676</v>
      </c>
      <c r="L538" s="735">
        <v>537.87000000000012</v>
      </c>
      <c r="M538" s="735">
        <v>40</v>
      </c>
      <c r="N538" s="736">
        <v>21514.800000000003</v>
      </c>
    </row>
    <row r="539" spans="1:14" ht="14.45" customHeight="1" x14ac:dyDescent="0.2">
      <c r="A539" s="730" t="s">
        <v>575</v>
      </c>
      <c r="B539" s="731" t="s">
        <v>576</v>
      </c>
      <c r="C539" s="732" t="s">
        <v>619</v>
      </c>
      <c r="D539" s="733" t="s">
        <v>620</v>
      </c>
      <c r="E539" s="734">
        <v>50113001</v>
      </c>
      <c r="F539" s="733" t="s">
        <v>661</v>
      </c>
      <c r="G539" s="732" t="s">
        <v>662</v>
      </c>
      <c r="H539" s="732">
        <v>198872</v>
      </c>
      <c r="I539" s="732">
        <v>98872</v>
      </c>
      <c r="J539" s="732" t="s">
        <v>675</v>
      </c>
      <c r="K539" s="732" t="s">
        <v>677</v>
      </c>
      <c r="L539" s="735">
        <v>312.84000000000009</v>
      </c>
      <c r="M539" s="735">
        <v>29</v>
      </c>
      <c r="N539" s="736">
        <v>9072.3600000000024</v>
      </c>
    </row>
    <row r="540" spans="1:14" ht="14.45" customHeight="1" x14ac:dyDescent="0.2">
      <c r="A540" s="730" t="s">
        <v>575</v>
      </c>
      <c r="B540" s="731" t="s">
        <v>576</v>
      </c>
      <c r="C540" s="732" t="s">
        <v>619</v>
      </c>
      <c r="D540" s="733" t="s">
        <v>620</v>
      </c>
      <c r="E540" s="734">
        <v>50113001</v>
      </c>
      <c r="F540" s="733" t="s">
        <v>661</v>
      </c>
      <c r="G540" s="732" t="s">
        <v>662</v>
      </c>
      <c r="H540" s="732">
        <v>111243</v>
      </c>
      <c r="I540" s="732">
        <v>11243</v>
      </c>
      <c r="J540" s="732" t="s">
        <v>912</v>
      </c>
      <c r="K540" s="732" t="s">
        <v>913</v>
      </c>
      <c r="L540" s="735">
        <v>241.17999999999998</v>
      </c>
      <c r="M540" s="735">
        <v>9</v>
      </c>
      <c r="N540" s="736">
        <v>2170.62</v>
      </c>
    </row>
    <row r="541" spans="1:14" ht="14.45" customHeight="1" x14ac:dyDescent="0.2">
      <c r="A541" s="730" t="s">
        <v>575</v>
      </c>
      <c r="B541" s="731" t="s">
        <v>576</v>
      </c>
      <c r="C541" s="732" t="s">
        <v>619</v>
      </c>
      <c r="D541" s="733" t="s">
        <v>620</v>
      </c>
      <c r="E541" s="734">
        <v>50113001</v>
      </c>
      <c r="F541" s="733" t="s">
        <v>661</v>
      </c>
      <c r="G541" s="732" t="s">
        <v>662</v>
      </c>
      <c r="H541" s="732">
        <v>111242</v>
      </c>
      <c r="I541" s="732">
        <v>11242</v>
      </c>
      <c r="J541" s="732" t="s">
        <v>912</v>
      </c>
      <c r="K541" s="732" t="s">
        <v>914</v>
      </c>
      <c r="L541" s="735">
        <v>145.84000000000006</v>
      </c>
      <c r="M541" s="735">
        <v>10</v>
      </c>
      <c r="N541" s="736">
        <v>1458.4000000000005</v>
      </c>
    </row>
    <row r="542" spans="1:14" ht="14.45" customHeight="1" x14ac:dyDescent="0.2">
      <c r="A542" s="730" t="s">
        <v>575</v>
      </c>
      <c r="B542" s="731" t="s">
        <v>576</v>
      </c>
      <c r="C542" s="732" t="s">
        <v>619</v>
      </c>
      <c r="D542" s="733" t="s">
        <v>620</v>
      </c>
      <c r="E542" s="734">
        <v>50113001</v>
      </c>
      <c r="F542" s="733" t="s">
        <v>661</v>
      </c>
      <c r="G542" s="732" t="s">
        <v>662</v>
      </c>
      <c r="H542" s="732">
        <v>31915</v>
      </c>
      <c r="I542" s="732">
        <v>31915</v>
      </c>
      <c r="J542" s="732" t="s">
        <v>917</v>
      </c>
      <c r="K542" s="732" t="s">
        <v>918</v>
      </c>
      <c r="L542" s="735">
        <v>173.69</v>
      </c>
      <c r="M542" s="735">
        <v>23</v>
      </c>
      <c r="N542" s="736">
        <v>3994.87</v>
      </c>
    </row>
    <row r="543" spans="1:14" ht="14.45" customHeight="1" x14ac:dyDescent="0.2">
      <c r="A543" s="730" t="s">
        <v>575</v>
      </c>
      <c r="B543" s="731" t="s">
        <v>576</v>
      </c>
      <c r="C543" s="732" t="s">
        <v>619</v>
      </c>
      <c r="D543" s="733" t="s">
        <v>620</v>
      </c>
      <c r="E543" s="734">
        <v>50113001</v>
      </c>
      <c r="F543" s="733" t="s">
        <v>661</v>
      </c>
      <c r="G543" s="732" t="s">
        <v>662</v>
      </c>
      <c r="H543" s="732">
        <v>47706</v>
      </c>
      <c r="I543" s="732">
        <v>47706</v>
      </c>
      <c r="J543" s="732" t="s">
        <v>919</v>
      </c>
      <c r="K543" s="732" t="s">
        <v>920</v>
      </c>
      <c r="L543" s="735">
        <v>288.52999999999997</v>
      </c>
      <c r="M543" s="735">
        <v>2</v>
      </c>
      <c r="N543" s="736">
        <v>577.05999999999995</v>
      </c>
    </row>
    <row r="544" spans="1:14" ht="14.45" customHeight="1" x14ac:dyDescent="0.2">
      <c r="A544" s="730" t="s">
        <v>575</v>
      </c>
      <c r="B544" s="731" t="s">
        <v>576</v>
      </c>
      <c r="C544" s="732" t="s">
        <v>619</v>
      </c>
      <c r="D544" s="733" t="s">
        <v>620</v>
      </c>
      <c r="E544" s="734">
        <v>50113001</v>
      </c>
      <c r="F544" s="733" t="s">
        <v>661</v>
      </c>
      <c r="G544" s="732" t="s">
        <v>662</v>
      </c>
      <c r="H544" s="732">
        <v>47256</v>
      </c>
      <c r="I544" s="732">
        <v>47256</v>
      </c>
      <c r="J544" s="732" t="s">
        <v>924</v>
      </c>
      <c r="K544" s="732" t="s">
        <v>926</v>
      </c>
      <c r="L544" s="735">
        <v>222.19999999999996</v>
      </c>
      <c r="M544" s="735">
        <v>18</v>
      </c>
      <c r="N544" s="736">
        <v>3999.5999999999995</v>
      </c>
    </row>
    <row r="545" spans="1:14" ht="14.45" customHeight="1" x14ac:dyDescent="0.2">
      <c r="A545" s="730" t="s">
        <v>575</v>
      </c>
      <c r="B545" s="731" t="s">
        <v>576</v>
      </c>
      <c r="C545" s="732" t="s">
        <v>619</v>
      </c>
      <c r="D545" s="733" t="s">
        <v>620</v>
      </c>
      <c r="E545" s="734">
        <v>50113001</v>
      </c>
      <c r="F545" s="733" t="s">
        <v>661</v>
      </c>
      <c r="G545" s="732" t="s">
        <v>662</v>
      </c>
      <c r="H545" s="732">
        <v>47249</v>
      </c>
      <c r="I545" s="732">
        <v>47249</v>
      </c>
      <c r="J545" s="732" t="s">
        <v>924</v>
      </c>
      <c r="K545" s="732" t="s">
        <v>925</v>
      </c>
      <c r="L545" s="735">
        <v>126.5</v>
      </c>
      <c r="M545" s="735">
        <v>9</v>
      </c>
      <c r="N545" s="736">
        <v>1138.5</v>
      </c>
    </row>
    <row r="546" spans="1:14" ht="14.45" customHeight="1" x14ac:dyDescent="0.2">
      <c r="A546" s="730" t="s">
        <v>575</v>
      </c>
      <c r="B546" s="731" t="s">
        <v>576</v>
      </c>
      <c r="C546" s="732" t="s">
        <v>619</v>
      </c>
      <c r="D546" s="733" t="s">
        <v>620</v>
      </c>
      <c r="E546" s="734">
        <v>50113001</v>
      </c>
      <c r="F546" s="733" t="s">
        <v>661</v>
      </c>
      <c r="G546" s="732" t="s">
        <v>662</v>
      </c>
      <c r="H546" s="732">
        <v>47244</v>
      </c>
      <c r="I546" s="732">
        <v>47244</v>
      </c>
      <c r="J546" s="732" t="s">
        <v>924</v>
      </c>
      <c r="K546" s="732" t="s">
        <v>918</v>
      </c>
      <c r="L546" s="735">
        <v>143</v>
      </c>
      <c r="M546" s="735">
        <v>47</v>
      </c>
      <c r="N546" s="736">
        <v>6721</v>
      </c>
    </row>
    <row r="547" spans="1:14" ht="14.45" customHeight="1" x14ac:dyDescent="0.2">
      <c r="A547" s="730" t="s">
        <v>575</v>
      </c>
      <c r="B547" s="731" t="s">
        <v>576</v>
      </c>
      <c r="C547" s="732" t="s">
        <v>619</v>
      </c>
      <c r="D547" s="733" t="s">
        <v>620</v>
      </c>
      <c r="E547" s="734">
        <v>50113001</v>
      </c>
      <c r="F547" s="733" t="s">
        <v>661</v>
      </c>
      <c r="G547" s="732" t="s">
        <v>662</v>
      </c>
      <c r="H547" s="732">
        <v>98901</v>
      </c>
      <c r="I547" s="732">
        <v>98901</v>
      </c>
      <c r="J547" s="732" t="s">
        <v>927</v>
      </c>
      <c r="K547" s="732" t="s">
        <v>907</v>
      </c>
      <c r="L547" s="735">
        <v>320.22000000000003</v>
      </c>
      <c r="M547" s="735">
        <v>1</v>
      </c>
      <c r="N547" s="736">
        <v>320.22000000000003</v>
      </c>
    </row>
    <row r="548" spans="1:14" ht="14.45" customHeight="1" x14ac:dyDescent="0.2">
      <c r="A548" s="730" t="s">
        <v>575</v>
      </c>
      <c r="B548" s="731" t="s">
        <v>576</v>
      </c>
      <c r="C548" s="732" t="s">
        <v>619</v>
      </c>
      <c r="D548" s="733" t="s">
        <v>620</v>
      </c>
      <c r="E548" s="734">
        <v>50113001</v>
      </c>
      <c r="F548" s="733" t="s">
        <v>661</v>
      </c>
      <c r="G548" s="732" t="s">
        <v>662</v>
      </c>
      <c r="H548" s="732">
        <v>106093</v>
      </c>
      <c r="I548" s="732">
        <v>6093</v>
      </c>
      <c r="J548" s="732" t="s">
        <v>1486</v>
      </c>
      <c r="K548" s="732" t="s">
        <v>1487</v>
      </c>
      <c r="L548" s="735">
        <v>171.45</v>
      </c>
      <c r="M548" s="735">
        <v>1</v>
      </c>
      <c r="N548" s="736">
        <v>171.45</v>
      </c>
    </row>
    <row r="549" spans="1:14" ht="14.45" customHeight="1" x14ac:dyDescent="0.2">
      <c r="A549" s="730" t="s">
        <v>575</v>
      </c>
      <c r="B549" s="731" t="s">
        <v>576</v>
      </c>
      <c r="C549" s="732" t="s">
        <v>619</v>
      </c>
      <c r="D549" s="733" t="s">
        <v>620</v>
      </c>
      <c r="E549" s="734">
        <v>50113001</v>
      </c>
      <c r="F549" s="733" t="s">
        <v>661</v>
      </c>
      <c r="G549" s="732" t="s">
        <v>662</v>
      </c>
      <c r="H549" s="732">
        <v>106091</v>
      </c>
      <c r="I549" s="732">
        <v>6091</v>
      </c>
      <c r="J549" s="732" t="s">
        <v>1486</v>
      </c>
      <c r="K549" s="732" t="s">
        <v>1488</v>
      </c>
      <c r="L549" s="735">
        <v>89.65</v>
      </c>
      <c r="M549" s="735">
        <v>2</v>
      </c>
      <c r="N549" s="736">
        <v>179.3</v>
      </c>
    </row>
    <row r="550" spans="1:14" ht="14.45" customHeight="1" x14ac:dyDescent="0.2">
      <c r="A550" s="730" t="s">
        <v>575</v>
      </c>
      <c r="B550" s="731" t="s">
        <v>576</v>
      </c>
      <c r="C550" s="732" t="s">
        <v>619</v>
      </c>
      <c r="D550" s="733" t="s">
        <v>620</v>
      </c>
      <c r="E550" s="734">
        <v>50113001</v>
      </c>
      <c r="F550" s="733" t="s">
        <v>661</v>
      </c>
      <c r="G550" s="732" t="s">
        <v>662</v>
      </c>
      <c r="H550" s="732">
        <v>106092</v>
      </c>
      <c r="I550" s="732">
        <v>6092</v>
      </c>
      <c r="J550" s="732" t="s">
        <v>1489</v>
      </c>
      <c r="K550" s="732" t="s">
        <v>1178</v>
      </c>
      <c r="L550" s="735">
        <v>280.15000000000003</v>
      </c>
      <c r="M550" s="735">
        <v>12</v>
      </c>
      <c r="N550" s="736">
        <v>3361.8000000000006</v>
      </c>
    </row>
    <row r="551" spans="1:14" ht="14.45" customHeight="1" x14ac:dyDescent="0.2">
      <c r="A551" s="730" t="s">
        <v>575</v>
      </c>
      <c r="B551" s="731" t="s">
        <v>576</v>
      </c>
      <c r="C551" s="732" t="s">
        <v>619</v>
      </c>
      <c r="D551" s="733" t="s">
        <v>620</v>
      </c>
      <c r="E551" s="734">
        <v>50113001</v>
      </c>
      <c r="F551" s="733" t="s">
        <v>661</v>
      </c>
      <c r="G551" s="732" t="s">
        <v>662</v>
      </c>
      <c r="H551" s="732">
        <v>102539</v>
      </c>
      <c r="I551" s="732">
        <v>2539</v>
      </c>
      <c r="J551" s="732" t="s">
        <v>1490</v>
      </c>
      <c r="K551" s="732" t="s">
        <v>1491</v>
      </c>
      <c r="L551" s="735">
        <v>52.561249999999994</v>
      </c>
      <c r="M551" s="735">
        <v>80</v>
      </c>
      <c r="N551" s="736">
        <v>4204.8999999999996</v>
      </c>
    </row>
    <row r="552" spans="1:14" ht="14.45" customHeight="1" x14ac:dyDescent="0.2">
      <c r="A552" s="730" t="s">
        <v>575</v>
      </c>
      <c r="B552" s="731" t="s">
        <v>576</v>
      </c>
      <c r="C552" s="732" t="s">
        <v>619</v>
      </c>
      <c r="D552" s="733" t="s">
        <v>620</v>
      </c>
      <c r="E552" s="734">
        <v>50113001</v>
      </c>
      <c r="F552" s="733" t="s">
        <v>661</v>
      </c>
      <c r="G552" s="732" t="s">
        <v>662</v>
      </c>
      <c r="H552" s="732">
        <v>102537</v>
      </c>
      <c r="I552" s="732">
        <v>2537</v>
      </c>
      <c r="J552" s="732" t="s">
        <v>1490</v>
      </c>
      <c r="K552" s="732" t="s">
        <v>1492</v>
      </c>
      <c r="L552" s="735">
        <v>38.299999999999997</v>
      </c>
      <c r="M552" s="735">
        <v>2</v>
      </c>
      <c r="N552" s="736">
        <v>76.599999999999994</v>
      </c>
    </row>
    <row r="553" spans="1:14" ht="14.45" customHeight="1" x14ac:dyDescent="0.2">
      <c r="A553" s="730" t="s">
        <v>575</v>
      </c>
      <c r="B553" s="731" t="s">
        <v>576</v>
      </c>
      <c r="C553" s="732" t="s">
        <v>619</v>
      </c>
      <c r="D553" s="733" t="s">
        <v>620</v>
      </c>
      <c r="E553" s="734">
        <v>50113001</v>
      </c>
      <c r="F553" s="733" t="s">
        <v>661</v>
      </c>
      <c r="G553" s="732" t="s">
        <v>662</v>
      </c>
      <c r="H553" s="732">
        <v>125366</v>
      </c>
      <c r="I553" s="732">
        <v>25366</v>
      </c>
      <c r="J553" s="732" t="s">
        <v>928</v>
      </c>
      <c r="K553" s="732" t="s">
        <v>930</v>
      </c>
      <c r="L553" s="735">
        <v>71.680000000000007</v>
      </c>
      <c r="M553" s="735">
        <v>4</v>
      </c>
      <c r="N553" s="736">
        <v>286.72000000000003</v>
      </c>
    </row>
    <row r="554" spans="1:14" ht="14.45" customHeight="1" x14ac:dyDescent="0.2">
      <c r="A554" s="730" t="s">
        <v>575</v>
      </c>
      <c r="B554" s="731" t="s">
        <v>576</v>
      </c>
      <c r="C554" s="732" t="s">
        <v>619</v>
      </c>
      <c r="D554" s="733" t="s">
        <v>620</v>
      </c>
      <c r="E554" s="734">
        <v>50113001</v>
      </c>
      <c r="F554" s="733" t="s">
        <v>661</v>
      </c>
      <c r="G554" s="732" t="s">
        <v>662</v>
      </c>
      <c r="H554" s="732">
        <v>215605</v>
      </c>
      <c r="I554" s="732">
        <v>215605</v>
      </c>
      <c r="J554" s="732" t="s">
        <v>928</v>
      </c>
      <c r="K554" s="732" t="s">
        <v>929</v>
      </c>
      <c r="L554" s="735">
        <v>28.270000000000007</v>
      </c>
      <c r="M554" s="735">
        <v>2</v>
      </c>
      <c r="N554" s="736">
        <v>56.540000000000013</v>
      </c>
    </row>
    <row r="555" spans="1:14" ht="14.45" customHeight="1" x14ac:dyDescent="0.2">
      <c r="A555" s="730" t="s">
        <v>575</v>
      </c>
      <c r="B555" s="731" t="s">
        <v>576</v>
      </c>
      <c r="C555" s="732" t="s">
        <v>619</v>
      </c>
      <c r="D555" s="733" t="s">
        <v>620</v>
      </c>
      <c r="E555" s="734">
        <v>50113001</v>
      </c>
      <c r="F555" s="733" t="s">
        <v>661</v>
      </c>
      <c r="G555" s="732" t="s">
        <v>662</v>
      </c>
      <c r="H555" s="732">
        <v>214355</v>
      </c>
      <c r="I555" s="732">
        <v>214355</v>
      </c>
      <c r="J555" s="732" t="s">
        <v>1493</v>
      </c>
      <c r="K555" s="732" t="s">
        <v>1494</v>
      </c>
      <c r="L555" s="735">
        <v>215.30250000000001</v>
      </c>
      <c r="M555" s="735">
        <v>8</v>
      </c>
      <c r="N555" s="736">
        <v>1722.42</v>
      </c>
    </row>
    <row r="556" spans="1:14" ht="14.45" customHeight="1" x14ac:dyDescent="0.2">
      <c r="A556" s="730" t="s">
        <v>575</v>
      </c>
      <c r="B556" s="731" t="s">
        <v>576</v>
      </c>
      <c r="C556" s="732" t="s">
        <v>619</v>
      </c>
      <c r="D556" s="733" t="s">
        <v>620</v>
      </c>
      <c r="E556" s="734">
        <v>50113001</v>
      </c>
      <c r="F556" s="733" t="s">
        <v>661</v>
      </c>
      <c r="G556" s="732" t="s">
        <v>662</v>
      </c>
      <c r="H556" s="732">
        <v>216572</v>
      </c>
      <c r="I556" s="732">
        <v>216572</v>
      </c>
      <c r="J556" s="732" t="s">
        <v>937</v>
      </c>
      <c r="K556" s="732" t="s">
        <v>938</v>
      </c>
      <c r="L556" s="735">
        <v>36.321999999999996</v>
      </c>
      <c r="M556" s="735">
        <v>50</v>
      </c>
      <c r="N556" s="736">
        <v>1816.1</v>
      </c>
    </row>
    <row r="557" spans="1:14" ht="14.45" customHeight="1" x14ac:dyDescent="0.2">
      <c r="A557" s="730" t="s">
        <v>575</v>
      </c>
      <c r="B557" s="731" t="s">
        <v>576</v>
      </c>
      <c r="C557" s="732" t="s">
        <v>619</v>
      </c>
      <c r="D557" s="733" t="s">
        <v>620</v>
      </c>
      <c r="E557" s="734">
        <v>50113001</v>
      </c>
      <c r="F557" s="733" t="s">
        <v>661</v>
      </c>
      <c r="G557" s="732" t="s">
        <v>662</v>
      </c>
      <c r="H557" s="732">
        <v>100168</v>
      </c>
      <c r="I557" s="732">
        <v>168</v>
      </c>
      <c r="J557" s="732" t="s">
        <v>1495</v>
      </c>
      <c r="K557" s="732" t="s">
        <v>1496</v>
      </c>
      <c r="L557" s="735">
        <v>43.09</v>
      </c>
      <c r="M557" s="735">
        <v>2</v>
      </c>
      <c r="N557" s="736">
        <v>86.18</v>
      </c>
    </row>
    <row r="558" spans="1:14" ht="14.45" customHeight="1" x14ac:dyDescent="0.2">
      <c r="A558" s="730" t="s">
        <v>575</v>
      </c>
      <c r="B558" s="731" t="s">
        <v>576</v>
      </c>
      <c r="C558" s="732" t="s">
        <v>619</v>
      </c>
      <c r="D558" s="733" t="s">
        <v>620</v>
      </c>
      <c r="E558" s="734">
        <v>50113001</v>
      </c>
      <c r="F558" s="733" t="s">
        <v>661</v>
      </c>
      <c r="G558" s="732" t="s">
        <v>662</v>
      </c>
      <c r="H558" s="732">
        <v>224464</v>
      </c>
      <c r="I558" s="732">
        <v>224464</v>
      </c>
      <c r="J558" s="732" t="s">
        <v>1497</v>
      </c>
      <c r="K558" s="732" t="s">
        <v>1498</v>
      </c>
      <c r="L558" s="735">
        <v>20.49</v>
      </c>
      <c r="M558" s="735">
        <v>6</v>
      </c>
      <c r="N558" s="736">
        <v>122.94</v>
      </c>
    </row>
    <row r="559" spans="1:14" ht="14.45" customHeight="1" x14ac:dyDescent="0.2">
      <c r="A559" s="730" t="s">
        <v>575</v>
      </c>
      <c r="B559" s="731" t="s">
        <v>576</v>
      </c>
      <c r="C559" s="732" t="s">
        <v>619</v>
      </c>
      <c r="D559" s="733" t="s">
        <v>620</v>
      </c>
      <c r="E559" s="734">
        <v>50113001</v>
      </c>
      <c r="F559" s="733" t="s">
        <v>661</v>
      </c>
      <c r="G559" s="732" t="s">
        <v>662</v>
      </c>
      <c r="H559" s="732">
        <v>223200</v>
      </c>
      <c r="I559" s="732">
        <v>223200</v>
      </c>
      <c r="J559" s="732" t="s">
        <v>939</v>
      </c>
      <c r="K559" s="732" t="s">
        <v>940</v>
      </c>
      <c r="L559" s="735">
        <v>143.48980769230769</v>
      </c>
      <c r="M559" s="735">
        <v>52</v>
      </c>
      <c r="N559" s="736">
        <v>7461.4699999999993</v>
      </c>
    </row>
    <row r="560" spans="1:14" ht="14.45" customHeight="1" x14ac:dyDescent="0.2">
      <c r="A560" s="730" t="s">
        <v>575</v>
      </c>
      <c r="B560" s="731" t="s">
        <v>576</v>
      </c>
      <c r="C560" s="732" t="s">
        <v>619</v>
      </c>
      <c r="D560" s="733" t="s">
        <v>620</v>
      </c>
      <c r="E560" s="734">
        <v>50113001</v>
      </c>
      <c r="F560" s="733" t="s">
        <v>661</v>
      </c>
      <c r="G560" s="732" t="s">
        <v>662</v>
      </c>
      <c r="H560" s="732">
        <v>847630</v>
      </c>
      <c r="I560" s="732">
        <v>0</v>
      </c>
      <c r="J560" s="732" t="s">
        <v>1499</v>
      </c>
      <c r="K560" s="732" t="s">
        <v>329</v>
      </c>
      <c r="L560" s="735">
        <v>237.04</v>
      </c>
      <c r="M560" s="735">
        <v>4</v>
      </c>
      <c r="N560" s="736">
        <v>948.16</v>
      </c>
    </row>
    <row r="561" spans="1:14" ht="14.45" customHeight="1" x14ac:dyDescent="0.2">
      <c r="A561" s="730" t="s">
        <v>575</v>
      </c>
      <c r="B561" s="731" t="s">
        <v>576</v>
      </c>
      <c r="C561" s="732" t="s">
        <v>619</v>
      </c>
      <c r="D561" s="733" t="s">
        <v>620</v>
      </c>
      <c r="E561" s="734">
        <v>50113001</v>
      </c>
      <c r="F561" s="733" t="s">
        <v>661</v>
      </c>
      <c r="G561" s="732" t="s">
        <v>662</v>
      </c>
      <c r="H561" s="732">
        <v>229793</v>
      </c>
      <c r="I561" s="732">
        <v>229793</v>
      </c>
      <c r="J561" s="732" t="s">
        <v>1500</v>
      </c>
      <c r="K561" s="732" t="s">
        <v>1501</v>
      </c>
      <c r="L561" s="735">
        <v>126.39999999999998</v>
      </c>
      <c r="M561" s="735">
        <v>1</v>
      </c>
      <c r="N561" s="736">
        <v>126.39999999999998</v>
      </c>
    </row>
    <row r="562" spans="1:14" ht="14.45" customHeight="1" x14ac:dyDescent="0.2">
      <c r="A562" s="730" t="s">
        <v>575</v>
      </c>
      <c r="B562" s="731" t="s">
        <v>576</v>
      </c>
      <c r="C562" s="732" t="s">
        <v>619</v>
      </c>
      <c r="D562" s="733" t="s">
        <v>620</v>
      </c>
      <c r="E562" s="734">
        <v>50113001</v>
      </c>
      <c r="F562" s="733" t="s">
        <v>661</v>
      </c>
      <c r="G562" s="732" t="s">
        <v>662</v>
      </c>
      <c r="H562" s="732">
        <v>203760</v>
      </c>
      <c r="I562" s="732">
        <v>203760</v>
      </c>
      <c r="J562" s="732" t="s">
        <v>1502</v>
      </c>
      <c r="K562" s="732" t="s">
        <v>1503</v>
      </c>
      <c r="L562" s="735">
        <v>151.07499999999999</v>
      </c>
      <c r="M562" s="735">
        <v>2</v>
      </c>
      <c r="N562" s="736">
        <v>302.14999999999998</v>
      </c>
    </row>
    <row r="563" spans="1:14" ht="14.45" customHeight="1" x14ac:dyDescent="0.2">
      <c r="A563" s="730" t="s">
        <v>575</v>
      </c>
      <c r="B563" s="731" t="s">
        <v>576</v>
      </c>
      <c r="C563" s="732" t="s">
        <v>619</v>
      </c>
      <c r="D563" s="733" t="s">
        <v>620</v>
      </c>
      <c r="E563" s="734">
        <v>50113001</v>
      </c>
      <c r="F563" s="733" t="s">
        <v>661</v>
      </c>
      <c r="G563" s="732" t="s">
        <v>662</v>
      </c>
      <c r="H563" s="732">
        <v>157608</v>
      </c>
      <c r="I563" s="732">
        <v>57608</v>
      </c>
      <c r="J563" s="732" t="s">
        <v>946</v>
      </c>
      <c r="K563" s="732" t="s">
        <v>1504</v>
      </c>
      <c r="L563" s="735">
        <v>104.90249999999999</v>
      </c>
      <c r="M563" s="735">
        <v>4</v>
      </c>
      <c r="N563" s="736">
        <v>419.60999999999996</v>
      </c>
    </row>
    <row r="564" spans="1:14" ht="14.45" customHeight="1" x14ac:dyDescent="0.2">
      <c r="A564" s="730" t="s">
        <v>575</v>
      </c>
      <c r="B564" s="731" t="s">
        <v>576</v>
      </c>
      <c r="C564" s="732" t="s">
        <v>619</v>
      </c>
      <c r="D564" s="733" t="s">
        <v>620</v>
      </c>
      <c r="E564" s="734">
        <v>50113001</v>
      </c>
      <c r="F564" s="733" t="s">
        <v>661</v>
      </c>
      <c r="G564" s="732" t="s">
        <v>662</v>
      </c>
      <c r="H564" s="732">
        <v>224964</v>
      </c>
      <c r="I564" s="732">
        <v>224964</v>
      </c>
      <c r="J564" s="732" t="s">
        <v>955</v>
      </c>
      <c r="K564" s="732" t="s">
        <v>956</v>
      </c>
      <c r="L564" s="735">
        <v>107.75</v>
      </c>
      <c r="M564" s="735">
        <v>7</v>
      </c>
      <c r="N564" s="736">
        <v>754.25</v>
      </c>
    </row>
    <row r="565" spans="1:14" ht="14.45" customHeight="1" x14ac:dyDescent="0.2">
      <c r="A565" s="730" t="s">
        <v>575</v>
      </c>
      <c r="B565" s="731" t="s">
        <v>576</v>
      </c>
      <c r="C565" s="732" t="s">
        <v>619</v>
      </c>
      <c r="D565" s="733" t="s">
        <v>620</v>
      </c>
      <c r="E565" s="734">
        <v>50113001</v>
      </c>
      <c r="F565" s="733" t="s">
        <v>661</v>
      </c>
      <c r="G565" s="732" t="s">
        <v>662</v>
      </c>
      <c r="H565" s="732">
        <v>233899</v>
      </c>
      <c r="I565" s="732">
        <v>233899</v>
      </c>
      <c r="J565" s="732" t="s">
        <v>957</v>
      </c>
      <c r="K565" s="732" t="s">
        <v>958</v>
      </c>
      <c r="L565" s="735">
        <v>139.09999999999997</v>
      </c>
      <c r="M565" s="735">
        <v>5</v>
      </c>
      <c r="N565" s="736">
        <v>695.49999999999977</v>
      </c>
    </row>
    <row r="566" spans="1:14" ht="14.45" customHeight="1" x14ac:dyDescent="0.2">
      <c r="A566" s="730" t="s">
        <v>575</v>
      </c>
      <c r="B566" s="731" t="s">
        <v>576</v>
      </c>
      <c r="C566" s="732" t="s">
        <v>619</v>
      </c>
      <c r="D566" s="733" t="s">
        <v>620</v>
      </c>
      <c r="E566" s="734">
        <v>50113001</v>
      </c>
      <c r="F566" s="733" t="s">
        <v>661</v>
      </c>
      <c r="G566" s="732" t="s">
        <v>662</v>
      </c>
      <c r="H566" s="732">
        <v>193724</v>
      </c>
      <c r="I566" s="732">
        <v>93724</v>
      </c>
      <c r="J566" s="732" t="s">
        <v>961</v>
      </c>
      <c r="K566" s="732" t="s">
        <v>962</v>
      </c>
      <c r="L566" s="735">
        <v>68.257999999999996</v>
      </c>
      <c r="M566" s="735">
        <v>5</v>
      </c>
      <c r="N566" s="736">
        <v>341.28999999999996</v>
      </c>
    </row>
    <row r="567" spans="1:14" ht="14.45" customHeight="1" x14ac:dyDescent="0.2">
      <c r="A567" s="730" t="s">
        <v>575</v>
      </c>
      <c r="B567" s="731" t="s">
        <v>576</v>
      </c>
      <c r="C567" s="732" t="s">
        <v>619</v>
      </c>
      <c r="D567" s="733" t="s">
        <v>620</v>
      </c>
      <c r="E567" s="734">
        <v>50113001</v>
      </c>
      <c r="F567" s="733" t="s">
        <v>661</v>
      </c>
      <c r="G567" s="732" t="s">
        <v>662</v>
      </c>
      <c r="H567" s="732">
        <v>193723</v>
      </c>
      <c r="I567" s="732">
        <v>93723</v>
      </c>
      <c r="J567" s="732" t="s">
        <v>963</v>
      </c>
      <c r="K567" s="732" t="s">
        <v>964</v>
      </c>
      <c r="L567" s="735">
        <v>40.229999999999997</v>
      </c>
      <c r="M567" s="735">
        <v>5</v>
      </c>
      <c r="N567" s="736">
        <v>201.14999999999998</v>
      </c>
    </row>
    <row r="568" spans="1:14" ht="14.45" customHeight="1" x14ac:dyDescent="0.2">
      <c r="A568" s="730" t="s">
        <v>575</v>
      </c>
      <c r="B568" s="731" t="s">
        <v>576</v>
      </c>
      <c r="C568" s="732" t="s">
        <v>619</v>
      </c>
      <c r="D568" s="733" t="s">
        <v>620</v>
      </c>
      <c r="E568" s="734">
        <v>50113001</v>
      </c>
      <c r="F568" s="733" t="s">
        <v>661</v>
      </c>
      <c r="G568" s="732" t="s">
        <v>662</v>
      </c>
      <c r="H568" s="732">
        <v>394712</v>
      </c>
      <c r="I568" s="732">
        <v>0</v>
      </c>
      <c r="J568" s="732" t="s">
        <v>967</v>
      </c>
      <c r="K568" s="732" t="s">
        <v>968</v>
      </c>
      <c r="L568" s="735">
        <v>28.75</v>
      </c>
      <c r="M568" s="735">
        <v>228</v>
      </c>
      <c r="N568" s="736">
        <v>6555</v>
      </c>
    </row>
    <row r="569" spans="1:14" ht="14.45" customHeight="1" x14ac:dyDescent="0.2">
      <c r="A569" s="730" t="s">
        <v>575</v>
      </c>
      <c r="B569" s="731" t="s">
        <v>576</v>
      </c>
      <c r="C569" s="732" t="s">
        <v>619</v>
      </c>
      <c r="D569" s="733" t="s">
        <v>620</v>
      </c>
      <c r="E569" s="734">
        <v>50113001</v>
      </c>
      <c r="F569" s="733" t="s">
        <v>661</v>
      </c>
      <c r="G569" s="732" t="s">
        <v>662</v>
      </c>
      <c r="H569" s="732">
        <v>397414</v>
      </c>
      <c r="I569" s="732">
        <v>0</v>
      </c>
      <c r="J569" s="732" t="s">
        <v>1505</v>
      </c>
      <c r="K569" s="732" t="s">
        <v>1506</v>
      </c>
      <c r="L569" s="735">
        <v>123.7563396888724</v>
      </c>
      <c r="M569" s="735">
        <v>29</v>
      </c>
      <c r="N569" s="736">
        <v>3588.9338509772997</v>
      </c>
    </row>
    <row r="570" spans="1:14" ht="14.45" customHeight="1" x14ac:dyDescent="0.2">
      <c r="A570" s="730" t="s">
        <v>575</v>
      </c>
      <c r="B570" s="731" t="s">
        <v>576</v>
      </c>
      <c r="C570" s="732" t="s">
        <v>619</v>
      </c>
      <c r="D570" s="733" t="s">
        <v>620</v>
      </c>
      <c r="E570" s="734">
        <v>50113001</v>
      </c>
      <c r="F570" s="733" t="s">
        <v>661</v>
      </c>
      <c r="G570" s="732" t="s">
        <v>662</v>
      </c>
      <c r="H570" s="732">
        <v>134822</v>
      </c>
      <c r="I570" s="732">
        <v>134822</v>
      </c>
      <c r="J570" s="732" t="s">
        <v>1507</v>
      </c>
      <c r="K570" s="732" t="s">
        <v>1222</v>
      </c>
      <c r="L570" s="735">
        <v>207.56000000000003</v>
      </c>
      <c r="M570" s="735">
        <v>7</v>
      </c>
      <c r="N570" s="736">
        <v>1452.9200000000003</v>
      </c>
    </row>
    <row r="571" spans="1:14" ht="14.45" customHeight="1" x14ac:dyDescent="0.2">
      <c r="A571" s="730" t="s">
        <v>575</v>
      </c>
      <c r="B571" s="731" t="s">
        <v>576</v>
      </c>
      <c r="C571" s="732" t="s">
        <v>619</v>
      </c>
      <c r="D571" s="733" t="s">
        <v>620</v>
      </c>
      <c r="E571" s="734">
        <v>50113001</v>
      </c>
      <c r="F571" s="733" t="s">
        <v>661</v>
      </c>
      <c r="G571" s="732" t="s">
        <v>662</v>
      </c>
      <c r="H571" s="732">
        <v>134824</v>
      </c>
      <c r="I571" s="732">
        <v>134824</v>
      </c>
      <c r="J571" s="732" t="s">
        <v>985</v>
      </c>
      <c r="K571" s="732" t="s">
        <v>986</v>
      </c>
      <c r="L571" s="735">
        <v>326.47166666666669</v>
      </c>
      <c r="M571" s="735">
        <v>18</v>
      </c>
      <c r="N571" s="736">
        <v>5876.4900000000007</v>
      </c>
    </row>
    <row r="572" spans="1:14" ht="14.45" customHeight="1" x14ac:dyDescent="0.2">
      <c r="A572" s="730" t="s">
        <v>575</v>
      </c>
      <c r="B572" s="731" t="s">
        <v>576</v>
      </c>
      <c r="C572" s="732" t="s">
        <v>619</v>
      </c>
      <c r="D572" s="733" t="s">
        <v>620</v>
      </c>
      <c r="E572" s="734">
        <v>50113001</v>
      </c>
      <c r="F572" s="733" t="s">
        <v>661</v>
      </c>
      <c r="G572" s="732" t="s">
        <v>680</v>
      </c>
      <c r="H572" s="732">
        <v>215970</v>
      </c>
      <c r="I572" s="732">
        <v>215970</v>
      </c>
      <c r="J572" s="732" t="s">
        <v>987</v>
      </c>
      <c r="K572" s="732" t="s">
        <v>988</v>
      </c>
      <c r="L572" s="735">
        <v>89.525000000000006</v>
      </c>
      <c r="M572" s="735">
        <v>2</v>
      </c>
      <c r="N572" s="736">
        <v>179.05</v>
      </c>
    </row>
    <row r="573" spans="1:14" ht="14.45" customHeight="1" x14ac:dyDescent="0.2">
      <c r="A573" s="730" t="s">
        <v>575</v>
      </c>
      <c r="B573" s="731" t="s">
        <v>576</v>
      </c>
      <c r="C573" s="732" t="s">
        <v>619</v>
      </c>
      <c r="D573" s="733" t="s">
        <v>620</v>
      </c>
      <c r="E573" s="734">
        <v>50113001</v>
      </c>
      <c r="F573" s="733" t="s">
        <v>661</v>
      </c>
      <c r="G573" s="732" t="s">
        <v>680</v>
      </c>
      <c r="H573" s="732">
        <v>215964</v>
      </c>
      <c r="I573" s="732">
        <v>215964</v>
      </c>
      <c r="J573" s="732" t="s">
        <v>1508</v>
      </c>
      <c r="K573" s="732" t="s">
        <v>1509</v>
      </c>
      <c r="L573" s="735">
        <v>130.53999999999996</v>
      </c>
      <c r="M573" s="735">
        <v>5</v>
      </c>
      <c r="N573" s="736">
        <v>652.69999999999982</v>
      </c>
    </row>
    <row r="574" spans="1:14" ht="14.45" customHeight="1" x14ac:dyDescent="0.2">
      <c r="A574" s="730" t="s">
        <v>575</v>
      </c>
      <c r="B574" s="731" t="s">
        <v>576</v>
      </c>
      <c r="C574" s="732" t="s">
        <v>619</v>
      </c>
      <c r="D574" s="733" t="s">
        <v>620</v>
      </c>
      <c r="E574" s="734">
        <v>50113001</v>
      </c>
      <c r="F574" s="733" t="s">
        <v>661</v>
      </c>
      <c r="G574" s="732" t="s">
        <v>662</v>
      </c>
      <c r="H574" s="732">
        <v>117189</v>
      </c>
      <c r="I574" s="732">
        <v>17189</v>
      </c>
      <c r="J574" s="732" t="s">
        <v>989</v>
      </c>
      <c r="K574" s="732" t="s">
        <v>990</v>
      </c>
      <c r="L574" s="735">
        <v>55.811999999999998</v>
      </c>
      <c r="M574" s="735">
        <v>15</v>
      </c>
      <c r="N574" s="736">
        <v>837.18</v>
      </c>
    </row>
    <row r="575" spans="1:14" ht="14.45" customHeight="1" x14ac:dyDescent="0.2">
      <c r="A575" s="730" t="s">
        <v>575</v>
      </c>
      <c r="B575" s="731" t="s">
        <v>576</v>
      </c>
      <c r="C575" s="732" t="s">
        <v>619</v>
      </c>
      <c r="D575" s="733" t="s">
        <v>620</v>
      </c>
      <c r="E575" s="734">
        <v>50113001</v>
      </c>
      <c r="F575" s="733" t="s">
        <v>661</v>
      </c>
      <c r="G575" s="732" t="s">
        <v>662</v>
      </c>
      <c r="H575" s="732">
        <v>848725</v>
      </c>
      <c r="I575" s="732">
        <v>107677</v>
      </c>
      <c r="J575" s="732" t="s">
        <v>991</v>
      </c>
      <c r="K575" s="732" t="s">
        <v>992</v>
      </c>
      <c r="L575" s="735">
        <v>382.11</v>
      </c>
      <c r="M575" s="735">
        <v>8</v>
      </c>
      <c r="N575" s="736">
        <v>3056.88</v>
      </c>
    </row>
    <row r="576" spans="1:14" ht="14.45" customHeight="1" x14ac:dyDescent="0.2">
      <c r="A576" s="730" t="s">
        <v>575</v>
      </c>
      <c r="B576" s="731" t="s">
        <v>576</v>
      </c>
      <c r="C576" s="732" t="s">
        <v>619</v>
      </c>
      <c r="D576" s="733" t="s">
        <v>620</v>
      </c>
      <c r="E576" s="734">
        <v>50113001</v>
      </c>
      <c r="F576" s="733" t="s">
        <v>661</v>
      </c>
      <c r="G576" s="732" t="s">
        <v>662</v>
      </c>
      <c r="H576" s="732">
        <v>845697</v>
      </c>
      <c r="I576" s="732">
        <v>200935</v>
      </c>
      <c r="J576" s="732" t="s">
        <v>993</v>
      </c>
      <c r="K576" s="732" t="s">
        <v>994</v>
      </c>
      <c r="L576" s="735">
        <v>44.789999999999985</v>
      </c>
      <c r="M576" s="735">
        <v>88</v>
      </c>
      <c r="N576" s="736">
        <v>3941.5199999999986</v>
      </c>
    </row>
    <row r="577" spans="1:14" ht="14.45" customHeight="1" x14ac:dyDescent="0.2">
      <c r="A577" s="730" t="s">
        <v>575</v>
      </c>
      <c r="B577" s="731" t="s">
        <v>576</v>
      </c>
      <c r="C577" s="732" t="s">
        <v>619</v>
      </c>
      <c r="D577" s="733" t="s">
        <v>620</v>
      </c>
      <c r="E577" s="734">
        <v>50113001</v>
      </c>
      <c r="F577" s="733" t="s">
        <v>661</v>
      </c>
      <c r="G577" s="732" t="s">
        <v>662</v>
      </c>
      <c r="H577" s="732">
        <v>100489</v>
      </c>
      <c r="I577" s="732">
        <v>489</v>
      </c>
      <c r="J577" s="732" t="s">
        <v>1510</v>
      </c>
      <c r="K577" s="732" t="s">
        <v>1511</v>
      </c>
      <c r="L577" s="735">
        <v>47.29</v>
      </c>
      <c r="M577" s="735">
        <v>3</v>
      </c>
      <c r="N577" s="736">
        <v>141.87</v>
      </c>
    </row>
    <row r="578" spans="1:14" ht="14.45" customHeight="1" x14ac:dyDescent="0.2">
      <c r="A578" s="730" t="s">
        <v>575</v>
      </c>
      <c r="B578" s="731" t="s">
        <v>576</v>
      </c>
      <c r="C578" s="732" t="s">
        <v>619</v>
      </c>
      <c r="D578" s="733" t="s">
        <v>620</v>
      </c>
      <c r="E578" s="734">
        <v>50113001</v>
      </c>
      <c r="F578" s="733" t="s">
        <v>661</v>
      </c>
      <c r="G578" s="732" t="s">
        <v>662</v>
      </c>
      <c r="H578" s="732">
        <v>29938</v>
      </c>
      <c r="I578" s="732">
        <v>29938</v>
      </c>
      <c r="J578" s="732" t="s">
        <v>997</v>
      </c>
      <c r="K578" s="732" t="s">
        <v>998</v>
      </c>
      <c r="L578" s="735">
        <v>2057.2800000000002</v>
      </c>
      <c r="M578" s="735">
        <v>1</v>
      </c>
      <c r="N578" s="736">
        <v>2057.2800000000002</v>
      </c>
    </row>
    <row r="579" spans="1:14" ht="14.45" customHeight="1" x14ac:dyDescent="0.2">
      <c r="A579" s="730" t="s">
        <v>575</v>
      </c>
      <c r="B579" s="731" t="s">
        <v>576</v>
      </c>
      <c r="C579" s="732" t="s">
        <v>619</v>
      </c>
      <c r="D579" s="733" t="s">
        <v>620</v>
      </c>
      <c r="E579" s="734">
        <v>50113001</v>
      </c>
      <c r="F579" s="733" t="s">
        <v>661</v>
      </c>
      <c r="G579" s="732" t="s">
        <v>680</v>
      </c>
      <c r="H579" s="732">
        <v>237595</v>
      </c>
      <c r="I579" s="732">
        <v>237595</v>
      </c>
      <c r="J579" s="732" t="s">
        <v>1512</v>
      </c>
      <c r="K579" s="732" t="s">
        <v>1513</v>
      </c>
      <c r="L579" s="735">
        <v>123.17</v>
      </c>
      <c r="M579" s="735">
        <v>6</v>
      </c>
      <c r="N579" s="736">
        <v>739.02</v>
      </c>
    </row>
    <row r="580" spans="1:14" ht="14.45" customHeight="1" x14ac:dyDescent="0.2">
      <c r="A580" s="730" t="s">
        <v>575</v>
      </c>
      <c r="B580" s="731" t="s">
        <v>576</v>
      </c>
      <c r="C580" s="732" t="s">
        <v>619</v>
      </c>
      <c r="D580" s="733" t="s">
        <v>620</v>
      </c>
      <c r="E580" s="734">
        <v>50113001</v>
      </c>
      <c r="F580" s="733" t="s">
        <v>661</v>
      </c>
      <c r="G580" s="732" t="s">
        <v>680</v>
      </c>
      <c r="H580" s="732">
        <v>166759</v>
      </c>
      <c r="I580" s="732">
        <v>166759</v>
      </c>
      <c r="J580" s="732" t="s">
        <v>1512</v>
      </c>
      <c r="K580" s="732" t="s">
        <v>1513</v>
      </c>
      <c r="L580" s="735">
        <v>122.50750000000002</v>
      </c>
      <c r="M580" s="735">
        <v>8</v>
      </c>
      <c r="N580" s="736">
        <v>980.06000000000017</v>
      </c>
    </row>
    <row r="581" spans="1:14" ht="14.45" customHeight="1" x14ac:dyDescent="0.2">
      <c r="A581" s="730" t="s">
        <v>575</v>
      </c>
      <c r="B581" s="731" t="s">
        <v>576</v>
      </c>
      <c r="C581" s="732" t="s">
        <v>619</v>
      </c>
      <c r="D581" s="733" t="s">
        <v>620</v>
      </c>
      <c r="E581" s="734">
        <v>50113001</v>
      </c>
      <c r="F581" s="733" t="s">
        <v>661</v>
      </c>
      <c r="G581" s="732" t="s">
        <v>662</v>
      </c>
      <c r="H581" s="732">
        <v>397238</v>
      </c>
      <c r="I581" s="732">
        <v>0</v>
      </c>
      <c r="J581" s="732" t="s">
        <v>1514</v>
      </c>
      <c r="K581" s="732" t="s">
        <v>329</v>
      </c>
      <c r="L581" s="735">
        <v>136.802414827875</v>
      </c>
      <c r="M581" s="735">
        <v>1</v>
      </c>
      <c r="N581" s="736">
        <v>136.802414827875</v>
      </c>
    </row>
    <row r="582" spans="1:14" ht="14.45" customHeight="1" x14ac:dyDescent="0.2">
      <c r="A582" s="730" t="s">
        <v>575</v>
      </c>
      <c r="B582" s="731" t="s">
        <v>576</v>
      </c>
      <c r="C582" s="732" t="s">
        <v>619</v>
      </c>
      <c r="D582" s="733" t="s">
        <v>620</v>
      </c>
      <c r="E582" s="734">
        <v>50113001</v>
      </c>
      <c r="F582" s="733" t="s">
        <v>661</v>
      </c>
      <c r="G582" s="732" t="s">
        <v>662</v>
      </c>
      <c r="H582" s="732">
        <v>395019</v>
      </c>
      <c r="I582" s="732">
        <v>0</v>
      </c>
      <c r="J582" s="732" t="s">
        <v>1515</v>
      </c>
      <c r="K582" s="732" t="s">
        <v>1516</v>
      </c>
      <c r="L582" s="735">
        <v>173.67499684836616</v>
      </c>
      <c r="M582" s="735">
        <v>3</v>
      </c>
      <c r="N582" s="736">
        <v>521.02499054509849</v>
      </c>
    </row>
    <row r="583" spans="1:14" ht="14.45" customHeight="1" x14ac:dyDescent="0.2">
      <c r="A583" s="730" t="s">
        <v>575</v>
      </c>
      <c r="B583" s="731" t="s">
        <v>576</v>
      </c>
      <c r="C583" s="732" t="s">
        <v>619</v>
      </c>
      <c r="D583" s="733" t="s">
        <v>620</v>
      </c>
      <c r="E583" s="734">
        <v>50113001</v>
      </c>
      <c r="F583" s="733" t="s">
        <v>661</v>
      </c>
      <c r="G583" s="732" t="s">
        <v>662</v>
      </c>
      <c r="H583" s="732">
        <v>900321</v>
      </c>
      <c r="I583" s="732">
        <v>0</v>
      </c>
      <c r="J583" s="732" t="s">
        <v>1517</v>
      </c>
      <c r="K583" s="732" t="s">
        <v>329</v>
      </c>
      <c r="L583" s="735">
        <v>247.98739485224436</v>
      </c>
      <c r="M583" s="735">
        <v>1</v>
      </c>
      <c r="N583" s="736">
        <v>247.98739485224436</v>
      </c>
    </row>
    <row r="584" spans="1:14" ht="14.45" customHeight="1" x14ac:dyDescent="0.2">
      <c r="A584" s="730" t="s">
        <v>575</v>
      </c>
      <c r="B584" s="731" t="s">
        <v>576</v>
      </c>
      <c r="C584" s="732" t="s">
        <v>619</v>
      </c>
      <c r="D584" s="733" t="s">
        <v>620</v>
      </c>
      <c r="E584" s="734">
        <v>50113001</v>
      </c>
      <c r="F584" s="733" t="s">
        <v>661</v>
      </c>
      <c r="G584" s="732" t="s">
        <v>662</v>
      </c>
      <c r="H584" s="732">
        <v>501990</v>
      </c>
      <c r="I584" s="732">
        <v>0</v>
      </c>
      <c r="J584" s="732" t="s">
        <v>1518</v>
      </c>
      <c r="K584" s="732" t="s">
        <v>329</v>
      </c>
      <c r="L584" s="735">
        <v>257.10459819922175</v>
      </c>
      <c r="M584" s="735">
        <v>1</v>
      </c>
      <c r="N584" s="736">
        <v>257.10459819922175</v>
      </c>
    </row>
    <row r="585" spans="1:14" ht="14.45" customHeight="1" x14ac:dyDescent="0.2">
      <c r="A585" s="730" t="s">
        <v>575</v>
      </c>
      <c r="B585" s="731" t="s">
        <v>576</v>
      </c>
      <c r="C585" s="732" t="s">
        <v>619</v>
      </c>
      <c r="D585" s="733" t="s">
        <v>620</v>
      </c>
      <c r="E585" s="734">
        <v>50113001</v>
      </c>
      <c r="F585" s="733" t="s">
        <v>661</v>
      </c>
      <c r="G585" s="732" t="s">
        <v>662</v>
      </c>
      <c r="H585" s="732">
        <v>840522</v>
      </c>
      <c r="I585" s="732">
        <v>0</v>
      </c>
      <c r="J585" s="732" t="s">
        <v>1519</v>
      </c>
      <c r="K585" s="732" t="s">
        <v>329</v>
      </c>
      <c r="L585" s="735">
        <v>581.34866670347674</v>
      </c>
      <c r="M585" s="735">
        <v>4</v>
      </c>
      <c r="N585" s="736">
        <v>2325.394666813907</v>
      </c>
    </row>
    <row r="586" spans="1:14" ht="14.45" customHeight="1" x14ac:dyDescent="0.2">
      <c r="A586" s="730" t="s">
        <v>575</v>
      </c>
      <c r="B586" s="731" t="s">
        <v>576</v>
      </c>
      <c r="C586" s="732" t="s">
        <v>619</v>
      </c>
      <c r="D586" s="733" t="s">
        <v>620</v>
      </c>
      <c r="E586" s="734">
        <v>50113001</v>
      </c>
      <c r="F586" s="733" t="s">
        <v>661</v>
      </c>
      <c r="G586" s="732" t="s">
        <v>662</v>
      </c>
      <c r="H586" s="732">
        <v>921064</v>
      </c>
      <c r="I586" s="732">
        <v>0</v>
      </c>
      <c r="J586" s="732" t="s">
        <v>1520</v>
      </c>
      <c r="K586" s="732" t="s">
        <v>329</v>
      </c>
      <c r="L586" s="735">
        <v>81.504998866111052</v>
      </c>
      <c r="M586" s="735">
        <v>2</v>
      </c>
      <c r="N586" s="736">
        <v>163.0099977322221</v>
      </c>
    </row>
    <row r="587" spans="1:14" ht="14.45" customHeight="1" x14ac:dyDescent="0.2">
      <c r="A587" s="730" t="s">
        <v>575</v>
      </c>
      <c r="B587" s="731" t="s">
        <v>576</v>
      </c>
      <c r="C587" s="732" t="s">
        <v>619</v>
      </c>
      <c r="D587" s="733" t="s">
        <v>620</v>
      </c>
      <c r="E587" s="734">
        <v>50113001</v>
      </c>
      <c r="F587" s="733" t="s">
        <v>661</v>
      </c>
      <c r="G587" s="732" t="s">
        <v>662</v>
      </c>
      <c r="H587" s="732">
        <v>921476</v>
      </c>
      <c r="I587" s="732">
        <v>0</v>
      </c>
      <c r="J587" s="732" t="s">
        <v>1521</v>
      </c>
      <c r="K587" s="732" t="s">
        <v>329</v>
      </c>
      <c r="L587" s="735">
        <v>167.82601244096486</v>
      </c>
      <c r="M587" s="735">
        <v>2</v>
      </c>
      <c r="N587" s="736">
        <v>335.65202488192972</v>
      </c>
    </row>
    <row r="588" spans="1:14" ht="14.45" customHeight="1" x14ac:dyDescent="0.2">
      <c r="A588" s="730" t="s">
        <v>575</v>
      </c>
      <c r="B588" s="731" t="s">
        <v>576</v>
      </c>
      <c r="C588" s="732" t="s">
        <v>619</v>
      </c>
      <c r="D588" s="733" t="s">
        <v>620</v>
      </c>
      <c r="E588" s="734">
        <v>50113001</v>
      </c>
      <c r="F588" s="733" t="s">
        <v>661</v>
      </c>
      <c r="G588" s="732" t="s">
        <v>662</v>
      </c>
      <c r="H588" s="732">
        <v>921089</v>
      </c>
      <c r="I588" s="732">
        <v>0</v>
      </c>
      <c r="J588" s="732" t="s">
        <v>1522</v>
      </c>
      <c r="K588" s="732" t="s">
        <v>329</v>
      </c>
      <c r="L588" s="735">
        <v>74.325801778012362</v>
      </c>
      <c r="M588" s="735">
        <v>2</v>
      </c>
      <c r="N588" s="736">
        <v>148.65160355602472</v>
      </c>
    </row>
    <row r="589" spans="1:14" ht="14.45" customHeight="1" x14ac:dyDescent="0.2">
      <c r="A589" s="730" t="s">
        <v>575</v>
      </c>
      <c r="B589" s="731" t="s">
        <v>576</v>
      </c>
      <c r="C589" s="732" t="s">
        <v>619</v>
      </c>
      <c r="D589" s="733" t="s">
        <v>620</v>
      </c>
      <c r="E589" s="734">
        <v>50113001</v>
      </c>
      <c r="F589" s="733" t="s">
        <v>661</v>
      </c>
      <c r="G589" s="732" t="s">
        <v>662</v>
      </c>
      <c r="H589" s="732">
        <v>900873</v>
      </c>
      <c r="I589" s="732">
        <v>0</v>
      </c>
      <c r="J589" s="732" t="s">
        <v>1523</v>
      </c>
      <c r="K589" s="732" t="s">
        <v>329</v>
      </c>
      <c r="L589" s="735">
        <v>62.692399236119464</v>
      </c>
      <c r="M589" s="735">
        <v>2</v>
      </c>
      <c r="N589" s="736">
        <v>125.38479847223893</v>
      </c>
    </row>
    <row r="590" spans="1:14" ht="14.45" customHeight="1" x14ac:dyDescent="0.2">
      <c r="A590" s="730" t="s">
        <v>575</v>
      </c>
      <c r="B590" s="731" t="s">
        <v>576</v>
      </c>
      <c r="C590" s="732" t="s">
        <v>619</v>
      </c>
      <c r="D590" s="733" t="s">
        <v>620</v>
      </c>
      <c r="E590" s="734">
        <v>50113001</v>
      </c>
      <c r="F590" s="733" t="s">
        <v>661</v>
      </c>
      <c r="G590" s="732" t="s">
        <v>662</v>
      </c>
      <c r="H590" s="732">
        <v>921136</v>
      </c>
      <c r="I590" s="732">
        <v>0</v>
      </c>
      <c r="J590" s="732" t="s">
        <v>1524</v>
      </c>
      <c r="K590" s="732" t="s">
        <v>329</v>
      </c>
      <c r="L590" s="735">
        <v>109.18173559884585</v>
      </c>
      <c r="M590" s="735">
        <v>5</v>
      </c>
      <c r="N590" s="736">
        <v>545.90867799422927</v>
      </c>
    </row>
    <row r="591" spans="1:14" ht="14.45" customHeight="1" x14ac:dyDescent="0.2">
      <c r="A591" s="730" t="s">
        <v>575</v>
      </c>
      <c r="B591" s="731" t="s">
        <v>576</v>
      </c>
      <c r="C591" s="732" t="s">
        <v>619</v>
      </c>
      <c r="D591" s="733" t="s">
        <v>620</v>
      </c>
      <c r="E591" s="734">
        <v>50113001</v>
      </c>
      <c r="F591" s="733" t="s">
        <v>661</v>
      </c>
      <c r="G591" s="732" t="s">
        <v>662</v>
      </c>
      <c r="H591" s="732">
        <v>990947</v>
      </c>
      <c r="I591" s="732">
        <v>0</v>
      </c>
      <c r="J591" s="732" t="s">
        <v>1004</v>
      </c>
      <c r="K591" s="732" t="s">
        <v>329</v>
      </c>
      <c r="L591" s="735">
        <v>1400.67</v>
      </c>
      <c r="M591" s="735">
        <v>5</v>
      </c>
      <c r="N591" s="736">
        <v>7003.35</v>
      </c>
    </row>
    <row r="592" spans="1:14" ht="14.45" customHeight="1" x14ac:dyDescent="0.2">
      <c r="A592" s="730" t="s">
        <v>575</v>
      </c>
      <c r="B592" s="731" t="s">
        <v>576</v>
      </c>
      <c r="C592" s="732" t="s">
        <v>619</v>
      </c>
      <c r="D592" s="733" t="s">
        <v>620</v>
      </c>
      <c r="E592" s="734">
        <v>50113001</v>
      </c>
      <c r="F592" s="733" t="s">
        <v>661</v>
      </c>
      <c r="G592" s="732" t="s">
        <v>662</v>
      </c>
      <c r="H592" s="732">
        <v>230614</v>
      </c>
      <c r="I592" s="732">
        <v>230614</v>
      </c>
      <c r="J592" s="732" t="s">
        <v>1005</v>
      </c>
      <c r="K592" s="732" t="s">
        <v>1006</v>
      </c>
      <c r="L592" s="735">
        <v>277.64000000000004</v>
      </c>
      <c r="M592" s="735">
        <v>1</v>
      </c>
      <c r="N592" s="736">
        <v>277.64000000000004</v>
      </c>
    </row>
    <row r="593" spans="1:14" ht="14.45" customHeight="1" x14ac:dyDescent="0.2">
      <c r="A593" s="730" t="s">
        <v>575</v>
      </c>
      <c r="B593" s="731" t="s">
        <v>576</v>
      </c>
      <c r="C593" s="732" t="s">
        <v>619</v>
      </c>
      <c r="D593" s="733" t="s">
        <v>620</v>
      </c>
      <c r="E593" s="734">
        <v>50113001</v>
      </c>
      <c r="F593" s="733" t="s">
        <v>661</v>
      </c>
      <c r="G593" s="732" t="s">
        <v>329</v>
      </c>
      <c r="H593" s="732">
        <v>234484</v>
      </c>
      <c r="I593" s="732">
        <v>234484</v>
      </c>
      <c r="J593" s="732" t="s">
        <v>1525</v>
      </c>
      <c r="K593" s="732" t="s">
        <v>1526</v>
      </c>
      <c r="L593" s="735">
        <v>71.09</v>
      </c>
      <c r="M593" s="735">
        <v>2</v>
      </c>
      <c r="N593" s="736">
        <v>142.18</v>
      </c>
    </row>
    <row r="594" spans="1:14" ht="14.45" customHeight="1" x14ac:dyDescent="0.2">
      <c r="A594" s="730" t="s">
        <v>575</v>
      </c>
      <c r="B594" s="731" t="s">
        <v>576</v>
      </c>
      <c r="C594" s="732" t="s">
        <v>619</v>
      </c>
      <c r="D594" s="733" t="s">
        <v>620</v>
      </c>
      <c r="E594" s="734">
        <v>50113001</v>
      </c>
      <c r="F594" s="733" t="s">
        <v>661</v>
      </c>
      <c r="G594" s="732" t="s">
        <v>680</v>
      </c>
      <c r="H594" s="732">
        <v>147133</v>
      </c>
      <c r="I594" s="732">
        <v>172044</v>
      </c>
      <c r="J594" s="732" t="s">
        <v>1007</v>
      </c>
      <c r="K594" s="732" t="s">
        <v>1008</v>
      </c>
      <c r="L594" s="735">
        <v>98.010000000000019</v>
      </c>
      <c r="M594" s="735">
        <v>4</v>
      </c>
      <c r="N594" s="736">
        <v>392.04000000000008</v>
      </c>
    </row>
    <row r="595" spans="1:14" ht="14.45" customHeight="1" x14ac:dyDescent="0.2">
      <c r="A595" s="730" t="s">
        <v>575</v>
      </c>
      <c r="B595" s="731" t="s">
        <v>576</v>
      </c>
      <c r="C595" s="732" t="s">
        <v>619</v>
      </c>
      <c r="D595" s="733" t="s">
        <v>620</v>
      </c>
      <c r="E595" s="734">
        <v>50113001</v>
      </c>
      <c r="F595" s="733" t="s">
        <v>661</v>
      </c>
      <c r="G595" s="732" t="s">
        <v>680</v>
      </c>
      <c r="H595" s="732">
        <v>187425</v>
      </c>
      <c r="I595" s="732">
        <v>187425</v>
      </c>
      <c r="J595" s="732" t="s">
        <v>1527</v>
      </c>
      <c r="K595" s="732" t="s">
        <v>1528</v>
      </c>
      <c r="L595" s="735">
        <v>49.82</v>
      </c>
      <c r="M595" s="735">
        <v>1</v>
      </c>
      <c r="N595" s="736">
        <v>49.82</v>
      </c>
    </row>
    <row r="596" spans="1:14" ht="14.45" customHeight="1" x14ac:dyDescent="0.2">
      <c r="A596" s="730" t="s">
        <v>575</v>
      </c>
      <c r="B596" s="731" t="s">
        <v>576</v>
      </c>
      <c r="C596" s="732" t="s">
        <v>619</v>
      </c>
      <c r="D596" s="733" t="s">
        <v>620</v>
      </c>
      <c r="E596" s="734">
        <v>50113001</v>
      </c>
      <c r="F596" s="733" t="s">
        <v>661</v>
      </c>
      <c r="G596" s="732" t="s">
        <v>662</v>
      </c>
      <c r="H596" s="732">
        <v>188217</v>
      </c>
      <c r="I596" s="732">
        <v>88217</v>
      </c>
      <c r="J596" s="732" t="s">
        <v>1009</v>
      </c>
      <c r="K596" s="732" t="s">
        <v>1010</v>
      </c>
      <c r="L596" s="735">
        <v>126.41000000000003</v>
      </c>
      <c r="M596" s="735">
        <v>2</v>
      </c>
      <c r="N596" s="736">
        <v>252.82000000000005</v>
      </c>
    </row>
    <row r="597" spans="1:14" ht="14.45" customHeight="1" x14ac:dyDescent="0.2">
      <c r="A597" s="730" t="s">
        <v>575</v>
      </c>
      <c r="B597" s="731" t="s">
        <v>576</v>
      </c>
      <c r="C597" s="732" t="s">
        <v>619</v>
      </c>
      <c r="D597" s="733" t="s">
        <v>620</v>
      </c>
      <c r="E597" s="734">
        <v>50113001</v>
      </c>
      <c r="F597" s="733" t="s">
        <v>661</v>
      </c>
      <c r="G597" s="732" t="s">
        <v>662</v>
      </c>
      <c r="H597" s="732">
        <v>216146</v>
      </c>
      <c r="I597" s="732">
        <v>216146</v>
      </c>
      <c r="J597" s="732" t="s">
        <v>1529</v>
      </c>
      <c r="K597" s="732" t="s">
        <v>1530</v>
      </c>
      <c r="L597" s="735">
        <v>138.72</v>
      </c>
      <c r="M597" s="735">
        <v>1</v>
      </c>
      <c r="N597" s="736">
        <v>138.72</v>
      </c>
    </row>
    <row r="598" spans="1:14" ht="14.45" customHeight="1" x14ac:dyDescent="0.2">
      <c r="A598" s="730" t="s">
        <v>575</v>
      </c>
      <c r="B598" s="731" t="s">
        <v>576</v>
      </c>
      <c r="C598" s="732" t="s">
        <v>619</v>
      </c>
      <c r="D598" s="733" t="s">
        <v>620</v>
      </c>
      <c r="E598" s="734">
        <v>50113001</v>
      </c>
      <c r="F598" s="733" t="s">
        <v>661</v>
      </c>
      <c r="G598" s="732" t="s">
        <v>662</v>
      </c>
      <c r="H598" s="732">
        <v>188219</v>
      </c>
      <c r="I598" s="732">
        <v>88219</v>
      </c>
      <c r="J598" s="732" t="s">
        <v>1529</v>
      </c>
      <c r="K598" s="732" t="s">
        <v>1531</v>
      </c>
      <c r="L598" s="735">
        <v>141.27999999999997</v>
      </c>
      <c r="M598" s="735">
        <v>1</v>
      </c>
      <c r="N598" s="736">
        <v>141.27999999999997</v>
      </c>
    </row>
    <row r="599" spans="1:14" ht="14.45" customHeight="1" x14ac:dyDescent="0.2">
      <c r="A599" s="730" t="s">
        <v>575</v>
      </c>
      <c r="B599" s="731" t="s">
        <v>576</v>
      </c>
      <c r="C599" s="732" t="s">
        <v>619</v>
      </c>
      <c r="D599" s="733" t="s">
        <v>620</v>
      </c>
      <c r="E599" s="734">
        <v>50113001</v>
      </c>
      <c r="F599" s="733" t="s">
        <v>661</v>
      </c>
      <c r="G599" s="732" t="s">
        <v>662</v>
      </c>
      <c r="H599" s="732">
        <v>118489</v>
      </c>
      <c r="I599" s="732">
        <v>18489</v>
      </c>
      <c r="J599" s="732" t="s">
        <v>1532</v>
      </c>
      <c r="K599" s="732" t="s">
        <v>1533</v>
      </c>
      <c r="L599" s="735">
        <v>359.76</v>
      </c>
      <c r="M599" s="735">
        <v>1</v>
      </c>
      <c r="N599" s="736">
        <v>359.76</v>
      </c>
    </row>
    <row r="600" spans="1:14" ht="14.45" customHeight="1" x14ac:dyDescent="0.2">
      <c r="A600" s="730" t="s">
        <v>575</v>
      </c>
      <c r="B600" s="731" t="s">
        <v>576</v>
      </c>
      <c r="C600" s="732" t="s">
        <v>619</v>
      </c>
      <c r="D600" s="733" t="s">
        <v>620</v>
      </c>
      <c r="E600" s="734">
        <v>50113001</v>
      </c>
      <c r="F600" s="733" t="s">
        <v>661</v>
      </c>
      <c r="G600" s="732" t="s">
        <v>680</v>
      </c>
      <c r="H600" s="732">
        <v>149910</v>
      </c>
      <c r="I600" s="732">
        <v>49910</v>
      </c>
      <c r="J600" s="732" t="s">
        <v>1534</v>
      </c>
      <c r="K600" s="732" t="s">
        <v>1535</v>
      </c>
      <c r="L600" s="735">
        <v>98.47</v>
      </c>
      <c r="M600" s="735">
        <v>1</v>
      </c>
      <c r="N600" s="736">
        <v>98.47</v>
      </c>
    </row>
    <row r="601" spans="1:14" ht="14.45" customHeight="1" x14ac:dyDescent="0.2">
      <c r="A601" s="730" t="s">
        <v>575</v>
      </c>
      <c r="B601" s="731" t="s">
        <v>576</v>
      </c>
      <c r="C601" s="732" t="s">
        <v>619</v>
      </c>
      <c r="D601" s="733" t="s">
        <v>620</v>
      </c>
      <c r="E601" s="734">
        <v>50113001</v>
      </c>
      <c r="F601" s="733" t="s">
        <v>661</v>
      </c>
      <c r="G601" s="732" t="s">
        <v>680</v>
      </c>
      <c r="H601" s="732">
        <v>149909</v>
      </c>
      <c r="I601" s="732">
        <v>49909</v>
      </c>
      <c r="J601" s="732" t="s">
        <v>1534</v>
      </c>
      <c r="K601" s="732" t="s">
        <v>1463</v>
      </c>
      <c r="L601" s="735">
        <v>27.900000000000006</v>
      </c>
      <c r="M601" s="735">
        <v>1</v>
      </c>
      <c r="N601" s="736">
        <v>27.900000000000006</v>
      </c>
    </row>
    <row r="602" spans="1:14" ht="14.45" customHeight="1" x14ac:dyDescent="0.2">
      <c r="A602" s="730" t="s">
        <v>575</v>
      </c>
      <c r="B602" s="731" t="s">
        <v>576</v>
      </c>
      <c r="C602" s="732" t="s">
        <v>619</v>
      </c>
      <c r="D602" s="733" t="s">
        <v>620</v>
      </c>
      <c r="E602" s="734">
        <v>50113001</v>
      </c>
      <c r="F602" s="733" t="s">
        <v>661</v>
      </c>
      <c r="G602" s="732" t="s">
        <v>662</v>
      </c>
      <c r="H602" s="732">
        <v>128222</v>
      </c>
      <c r="I602" s="732">
        <v>28222</v>
      </c>
      <c r="J602" s="732" t="s">
        <v>1536</v>
      </c>
      <c r="K602" s="732" t="s">
        <v>1537</v>
      </c>
      <c r="L602" s="735">
        <v>89.773684210526312</v>
      </c>
      <c r="M602" s="735">
        <v>38</v>
      </c>
      <c r="N602" s="736">
        <v>3411.3999999999996</v>
      </c>
    </row>
    <row r="603" spans="1:14" ht="14.45" customHeight="1" x14ac:dyDescent="0.2">
      <c r="A603" s="730" t="s">
        <v>575</v>
      </c>
      <c r="B603" s="731" t="s">
        <v>576</v>
      </c>
      <c r="C603" s="732" t="s">
        <v>619</v>
      </c>
      <c r="D603" s="733" t="s">
        <v>620</v>
      </c>
      <c r="E603" s="734">
        <v>50113001</v>
      </c>
      <c r="F603" s="733" t="s">
        <v>661</v>
      </c>
      <c r="G603" s="732" t="s">
        <v>329</v>
      </c>
      <c r="H603" s="732">
        <v>28230</v>
      </c>
      <c r="I603" s="732">
        <v>28230</v>
      </c>
      <c r="J603" s="732" t="s">
        <v>1538</v>
      </c>
      <c r="K603" s="732" t="s">
        <v>1539</v>
      </c>
      <c r="L603" s="735">
        <v>526.49</v>
      </c>
      <c r="M603" s="735">
        <v>2</v>
      </c>
      <c r="N603" s="736">
        <v>1052.98</v>
      </c>
    </row>
    <row r="604" spans="1:14" ht="14.45" customHeight="1" x14ac:dyDescent="0.2">
      <c r="A604" s="730" t="s">
        <v>575</v>
      </c>
      <c r="B604" s="731" t="s">
        <v>576</v>
      </c>
      <c r="C604" s="732" t="s">
        <v>619</v>
      </c>
      <c r="D604" s="733" t="s">
        <v>620</v>
      </c>
      <c r="E604" s="734">
        <v>50113001</v>
      </c>
      <c r="F604" s="733" t="s">
        <v>661</v>
      </c>
      <c r="G604" s="732" t="s">
        <v>662</v>
      </c>
      <c r="H604" s="732">
        <v>28213</v>
      </c>
      <c r="I604" s="732">
        <v>28213</v>
      </c>
      <c r="J604" s="732" t="s">
        <v>1540</v>
      </c>
      <c r="K604" s="732" t="s">
        <v>1541</v>
      </c>
      <c r="L604" s="735">
        <v>97.946666666666673</v>
      </c>
      <c r="M604" s="735">
        <v>6</v>
      </c>
      <c r="N604" s="736">
        <v>587.68000000000006</v>
      </c>
    </row>
    <row r="605" spans="1:14" ht="14.45" customHeight="1" x14ac:dyDescent="0.2">
      <c r="A605" s="730" t="s">
        <v>575</v>
      </c>
      <c r="B605" s="731" t="s">
        <v>576</v>
      </c>
      <c r="C605" s="732" t="s">
        <v>619</v>
      </c>
      <c r="D605" s="733" t="s">
        <v>620</v>
      </c>
      <c r="E605" s="734">
        <v>50113001</v>
      </c>
      <c r="F605" s="733" t="s">
        <v>661</v>
      </c>
      <c r="G605" s="732" t="s">
        <v>662</v>
      </c>
      <c r="H605" s="732">
        <v>128216</v>
      </c>
      <c r="I605" s="732">
        <v>28216</v>
      </c>
      <c r="J605" s="732" t="s">
        <v>1542</v>
      </c>
      <c r="K605" s="732" t="s">
        <v>1543</v>
      </c>
      <c r="L605" s="735">
        <v>41.17</v>
      </c>
      <c r="M605" s="735">
        <v>13</v>
      </c>
      <c r="N605" s="736">
        <v>535.21</v>
      </c>
    </row>
    <row r="606" spans="1:14" ht="14.45" customHeight="1" x14ac:dyDescent="0.2">
      <c r="A606" s="730" t="s">
        <v>575</v>
      </c>
      <c r="B606" s="731" t="s">
        <v>576</v>
      </c>
      <c r="C606" s="732" t="s">
        <v>619</v>
      </c>
      <c r="D606" s="733" t="s">
        <v>620</v>
      </c>
      <c r="E606" s="734">
        <v>50113001</v>
      </c>
      <c r="F606" s="733" t="s">
        <v>661</v>
      </c>
      <c r="G606" s="732" t="s">
        <v>662</v>
      </c>
      <c r="H606" s="732">
        <v>186393</v>
      </c>
      <c r="I606" s="732">
        <v>86393</v>
      </c>
      <c r="J606" s="732" t="s">
        <v>1544</v>
      </c>
      <c r="K606" s="732" t="s">
        <v>1545</v>
      </c>
      <c r="L606" s="735">
        <v>52.053157894736856</v>
      </c>
      <c r="M606" s="735">
        <v>38</v>
      </c>
      <c r="N606" s="736">
        <v>1978.0200000000004</v>
      </c>
    </row>
    <row r="607" spans="1:14" ht="14.45" customHeight="1" x14ac:dyDescent="0.2">
      <c r="A607" s="730" t="s">
        <v>575</v>
      </c>
      <c r="B607" s="731" t="s">
        <v>576</v>
      </c>
      <c r="C607" s="732" t="s">
        <v>619</v>
      </c>
      <c r="D607" s="733" t="s">
        <v>620</v>
      </c>
      <c r="E607" s="734">
        <v>50113001</v>
      </c>
      <c r="F607" s="733" t="s">
        <v>661</v>
      </c>
      <c r="G607" s="732" t="s">
        <v>662</v>
      </c>
      <c r="H607" s="732">
        <v>117992</v>
      </c>
      <c r="I607" s="732">
        <v>17992</v>
      </c>
      <c r="J607" s="732" t="s">
        <v>1544</v>
      </c>
      <c r="K607" s="732" t="s">
        <v>1546</v>
      </c>
      <c r="L607" s="735">
        <v>86.77</v>
      </c>
      <c r="M607" s="735">
        <v>3</v>
      </c>
      <c r="N607" s="736">
        <v>260.31</v>
      </c>
    </row>
    <row r="608" spans="1:14" ht="14.45" customHeight="1" x14ac:dyDescent="0.2">
      <c r="A608" s="730" t="s">
        <v>575</v>
      </c>
      <c r="B608" s="731" t="s">
        <v>576</v>
      </c>
      <c r="C608" s="732" t="s">
        <v>619</v>
      </c>
      <c r="D608" s="733" t="s">
        <v>620</v>
      </c>
      <c r="E608" s="734">
        <v>50113001</v>
      </c>
      <c r="F608" s="733" t="s">
        <v>661</v>
      </c>
      <c r="G608" s="732" t="s">
        <v>662</v>
      </c>
      <c r="H608" s="732">
        <v>846813</v>
      </c>
      <c r="I608" s="732">
        <v>137120</v>
      </c>
      <c r="J608" s="732" t="s">
        <v>1547</v>
      </c>
      <c r="K608" s="732" t="s">
        <v>1548</v>
      </c>
      <c r="L608" s="735">
        <v>71.379999999999981</v>
      </c>
      <c r="M608" s="735">
        <v>2</v>
      </c>
      <c r="N608" s="736">
        <v>142.75999999999996</v>
      </c>
    </row>
    <row r="609" spans="1:14" ht="14.45" customHeight="1" x14ac:dyDescent="0.2">
      <c r="A609" s="730" t="s">
        <v>575</v>
      </c>
      <c r="B609" s="731" t="s">
        <v>576</v>
      </c>
      <c r="C609" s="732" t="s">
        <v>619</v>
      </c>
      <c r="D609" s="733" t="s">
        <v>620</v>
      </c>
      <c r="E609" s="734">
        <v>50113001</v>
      </c>
      <c r="F609" s="733" t="s">
        <v>661</v>
      </c>
      <c r="G609" s="732" t="s">
        <v>662</v>
      </c>
      <c r="H609" s="732">
        <v>237329</v>
      </c>
      <c r="I609" s="732">
        <v>237329</v>
      </c>
      <c r="J609" s="732" t="s">
        <v>683</v>
      </c>
      <c r="K609" s="732" t="s">
        <v>684</v>
      </c>
      <c r="L609" s="735">
        <v>109.27333333333334</v>
      </c>
      <c r="M609" s="735">
        <v>15</v>
      </c>
      <c r="N609" s="736">
        <v>1639.1000000000001</v>
      </c>
    </row>
    <row r="610" spans="1:14" ht="14.45" customHeight="1" x14ac:dyDescent="0.2">
      <c r="A610" s="730" t="s">
        <v>575</v>
      </c>
      <c r="B610" s="731" t="s">
        <v>576</v>
      </c>
      <c r="C610" s="732" t="s">
        <v>619</v>
      </c>
      <c r="D610" s="733" t="s">
        <v>620</v>
      </c>
      <c r="E610" s="734">
        <v>50113001</v>
      </c>
      <c r="F610" s="733" t="s">
        <v>661</v>
      </c>
      <c r="G610" s="732" t="s">
        <v>662</v>
      </c>
      <c r="H610" s="732">
        <v>116595</v>
      </c>
      <c r="I610" s="732">
        <v>16595</v>
      </c>
      <c r="J610" s="732" t="s">
        <v>1549</v>
      </c>
      <c r="K610" s="732" t="s">
        <v>1550</v>
      </c>
      <c r="L610" s="735">
        <v>93.29</v>
      </c>
      <c r="M610" s="735">
        <v>2</v>
      </c>
      <c r="N610" s="736">
        <v>186.58</v>
      </c>
    </row>
    <row r="611" spans="1:14" ht="14.45" customHeight="1" x14ac:dyDescent="0.2">
      <c r="A611" s="730" t="s">
        <v>575</v>
      </c>
      <c r="B611" s="731" t="s">
        <v>576</v>
      </c>
      <c r="C611" s="732" t="s">
        <v>619</v>
      </c>
      <c r="D611" s="733" t="s">
        <v>620</v>
      </c>
      <c r="E611" s="734">
        <v>50113001</v>
      </c>
      <c r="F611" s="733" t="s">
        <v>661</v>
      </c>
      <c r="G611" s="732" t="s">
        <v>662</v>
      </c>
      <c r="H611" s="732">
        <v>116592</v>
      </c>
      <c r="I611" s="732">
        <v>16592</v>
      </c>
      <c r="J611" s="732" t="s">
        <v>1549</v>
      </c>
      <c r="K611" s="732" t="s">
        <v>1551</v>
      </c>
      <c r="L611" s="735">
        <v>96.03</v>
      </c>
      <c r="M611" s="735">
        <v>21</v>
      </c>
      <c r="N611" s="736">
        <v>2016.6299999999999</v>
      </c>
    </row>
    <row r="612" spans="1:14" ht="14.45" customHeight="1" x14ac:dyDescent="0.2">
      <c r="A612" s="730" t="s">
        <v>575</v>
      </c>
      <c r="B612" s="731" t="s">
        <v>576</v>
      </c>
      <c r="C612" s="732" t="s">
        <v>619</v>
      </c>
      <c r="D612" s="733" t="s">
        <v>620</v>
      </c>
      <c r="E612" s="734">
        <v>50113001</v>
      </c>
      <c r="F612" s="733" t="s">
        <v>661</v>
      </c>
      <c r="G612" s="732" t="s">
        <v>662</v>
      </c>
      <c r="H612" s="732">
        <v>100502</v>
      </c>
      <c r="I612" s="732">
        <v>502</v>
      </c>
      <c r="J612" s="732" t="s">
        <v>685</v>
      </c>
      <c r="K612" s="732" t="s">
        <v>686</v>
      </c>
      <c r="L612" s="735">
        <v>268.65250000000003</v>
      </c>
      <c r="M612" s="735">
        <v>8</v>
      </c>
      <c r="N612" s="736">
        <v>2149.2200000000003</v>
      </c>
    </row>
    <row r="613" spans="1:14" ht="14.45" customHeight="1" x14ac:dyDescent="0.2">
      <c r="A613" s="730" t="s">
        <v>575</v>
      </c>
      <c r="B613" s="731" t="s">
        <v>576</v>
      </c>
      <c r="C613" s="732" t="s">
        <v>619</v>
      </c>
      <c r="D613" s="733" t="s">
        <v>620</v>
      </c>
      <c r="E613" s="734">
        <v>50113001</v>
      </c>
      <c r="F613" s="733" t="s">
        <v>661</v>
      </c>
      <c r="G613" s="732" t="s">
        <v>662</v>
      </c>
      <c r="H613" s="732">
        <v>102684</v>
      </c>
      <c r="I613" s="732">
        <v>2684</v>
      </c>
      <c r="J613" s="732" t="s">
        <v>685</v>
      </c>
      <c r="K613" s="732" t="s">
        <v>1023</v>
      </c>
      <c r="L613" s="735">
        <v>109.75</v>
      </c>
      <c r="M613" s="735">
        <v>4</v>
      </c>
      <c r="N613" s="736">
        <v>439</v>
      </c>
    </row>
    <row r="614" spans="1:14" ht="14.45" customHeight="1" x14ac:dyDescent="0.2">
      <c r="A614" s="730" t="s">
        <v>575</v>
      </c>
      <c r="B614" s="731" t="s">
        <v>576</v>
      </c>
      <c r="C614" s="732" t="s">
        <v>619</v>
      </c>
      <c r="D614" s="733" t="s">
        <v>620</v>
      </c>
      <c r="E614" s="734">
        <v>50113001</v>
      </c>
      <c r="F614" s="733" t="s">
        <v>661</v>
      </c>
      <c r="G614" s="732" t="s">
        <v>680</v>
      </c>
      <c r="H614" s="732">
        <v>184095</v>
      </c>
      <c r="I614" s="732">
        <v>184095</v>
      </c>
      <c r="J614" s="732" t="s">
        <v>689</v>
      </c>
      <c r="K614" s="732" t="s">
        <v>1024</v>
      </c>
      <c r="L614" s="735">
        <v>1555.57</v>
      </c>
      <c r="M614" s="735">
        <v>3</v>
      </c>
      <c r="N614" s="736">
        <v>4666.71</v>
      </c>
    </row>
    <row r="615" spans="1:14" ht="14.45" customHeight="1" x14ac:dyDescent="0.2">
      <c r="A615" s="730" t="s">
        <v>575</v>
      </c>
      <c r="B615" s="731" t="s">
        <v>576</v>
      </c>
      <c r="C615" s="732" t="s">
        <v>619</v>
      </c>
      <c r="D615" s="733" t="s">
        <v>620</v>
      </c>
      <c r="E615" s="734">
        <v>50113001</v>
      </c>
      <c r="F615" s="733" t="s">
        <v>661</v>
      </c>
      <c r="G615" s="732" t="s">
        <v>680</v>
      </c>
      <c r="H615" s="732">
        <v>127737</v>
      </c>
      <c r="I615" s="732">
        <v>127737</v>
      </c>
      <c r="J615" s="732" t="s">
        <v>689</v>
      </c>
      <c r="K615" s="732" t="s">
        <v>691</v>
      </c>
      <c r="L615" s="735">
        <v>67.39</v>
      </c>
      <c r="M615" s="735">
        <v>1</v>
      </c>
      <c r="N615" s="736">
        <v>67.39</v>
      </c>
    </row>
    <row r="616" spans="1:14" ht="14.45" customHeight="1" x14ac:dyDescent="0.2">
      <c r="A616" s="730" t="s">
        <v>575</v>
      </c>
      <c r="B616" s="731" t="s">
        <v>576</v>
      </c>
      <c r="C616" s="732" t="s">
        <v>619</v>
      </c>
      <c r="D616" s="733" t="s">
        <v>620</v>
      </c>
      <c r="E616" s="734">
        <v>50113001</v>
      </c>
      <c r="F616" s="733" t="s">
        <v>661</v>
      </c>
      <c r="G616" s="732" t="s">
        <v>680</v>
      </c>
      <c r="H616" s="732">
        <v>127738</v>
      </c>
      <c r="I616" s="732">
        <v>127738</v>
      </c>
      <c r="J616" s="732" t="s">
        <v>689</v>
      </c>
      <c r="K616" s="732" t="s">
        <v>690</v>
      </c>
      <c r="L616" s="735">
        <v>466.68</v>
      </c>
      <c r="M616" s="735">
        <v>1</v>
      </c>
      <c r="N616" s="736">
        <v>466.68</v>
      </c>
    </row>
    <row r="617" spans="1:14" ht="14.45" customHeight="1" x14ac:dyDescent="0.2">
      <c r="A617" s="730" t="s">
        <v>575</v>
      </c>
      <c r="B617" s="731" t="s">
        <v>576</v>
      </c>
      <c r="C617" s="732" t="s">
        <v>619</v>
      </c>
      <c r="D617" s="733" t="s">
        <v>620</v>
      </c>
      <c r="E617" s="734">
        <v>50113001</v>
      </c>
      <c r="F617" s="733" t="s">
        <v>661</v>
      </c>
      <c r="G617" s="732" t="s">
        <v>662</v>
      </c>
      <c r="H617" s="732">
        <v>845432</v>
      </c>
      <c r="I617" s="732">
        <v>107639</v>
      </c>
      <c r="J617" s="732" t="s">
        <v>1552</v>
      </c>
      <c r="K617" s="732" t="s">
        <v>1553</v>
      </c>
      <c r="L617" s="735">
        <v>52.13</v>
      </c>
      <c r="M617" s="735">
        <v>11</v>
      </c>
      <c r="N617" s="736">
        <v>573.43000000000006</v>
      </c>
    </row>
    <row r="618" spans="1:14" ht="14.45" customHeight="1" x14ac:dyDescent="0.2">
      <c r="A618" s="730" t="s">
        <v>575</v>
      </c>
      <c r="B618" s="731" t="s">
        <v>576</v>
      </c>
      <c r="C618" s="732" t="s">
        <v>619</v>
      </c>
      <c r="D618" s="733" t="s">
        <v>620</v>
      </c>
      <c r="E618" s="734">
        <v>50113001</v>
      </c>
      <c r="F618" s="733" t="s">
        <v>661</v>
      </c>
      <c r="G618" s="732" t="s">
        <v>662</v>
      </c>
      <c r="H618" s="732">
        <v>845376</v>
      </c>
      <c r="I618" s="732">
        <v>107641</v>
      </c>
      <c r="J618" s="732" t="s">
        <v>1552</v>
      </c>
      <c r="K618" s="732" t="s">
        <v>1554</v>
      </c>
      <c r="L618" s="735">
        <v>119.76000000000003</v>
      </c>
      <c r="M618" s="735">
        <v>10</v>
      </c>
      <c r="N618" s="736">
        <v>1197.6000000000004</v>
      </c>
    </row>
    <row r="619" spans="1:14" ht="14.45" customHeight="1" x14ac:dyDescent="0.2">
      <c r="A619" s="730" t="s">
        <v>575</v>
      </c>
      <c r="B619" s="731" t="s">
        <v>576</v>
      </c>
      <c r="C619" s="732" t="s">
        <v>619</v>
      </c>
      <c r="D619" s="733" t="s">
        <v>620</v>
      </c>
      <c r="E619" s="734">
        <v>50113001</v>
      </c>
      <c r="F619" s="733" t="s">
        <v>661</v>
      </c>
      <c r="G619" s="732" t="s">
        <v>662</v>
      </c>
      <c r="H619" s="732">
        <v>845594</v>
      </c>
      <c r="I619" s="732">
        <v>107643</v>
      </c>
      <c r="J619" s="732" t="s">
        <v>1552</v>
      </c>
      <c r="K619" s="732" t="s">
        <v>1555</v>
      </c>
      <c r="L619" s="735">
        <v>178.44999999999996</v>
      </c>
      <c r="M619" s="735">
        <v>3</v>
      </c>
      <c r="N619" s="736">
        <v>535.34999999999991</v>
      </c>
    </row>
    <row r="620" spans="1:14" ht="14.45" customHeight="1" x14ac:dyDescent="0.2">
      <c r="A620" s="730" t="s">
        <v>575</v>
      </c>
      <c r="B620" s="731" t="s">
        <v>576</v>
      </c>
      <c r="C620" s="732" t="s">
        <v>619</v>
      </c>
      <c r="D620" s="733" t="s">
        <v>620</v>
      </c>
      <c r="E620" s="734">
        <v>50113001</v>
      </c>
      <c r="F620" s="733" t="s">
        <v>661</v>
      </c>
      <c r="G620" s="732" t="s">
        <v>662</v>
      </c>
      <c r="H620" s="732">
        <v>194804</v>
      </c>
      <c r="I620" s="732">
        <v>94804</v>
      </c>
      <c r="J620" s="732" t="s">
        <v>1556</v>
      </c>
      <c r="K620" s="732" t="s">
        <v>1101</v>
      </c>
      <c r="L620" s="735">
        <v>58.470000000000006</v>
      </c>
      <c r="M620" s="735">
        <v>6</v>
      </c>
      <c r="N620" s="736">
        <v>350.82000000000005</v>
      </c>
    </row>
    <row r="621" spans="1:14" ht="14.45" customHeight="1" x14ac:dyDescent="0.2">
      <c r="A621" s="730" t="s">
        <v>575</v>
      </c>
      <c r="B621" s="731" t="s">
        <v>576</v>
      </c>
      <c r="C621" s="732" t="s">
        <v>619</v>
      </c>
      <c r="D621" s="733" t="s">
        <v>620</v>
      </c>
      <c r="E621" s="734">
        <v>50113001</v>
      </c>
      <c r="F621" s="733" t="s">
        <v>661</v>
      </c>
      <c r="G621" s="732" t="s">
        <v>662</v>
      </c>
      <c r="H621" s="732">
        <v>101125</v>
      </c>
      <c r="I621" s="732">
        <v>1125</v>
      </c>
      <c r="J621" s="732" t="s">
        <v>1029</v>
      </c>
      <c r="K621" s="732" t="s">
        <v>1557</v>
      </c>
      <c r="L621" s="735">
        <v>77.279999999999973</v>
      </c>
      <c r="M621" s="735">
        <v>215</v>
      </c>
      <c r="N621" s="736">
        <v>16615.199999999993</v>
      </c>
    </row>
    <row r="622" spans="1:14" ht="14.45" customHeight="1" x14ac:dyDescent="0.2">
      <c r="A622" s="730" t="s">
        <v>575</v>
      </c>
      <c r="B622" s="731" t="s">
        <v>576</v>
      </c>
      <c r="C622" s="732" t="s">
        <v>619</v>
      </c>
      <c r="D622" s="733" t="s">
        <v>620</v>
      </c>
      <c r="E622" s="734">
        <v>50113001</v>
      </c>
      <c r="F622" s="733" t="s">
        <v>661</v>
      </c>
      <c r="G622" s="732" t="s">
        <v>662</v>
      </c>
      <c r="H622" s="732">
        <v>101127</v>
      </c>
      <c r="I622" s="732">
        <v>1127</v>
      </c>
      <c r="J622" s="732" t="s">
        <v>1029</v>
      </c>
      <c r="K622" s="732" t="s">
        <v>1030</v>
      </c>
      <c r="L622" s="735">
        <v>103.4254356846473</v>
      </c>
      <c r="M622" s="735">
        <v>241</v>
      </c>
      <c r="N622" s="736">
        <v>24925.53</v>
      </c>
    </row>
    <row r="623" spans="1:14" ht="14.45" customHeight="1" x14ac:dyDescent="0.2">
      <c r="A623" s="730" t="s">
        <v>575</v>
      </c>
      <c r="B623" s="731" t="s">
        <v>576</v>
      </c>
      <c r="C623" s="732" t="s">
        <v>619</v>
      </c>
      <c r="D623" s="733" t="s">
        <v>620</v>
      </c>
      <c r="E623" s="734">
        <v>50113001</v>
      </c>
      <c r="F623" s="733" t="s">
        <v>661</v>
      </c>
      <c r="G623" s="732" t="s">
        <v>662</v>
      </c>
      <c r="H623" s="732">
        <v>223014</v>
      </c>
      <c r="I623" s="732">
        <v>223014</v>
      </c>
      <c r="J623" s="732" t="s">
        <v>1558</v>
      </c>
      <c r="K623" s="732" t="s">
        <v>1559</v>
      </c>
      <c r="L623" s="735">
        <v>1647.2400000000005</v>
      </c>
      <c r="M623" s="735">
        <v>1</v>
      </c>
      <c r="N623" s="736">
        <v>1647.2400000000005</v>
      </c>
    </row>
    <row r="624" spans="1:14" ht="14.45" customHeight="1" x14ac:dyDescent="0.2">
      <c r="A624" s="730" t="s">
        <v>575</v>
      </c>
      <c r="B624" s="731" t="s">
        <v>576</v>
      </c>
      <c r="C624" s="732" t="s">
        <v>619</v>
      </c>
      <c r="D624" s="733" t="s">
        <v>620</v>
      </c>
      <c r="E624" s="734">
        <v>50113001</v>
      </c>
      <c r="F624" s="733" t="s">
        <v>661</v>
      </c>
      <c r="G624" s="732" t="s">
        <v>662</v>
      </c>
      <c r="H624" s="732">
        <v>223159</v>
      </c>
      <c r="I624" s="732">
        <v>223159</v>
      </c>
      <c r="J624" s="732" t="s">
        <v>1560</v>
      </c>
      <c r="K624" s="732" t="s">
        <v>1561</v>
      </c>
      <c r="L624" s="735">
        <v>74.28</v>
      </c>
      <c r="M624" s="735">
        <v>16</v>
      </c>
      <c r="N624" s="736">
        <v>1188.48</v>
      </c>
    </row>
    <row r="625" spans="1:14" ht="14.45" customHeight="1" x14ac:dyDescent="0.2">
      <c r="A625" s="730" t="s">
        <v>575</v>
      </c>
      <c r="B625" s="731" t="s">
        <v>576</v>
      </c>
      <c r="C625" s="732" t="s">
        <v>619</v>
      </c>
      <c r="D625" s="733" t="s">
        <v>620</v>
      </c>
      <c r="E625" s="734">
        <v>50113001</v>
      </c>
      <c r="F625" s="733" t="s">
        <v>661</v>
      </c>
      <c r="G625" s="732" t="s">
        <v>329</v>
      </c>
      <c r="H625" s="732">
        <v>223148</v>
      </c>
      <c r="I625" s="732">
        <v>223148</v>
      </c>
      <c r="J625" s="732" t="s">
        <v>1562</v>
      </c>
      <c r="K625" s="732" t="s">
        <v>1563</v>
      </c>
      <c r="L625" s="735">
        <v>112.59000000000003</v>
      </c>
      <c r="M625" s="735">
        <v>1</v>
      </c>
      <c r="N625" s="736">
        <v>112.59000000000003</v>
      </c>
    </row>
    <row r="626" spans="1:14" ht="14.45" customHeight="1" x14ac:dyDescent="0.2">
      <c r="A626" s="730" t="s">
        <v>575</v>
      </c>
      <c r="B626" s="731" t="s">
        <v>576</v>
      </c>
      <c r="C626" s="732" t="s">
        <v>619</v>
      </c>
      <c r="D626" s="733" t="s">
        <v>620</v>
      </c>
      <c r="E626" s="734">
        <v>50113001</v>
      </c>
      <c r="F626" s="733" t="s">
        <v>661</v>
      </c>
      <c r="G626" s="732" t="s">
        <v>662</v>
      </c>
      <c r="H626" s="732">
        <v>100513</v>
      </c>
      <c r="I626" s="732">
        <v>513</v>
      </c>
      <c r="J626" s="732" t="s">
        <v>1035</v>
      </c>
      <c r="K626" s="732" t="s">
        <v>684</v>
      </c>
      <c r="L626" s="735">
        <v>56.73</v>
      </c>
      <c r="M626" s="735">
        <v>5</v>
      </c>
      <c r="N626" s="736">
        <v>283.64999999999998</v>
      </c>
    </row>
    <row r="627" spans="1:14" ht="14.45" customHeight="1" x14ac:dyDescent="0.2">
      <c r="A627" s="730" t="s">
        <v>575</v>
      </c>
      <c r="B627" s="731" t="s">
        <v>576</v>
      </c>
      <c r="C627" s="732" t="s">
        <v>619</v>
      </c>
      <c r="D627" s="733" t="s">
        <v>620</v>
      </c>
      <c r="E627" s="734">
        <v>50113001</v>
      </c>
      <c r="F627" s="733" t="s">
        <v>661</v>
      </c>
      <c r="G627" s="732" t="s">
        <v>662</v>
      </c>
      <c r="H627" s="732">
        <v>230352</v>
      </c>
      <c r="I627" s="732">
        <v>230352</v>
      </c>
      <c r="J627" s="732" t="s">
        <v>692</v>
      </c>
      <c r="K627" s="732" t="s">
        <v>1036</v>
      </c>
      <c r="L627" s="735">
        <v>159.28</v>
      </c>
      <c r="M627" s="735">
        <v>10</v>
      </c>
      <c r="N627" s="736">
        <v>1592.8</v>
      </c>
    </row>
    <row r="628" spans="1:14" ht="14.45" customHeight="1" x14ac:dyDescent="0.2">
      <c r="A628" s="730" t="s">
        <v>575</v>
      </c>
      <c r="B628" s="731" t="s">
        <v>576</v>
      </c>
      <c r="C628" s="732" t="s">
        <v>619</v>
      </c>
      <c r="D628" s="733" t="s">
        <v>620</v>
      </c>
      <c r="E628" s="734">
        <v>50113001</v>
      </c>
      <c r="F628" s="733" t="s">
        <v>661</v>
      </c>
      <c r="G628" s="732" t="s">
        <v>662</v>
      </c>
      <c r="H628" s="732">
        <v>230353</v>
      </c>
      <c r="I628" s="732">
        <v>230353</v>
      </c>
      <c r="J628" s="732" t="s">
        <v>692</v>
      </c>
      <c r="K628" s="732" t="s">
        <v>693</v>
      </c>
      <c r="L628" s="735">
        <v>1592.8</v>
      </c>
      <c r="M628" s="735">
        <v>12</v>
      </c>
      <c r="N628" s="736">
        <v>19113.599999999999</v>
      </c>
    </row>
    <row r="629" spans="1:14" ht="14.45" customHeight="1" x14ac:dyDescent="0.2">
      <c r="A629" s="730" t="s">
        <v>575</v>
      </c>
      <c r="B629" s="731" t="s">
        <v>576</v>
      </c>
      <c r="C629" s="732" t="s">
        <v>619</v>
      </c>
      <c r="D629" s="733" t="s">
        <v>620</v>
      </c>
      <c r="E629" s="734">
        <v>50113001</v>
      </c>
      <c r="F629" s="733" t="s">
        <v>661</v>
      </c>
      <c r="G629" s="732" t="s">
        <v>680</v>
      </c>
      <c r="H629" s="732">
        <v>191788</v>
      </c>
      <c r="I629" s="732">
        <v>91788</v>
      </c>
      <c r="J629" s="732" t="s">
        <v>1037</v>
      </c>
      <c r="K629" s="732" t="s">
        <v>838</v>
      </c>
      <c r="L629" s="735">
        <v>9.1199999999999992</v>
      </c>
      <c r="M629" s="735">
        <v>12</v>
      </c>
      <c r="N629" s="736">
        <v>109.44</v>
      </c>
    </row>
    <row r="630" spans="1:14" ht="14.45" customHeight="1" x14ac:dyDescent="0.2">
      <c r="A630" s="730" t="s">
        <v>575</v>
      </c>
      <c r="B630" s="731" t="s">
        <v>576</v>
      </c>
      <c r="C630" s="732" t="s">
        <v>619</v>
      </c>
      <c r="D630" s="733" t="s">
        <v>620</v>
      </c>
      <c r="E630" s="734">
        <v>50113001</v>
      </c>
      <c r="F630" s="733" t="s">
        <v>661</v>
      </c>
      <c r="G630" s="732" t="s">
        <v>680</v>
      </c>
      <c r="H630" s="732">
        <v>106618</v>
      </c>
      <c r="I630" s="732">
        <v>6618</v>
      </c>
      <c r="J630" s="732" t="s">
        <v>1038</v>
      </c>
      <c r="K630" s="732" t="s">
        <v>1039</v>
      </c>
      <c r="L630" s="735">
        <v>19.57578947368421</v>
      </c>
      <c r="M630" s="735">
        <v>19</v>
      </c>
      <c r="N630" s="736">
        <v>371.94</v>
      </c>
    </row>
    <row r="631" spans="1:14" ht="14.45" customHeight="1" x14ac:dyDescent="0.2">
      <c r="A631" s="730" t="s">
        <v>575</v>
      </c>
      <c r="B631" s="731" t="s">
        <v>576</v>
      </c>
      <c r="C631" s="732" t="s">
        <v>619</v>
      </c>
      <c r="D631" s="733" t="s">
        <v>620</v>
      </c>
      <c r="E631" s="734">
        <v>50113001</v>
      </c>
      <c r="F631" s="733" t="s">
        <v>661</v>
      </c>
      <c r="G631" s="732" t="s">
        <v>680</v>
      </c>
      <c r="H631" s="732">
        <v>186656</v>
      </c>
      <c r="I631" s="732">
        <v>86656</v>
      </c>
      <c r="J631" s="732" t="s">
        <v>1564</v>
      </c>
      <c r="K631" s="732" t="s">
        <v>1565</v>
      </c>
      <c r="L631" s="735">
        <v>29.275714285714287</v>
      </c>
      <c r="M631" s="735">
        <v>7</v>
      </c>
      <c r="N631" s="736">
        <v>204.93</v>
      </c>
    </row>
    <row r="632" spans="1:14" ht="14.45" customHeight="1" x14ac:dyDescent="0.2">
      <c r="A632" s="730" t="s">
        <v>575</v>
      </c>
      <c r="B632" s="731" t="s">
        <v>576</v>
      </c>
      <c r="C632" s="732" t="s">
        <v>619</v>
      </c>
      <c r="D632" s="733" t="s">
        <v>620</v>
      </c>
      <c r="E632" s="734">
        <v>50113001</v>
      </c>
      <c r="F632" s="733" t="s">
        <v>661</v>
      </c>
      <c r="G632" s="732" t="s">
        <v>680</v>
      </c>
      <c r="H632" s="732">
        <v>184398</v>
      </c>
      <c r="I632" s="732">
        <v>84398</v>
      </c>
      <c r="J632" s="732" t="s">
        <v>1566</v>
      </c>
      <c r="K632" s="732" t="s">
        <v>1567</v>
      </c>
      <c r="L632" s="735">
        <v>114.03000000000002</v>
      </c>
      <c r="M632" s="735">
        <v>4</v>
      </c>
      <c r="N632" s="736">
        <v>456.12000000000006</v>
      </c>
    </row>
    <row r="633" spans="1:14" ht="14.45" customHeight="1" x14ac:dyDescent="0.2">
      <c r="A633" s="730" t="s">
        <v>575</v>
      </c>
      <c r="B633" s="731" t="s">
        <v>576</v>
      </c>
      <c r="C633" s="732" t="s">
        <v>619</v>
      </c>
      <c r="D633" s="733" t="s">
        <v>620</v>
      </c>
      <c r="E633" s="734">
        <v>50113001</v>
      </c>
      <c r="F633" s="733" t="s">
        <v>661</v>
      </c>
      <c r="G633" s="732" t="s">
        <v>680</v>
      </c>
      <c r="H633" s="732">
        <v>184400</v>
      </c>
      <c r="I633" s="732">
        <v>84400</v>
      </c>
      <c r="J633" s="732" t="s">
        <v>1040</v>
      </c>
      <c r="K633" s="732" t="s">
        <v>1041</v>
      </c>
      <c r="L633" s="735">
        <v>254.95000000000005</v>
      </c>
      <c r="M633" s="735">
        <v>1</v>
      </c>
      <c r="N633" s="736">
        <v>254.95000000000005</v>
      </c>
    </row>
    <row r="634" spans="1:14" ht="14.45" customHeight="1" x14ac:dyDescent="0.2">
      <c r="A634" s="730" t="s">
        <v>575</v>
      </c>
      <c r="B634" s="731" t="s">
        <v>576</v>
      </c>
      <c r="C634" s="732" t="s">
        <v>619</v>
      </c>
      <c r="D634" s="733" t="s">
        <v>620</v>
      </c>
      <c r="E634" s="734">
        <v>50113001</v>
      </c>
      <c r="F634" s="733" t="s">
        <v>661</v>
      </c>
      <c r="G634" s="732" t="s">
        <v>680</v>
      </c>
      <c r="H634" s="732">
        <v>184399</v>
      </c>
      <c r="I634" s="732">
        <v>84399</v>
      </c>
      <c r="J634" s="732" t="s">
        <v>1042</v>
      </c>
      <c r="K634" s="732" t="s">
        <v>1043</v>
      </c>
      <c r="L634" s="735">
        <v>126.19999999999999</v>
      </c>
      <c r="M634" s="735">
        <v>18</v>
      </c>
      <c r="N634" s="736">
        <v>2271.6</v>
      </c>
    </row>
    <row r="635" spans="1:14" ht="14.45" customHeight="1" x14ac:dyDescent="0.2">
      <c r="A635" s="730" t="s">
        <v>575</v>
      </c>
      <c r="B635" s="731" t="s">
        <v>576</v>
      </c>
      <c r="C635" s="732" t="s">
        <v>619</v>
      </c>
      <c r="D635" s="733" t="s">
        <v>620</v>
      </c>
      <c r="E635" s="734">
        <v>50113001</v>
      </c>
      <c r="F635" s="733" t="s">
        <v>661</v>
      </c>
      <c r="G635" s="732" t="s">
        <v>680</v>
      </c>
      <c r="H635" s="732">
        <v>100536</v>
      </c>
      <c r="I635" s="732">
        <v>536</v>
      </c>
      <c r="J635" s="732" t="s">
        <v>694</v>
      </c>
      <c r="K635" s="732" t="s">
        <v>664</v>
      </c>
      <c r="L635" s="735">
        <v>49.320000000000014</v>
      </c>
      <c r="M635" s="735">
        <v>3</v>
      </c>
      <c r="N635" s="736">
        <v>147.96000000000004</v>
      </c>
    </row>
    <row r="636" spans="1:14" ht="14.45" customHeight="1" x14ac:dyDescent="0.2">
      <c r="A636" s="730" t="s">
        <v>575</v>
      </c>
      <c r="B636" s="731" t="s">
        <v>576</v>
      </c>
      <c r="C636" s="732" t="s">
        <v>619</v>
      </c>
      <c r="D636" s="733" t="s">
        <v>620</v>
      </c>
      <c r="E636" s="734">
        <v>50113001</v>
      </c>
      <c r="F636" s="733" t="s">
        <v>661</v>
      </c>
      <c r="G636" s="732" t="s">
        <v>680</v>
      </c>
      <c r="H636" s="732">
        <v>216900</v>
      </c>
      <c r="I636" s="732">
        <v>216900</v>
      </c>
      <c r="J636" s="732" t="s">
        <v>1055</v>
      </c>
      <c r="K636" s="732" t="s">
        <v>1056</v>
      </c>
      <c r="L636" s="735">
        <v>246.60000165224156</v>
      </c>
      <c r="M636" s="735">
        <v>7</v>
      </c>
      <c r="N636" s="736">
        <v>1726.2000115656908</v>
      </c>
    </row>
    <row r="637" spans="1:14" ht="14.45" customHeight="1" x14ac:dyDescent="0.2">
      <c r="A637" s="730" t="s">
        <v>575</v>
      </c>
      <c r="B637" s="731" t="s">
        <v>576</v>
      </c>
      <c r="C637" s="732" t="s">
        <v>619</v>
      </c>
      <c r="D637" s="733" t="s">
        <v>620</v>
      </c>
      <c r="E637" s="734">
        <v>50113001</v>
      </c>
      <c r="F637" s="733" t="s">
        <v>661</v>
      </c>
      <c r="G637" s="732" t="s">
        <v>680</v>
      </c>
      <c r="H637" s="732">
        <v>155824</v>
      </c>
      <c r="I637" s="732">
        <v>55824</v>
      </c>
      <c r="J637" s="732" t="s">
        <v>695</v>
      </c>
      <c r="K637" s="732" t="s">
        <v>1568</v>
      </c>
      <c r="L637" s="735">
        <v>50.64</v>
      </c>
      <c r="M637" s="735">
        <v>5</v>
      </c>
      <c r="N637" s="736">
        <v>253.2</v>
      </c>
    </row>
    <row r="638" spans="1:14" ht="14.45" customHeight="1" x14ac:dyDescent="0.2">
      <c r="A638" s="730" t="s">
        <v>575</v>
      </c>
      <c r="B638" s="731" t="s">
        <v>576</v>
      </c>
      <c r="C638" s="732" t="s">
        <v>619</v>
      </c>
      <c r="D638" s="733" t="s">
        <v>620</v>
      </c>
      <c r="E638" s="734">
        <v>50113001</v>
      </c>
      <c r="F638" s="733" t="s">
        <v>661</v>
      </c>
      <c r="G638" s="732" t="s">
        <v>680</v>
      </c>
      <c r="H638" s="732">
        <v>107981</v>
      </c>
      <c r="I638" s="732">
        <v>7981</v>
      </c>
      <c r="J638" s="732" t="s">
        <v>695</v>
      </c>
      <c r="K638" s="732" t="s">
        <v>696</v>
      </c>
      <c r="L638" s="735">
        <v>41.27000000000001</v>
      </c>
      <c r="M638" s="735">
        <v>3</v>
      </c>
      <c r="N638" s="736">
        <v>123.81000000000003</v>
      </c>
    </row>
    <row r="639" spans="1:14" ht="14.45" customHeight="1" x14ac:dyDescent="0.2">
      <c r="A639" s="730" t="s">
        <v>575</v>
      </c>
      <c r="B639" s="731" t="s">
        <v>576</v>
      </c>
      <c r="C639" s="732" t="s">
        <v>619</v>
      </c>
      <c r="D639" s="733" t="s">
        <v>620</v>
      </c>
      <c r="E639" s="734">
        <v>50113001</v>
      </c>
      <c r="F639" s="733" t="s">
        <v>661</v>
      </c>
      <c r="G639" s="732" t="s">
        <v>680</v>
      </c>
      <c r="H639" s="732">
        <v>155823</v>
      </c>
      <c r="I639" s="732">
        <v>55823</v>
      </c>
      <c r="J639" s="732" t="s">
        <v>695</v>
      </c>
      <c r="K639" s="732" t="s">
        <v>1057</v>
      </c>
      <c r="L639" s="735">
        <v>33.157630359055496</v>
      </c>
      <c r="M639" s="735">
        <v>46</v>
      </c>
      <c r="N639" s="736">
        <v>1525.2509965165527</v>
      </c>
    </row>
    <row r="640" spans="1:14" ht="14.45" customHeight="1" x14ac:dyDescent="0.2">
      <c r="A640" s="730" t="s">
        <v>575</v>
      </c>
      <c r="B640" s="731" t="s">
        <v>576</v>
      </c>
      <c r="C640" s="732" t="s">
        <v>619</v>
      </c>
      <c r="D640" s="733" t="s">
        <v>620</v>
      </c>
      <c r="E640" s="734">
        <v>50113001</v>
      </c>
      <c r="F640" s="733" t="s">
        <v>661</v>
      </c>
      <c r="G640" s="732" t="s">
        <v>680</v>
      </c>
      <c r="H640" s="732">
        <v>126786</v>
      </c>
      <c r="I640" s="732">
        <v>26786</v>
      </c>
      <c r="J640" s="732" t="s">
        <v>1058</v>
      </c>
      <c r="K640" s="732" t="s">
        <v>1059</v>
      </c>
      <c r="L640" s="735">
        <v>405.83666666666664</v>
      </c>
      <c r="M640" s="735">
        <v>6</v>
      </c>
      <c r="N640" s="736">
        <v>2435.02</v>
      </c>
    </row>
    <row r="641" spans="1:14" ht="14.45" customHeight="1" x14ac:dyDescent="0.2">
      <c r="A641" s="730" t="s">
        <v>575</v>
      </c>
      <c r="B641" s="731" t="s">
        <v>576</v>
      </c>
      <c r="C641" s="732" t="s">
        <v>619</v>
      </c>
      <c r="D641" s="733" t="s">
        <v>620</v>
      </c>
      <c r="E641" s="734">
        <v>50113001</v>
      </c>
      <c r="F641" s="733" t="s">
        <v>661</v>
      </c>
      <c r="G641" s="732" t="s">
        <v>662</v>
      </c>
      <c r="H641" s="732">
        <v>125907</v>
      </c>
      <c r="I641" s="732">
        <v>125907</v>
      </c>
      <c r="J641" s="732" t="s">
        <v>1060</v>
      </c>
      <c r="K641" s="732" t="s">
        <v>1061</v>
      </c>
      <c r="L641" s="735">
        <v>682</v>
      </c>
      <c r="M641" s="735">
        <v>2</v>
      </c>
      <c r="N641" s="736">
        <v>1364</v>
      </c>
    </row>
    <row r="642" spans="1:14" ht="14.45" customHeight="1" x14ac:dyDescent="0.2">
      <c r="A642" s="730" t="s">
        <v>575</v>
      </c>
      <c r="B642" s="731" t="s">
        <v>576</v>
      </c>
      <c r="C642" s="732" t="s">
        <v>619</v>
      </c>
      <c r="D642" s="733" t="s">
        <v>620</v>
      </c>
      <c r="E642" s="734">
        <v>50113001</v>
      </c>
      <c r="F642" s="733" t="s">
        <v>661</v>
      </c>
      <c r="G642" s="732" t="s">
        <v>680</v>
      </c>
      <c r="H642" s="732">
        <v>187607</v>
      </c>
      <c r="I642" s="732">
        <v>187607</v>
      </c>
      <c r="J642" s="732" t="s">
        <v>1064</v>
      </c>
      <c r="K642" s="732" t="s">
        <v>1065</v>
      </c>
      <c r="L642" s="735">
        <v>273.89999999999998</v>
      </c>
      <c r="M642" s="735">
        <v>3</v>
      </c>
      <c r="N642" s="736">
        <v>821.69999999999993</v>
      </c>
    </row>
    <row r="643" spans="1:14" ht="14.45" customHeight="1" x14ac:dyDescent="0.2">
      <c r="A643" s="730" t="s">
        <v>575</v>
      </c>
      <c r="B643" s="731" t="s">
        <v>576</v>
      </c>
      <c r="C643" s="732" t="s">
        <v>619</v>
      </c>
      <c r="D643" s="733" t="s">
        <v>620</v>
      </c>
      <c r="E643" s="734">
        <v>50113001</v>
      </c>
      <c r="F643" s="733" t="s">
        <v>661</v>
      </c>
      <c r="G643" s="732" t="s">
        <v>662</v>
      </c>
      <c r="H643" s="732">
        <v>200863</v>
      </c>
      <c r="I643" s="732">
        <v>200863</v>
      </c>
      <c r="J643" s="732" t="s">
        <v>1069</v>
      </c>
      <c r="K643" s="732" t="s">
        <v>1070</v>
      </c>
      <c r="L643" s="735">
        <v>85.450000000000017</v>
      </c>
      <c r="M643" s="735">
        <v>14</v>
      </c>
      <c r="N643" s="736">
        <v>1196.3000000000002</v>
      </c>
    </row>
    <row r="644" spans="1:14" ht="14.45" customHeight="1" x14ac:dyDescent="0.2">
      <c r="A644" s="730" t="s">
        <v>575</v>
      </c>
      <c r="B644" s="731" t="s">
        <v>576</v>
      </c>
      <c r="C644" s="732" t="s">
        <v>619</v>
      </c>
      <c r="D644" s="733" t="s">
        <v>620</v>
      </c>
      <c r="E644" s="734">
        <v>50113001</v>
      </c>
      <c r="F644" s="733" t="s">
        <v>661</v>
      </c>
      <c r="G644" s="732" t="s">
        <v>662</v>
      </c>
      <c r="H644" s="732">
        <v>100876</v>
      </c>
      <c r="I644" s="732">
        <v>876</v>
      </c>
      <c r="J644" s="732" t="s">
        <v>1069</v>
      </c>
      <c r="K644" s="732" t="s">
        <v>1068</v>
      </c>
      <c r="L644" s="735">
        <v>73.609761904761896</v>
      </c>
      <c r="M644" s="735">
        <v>42</v>
      </c>
      <c r="N644" s="736">
        <v>3091.6099999999997</v>
      </c>
    </row>
    <row r="645" spans="1:14" ht="14.45" customHeight="1" x14ac:dyDescent="0.2">
      <c r="A645" s="730" t="s">
        <v>575</v>
      </c>
      <c r="B645" s="731" t="s">
        <v>576</v>
      </c>
      <c r="C645" s="732" t="s">
        <v>619</v>
      </c>
      <c r="D645" s="733" t="s">
        <v>620</v>
      </c>
      <c r="E645" s="734">
        <v>50113001</v>
      </c>
      <c r="F645" s="733" t="s">
        <v>661</v>
      </c>
      <c r="G645" s="732" t="s">
        <v>662</v>
      </c>
      <c r="H645" s="732">
        <v>197863</v>
      </c>
      <c r="I645" s="732">
        <v>197863</v>
      </c>
      <c r="J645" s="732" t="s">
        <v>1569</v>
      </c>
      <c r="K645" s="732" t="s">
        <v>777</v>
      </c>
      <c r="L645" s="735">
        <v>74.11666666666666</v>
      </c>
      <c r="M645" s="735">
        <v>12</v>
      </c>
      <c r="N645" s="736">
        <v>889.39999999999986</v>
      </c>
    </row>
    <row r="646" spans="1:14" ht="14.45" customHeight="1" x14ac:dyDescent="0.2">
      <c r="A646" s="730" t="s">
        <v>575</v>
      </c>
      <c r="B646" s="731" t="s">
        <v>576</v>
      </c>
      <c r="C646" s="732" t="s">
        <v>619</v>
      </c>
      <c r="D646" s="733" t="s">
        <v>620</v>
      </c>
      <c r="E646" s="734">
        <v>50113001</v>
      </c>
      <c r="F646" s="733" t="s">
        <v>661</v>
      </c>
      <c r="G646" s="732" t="s">
        <v>662</v>
      </c>
      <c r="H646" s="732">
        <v>150699</v>
      </c>
      <c r="I646" s="732">
        <v>50699</v>
      </c>
      <c r="J646" s="732" t="s">
        <v>1570</v>
      </c>
      <c r="K646" s="732" t="s">
        <v>1571</v>
      </c>
      <c r="L646" s="735">
        <v>857.57</v>
      </c>
      <c r="M646" s="735">
        <v>1</v>
      </c>
      <c r="N646" s="736">
        <v>857.57</v>
      </c>
    </row>
    <row r="647" spans="1:14" ht="14.45" customHeight="1" x14ac:dyDescent="0.2">
      <c r="A647" s="730" t="s">
        <v>575</v>
      </c>
      <c r="B647" s="731" t="s">
        <v>576</v>
      </c>
      <c r="C647" s="732" t="s">
        <v>619</v>
      </c>
      <c r="D647" s="733" t="s">
        <v>620</v>
      </c>
      <c r="E647" s="734">
        <v>50113001</v>
      </c>
      <c r="F647" s="733" t="s">
        <v>661</v>
      </c>
      <c r="G647" s="732" t="s">
        <v>662</v>
      </c>
      <c r="H647" s="732">
        <v>230358</v>
      </c>
      <c r="I647" s="732">
        <v>230358</v>
      </c>
      <c r="J647" s="732" t="s">
        <v>1073</v>
      </c>
      <c r="K647" s="732" t="s">
        <v>1074</v>
      </c>
      <c r="L647" s="735">
        <v>118.777</v>
      </c>
      <c r="M647" s="735">
        <v>10</v>
      </c>
      <c r="N647" s="736">
        <v>1187.77</v>
      </c>
    </row>
    <row r="648" spans="1:14" ht="14.45" customHeight="1" x14ac:dyDescent="0.2">
      <c r="A648" s="730" t="s">
        <v>575</v>
      </c>
      <c r="B648" s="731" t="s">
        <v>576</v>
      </c>
      <c r="C648" s="732" t="s">
        <v>619</v>
      </c>
      <c r="D648" s="733" t="s">
        <v>620</v>
      </c>
      <c r="E648" s="734">
        <v>50113001</v>
      </c>
      <c r="F648" s="733" t="s">
        <v>661</v>
      </c>
      <c r="G648" s="732" t="s">
        <v>662</v>
      </c>
      <c r="H648" s="732">
        <v>230359</v>
      </c>
      <c r="I648" s="732">
        <v>230359</v>
      </c>
      <c r="J648" s="732" t="s">
        <v>1073</v>
      </c>
      <c r="K648" s="732" t="s">
        <v>1075</v>
      </c>
      <c r="L648" s="735">
        <v>170.32</v>
      </c>
      <c r="M648" s="735">
        <v>4</v>
      </c>
      <c r="N648" s="736">
        <v>681.28</v>
      </c>
    </row>
    <row r="649" spans="1:14" ht="14.45" customHeight="1" x14ac:dyDescent="0.2">
      <c r="A649" s="730" t="s">
        <v>575</v>
      </c>
      <c r="B649" s="731" t="s">
        <v>576</v>
      </c>
      <c r="C649" s="732" t="s">
        <v>619</v>
      </c>
      <c r="D649" s="733" t="s">
        <v>620</v>
      </c>
      <c r="E649" s="734">
        <v>50113001</v>
      </c>
      <c r="F649" s="733" t="s">
        <v>661</v>
      </c>
      <c r="G649" s="732" t="s">
        <v>329</v>
      </c>
      <c r="H649" s="732">
        <v>224053</v>
      </c>
      <c r="I649" s="732">
        <v>224053</v>
      </c>
      <c r="J649" s="732" t="s">
        <v>1076</v>
      </c>
      <c r="K649" s="732" t="s">
        <v>1077</v>
      </c>
      <c r="L649" s="735">
        <v>1437.57</v>
      </c>
      <c r="M649" s="735">
        <v>1</v>
      </c>
      <c r="N649" s="736">
        <v>1437.57</v>
      </c>
    </row>
    <row r="650" spans="1:14" ht="14.45" customHeight="1" x14ac:dyDescent="0.2">
      <c r="A650" s="730" t="s">
        <v>575</v>
      </c>
      <c r="B650" s="731" t="s">
        <v>576</v>
      </c>
      <c r="C650" s="732" t="s">
        <v>619</v>
      </c>
      <c r="D650" s="733" t="s">
        <v>620</v>
      </c>
      <c r="E650" s="734">
        <v>50113001</v>
      </c>
      <c r="F650" s="733" t="s">
        <v>661</v>
      </c>
      <c r="G650" s="732" t="s">
        <v>680</v>
      </c>
      <c r="H650" s="732">
        <v>850729</v>
      </c>
      <c r="I650" s="732">
        <v>157875</v>
      </c>
      <c r="J650" s="732" t="s">
        <v>1078</v>
      </c>
      <c r="K650" s="732" t="s">
        <v>1079</v>
      </c>
      <c r="L650" s="735">
        <v>212.90940000000001</v>
      </c>
      <c r="M650" s="735">
        <v>20</v>
      </c>
      <c r="N650" s="736">
        <v>4258.1880000000001</v>
      </c>
    </row>
    <row r="651" spans="1:14" ht="14.45" customHeight="1" x14ac:dyDescent="0.2">
      <c r="A651" s="730" t="s">
        <v>575</v>
      </c>
      <c r="B651" s="731" t="s">
        <v>576</v>
      </c>
      <c r="C651" s="732" t="s">
        <v>619</v>
      </c>
      <c r="D651" s="733" t="s">
        <v>620</v>
      </c>
      <c r="E651" s="734">
        <v>50113001</v>
      </c>
      <c r="F651" s="733" t="s">
        <v>661</v>
      </c>
      <c r="G651" s="732" t="s">
        <v>662</v>
      </c>
      <c r="H651" s="732">
        <v>207820</v>
      </c>
      <c r="I651" s="732">
        <v>207820</v>
      </c>
      <c r="J651" s="732" t="s">
        <v>1080</v>
      </c>
      <c r="K651" s="732" t="s">
        <v>1081</v>
      </c>
      <c r="L651" s="735">
        <v>31.362857142857145</v>
      </c>
      <c r="M651" s="735">
        <v>56</v>
      </c>
      <c r="N651" s="736">
        <v>1756.3200000000002</v>
      </c>
    </row>
    <row r="652" spans="1:14" ht="14.45" customHeight="1" x14ac:dyDescent="0.2">
      <c r="A652" s="730" t="s">
        <v>575</v>
      </c>
      <c r="B652" s="731" t="s">
        <v>576</v>
      </c>
      <c r="C652" s="732" t="s">
        <v>619</v>
      </c>
      <c r="D652" s="733" t="s">
        <v>620</v>
      </c>
      <c r="E652" s="734">
        <v>50113001</v>
      </c>
      <c r="F652" s="733" t="s">
        <v>661</v>
      </c>
      <c r="G652" s="732" t="s">
        <v>662</v>
      </c>
      <c r="H652" s="732">
        <v>207819</v>
      </c>
      <c r="I652" s="732">
        <v>207819</v>
      </c>
      <c r="J652" s="732" t="s">
        <v>1572</v>
      </c>
      <c r="K652" s="732" t="s">
        <v>1573</v>
      </c>
      <c r="L652" s="735">
        <v>22.414999999999999</v>
      </c>
      <c r="M652" s="735">
        <v>20</v>
      </c>
      <c r="N652" s="736">
        <v>448.3</v>
      </c>
    </row>
    <row r="653" spans="1:14" ht="14.45" customHeight="1" x14ac:dyDescent="0.2">
      <c r="A653" s="730" t="s">
        <v>575</v>
      </c>
      <c r="B653" s="731" t="s">
        <v>576</v>
      </c>
      <c r="C653" s="732" t="s">
        <v>619</v>
      </c>
      <c r="D653" s="733" t="s">
        <v>620</v>
      </c>
      <c r="E653" s="734">
        <v>50113001</v>
      </c>
      <c r="F653" s="733" t="s">
        <v>661</v>
      </c>
      <c r="G653" s="732" t="s">
        <v>662</v>
      </c>
      <c r="H653" s="732">
        <v>207974</v>
      </c>
      <c r="I653" s="732">
        <v>207974</v>
      </c>
      <c r="J653" s="732" t="s">
        <v>1574</v>
      </c>
      <c r="K653" s="732" t="s">
        <v>1575</v>
      </c>
      <c r="L653" s="735">
        <v>111.46</v>
      </c>
      <c r="M653" s="735">
        <v>1</v>
      </c>
      <c r="N653" s="736">
        <v>111.46</v>
      </c>
    </row>
    <row r="654" spans="1:14" ht="14.45" customHeight="1" x14ac:dyDescent="0.2">
      <c r="A654" s="730" t="s">
        <v>575</v>
      </c>
      <c r="B654" s="731" t="s">
        <v>576</v>
      </c>
      <c r="C654" s="732" t="s">
        <v>619</v>
      </c>
      <c r="D654" s="733" t="s">
        <v>620</v>
      </c>
      <c r="E654" s="734">
        <v>50113001</v>
      </c>
      <c r="F654" s="733" t="s">
        <v>661</v>
      </c>
      <c r="G654" s="732" t="s">
        <v>662</v>
      </c>
      <c r="H654" s="732">
        <v>154424</v>
      </c>
      <c r="I654" s="732">
        <v>54424</v>
      </c>
      <c r="J654" s="732" t="s">
        <v>1092</v>
      </c>
      <c r="K654" s="732" t="s">
        <v>1093</v>
      </c>
      <c r="L654" s="735">
        <v>174.06</v>
      </c>
      <c r="M654" s="735">
        <v>1</v>
      </c>
      <c r="N654" s="736">
        <v>174.06</v>
      </c>
    </row>
    <row r="655" spans="1:14" ht="14.45" customHeight="1" x14ac:dyDescent="0.2">
      <c r="A655" s="730" t="s">
        <v>575</v>
      </c>
      <c r="B655" s="731" t="s">
        <v>576</v>
      </c>
      <c r="C655" s="732" t="s">
        <v>619</v>
      </c>
      <c r="D655" s="733" t="s">
        <v>620</v>
      </c>
      <c r="E655" s="734">
        <v>50113001</v>
      </c>
      <c r="F655" s="733" t="s">
        <v>661</v>
      </c>
      <c r="G655" s="732" t="s">
        <v>662</v>
      </c>
      <c r="H655" s="732">
        <v>111671</v>
      </c>
      <c r="I655" s="732">
        <v>11671</v>
      </c>
      <c r="J655" s="732" t="s">
        <v>1576</v>
      </c>
      <c r="K655" s="732" t="s">
        <v>906</v>
      </c>
      <c r="L655" s="735">
        <v>209</v>
      </c>
      <c r="M655" s="735">
        <v>6</v>
      </c>
      <c r="N655" s="736">
        <v>1254</v>
      </c>
    </row>
    <row r="656" spans="1:14" ht="14.45" customHeight="1" x14ac:dyDescent="0.2">
      <c r="A656" s="730" t="s">
        <v>575</v>
      </c>
      <c r="B656" s="731" t="s">
        <v>576</v>
      </c>
      <c r="C656" s="732" t="s">
        <v>619</v>
      </c>
      <c r="D656" s="733" t="s">
        <v>620</v>
      </c>
      <c r="E656" s="734">
        <v>50113001</v>
      </c>
      <c r="F656" s="733" t="s">
        <v>661</v>
      </c>
      <c r="G656" s="732" t="s">
        <v>329</v>
      </c>
      <c r="H656" s="732">
        <v>211501</v>
      </c>
      <c r="I656" s="732">
        <v>211501</v>
      </c>
      <c r="J656" s="732" t="s">
        <v>1577</v>
      </c>
      <c r="K656" s="732" t="s">
        <v>1578</v>
      </c>
      <c r="L656" s="735">
        <v>31.345000000000002</v>
      </c>
      <c r="M656" s="735">
        <v>4</v>
      </c>
      <c r="N656" s="736">
        <v>125.38000000000001</v>
      </c>
    </row>
    <row r="657" spans="1:14" ht="14.45" customHeight="1" x14ac:dyDescent="0.2">
      <c r="A657" s="730" t="s">
        <v>575</v>
      </c>
      <c r="B657" s="731" t="s">
        <v>576</v>
      </c>
      <c r="C657" s="732" t="s">
        <v>619</v>
      </c>
      <c r="D657" s="733" t="s">
        <v>620</v>
      </c>
      <c r="E657" s="734">
        <v>50113001</v>
      </c>
      <c r="F657" s="733" t="s">
        <v>661</v>
      </c>
      <c r="G657" s="732" t="s">
        <v>662</v>
      </c>
      <c r="H657" s="732">
        <v>102963</v>
      </c>
      <c r="I657" s="732">
        <v>2963</v>
      </c>
      <c r="J657" s="732" t="s">
        <v>1579</v>
      </c>
      <c r="K657" s="732" t="s">
        <v>1580</v>
      </c>
      <c r="L657" s="735">
        <v>121.83000000000003</v>
      </c>
      <c r="M657" s="735">
        <v>3</v>
      </c>
      <c r="N657" s="736">
        <v>365.49000000000007</v>
      </c>
    </row>
    <row r="658" spans="1:14" ht="14.45" customHeight="1" x14ac:dyDescent="0.2">
      <c r="A658" s="730" t="s">
        <v>575</v>
      </c>
      <c r="B658" s="731" t="s">
        <v>576</v>
      </c>
      <c r="C658" s="732" t="s">
        <v>619</v>
      </c>
      <c r="D658" s="733" t="s">
        <v>620</v>
      </c>
      <c r="E658" s="734">
        <v>50113001</v>
      </c>
      <c r="F658" s="733" t="s">
        <v>661</v>
      </c>
      <c r="G658" s="732" t="s">
        <v>662</v>
      </c>
      <c r="H658" s="732">
        <v>100269</v>
      </c>
      <c r="I658" s="732">
        <v>269</v>
      </c>
      <c r="J658" s="732" t="s">
        <v>1098</v>
      </c>
      <c r="K658" s="732" t="s">
        <v>1099</v>
      </c>
      <c r="L658" s="735">
        <v>50.680000000000007</v>
      </c>
      <c r="M658" s="735">
        <v>2</v>
      </c>
      <c r="N658" s="736">
        <v>101.36000000000001</v>
      </c>
    </row>
    <row r="659" spans="1:14" ht="14.45" customHeight="1" x14ac:dyDescent="0.2">
      <c r="A659" s="730" t="s">
        <v>575</v>
      </c>
      <c r="B659" s="731" t="s">
        <v>576</v>
      </c>
      <c r="C659" s="732" t="s">
        <v>619</v>
      </c>
      <c r="D659" s="733" t="s">
        <v>620</v>
      </c>
      <c r="E659" s="734">
        <v>50113001</v>
      </c>
      <c r="F659" s="733" t="s">
        <v>661</v>
      </c>
      <c r="G659" s="732" t="s">
        <v>680</v>
      </c>
      <c r="H659" s="732">
        <v>210536</v>
      </c>
      <c r="I659" s="732">
        <v>210536</v>
      </c>
      <c r="J659" s="732" t="s">
        <v>1581</v>
      </c>
      <c r="K659" s="732" t="s">
        <v>1582</v>
      </c>
      <c r="L659" s="735">
        <v>97.57</v>
      </c>
      <c r="M659" s="735">
        <v>2</v>
      </c>
      <c r="N659" s="736">
        <v>195.14</v>
      </c>
    </row>
    <row r="660" spans="1:14" ht="14.45" customHeight="1" x14ac:dyDescent="0.2">
      <c r="A660" s="730" t="s">
        <v>575</v>
      </c>
      <c r="B660" s="731" t="s">
        <v>576</v>
      </c>
      <c r="C660" s="732" t="s">
        <v>619</v>
      </c>
      <c r="D660" s="733" t="s">
        <v>620</v>
      </c>
      <c r="E660" s="734">
        <v>50113001</v>
      </c>
      <c r="F660" s="733" t="s">
        <v>661</v>
      </c>
      <c r="G660" s="732" t="s">
        <v>680</v>
      </c>
      <c r="H660" s="732">
        <v>210570</v>
      </c>
      <c r="I660" s="732">
        <v>210570</v>
      </c>
      <c r="J660" s="732" t="s">
        <v>1581</v>
      </c>
      <c r="K660" s="732" t="s">
        <v>1583</v>
      </c>
      <c r="L660" s="735">
        <v>2160.9600000000005</v>
      </c>
      <c r="M660" s="735">
        <v>1</v>
      </c>
      <c r="N660" s="736">
        <v>2160.9600000000005</v>
      </c>
    </row>
    <row r="661" spans="1:14" ht="14.45" customHeight="1" x14ac:dyDescent="0.2">
      <c r="A661" s="730" t="s">
        <v>575</v>
      </c>
      <c r="B661" s="731" t="s">
        <v>576</v>
      </c>
      <c r="C661" s="732" t="s">
        <v>619</v>
      </c>
      <c r="D661" s="733" t="s">
        <v>620</v>
      </c>
      <c r="E661" s="734">
        <v>50113001</v>
      </c>
      <c r="F661" s="733" t="s">
        <v>661</v>
      </c>
      <c r="G661" s="732" t="s">
        <v>680</v>
      </c>
      <c r="H661" s="732">
        <v>398010</v>
      </c>
      <c r="I661" s="732">
        <v>210546</v>
      </c>
      <c r="J661" s="732" t="s">
        <v>1581</v>
      </c>
      <c r="K661" s="732" t="s">
        <v>1584</v>
      </c>
      <c r="L661" s="735">
        <v>1033.8499999999999</v>
      </c>
      <c r="M661" s="735">
        <v>1</v>
      </c>
      <c r="N661" s="736">
        <v>1033.8499999999999</v>
      </c>
    </row>
    <row r="662" spans="1:14" ht="14.45" customHeight="1" x14ac:dyDescent="0.2">
      <c r="A662" s="730" t="s">
        <v>575</v>
      </c>
      <c r="B662" s="731" t="s">
        <v>576</v>
      </c>
      <c r="C662" s="732" t="s">
        <v>619</v>
      </c>
      <c r="D662" s="733" t="s">
        <v>620</v>
      </c>
      <c r="E662" s="734">
        <v>50113001</v>
      </c>
      <c r="F662" s="733" t="s">
        <v>661</v>
      </c>
      <c r="G662" s="732" t="s">
        <v>680</v>
      </c>
      <c r="H662" s="732">
        <v>210595</v>
      </c>
      <c r="I662" s="732">
        <v>210595</v>
      </c>
      <c r="J662" s="732" t="s">
        <v>1585</v>
      </c>
      <c r="K662" s="732" t="s">
        <v>1539</v>
      </c>
      <c r="L662" s="735">
        <v>529.16500000000008</v>
      </c>
      <c r="M662" s="735">
        <v>2</v>
      </c>
      <c r="N662" s="736">
        <v>1058.3300000000002</v>
      </c>
    </row>
    <row r="663" spans="1:14" ht="14.45" customHeight="1" x14ac:dyDescent="0.2">
      <c r="A663" s="730" t="s">
        <v>575</v>
      </c>
      <c r="B663" s="731" t="s">
        <v>576</v>
      </c>
      <c r="C663" s="732" t="s">
        <v>619</v>
      </c>
      <c r="D663" s="733" t="s">
        <v>620</v>
      </c>
      <c r="E663" s="734">
        <v>50113001</v>
      </c>
      <c r="F663" s="733" t="s">
        <v>661</v>
      </c>
      <c r="G663" s="732" t="s">
        <v>329</v>
      </c>
      <c r="H663" s="732">
        <v>211475</v>
      </c>
      <c r="I663" s="732">
        <v>211475</v>
      </c>
      <c r="J663" s="732" t="s">
        <v>1586</v>
      </c>
      <c r="K663" s="732" t="s">
        <v>1587</v>
      </c>
      <c r="L663" s="735">
        <v>254.28000000000006</v>
      </c>
      <c r="M663" s="735">
        <v>3</v>
      </c>
      <c r="N663" s="736">
        <v>762.84000000000015</v>
      </c>
    </row>
    <row r="664" spans="1:14" ht="14.45" customHeight="1" x14ac:dyDescent="0.2">
      <c r="A664" s="730" t="s">
        <v>575</v>
      </c>
      <c r="B664" s="731" t="s">
        <v>576</v>
      </c>
      <c r="C664" s="732" t="s">
        <v>619</v>
      </c>
      <c r="D664" s="733" t="s">
        <v>620</v>
      </c>
      <c r="E664" s="734">
        <v>50113001</v>
      </c>
      <c r="F664" s="733" t="s">
        <v>661</v>
      </c>
      <c r="G664" s="732" t="s">
        <v>680</v>
      </c>
      <c r="H664" s="732">
        <v>846824</v>
      </c>
      <c r="I664" s="732">
        <v>124087</v>
      </c>
      <c r="J664" s="732" t="s">
        <v>1588</v>
      </c>
      <c r="K664" s="732" t="s">
        <v>1101</v>
      </c>
      <c r="L664" s="735">
        <v>158.98000000000002</v>
      </c>
      <c r="M664" s="735">
        <v>4</v>
      </c>
      <c r="N664" s="736">
        <v>635.92000000000007</v>
      </c>
    </row>
    <row r="665" spans="1:14" ht="14.45" customHeight="1" x14ac:dyDescent="0.2">
      <c r="A665" s="730" t="s">
        <v>575</v>
      </c>
      <c r="B665" s="731" t="s">
        <v>576</v>
      </c>
      <c r="C665" s="732" t="s">
        <v>619</v>
      </c>
      <c r="D665" s="733" t="s">
        <v>620</v>
      </c>
      <c r="E665" s="734">
        <v>50113001</v>
      </c>
      <c r="F665" s="733" t="s">
        <v>661</v>
      </c>
      <c r="G665" s="732" t="s">
        <v>680</v>
      </c>
      <c r="H665" s="732">
        <v>844651</v>
      </c>
      <c r="I665" s="732">
        <v>101205</v>
      </c>
      <c r="J665" s="732" t="s">
        <v>1102</v>
      </c>
      <c r="K665" s="732" t="s">
        <v>1589</v>
      </c>
      <c r="L665" s="735">
        <v>76.45</v>
      </c>
      <c r="M665" s="735">
        <v>3</v>
      </c>
      <c r="N665" s="736">
        <v>229.35000000000002</v>
      </c>
    </row>
    <row r="666" spans="1:14" ht="14.45" customHeight="1" x14ac:dyDescent="0.2">
      <c r="A666" s="730" t="s">
        <v>575</v>
      </c>
      <c r="B666" s="731" t="s">
        <v>576</v>
      </c>
      <c r="C666" s="732" t="s">
        <v>619</v>
      </c>
      <c r="D666" s="733" t="s">
        <v>620</v>
      </c>
      <c r="E666" s="734">
        <v>50113001</v>
      </c>
      <c r="F666" s="733" t="s">
        <v>661</v>
      </c>
      <c r="G666" s="732" t="s">
        <v>662</v>
      </c>
      <c r="H666" s="732">
        <v>846340</v>
      </c>
      <c r="I666" s="732">
        <v>122690</v>
      </c>
      <c r="J666" s="732" t="s">
        <v>1590</v>
      </c>
      <c r="K666" s="732" t="s">
        <v>1016</v>
      </c>
      <c r="L666" s="735">
        <v>277.33000000000004</v>
      </c>
      <c r="M666" s="735">
        <v>1</v>
      </c>
      <c r="N666" s="736">
        <v>277.33000000000004</v>
      </c>
    </row>
    <row r="667" spans="1:14" ht="14.45" customHeight="1" x14ac:dyDescent="0.2">
      <c r="A667" s="730" t="s">
        <v>575</v>
      </c>
      <c r="B667" s="731" t="s">
        <v>576</v>
      </c>
      <c r="C667" s="732" t="s">
        <v>619</v>
      </c>
      <c r="D667" s="733" t="s">
        <v>620</v>
      </c>
      <c r="E667" s="734">
        <v>50113001</v>
      </c>
      <c r="F667" s="733" t="s">
        <v>661</v>
      </c>
      <c r="G667" s="732" t="s">
        <v>680</v>
      </c>
      <c r="H667" s="732">
        <v>118167</v>
      </c>
      <c r="I667" s="732">
        <v>18167</v>
      </c>
      <c r="J667" s="732" t="s">
        <v>1103</v>
      </c>
      <c r="K667" s="732" t="s">
        <v>1591</v>
      </c>
      <c r="L667" s="735">
        <v>65.78</v>
      </c>
      <c r="M667" s="735">
        <v>2</v>
      </c>
      <c r="N667" s="736">
        <v>131.56</v>
      </c>
    </row>
    <row r="668" spans="1:14" ht="14.45" customHeight="1" x14ac:dyDescent="0.2">
      <c r="A668" s="730" t="s">
        <v>575</v>
      </c>
      <c r="B668" s="731" t="s">
        <v>576</v>
      </c>
      <c r="C668" s="732" t="s">
        <v>619</v>
      </c>
      <c r="D668" s="733" t="s">
        <v>620</v>
      </c>
      <c r="E668" s="734">
        <v>50113001</v>
      </c>
      <c r="F668" s="733" t="s">
        <v>661</v>
      </c>
      <c r="G668" s="732" t="s">
        <v>680</v>
      </c>
      <c r="H668" s="732">
        <v>118172</v>
      </c>
      <c r="I668" s="732">
        <v>18172</v>
      </c>
      <c r="J668" s="732" t="s">
        <v>1103</v>
      </c>
      <c r="K668" s="732" t="s">
        <v>1592</v>
      </c>
      <c r="L668" s="735">
        <v>390.5</v>
      </c>
      <c r="M668" s="735">
        <v>2</v>
      </c>
      <c r="N668" s="736">
        <v>781</v>
      </c>
    </row>
    <row r="669" spans="1:14" ht="14.45" customHeight="1" x14ac:dyDescent="0.2">
      <c r="A669" s="730" t="s">
        <v>575</v>
      </c>
      <c r="B669" s="731" t="s">
        <v>576</v>
      </c>
      <c r="C669" s="732" t="s">
        <v>619</v>
      </c>
      <c r="D669" s="733" t="s">
        <v>620</v>
      </c>
      <c r="E669" s="734">
        <v>50113001</v>
      </c>
      <c r="F669" s="733" t="s">
        <v>661</v>
      </c>
      <c r="G669" s="732" t="s">
        <v>680</v>
      </c>
      <c r="H669" s="732">
        <v>118175</v>
      </c>
      <c r="I669" s="732">
        <v>18175</v>
      </c>
      <c r="J669" s="732" t="s">
        <v>1103</v>
      </c>
      <c r="K669" s="732" t="s">
        <v>1104</v>
      </c>
      <c r="L669" s="735">
        <v>627</v>
      </c>
      <c r="M669" s="735">
        <v>3</v>
      </c>
      <c r="N669" s="736">
        <v>1881</v>
      </c>
    </row>
    <row r="670" spans="1:14" ht="14.45" customHeight="1" x14ac:dyDescent="0.2">
      <c r="A670" s="730" t="s">
        <v>575</v>
      </c>
      <c r="B670" s="731" t="s">
        <v>576</v>
      </c>
      <c r="C670" s="732" t="s">
        <v>619</v>
      </c>
      <c r="D670" s="733" t="s">
        <v>620</v>
      </c>
      <c r="E670" s="734">
        <v>50113001</v>
      </c>
      <c r="F670" s="733" t="s">
        <v>661</v>
      </c>
      <c r="G670" s="732" t="s">
        <v>662</v>
      </c>
      <c r="H670" s="732">
        <v>104207</v>
      </c>
      <c r="I670" s="732">
        <v>4207</v>
      </c>
      <c r="J670" s="732" t="s">
        <v>1593</v>
      </c>
      <c r="K670" s="732" t="s">
        <v>1594</v>
      </c>
      <c r="L670" s="735">
        <v>39.740000000000009</v>
      </c>
      <c r="M670" s="735">
        <v>3</v>
      </c>
      <c r="N670" s="736">
        <v>119.22000000000003</v>
      </c>
    </row>
    <row r="671" spans="1:14" ht="14.45" customHeight="1" x14ac:dyDescent="0.2">
      <c r="A671" s="730" t="s">
        <v>575</v>
      </c>
      <c r="B671" s="731" t="s">
        <v>576</v>
      </c>
      <c r="C671" s="732" t="s">
        <v>619</v>
      </c>
      <c r="D671" s="733" t="s">
        <v>620</v>
      </c>
      <c r="E671" s="734">
        <v>50113001</v>
      </c>
      <c r="F671" s="733" t="s">
        <v>661</v>
      </c>
      <c r="G671" s="732" t="s">
        <v>329</v>
      </c>
      <c r="H671" s="732">
        <v>988793</v>
      </c>
      <c r="I671" s="732">
        <v>142866</v>
      </c>
      <c r="J671" s="732" t="s">
        <v>1595</v>
      </c>
      <c r="K671" s="732" t="s">
        <v>757</v>
      </c>
      <c r="L671" s="735">
        <v>354.07</v>
      </c>
      <c r="M671" s="735">
        <v>1</v>
      </c>
      <c r="N671" s="736">
        <v>354.07</v>
      </c>
    </row>
    <row r="672" spans="1:14" ht="14.45" customHeight="1" x14ac:dyDescent="0.2">
      <c r="A672" s="730" t="s">
        <v>575</v>
      </c>
      <c r="B672" s="731" t="s">
        <v>576</v>
      </c>
      <c r="C672" s="732" t="s">
        <v>619</v>
      </c>
      <c r="D672" s="733" t="s">
        <v>620</v>
      </c>
      <c r="E672" s="734">
        <v>50113001</v>
      </c>
      <c r="F672" s="733" t="s">
        <v>661</v>
      </c>
      <c r="G672" s="732" t="s">
        <v>329</v>
      </c>
      <c r="H672" s="732">
        <v>142865</v>
      </c>
      <c r="I672" s="732">
        <v>142865</v>
      </c>
      <c r="J672" s="732" t="s">
        <v>1596</v>
      </c>
      <c r="K672" s="732" t="s">
        <v>1597</v>
      </c>
      <c r="L672" s="735">
        <v>47.139999999999993</v>
      </c>
      <c r="M672" s="735">
        <v>1</v>
      </c>
      <c r="N672" s="736">
        <v>47.139999999999993</v>
      </c>
    </row>
    <row r="673" spans="1:14" ht="14.45" customHeight="1" x14ac:dyDescent="0.2">
      <c r="A673" s="730" t="s">
        <v>575</v>
      </c>
      <c r="B673" s="731" t="s">
        <v>576</v>
      </c>
      <c r="C673" s="732" t="s">
        <v>619</v>
      </c>
      <c r="D673" s="733" t="s">
        <v>620</v>
      </c>
      <c r="E673" s="734">
        <v>50113001</v>
      </c>
      <c r="F673" s="733" t="s">
        <v>661</v>
      </c>
      <c r="G673" s="732" t="s">
        <v>662</v>
      </c>
      <c r="H673" s="732">
        <v>500635</v>
      </c>
      <c r="I673" s="732">
        <v>47033</v>
      </c>
      <c r="J673" s="732" t="s">
        <v>1598</v>
      </c>
      <c r="K673" s="732" t="s">
        <v>1470</v>
      </c>
      <c r="L673" s="735">
        <v>107.58</v>
      </c>
      <c r="M673" s="735">
        <v>5</v>
      </c>
      <c r="N673" s="736">
        <v>537.9</v>
      </c>
    </row>
    <row r="674" spans="1:14" ht="14.45" customHeight="1" x14ac:dyDescent="0.2">
      <c r="A674" s="730" t="s">
        <v>575</v>
      </c>
      <c r="B674" s="731" t="s">
        <v>576</v>
      </c>
      <c r="C674" s="732" t="s">
        <v>619</v>
      </c>
      <c r="D674" s="733" t="s">
        <v>620</v>
      </c>
      <c r="E674" s="734">
        <v>50113001</v>
      </c>
      <c r="F674" s="733" t="s">
        <v>661</v>
      </c>
      <c r="G674" s="732" t="s">
        <v>680</v>
      </c>
      <c r="H674" s="732">
        <v>844243</v>
      </c>
      <c r="I674" s="732">
        <v>112561</v>
      </c>
      <c r="J674" s="732" t="s">
        <v>1599</v>
      </c>
      <c r="K674" s="732" t="s">
        <v>1600</v>
      </c>
      <c r="L674" s="735">
        <v>52.224000000000004</v>
      </c>
      <c r="M674" s="735">
        <v>5</v>
      </c>
      <c r="N674" s="736">
        <v>261.12</v>
      </c>
    </row>
    <row r="675" spans="1:14" ht="14.45" customHeight="1" x14ac:dyDescent="0.2">
      <c r="A675" s="730" t="s">
        <v>575</v>
      </c>
      <c r="B675" s="731" t="s">
        <v>576</v>
      </c>
      <c r="C675" s="732" t="s">
        <v>619</v>
      </c>
      <c r="D675" s="733" t="s">
        <v>620</v>
      </c>
      <c r="E675" s="734">
        <v>50113001</v>
      </c>
      <c r="F675" s="733" t="s">
        <v>661</v>
      </c>
      <c r="G675" s="732" t="s">
        <v>662</v>
      </c>
      <c r="H675" s="732">
        <v>114989</v>
      </c>
      <c r="I675" s="732">
        <v>14989</v>
      </c>
      <c r="J675" s="732" t="s">
        <v>1601</v>
      </c>
      <c r="K675" s="732" t="s">
        <v>1602</v>
      </c>
      <c r="L675" s="735">
        <v>86.600000000000009</v>
      </c>
      <c r="M675" s="735">
        <v>3</v>
      </c>
      <c r="N675" s="736">
        <v>259.8</v>
      </c>
    </row>
    <row r="676" spans="1:14" ht="14.45" customHeight="1" x14ac:dyDescent="0.2">
      <c r="A676" s="730" t="s">
        <v>575</v>
      </c>
      <c r="B676" s="731" t="s">
        <v>576</v>
      </c>
      <c r="C676" s="732" t="s">
        <v>619</v>
      </c>
      <c r="D676" s="733" t="s">
        <v>620</v>
      </c>
      <c r="E676" s="734">
        <v>50113001</v>
      </c>
      <c r="F676" s="733" t="s">
        <v>661</v>
      </c>
      <c r="G676" s="732" t="s">
        <v>662</v>
      </c>
      <c r="H676" s="732">
        <v>114957</v>
      </c>
      <c r="I676" s="732">
        <v>14957</v>
      </c>
      <c r="J676" s="732" t="s">
        <v>1113</v>
      </c>
      <c r="K676" s="732" t="s">
        <v>1114</v>
      </c>
      <c r="L676" s="735">
        <v>40.030000000000008</v>
      </c>
      <c r="M676" s="735">
        <v>17</v>
      </c>
      <c r="N676" s="736">
        <v>680.5100000000001</v>
      </c>
    </row>
    <row r="677" spans="1:14" ht="14.45" customHeight="1" x14ac:dyDescent="0.2">
      <c r="A677" s="730" t="s">
        <v>575</v>
      </c>
      <c r="B677" s="731" t="s">
        <v>576</v>
      </c>
      <c r="C677" s="732" t="s">
        <v>619</v>
      </c>
      <c r="D677" s="733" t="s">
        <v>620</v>
      </c>
      <c r="E677" s="734">
        <v>50113001</v>
      </c>
      <c r="F677" s="733" t="s">
        <v>661</v>
      </c>
      <c r="G677" s="732" t="s">
        <v>662</v>
      </c>
      <c r="H677" s="732">
        <v>185256</v>
      </c>
      <c r="I677" s="732">
        <v>85256</v>
      </c>
      <c r="J677" s="732" t="s">
        <v>1603</v>
      </c>
      <c r="K677" s="732" t="s">
        <v>1604</v>
      </c>
      <c r="L677" s="735">
        <v>29.451874999999998</v>
      </c>
      <c r="M677" s="735">
        <v>32</v>
      </c>
      <c r="N677" s="736">
        <v>942.45999999999992</v>
      </c>
    </row>
    <row r="678" spans="1:14" ht="14.45" customHeight="1" x14ac:dyDescent="0.2">
      <c r="A678" s="730" t="s">
        <v>575</v>
      </c>
      <c r="B678" s="731" t="s">
        <v>576</v>
      </c>
      <c r="C678" s="732" t="s">
        <v>619</v>
      </c>
      <c r="D678" s="733" t="s">
        <v>620</v>
      </c>
      <c r="E678" s="734">
        <v>50113001</v>
      </c>
      <c r="F678" s="733" t="s">
        <v>661</v>
      </c>
      <c r="G678" s="732" t="s">
        <v>662</v>
      </c>
      <c r="H678" s="732">
        <v>122629</v>
      </c>
      <c r="I678" s="732">
        <v>122629</v>
      </c>
      <c r="J678" s="732" t="s">
        <v>1122</v>
      </c>
      <c r="K678" s="732" t="s">
        <v>1123</v>
      </c>
      <c r="L678" s="735">
        <v>75.182537313432817</v>
      </c>
      <c r="M678" s="735">
        <v>67</v>
      </c>
      <c r="N678" s="736">
        <v>5037.2299999999987</v>
      </c>
    </row>
    <row r="679" spans="1:14" ht="14.45" customHeight="1" x14ac:dyDescent="0.2">
      <c r="A679" s="730" t="s">
        <v>575</v>
      </c>
      <c r="B679" s="731" t="s">
        <v>576</v>
      </c>
      <c r="C679" s="732" t="s">
        <v>619</v>
      </c>
      <c r="D679" s="733" t="s">
        <v>620</v>
      </c>
      <c r="E679" s="734">
        <v>50113001</v>
      </c>
      <c r="F679" s="733" t="s">
        <v>661</v>
      </c>
      <c r="G679" s="732" t="s">
        <v>680</v>
      </c>
      <c r="H679" s="732">
        <v>195941</v>
      </c>
      <c r="I679" s="732">
        <v>195941</v>
      </c>
      <c r="J679" s="732" t="s">
        <v>1132</v>
      </c>
      <c r="K679" s="732" t="s">
        <v>1133</v>
      </c>
      <c r="L679" s="735">
        <v>331.94999999999993</v>
      </c>
      <c r="M679" s="735">
        <v>1</v>
      </c>
      <c r="N679" s="736">
        <v>331.94999999999993</v>
      </c>
    </row>
    <row r="680" spans="1:14" ht="14.45" customHeight="1" x14ac:dyDescent="0.2">
      <c r="A680" s="730" t="s">
        <v>575</v>
      </c>
      <c r="B680" s="731" t="s">
        <v>576</v>
      </c>
      <c r="C680" s="732" t="s">
        <v>619</v>
      </c>
      <c r="D680" s="733" t="s">
        <v>620</v>
      </c>
      <c r="E680" s="734">
        <v>50113001</v>
      </c>
      <c r="F680" s="733" t="s">
        <v>661</v>
      </c>
      <c r="G680" s="732" t="s">
        <v>662</v>
      </c>
      <c r="H680" s="732">
        <v>116051</v>
      </c>
      <c r="I680" s="732">
        <v>16051</v>
      </c>
      <c r="J680" s="732" t="s">
        <v>1605</v>
      </c>
      <c r="K680" s="732" t="s">
        <v>1606</v>
      </c>
      <c r="L680" s="735">
        <v>57.605000000000004</v>
      </c>
      <c r="M680" s="735">
        <v>4</v>
      </c>
      <c r="N680" s="736">
        <v>230.42000000000002</v>
      </c>
    </row>
    <row r="681" spans="1:14" ht="14.45" customHeight="1" x14ac:dyDescent="0.2">
      <c r="A681" s="730" t="s">
        <v>575</v>
      </c>
      <c r="B681" s="731" t="s">
        <v>576</v>
      </c>
      <c r="C681" s="732" t="s">
        <v>619</v>
      </c>
      <c r="D681" s="733" t="s">
        <v>620</v>
      </c>
      <c r="E681" s="734">
        <v>50113001</v>
      </c>
      <c r="F681" s="733" t="s">
        <v>661</v>
      </c>
      <c r="G681" s="732" t="s">
        <v>662</v>
      </c>
      <c r="H681" s="732">
        <v>116052</v>
      </c>
      <c r="I681" s="732">
        <v>16052</v>
      </c>
      <c r="J681" s="732" t="s">
        <v>1607</v>
      </c>
      <c r="K681" s="732" t="s">
        <v>1608</v>
      </c>
      <c r="L681" s="735">
        <v>87.259999999999991</v>
      </c>
      <c r="M681" s="735">
        <v>49</v>
      </c>
      <c r="N681" s="736">
        <v>4275.74</v>
      </c>
    </row>
    <row r="682" spans="1:14" ht="14.45" customHeight="1" x14ac:dyDescent="0.2">
      <c r="A682" s="730" t="s">
        <v>575</v>
      </c>
      <c r="B682" s="731" t="s">
        <v>576</v>
      </c>
      <c r="C682" s="732" t="s">
        <v>619</v>
      </c>
      <c r="D682" s="733" t="s">
        <v>620</v>
      </c>
      <c r="E682" s="734">
        <v>50113001</v>
      </c>
      <c r="F682" s="733" t="s">
        <v>661</v>
      </c>
      <c r="G682" s="732" t="s">
        <v>662</v>
      </c>
      <c r="H682" s="732">
        <v>159941</v>
      </c>
      <c r="I682" s="732">
        <v>59941</v>
      </c>
      <c r="J682" s="732" t="s">
        <v>1609</v>
      </c>
      <c r="K682" s="732" t="s">
        <v>1610</v>
      </c>
      <c r="L682" s="735">
        <v>238.68</v>
      </c>
      <c r="M682" s="735">
        <v>4</v>
      </c>
      <c r="N682" s="736">
        <v>954.72</v>
      </c>
    </row>
    <row r="683" spans="1:14" ht="14.45" customHeight="1" x14ac:dyDescent="0.2">
      <c r="A683" s="730" t="s">
        <v>575</v>
      </c>
      <c r="B683" s="731" t="s">
        <v>576</v>
      </c>
      <c r="C683" s="732" t="s">
        <v>619</v>
      </c>
      <c r="D683" s="733" t="s">
        <v>620</v>
      </c>
      <c r="E683" s="734">
        <v>50113001</v>
      </c>
      <c r="F683" s="733" t="s">
        <v>661</v>
      </c>
      <c r="G683" s="732" t="s">
        <v>680</v>
      </c>
      <c r="H683" s="732">
        <v>109709</v>
      </c>
      <c r="I683" s="732">
        <v>9709</v>
      </c>
      <c r="J683" s="732" t="s">
        <v>697</v>
      </c>
      <c r="K683" s="732" t="s">
        <v>698</v>
      </c>
      <c r="L683" s="735">
        <v>64.899999999999991</v>
      </c>
      <c r="M683" s="735">
        <v>6</v>
      </c>
      <c r="N683" s="736">
        <v>389.4</v>
      </c>
    </row>
    <row r="684" spans="1:14" ht="14.45" customHeight="1" x14ac:dyDescent="0.2">
      <c r="A684" s="730" t="s">
        <v>575</v>
      </c>
      <c r="B684" s="731" t="s">
        <v>576</v>
      </c>
      <c r="C684" s="732" t="s">
        <v>619</v>
      </c>
      <c r="D684" s="733" t="s">
        <v>620</v>
      </c>
      <c r="E684" s="734">
        <v>50113001</v>
      </c>
      <c r="F684" s="733" t="s">
        <v>661</v>
      </c>
      <c r="G684" s="732" t="s">
        <v>662</v>
      </c>
      <c r="H684" s="732">
        <v>844145</v>
      </c>
      <c r="I684" s="732">
        <v>56350</v>
      </c>
      <c r="J684" s="732" t="s">
        <v>1611</v>
      </c>
      <c r="K684" s="732" t="s">
        <v>1612</v>
      </c>
      <c r="L684" s="735">
        <v>38.239999999999995</v>
      </c>
      <c r="M684" s="735">
        <v>10</v>
      </c>
      <c r="N684" s="736">
        <v>382.39999999999992</v>
      </c>
    </row>
    <row r="685" spans="1:14" ht="14.45" customHeight="1" x14ac:dyDescent="0.2">
      <c r="A685" s="730" t="s">
        <v>575</v>
      </c>
      <c r="B685" s="731" t="s">
        <v>576</v>
      </c>
      <c r="C685" s="732" t="s">
        <v>619</v>
      </c>
      <c r="D685" s="733" t="s">
        <v>620</v>
      </c>
      <c r="E685" s="734">
        <v>50113001</v>
      </c>
      <c r="F685" s="733" t="s">
        <v>661</v>
      </c>
      <c r="G685" s="732" t="s">
        <v>662</v>
      </c>
      <c r="H685" s="732">
        <v>188850</v>
      </c>
      <c r="I685" s="732">
        <v>188850</v>
      </c>
      <c r="J685" s="732" t="s">
        <v>1613</v>
      </c>
      <c r="K685" s="732" t="s">
        <v>1614</v>
      </c>
      <c r="L685" s="735">
        <v>39.22</v>
      </c>
      <c r="M685" s="735">
        <v>1</v>
      </c>
      <c r="N685" s="736">
        <v>39.22</v>
      </c>
    </row>
    <row r="686" spans="1:14" ht="14.45" customHeight="1" x14ac:dyDescent="0.2">
      <c r="A686" s="730" t="s">
        <v>575</v>
      </c>
      <c r="B686" s="731" t="s">
        <v>576</v>
      </c>
      <c r="C686" s="732" t="s">
        <v>619</v>
      </c>
      <c r="D686" s="733" t="s">
        <v>620</v>
      </c>
      <c r="E686" s="734">
        <v>50113001</v>
      </c>
      <c r="F686" s="733" t="s">
        <v>661</v>
      </c>
      <c r="G686" s="732" t="s">
        <v>662</v>
      </c>
      <c r="H686" s="732">
        <v>988179</v>
      </c>
      <c r="I686" s="732">
        <v>0</v>
      </c>
      <c r="J686" s="732" t="s">
        <v>1140</v>
      </c>
      <c r="K686" s="732" t="s">
        <v>329</v>
      </c>
      <c r="L686" s="735">
        <v>88.495384615384623</v>
      </c>
      <c r="M686" s="735">
        <v>13</v>
      </c>
      <c r="N686" s="736">
        <v>1150.44</v>
      </c>
    </row>
    <row r="687" spans="1:14" ht="14.45" customHeight="1" x14ac:dyDescent="0.2">
      <c r="A687" s="730" t="s">
        <v>575</v>
      </c>
      <c r="B687" s="731" t="s">
        <v>576</v>
      </c>
      <c r="C687" s="732" t="s">
        <v>619</v>
      </c>
      <c r="D687" s="733" t="s">
        <v>620</v>
      </c>
      <c r="E687" s="734">
        <v>50113001</v>
      </c>
      <c r="F687" s="733" t="s">
        <v>661</v>
      </c>
      <c r="G687" s="732" t="s">
        <v>662</v>
      </c>
      <c r="H687" s="732">
        <v>397057</v>
      </c>
      <c r="I687" s="732">
        <v>0</v>
      </c>
      <c r="J687" s="732" t="s">
        <v>1615</v>
      </c>
      <c r="K687" s="732" t="s">
        <v>329</v>
      </c>
      <c r="L687" s="735">
        <v>55.789999999999985</v>
      </c>
      <c r="M687" s="735">
        <v>10</v>
      </c>
      <c r="N687" s="736">
        <v>557.89999999999986</v>
      </c>
    </row>
    <row r="688" spans="1:14" ht="14.45" customHeight="1" x14ac:dyDescent="0.2">
      <c r="A688" s="730" t="s">
        <v>575</v>
      </c>
      <c r="B688" s="731" t="s">
        <v>576</v>
      </c>
      <c r="C688" s="732" t="s">
        <v>619</v>
      </c>
      <c r="D688" s="733" t="s">
        <v>620</v>
      </c>
      <c r="E688" s="734">
        <v>50113001</v>
      </c>
      <c r="F688" s="733" t="s">
        <v>661</v>
      </c>
      <c r="G688" s="732" t="s">
        <v>662</v>
      </c>
      <c r="H688" s="732">
        <v>225261</v>
      </c>
      <c r="I688" s="732">
        <v>225261</v>
      </c>
      <c r="J688" s="732" t="s">
        <v>1141</v>
      </c>
      <c r="K688" s="732" t="s">
        <v>1142</v>
      </c>
      <c r="L688" s="735">
        <v>57.706874999999997</v>
      </c>
      <c r="M688" s="735">
        <v>16</v>
      </c>
      <c r="N688" s="736">
        <v>923.31</v>
      </c>
    </row>
    <row r="689" spans="1:14" ht="14.45" customHeight="1" x14ac:dyDescent="0.2">
      <c r="A689" s="730" t="s">
        <v>575</v>
      </c>
      <c r="B689" s="731" t="s">
        <v>576</v>
      </c>
      <c r="C689" s="732" t="s">
        <v>619</v>
      </c>
      <c r="D689" s="733" t="s">
        <v>620</v>
      </c>
      <c r="E689" s="734">
        <v>50113001</v>
      </c>
      <c r="F689" s="733" t="s">
        <v>661</v>
      </c>
      <c r="G689" s="732" t="s">
        <v>662</v>
      </c>
      <c r="H689" s="732">
        <v>100610</v>
      </c>
      <c r="I689" s="732">
        <v>610</v>
      </c>
      <c r="J689" s="732" t="s">
        <v>1145</v>
      </c>
      <c r="K689" s="732" t="s">
        <v>1146</v>
      </c>
      <c r="L689" s="735">
        <v>72.42</v>
      </c>
      <c r="M689" s="735">
        <v>47</v>
      </c>
      <c r="N689" s="736">
        <v>3403.74</v>
      </c>
    </row>
    <row r="690" spans="1:14" ht="14.45" customHeight="1" x14ac:dyDescent="0.2">
      <c r="A690" s="730" t="s">
        <v>575</v>
      </c>
      <c r="B690" s="731" t="s">
        <v>576</v>
      </c>
      <c r="C690" s="732" t="s">
        <v>619</v>
      </c>
      <c r="D690" s="733" t="s">
        <v>620</v>
      </c>
      <c r="E690" s="734">
        <v>50113001</v>
      </c>
      <c r="F690" s="733" t="s">
        <v>661</v>
      </c>
      <c r="G690" s="732" t="s">
        <v>662</v>
      </c>
      <c r="H690" s="732">
        <v>100612</v>
      </c>
      <c r="I690" s="732">
        <v>612</v>
      </c>
      <c r="J690" s="732" t="s">
        <v>1147</v>
      </c>
      <c r="K690" s="732" t="s">
        <v>1148</v>
      </c>
      <c r="L690" s="735">
        <v>67.58</v>
      </c>
      <c r="M690" s="735">
        <v>3</v>
      </c>
      <c r="N690" s="736">
        <v>202.74</v>
      </c>
    </row>
    <row r="691" spans="1:14" ht="14.45" customHeight="1" x14ac:dyDescent="0.2">
      <c r="A691" s="730" t="s">
        <v>575</v>
      </c>
      <c r="B691" s="731" t="s">
        <v>576</v>
      </c>
      <c r="C691" s="732" t="s">
        <v>619</v>
      </c>
      <c r="D691" s="733" t="s">
        <v>620</v>
      </c>
      <c r="E691" s="734">
        <v>50113001</v>
      </c>
      <c r="F691" s="733" t="s">
        <v>661</v>
      </c>
      <c r="G691" s="732" t="s">
        <v>662</v>
      </c>
      <c r="H691" s="732">
        <v>395294</v>
      </c>
      <c r="I691" s="732">
        <v>180306</v>
      </c>
      <c r="J691" s="732" t="s">
        <v>1151</v>
      </c>
      <c r="K691" s="732" t="s">
        <v>1152</v>
      </c>
      <c r="L691" s="735">
        <v>204.30146067415731</v>
      </c>
      <c r="M691" s="735">
        <v>89</v>
      </c>
      <c r="N691" s="736">
        <v>18182.830000000002</v>
      </c>
    </row>
    <row r="692" spans="1:14" ht="14.45" customHeight="1" x14ac:dyDescent="0.2">
      <c r="A692" s="730" t="s">
        <v>575</v>
      </c>
      <c r="B692" s="731" t="s">
        <v>576</v>
      </c>
      <c r="C692" s="732" t="s">
        <v>619</v>
      </c>
      <c r="D692" s="733" t="s">
        <v>620</v>
      </c>
      <c r="E692" s="734">
        <v>50113001</v>
      </c>
      <c r="F692" s="733" t="s">
        <v>661</v>
      </c>
      <c r="G692" s="732" t="s">
        <v>662</v>
      </c>
      <c r="H692" s="732">
        <v>172034</v>
      </c>
      <c r="I692" s="732">
        <v>172034</v>
      </c>
      <c r="J692" s="732" t="s">
        <v>1616</v>
      </c>
      <c r="K692" s="732" t="s">
        <v>1617</v>
      </c>
      <c r="L692" s="735">
        <v>23.34</v>
      </c>
      <c r="M692" s="735">
        <v>1</v>
      </c>
      <c r="N692" s="736">
        <v>23.34</v>
      </c>
    </row>
    <row r="693" spans="1:14" ht="14.45" customHeight="1" x14ac:dyDescent="0.2">
      <c r="A693" s="730" t="s">
        <v>575</v>
      </c>
      <c r="B693" s="731" t="s">
        <v>576</v>
      </c>
      <c r="C693" s="732" t="s">
        <v>619</v>
      </c>
      <c r="D693" s="733" t="s">
        <v>620</v>
      </c>
      <c r="E693" s="734">
        <v>50113001</v>
      </c>
      <c r="F693" s="733" t="s">
        <v>661</v>
      </c>
      <c r="G693" s="732" t="s">
        <v>662</v>
      </c>
      <c r="H693" s="732">
        <v>990345</v>
      </c>
      <c r="I693" s="732">
        <v>0</v>
      </c>
      <c r="J693" s="732" t="s">
        <v>1618</v>
      </c>
      <c r="K693" s="732" t="s">
        <v>329</v>
      </c>
      <c r="L693" s="735">
        <v>79.019999999999982</v>
      </c>
      <c r="M693" s="735">
        <v>8</v>
      </c>
      <c r="N693" s="736">
        <v>632.15999999999985</v>
      </c>
    </row>
    <row r="694" spans="1:14" ht="14.45" customHeight="1" x14ac:dyDescent="0.2">
      <c r="A694" s="730" t="s">
        <v>575</v>
      </c>
      <c r="B694" s="731" t="s">
        <v>576</v>
      </c>
      <c r="C694" s="732" t="s">
        <v>619</v>
      </c>
      <c r="D694" s="733" t="s">
        <v>620</v>
      </c>
      <c r="E694" s="734">
        <v>50113001</v>
      </c>
      <c r="F694" s="733" t="s">
        <v>661</v>
      </c>
      <c r="G694" s="732" t="s">
        <v>662</v>
      </c>
      <c r="H694" s="732">
        <v>148578</v>
      </c>
      <c r="I694" s="732">
        <v>48578</v>
      </c>
      <c r="J694" s="732" t="s">
        <v>1160</v>
      </c>
      <c r="K694" s="732" t="s">
        <v>1162</v>
      </c>
      <c r="L694" s="735">
        <v>54.92</v>
      </c>
      <c r="M694" s="735">
        <v>1</v>
      </c>
      <c r="N694" s="736">
        <v>54.92</v>
      </c>
    </row>
    <row r="695" spans="1:14" ht="14.45" customHeight="1" x14ac:dyDescent="0.2">
      <c r="A695" s="730" t="s">
        <v>575</v>
      </c>
      <c r="B695" s="731" t="s">
        <v>576</v>
      </c>
      <c r="C695" s="732" t="s">
        <v>619</v>
      </c>
      <c r="D695" s="733" t="s">
        <v>620</v>
      </c>
      <c r="E695" s="734">
        <v>50113001</v>
      </c>
      <c r="F695" s="733" t="s">
        <v>661</v>
      </c>
      <c r="G695" s="732" t="s">
        <v>662</v>
      </c>
      <c r="H695" s="732">
        <v>191836</v>
      </c>
      <c r="I695" s="732">
        <v>91836</v>
      </c>
      <c r="J695" s="732" t="s">
        <v>1165</v>
      </c>
      <c r="K695" s="732" t="s">
        <v>1166</v>
      </c>
      <c r="L695" s="735">
        <v>44.61</v>
      </c>
      <c r="M695" s="735">
        <v>1</v>
      </c>
      <c r="N695" s="736">
        <v>44.61</v>
      </c>
    </row>
    <row r="696" spans="1:14" ht="14.45" customHeight="1" x14ac:dyDescent="0.2">
      <c r="A696" s="730" t="s">
        <v>575</v>
      </c>
      <c r="B696" s="731" t="s">
        <v>576</v>
      </c>
      <c r="C696" s="732" t="s">
        <v>619</v>
      </c>
      <c r="D696" s="733" t="s">
        <v>620</v>
      </c>
      <c r="E696" s="734">
        <v>50113001</v>
      </c>
      <c r="F696" s="733" t="s">
        <v>661</v>
      </c>
      <c r="G696" s="732" t="s">
        <v>662</v>
      </c>
      <c r="H696" s="732">
        <v>204690</v>
      </c>
      <c r="I696" s="732">
        <v>204690</v>
      </c>
      <c r="J696" s="732" t="s">
        <v>1619</v>
      </c>
      <c r="K696" s="732" t="s">
        <v>1620</v>
      </c>
      <c r="L696" s="735">
        <v>65.31</v>
      </c>
      <c r="M696" s="735">
        <v>1</v>
      </c>
      <c r="N696" s="736">
        <v>65.31</v>
      </c>
    </row>
    <row r="697" spans="1:14" ht="14.45" customHeight="1" x14ac:dyDescent="0.2">
      <c r="A697" s="730" t="s">
        <v>575</v>
      </c>
      <c r="B697" s="731" t="s">
        <v>576</v>
      </c>
      <c r="C697" s="732" t="s">
        <v>619</v>
      </c>
      <c r="D697" s="733" t="s">
        <v>620</v>
      </c>
      <c r="E697" s="734">
        <v>50113001</v>
      </c>
      <c r="F697" s="733" t="s">
        <v>661</v>
      </c>
      <c r="G697" s="732" t="s">
        <v>662</v>
      </c>
      <c r="H697" s="732">
        <v>168447</v>
      </c>
      <c r="I697" s="732">
        <v>168447</v>
      </c>
      <c r="J697" s="732" t="s">
        <v>1621</v>
      </c>
      <c r="K697" s="732" t="s">
        <v>1589</v>
      </c>
      <c r="L697" s="735">
        <v>748.35</v>
      </c>
      <c r="M697" s="735">
        <v>1</v>
      </c>
      <c r="N697" s="736">
        <v>748.35</v>
      </c>
    </row>
    <row r="698" spans="1:14" ht="14.45" customHeight="1" x14ac:dyDescent="0.2">
      <c r="A698" s="730" t="s">
        <v>575</v>
      </c>
      <c r="B698" s="731" t="s">
        <v>576</v>
      </c>
      <c r="C698" s="732" t="s">
        <v>619</v>
      </c>
      <c r="D698" s="733" t="s">
        <v>620</v>
      </c>
      <c r="E698" s="734">
        <v>50113001</v>
      </c>
      <c r="F698" s="733" t="s">
        <v>661</v>
      </c>
      <c r="G698" s="732" t="s">
        <v>662</v>
      </c>
      <c r="H698" s="732">
        <v>216873</v>
      </c>
      <c r="I698" s="732">
        <v>216873</v>
      </c>
      <c r="J698" s="732" t="s">
        <v>1622</v>
      </c>
      <c r="K698" s="732" t="s">
        <v>1623</v>
      </c>
      <c r="L698" s="735">
        <v>153.10800000000003</v>
      </c>
      <c r="M698" s="735">
        <v>5</v>
      </c>
      <c r="N698" s="736">
        <v>765.54000000000019</v>
      </c>
    </row>
    <row r="699" spans="1:14" ht="14.45" customHeight="1" x14ac:dyDescent="0.2">
      <c r="A699" s="730" t="s">
        <v>575</v>
      </c>
      <c r="B699" s="731" t="s">
        <v>576</v>
      </c>
      <c r="C699" s="732" t="s">
        <v>619</v>
      </c>
      <c r="D699" s="733" t="s">
        <v>620</v>
      </c>
      <c r="E699" s="734">
        <v>50113001</v>
      </c>
      <c r="F699" s="733" t="s">
        <v>661</v>
      </c>
      <c r="G699" s="732" t="s">
        <v>662</v>
      </c>
      <c r="H699" s="732">
        <v>215851</v>
      </c>
      <c r="I699" s="732">
        <v>215851</v>
      </c>
      <c r="J699" s="732" t="s">
        <v>1169</v>
      </c>
      <c r="K699" s="732" t="s">
        <v>1170</v>
      </c>
      <c r="L699" s="735">
        <v>290.05999999999995</v>
      </c>
      <c r="M699" s="735">
        <v>3</v>
      </c>
      <c r="N699" s="736">
        <v>870.17999999999984</v>
      </c>
    </row>
    <row r="700" spans="1:14" ht="14.45" customHeight="1" x14ac:dyDescent="0.2">
      <c r="A700" s="730" t="s">
        <v>575</v>
      </c>
      <c r="B700" s="731" t="s">
        <v>576</v>
      </c>
      <c r="C700" s="732" t="s">
        <v>619</v>
      </c>
      <c r="D700" s="733" t="s">
        <v>620</v>
      </c>
      <c r="E700" s="734">
        <v>50113001</v>
      </c>
      <c r="F700" s="733" t="s">
        <v>661</v>
      </c>
      <c r="G700" s="732" t="s">
        <v>680</v>
      </c>
      <c r="H700" s="732">
        <v>142755</v>
      </c>
      <c r="I700" s="732">
        <v>42755</v>
      </c>
      <c r="J700" s="732" t="s">
        <v>1624</v>
      </c>
      <c r="K700" s="732" t="s">
        <v>1625</v>
      </c>
      <c r="L700" s="735">
        <v>587.36083333333329</v>
      </c>
      <c r="M700" s="735">
        <v>12</v>
      </c>
      <c r="N700" s="736">
        <v>7048.329999999999</v>
      </c>
    </row>
    <row r="701" spans="1:14" ht="14.45" customHeight="1" x14ac:dyDescent="0.2">
      <c r="A701" s="730" t="s">
        <v>575</v>
      </c>
      <c r="B701" s="731" t="s">
        <v>576</v>
      </c>
      <c r="C701" s="732" t="s">
        <v>619</v>
      </c>
      <c r="D701" s="733" t="s">
        <v>620</v>
      </c>
      <c r="E701" s="734">
        <v>50113001</v>
      </c>
      <c r="F701" s="733" t="s">
        <v>661</v>
      </c>
      <c r="G701" s="732" t="s">
        <v>680</v>
      </c>
      <c r="H701" s="732">
        <v>142758</v>
      </c>
      <c r="I701" s="732">
        <v>42758</v>
      </c>
      <c r="J701" s="732" t="s">
        <v>1626</v>
      </c>
      <c r="K701" s="732" t="s">
        <v>1627</v>
      </c>
      <c r="L701" s="735">
        <v>907.21000392946098</v>
      </c>
      <c r="M701" s="735">
        <v>34</v>
      </c>
      <c r="N701" s="736">
        <v>30845.140133601675</v>
      </c>
    </row>
    <row r="702" spans="1:14" ht="14.45" customHeight="1" x14ac:dyDescent="0.2">
      <c r="A702" s="730" t="s">
        <v>575</v>
      </c>
      <c r="B702" s="731" t="s">
        <v>576</v>
      </c>
      <c r="C702" s="732" t="s">
        <v>619</v>
      </c>
      <c r="D702" s="733" t="s">
        <v>620</v>
      </c>
      <c r="E702" s="734">
        <v>50113001</v>
      </c>
      <c r="F702" s="733" t="s">
        <v>661</v>
      </c>
      <c r="G702" s="732" t="s">
        <v>662</v>
      </c>
      <c r="H702" s="732">
        <v>146444</v>
      </c>
      <c r="I702" s="732">
        <v>46444</v>
      </c>
      <c r="J702" s="732" t="s">
        <v>1628</v>
      </c>
      <c r="K702" s="732" t="s">
        <v>1629</v>
      </c>
      <c r="L702" s="735">
        <v>298.36</v>
      </c>
      <c r="M702" s="735">
        <v>2</v>
      </c>
      <c r="N702" s="736">
        <v>596.72</v>
      </c>
    </row>
    <row r="703" spans="1:14" ht="14.45" customHeight="1" x14ac:dyDescent="0.2">
      <c r="A703" s="730" t="s">
        <v>575</v>
      </c>
      <c r="B703" s="731" t="s">
        <v>576</v>
      </c>
      <c r="C703" s="732" t="s">
        <v>619</v>
      </c>
      <c r="D703" s="733" t="s">
        <v>620</v>
      </c>
      <c r="E703" s="734">
        <v>50113001</v>
      </c>
      <c r="F703" s="733" t="s">
        <v>661</v>
      </c>
      <c r="G703" s="732" t="s">
        <v>662</v>
      </c>
      <c r="H703" s="732">
        <v>188165</v>
      </c>
      <c r="I703" s="732">
        <v>188165</v>
      </c>
      <c r="J703" s="732" t="s">
        <v>1630</v>
      </c>
      <c r="K703" s="732" t="s">
        <v>1631</v>
      </c>
      <c r="L703" s="735">
        <v>367.10000000000008</v>
      </c>
      <c r="M703" s="735">
        <v>2</v>
      </c>
      <c r="N703" s="736">
        <v>734.20000000000016</v>
      </c>
    </row>
    <row r="704" spans="1:14" ht="14.45" customHeight="1" x14ac:dyDescent="0.2">
      <c r="A704" s="730" t="s">
        <v>575</v>
      </c>
      <c r="B704" s="731" t="s">
        <v>576</v>
      </c>
      <c r="C704" s="732" t="s">
        <v>619</v>
      </c>
      <c r="D704" s="733" t="s">
        <v>620</v>
      </c>
      <c r="E704" s="734">
        <v>50113001</v>
      </c>
      <c r="F704" s="733" t="s">
        <v>661</v>
      </c>
      <c r="G704" s="732" t="s">
        <v>680</v>
      </c>
      <c r="H704" s="732">
        <v>174681</v>
      </c>
      <c r="I704" s="732">
        <v>174681</v>
      </c>
      <c r="J704" s="732" t="s">
        <v>1632</v>
      </c>
      <c r="K704" s="732" t="s">
        <v>1633</v>
      </c>
      <c r="L704" s="735">
        <v>169.29</v>
      </c>
      <c r="M704" s="735">
        <v>2</v>
      </c>
      <c r="N704" s="736">
        <v>338.58</v>
      </c>
    </row>
    <row r="705" spans="1:14" ht="14.45" customHeight="1" x14ac:dyDescent="0.2">
      <c r="A705" s="730" t="s">
        <v>575</v>
      </c>
      <c r="B705" s="731" t="s">
        <v>576</v>
      </c>
      <c r="C705" s="732" t="s">
        <v>619</v>
      </c>
      <c r="D705" s="733" t="s">
        <v>620</v>
      </c>
      <c r="E705" s="734">
        <v>50113001</v>
      </c>
      <c r="F705" s="733" t="s">
        <v>661</v>
      </c>
      <c r="G705" s="732" t="s">
        <v>680</v>
      </c>
      <c r="H705" s="732">
        <v>174700</v>
      </c>
      <c r="I705" s="732">
        <v>174700</v>
      </c>
      <c r="J705" s="732" t="s">
        <v>1634</v>
      </c>
      <c r="K705" s="732" t="s">
        <v>1635</v>
      </c>
      <c r="L705" s="735">
        <v>723.18000000000006</v>
      </c>
      <c r="M705" s="735">
        <v>2</v>
      </c>
      <c r="N705" s="736">
        <v>1446.3600000000001</v>
      </c>
    </row>
    <row r="706" spans="1:14" ht="14.45" customHeight="1" x14ac:dyDescent="0.2">
      <c r="A706" s="730" t="s">
        <v>575</v>
      </c>
      <c r="B706" s="731" t="s">
        <v>576</v>
      </c>
      <c r="C706" s="732" t="s">
        <v>619</v>
      </c>
      <c r="D706" s="733" t="s">
        <v>620</v>
      </c>
      <c r="E706" s="734">
        <v>50113001</v>
      </c>
      <c r="F706" s="733" t="s">
        <v>661</v>
      </c>
      <c r="G706" s="732" t="s">
        <v>662</v>
      </c>
      <c r="H706" s="732">
        <v>102130</v>
      </c>
      <c r="I706" s="732">
        <v>2130</v>
      </c>
      <c r="J706" s="732" t="s">
        <v>1177</v>
      </c>
      <c r="K706" s="732" t="s">
        <v>1178</v>
      </c>
      <c r="L706" s="735">
        <v>154.96000000000004</v>
      </c>
      <c r="M706" s="735">
        <v>2</v>
      </c>
      <c r="N706" s="736">
        <v>309.92000000000007</v>
      </c>
    </row>
    <row r="707" spans="1:14" ht="14.45" customHeight="1" x14ac:dyDescent="0.2">
      <c r="A707" s="730" t="s">
        <v>575</v>
      </c>
      <c r="B707" s="731" t="s">
        <v>576</v>
      </c>
      <c r="C707" s="732" t="s">
        <v>619</v>
      </c>
      <c r="D707" s="733" t="s">
        <v>620</v>
      </c>
      <c r="E707" s="734">
        <v>50113001</v>
      </c>
      <c r="F707" s="733" t="s">
        <v>661</v>
      </c>
      <c r="G707" s="732" t="s">
        <v>662</v>
      </c>
      <c r="H707" s="732">
        <v>845240</v>
      </c>
      <c r="I707" s="732">
        <v>109799</v>
      </c>
      <c r="J707" s="732" t="s">
        <v>1636</v>
      </c>
      <c r="K707" s="732" t="s">
        <v>1101</v>
      </c>
      <c r="L707" s="735">
        <v>80.699999999999989</v>
      </c>
      <c r="M707" s="735">
        <v>4</v>
      </c>
      <c r="N707" s="736">
        <v>322.79999999999995</v>
      </c>
    </row>
    <row r="708" spans="1:14" ht="14.45" customHeight="1" x14ac:dyDescent="0.2">
      <c r="A708" s="730" t="s">
        <v>575</v>
      </c>
      <c r="B708" s="731" t="s">
        <v>576</v>
      </c>
      <c r="C708" s="732" t="s">
        <v>619</v>
      </c>
      <c r="D708" s="733" t="s">
        <v>620</v>
      </c>
      <c r="E708" s="734">
        <v>50113001</v>
      </c>
      <c r="F708" s="733" t="s">
        <v>661</v>
      </c>
      <c r="G708" s="732" t="s">
        <v>662</v>
      </c>
      <c r="H708" s="732">
        <v>844735</v>
      </c>
      <c r="I708" s="732">
        <v>115527</v>
      </c>
      <c r="J708" s="732" t="s">
        <v>1637</v>
      </c>
      <c r="K708" s="732" t="s">
        <v>1638</v>
      </c>
      <c r="L708" s="735">
        <v>251.14</v>
      </c>
      <c r="M708" s="735">
        <v>9</v>
      </c>
      <c r="N708" s="736">
        <v>2260.2599999999998</v>
      </c>
    </row>
    <row r="709" spans="1:14" ht="14.45" customHeight="1" x14ac:dyDescent="0.2">
      <c r="A709" s="730" t="s">
        <v>575</v>
      </c>
      <c r="B709" s="731" t="s">
        <v>576</v>
      </c>
      <c r="C709" s="732" t="s">
        <v>619</v>
      </c>
      <c r="D709" s="733" t="s">
        <v>620</v>
      </c>
      <c r="E709" s="734">
        <v>50113001</v>
      </c>
      <c r="F709" s="733" t="s">
        <v>661</v>
      </c>
      <c r="G709" s="732" t="s">
        <v>662</v>
      </c>
      <c r="H709" s="732">
        <v>197864</v>
      </c>
      <c r="I709" s="732">
        <v>97864</v>
      </c>
      <c r="J709" s="732" t="s">
        <v>1639</v>
      </c>
      <c r="K709" s="732" t="s">
        <v>1640</v>
      </c>
      <c r="L709" s="735">
        <v>300.08000000000004</v>
      </c>
      <c r="M709" s="735">
        <v>2</v>
      </c>
      <c r="N709" s="736">
        <v>600.16000000000008</v>
      </c>
    </row>
    <row r="710" spans="1:14" ht="14.45" customHeight="1" x14ac:dyDescent="0.2">
      <c r="A710" s="730" t="s">
        <v>575</v>
      </c>
      <c r="B710" s="731" t="s">
        <v>576</v>
      </c>
      <c r="C710" s="732" t="s">
        <v>619</v>
      </c>
      <c r="D710" s="733" t="s">
        <v>620</v>
      </c>
      <c r="E710" s="734">
        <v>50113001</v>
      </c>
      <c r="F710" s="733" t="s">
        <v>661</v>
      </c>
      <c r="G710" s="732" t="s">
        <v>680</v>
      </c>
      <c r="H710" s="732">
        <v>233698</v>
      </c>
      <c r="I710" s="732">
        <v>233698</v>
      </c>
      <c r="J710" s="732" t="s">
        <v>1641</v>
      </c>
      <c r="K710" s="732" t="s">
        <v>1642</v>
      </c>
      <c r="L710" s="735">
        <v>130.89999999999998</v>
      </c>
      <c r="M710" s="735">
        <v>1</v>
      </c>
      <c r="N710" s="736">
        <v>130.89999999999998</v>
      </c>
    </row>
    <row r="711" spans="1:14" ht="14.45" customHeight="1" x14ac:dyDescent="0.2">
      <c r="A711" s="730" t="s">
        <v>575</v>
      </c>
      <c r="B711" s="731" t="s">
        <v>576</v>
      </c>
      <c r="C711" s="732" t="s">
        <v>619</v>
      </c>
      <c r="D711" s="733" t="s">
        <v>620</v>
      </c>
      <c r="E711" s="734">
        <v>50113001</v>
      </c>
      <c r="F711" s="733" t="s">
        <v>661</v>
      </c>
      <c r="G711" s="732" t="s">
        <v>680</v>
      </c>
      <c r="H711" s="732">
        <v>233735</v>
      </c>
      <c r="I711" s="732">
        <v>233735</v>
      </c>
      <c r="J711" s="732" t="s">
        <v>1643</v>
      </c>
      <c r="K711" s="732" t="s">
        <v>1644</v>
      </c>
      <c r="L711" s="735">
        <v>301.44000000000005</v>
      </c>
      <c r="M711" s="735">
        <v>3</v>
      </c>
      <c r="N711" s="736">
        <v>904.32000000000016</v>
      </c>
    </row>
    <row r="712" spans="1:14" ht="14.45" customHeight="1" x14ac:dyDescent="0.2">
      <c r="A712" s="730" t="s">
        <v>575</v>
      </c>
      <c r="B712" s="731" t="s">
        <v>576</v>
      </c>
      <c r="C712" s="732" t="s">
        <v>619</v>
      </c>
      <c r="D712" s="733" t="s">
        <v>620</v>
      </c>
      <c r="E712" s="734">
        <v>50113001</v>
      </c>
      <c r="F712" s="733" t="s">
        <v>661</v>
      </c>
      <c r="G712" s="732" t="s">
        <v>662</v>
      </c>
      <c r="H712" s="732">
        <v>191217</v>
      </c>
      <c r="I712" s="732">
        <v>91217</v>
      </c>
      <c r="J712" s="732" t="s">
        <v>1181</v>
      </c>
      <c r="K712" s="732" t="s">
        <v>1182</v>
      </c>
      <c r="L712" s="735">
        <v>80.629999999999981</v>
      </c>
      <c r="M712" s="735">
        <v>10</v>
      </c>
      <c r="N712" s="736">
        <v>806.29999999999984</v>
      </c>
    </row>
    <row r="713" spans="1:14" ht="14.45" customHeight="1" x14ac:dyDescent="0.2">
      <c r="A713" s="730" t="s">
        <v>575</v>
      </c>
      <c r="B713" s="731" t="s">
        <v>576</v>
      </c>
      <c r="C713" s="732" t="s">
        <v>619</v>
      </c>
      <c r="D713" s="733" t="s">
        <v>620</v>
      </c>
      <c r="E713" s="734">
        <v>50113001</v>
      </c>
      <c r="F713" s="733" t="s">
        <v>661</v>
      </c>
      <c r="G713" s="732" t="s">
        <v>680</v>
      </c>
      <c r="H713" s="732">
        <v>237705</v>
      </c>
      <c r="I713" s="732">
        <v>237705</v>
      </c>
      <c r="J713" s="732" t="s">
        <v>1183</v>
      </c>
      <c r="K713" s="732" t="s">
        <v>1184</v>
      </c>
      <c r="L713" s="735">
        <v>81.432000000000002</v>
      </c>
      <c r="M713" s="735">
        <v>10</v>
      </c>
      <c r="N713" s="736">
        <v>814.32</v>
      </c>
    </row>
    <row r="714" spans="1:14" ht="14.45" customHeight="1" x14ac:dyDescent="0.2">
      <c r="A714" s="730" t="s">
        <v>575</v>
      </c>
      <c r="B714" s="731" t="s">
        <v>576</v>
      </c>
      <c r="C714" s="732" t="s">
        <v>619</v>
      </c>
      <c r="D714" s="733" t="s">
        <v>620</v>
      </c>
      <c r="E714" s="734">
        <v>50113001</v>
      </c>
      <c r="F714" s="733" t="s">
        <v>661</v>
      </c>
      <c r="G714" s="732" t="s">
        <v>662</v>
      </c>
      <c r="H714" s="732">
        <v>103550</v>
      </c>
      <c r="I714" s="732">
        <v>3550</v>
      </c>
      <c r="J714" s="732" t="s">
        <v>1187</v>
      </c>
      <c r="K714" s="732" t="s">
        <v>1496</v>
      </c>
      <c r="L714" s="735">
        <v>39.81</v>
      </c>
      <c r="M714" s="735">
        <v>9</v>
      </c>
      <c r="N714" s="736">
        <v>358.29</v>
      </c>
    </row>
    <row r="715" spans="1:14" ht="14.45" customHeight="1" x14ac:dyDescent="0.2">
      <c r="A715" s="730" t="s">
        <v>575</v>
      </c>
      <c r="B715" s="731" t="s">
        <v>576</v>
      </c>
      <c r="C715" s="732" t="s">
        <v>619</v>
      </c>
      <c r="D715" s="733" t="s">
        <v>620</v>
      </c>
      <c r="E715" s="734">
        <v>50113001</v>
      </c>
      <c r="F715" s="733" t="s">
        <v>661</v>
      </c>
      <c r="G715" s="732" t="s">
        <v>662</v>
      </c>
      <c r="H715" s="732">
        <v>130434</v>
      </c>
      <c r="I715" s="732">
        <v>30434</v>
      </c>
      <c r="J715" s="732" t="s">
        <v>1187</v>
      </c>
      <c r="K715" s="732" t="s">
        <v>1188</v>
      </c>
      <c r="L715" s="735">
        <v>156.43000000000004</v>
      </c>
      <c r="M715" s="735">
        <v>9</v>
      </c>
      <c r="N715" s="736">
        <v>1407.8700000000003</v>
      </c>
    </row>
    <row r="716" spans="1:14" ht="14.45" customHeight="1" x14ac:dyDescent="0.2">
      <c r="A716" s="730" t="s">
        <v>575</v>
      </c>
      <c r="B716" s="731" t="s">
        <v>576</v>
      </c>
      <c r="C716" s="732" t="s">
        <v>619</v>
      </c>
      <c r="D716" s="733" t="s">
        <v>620</v>
      </c>
      <c r="E716" s="734">
        <v>50113001</v>
      </c>
      <c r="F716" s="733" t="s">
        <v>661</v>
      </c>
      <c r="G716" s="732" t="s">
        <v>662</v>
      </c>
      <c r="H716" s="732">
        <v>146755</v>
      </c>
      <c r="I716" s="732">
        <v>46755</v>
      </c>
      <c r="J716" s="732" t="s">
        <v>1645</v>
      </c>
      <c r="K716" s="732" t="s">
        <v>1646</v>
      </c>
      <c r="L716" s="735">
        <v>83.571999999999989</v>
      </c>
      <c r="M716" s="735">
        <v>5</v>
      </c>
      <c r="N716" s="736">
        <v>417.85999999999996</v>
      </c>
    </row>
    <row r="717" spans="1:14" ht="14.45" customHeight="1" x14ac:dyDescent="0.2">
      <c r="A717" s="730" t="s">
        <v>575</v>
      </c>
      <c r="B717" s="731" t="s">
        <v>576</v>
      </c>
      <c r="C717" s="732" t="s">
        <v>619</v>
      </c>
      <c r="D717" s="733" t="s">
        <v>620</v>
      </c>
      <c r="E717" s="734">
        <v>50113001</v>
      </c>
      <c r="F717" s="733" t="s">
        <v>661</v>
      </c>
      <c r="G717" s="732" t="s">
        <v>662</v>
      </c>
      <c r="H717" s="732">
        <v>184785</v>
      </c>
      <c r="I717" s="732">
        <v>84785</v>
      </c>
      <c r="J717" s="732" t="s">
        <v>1191</v>
      </c>
      <c r="K717" s="732" t="s">
        <v>1192</v>
      </c>
      <c r="L717" s="735">
        <v>192.74000000000004</v>
      </c>
      <c r="M717" s="735">
        <v>3</v>
      </c>
      <c r="N717" s="736">
        <v>578.22000000000014</v>
      </c>
    </row>
    <row r="718" spans="1:14" ht="14.45" customHeight="1" x14ac:dyDescent="0.2">
      <c r="A718" s="730" t="s">
        <v>575</v>
      </c>
      <c r="B718" s="731" t="s">
        <v>576</v>
      </c>
      <c r="C718" s="732" t="s">
        <v>619</v>
      </c>
      <c r="D718" s="733" t="s">
        <v>620</v>
      </c>
      <c r="E718" s="734">
        <v>50113001</v>
      </c>
      <c r="F718" s="733" t="s">
        <v>661</v>
      </c>
      <c r="G718" s="732" t="s">
        <v>662</v>
      </c>
      <c r="H718" s="732">
        <v>243240</v>
      </c>
      <c r="I718" s="732">
        <v>243240</v>
      </c>
      <c r="J718" s="732" t="s">
        <v>1647</v>
      </c>
      <c r="K718" s="732" t="s">
        <v>1648</v>
      </c>
      <c r="L718" s="735">
        <v>79.949999999999989</v>
      </c>
      <c r="M718" s="735">
        <v>1</v>
      </c>
      <c r="N718" s="736">
        <v>79.949999999999989</v>
      </c>
    </row>
    <row r="719" spans="1:14" ht="14.45" customHeight="1" x14ac:dyDescent="0.2">
      <c r="A719" s="730" t="s">
        <v>575</v>
      </c>
      <c r="B719" s="731" t="s">
        <v>576</v>
      </c>
      <c r="C719" s="732" t="s">
        <v>619</v>
      </c>
      <c r="D719" s="733" t="s">
        <v>620</v>
      </c>
      <c r="E719" s="734">
        <v>50113001</v>
      </c>
      <c r="F719" s="733" t="s">
        <v>661</v>
      </c>
      <c r="G719" s="732" t="s">
        <v>662</v>
      </c>
      <c r="H719" s="732">
        <v>848416</v>
      </c>
      <c r="I719" s="732">
        <v>500287</v>
      </c>
      <c r="J719" s="732" t="s">
        <v>1649</v>
      </c>
      <c r="K719" s="732" t="s">
        <v>1650</v>
      </c>
      <c r="L719" s="735">
        <v>222.88999999999996</v>
      </c>
      <c r="M719" s="735">
        <v>3</v>
      </c>
      <c r="N719" s="736">
        <v>668.66999999999985</v>
      </c>
    </row>
    <row r="720" spans="1:14" ht="14.45" customHeight="1" x14ac:dyDescent="0.2">
      <c r="A720" s="730" t="s">
        <v>575</v>
      </c>
      <c r="B720" s="731" t="s">
        <v>576</v>
      </c>
      <c r="C720" s="732" t="s">
        <v>619</v>
      </c>
      <c r="D720" s="733" t="s">
        <v>620</v>
      </c>
      <c r="E720" s="734">
        <v>50113001</v>
      </c>
      <c r="F720" s="733" t="s">
        <v>661</v>
      </c>
      <c r="G720" s="732" t="s">
        <v>662</v>
      </c>
      <c r="H720" s="732">
        <v>840333</v>
      </c>
      <c r="I720" s="732">
        <v>0</v>
      </c>
      <c r="J720" s="732" t="s">
        <v>1194</v>
      </c>
      <c r="K720" s="732" t="s">
        <v>329</v>
      </c>
      <c r="L720" s="735">
        <v>25.070000042589271</v>
      </c>
      <c r="M720" s="735">
        <v>28</v>
      </c>
      <c r="N720" s="736">
        <v>701.96000119249959</v>
      </c>
    </row>
    <row r="721" spans="1:14" ht="14.45" customHeight="1" x14ac:dyDescent="0.2">
      <c r="A721" s="730" t="s">
        <v>575</v>
      </c>
      <c r="B721" s="731" t="s">
        <v>576</v>
      </c>
      <c r="C721" s="732" t="s">
        <v>619</v>
      </c>
      <c r="D721" s="733" t="s">
        <v>620</v>
      </c>
      <c r="E721" s="734">
        <v>50113001</v>
      </c>
      <c r="F721" s="733" t="s">
        <v>661</v>
      </c>
      <c r="G721" s="732" t="s">
        <v>662</v>
      </c>
      <c r="H721" s="732">
        <v>142595</v>
      </c>
      <c r="I721" s="732">
        <v>42595</v>
      </c>
      <c r="J721" s="732" t="s">
        <v>1195</v>
      </c>
      <c r="K721" s="732" t="s">
        <v>1061</v>
      </c>
      <c r="L721" s="735">
        <v>638</v>
      </c>
      <c r="M721" s="735">
        <v>1</v>
      </c>
      <c r="N721" s="736">
        <v>638</v>
      </c>
    </row>
    <row r="722" spans="1:14" ht="14.45" customHeight="1" x14ac:dyDescent="0.2">
      <c r="A722" s="730" t="s">
        <v>575</v>
      </c>
      <c r="B722" s="731" t="s">
        <v>576</v>
      </c>
      <c r="C722" s="732" t="s">
        <v>619</v>
      </c>
      <c r="D722" s="733" t="s">
        <v>620</v>
      </c>
      <c r="E722" s="734">
        <v>50113001</v>
      </c>
      <c r="F722" s="733" t="s">
        <v>661</v>
      </c>
      <c r="G722" s="732" t="s">
        <v>662</v>
      </c>
      <c r="H722" s="732">
        <v>994362</v>
      </c>
      <c r="I722" s="732">
        <v>0</v>
      </c>
      <c r="J722" s="732" t="s">
        <v>1651</v>
      </c>
      <c r="K722" s="732" t="s">
        <v>329</v>
      </c>
      <c r="L722" s="735">
        <v>724.05</v>
      </c>
      <c r="M722" s="735">
        <v>2</v>
      </c>
      <c r="N722" s="736">
        <v>1448.1</v>
      </c>
    </row>
    <row r="723" spans="1:14" ht="14.45" customHeight="1" x14ac:dyDescent="0.2">
      <c r="A723" s="730" t="s">
        <v>575</v>
      </c>
      <c r="B723" s="731" t="s">
        <v>576</v>
      </c>
      <c r="C723" s="732" t="s">
        <v>619</v>
      </c>
      <c r="D723" s="733" t="s">
        <v>620</v>
      </c>
      <c r="E723" s="734">
        <v>50113001</v>
      </c>
      <c r="F723" s="733" t="s">
        <v>661</v>
      </c>
      <c r="G723" s="732" t="s">
        <v>662</v>
      </c>
      <c r="H723" s="732">
        <v>168903</v>
      </c>
      <c r="I723" s="732">
        <v>168903</v>
      </c>
      <c r="J723" s="732" t="s">
        <v>1652</v>
      </c>
      <c r="K723" s="732" t="s">
        <v>1463</v>
      </c>
      <c r="L723" s="735">
        <v>1408.2299999999998</v>
      </c>
      <c r="M723" s="735">
        <v>1</v>
      </c>
      <c r="N723" s="736">
        <v>1408.2299999999998</v>
      </c>
    </row>
    <row r="724" spans="1:14" ht="14.45" customHeight="1" x14ac:dyDescent="0.2">
      <c r="A724" s="730" t="s">
        <v>575</v>
      </c>
      <c r="B724" s="731" t="s">
        <v>576</v>
      </c>
      <c r="C724" s="732" t="s">
        <v>619</v>
      </c>
      <c r="D724" s="733" t="s">
        <v>620</v>
      </c>
      <c r="E724" s="734">
        <v>50113001</v>
      </c>
      <c r="F724" s="733" t="s">
        <v>661</v>
      </c>
      <c r="G724" s="732" t="s">
        <v>662</v>
      </c>
      <c r="H724" s="732">
        <v>117926</v>
      </c>
      <c r="I724" s="732">
        <v>201609</v>
      </c>
      <c r="J724" s="732" t="s">
        <v>1200</v>
      </c>
      <c r="K724" s="732" t="s">
        <v>1201</v>
      </c>
      <c r="L724" s="735">
        <v>44.389268292682928</v>
      </c>
      <c r="M724" s="735">
        <v>41</v>
      </c>
      <c r="N724" s="736">
        <v>1819.96</v>
      </c>
    </row>
    <row r="725" spans="1:14" ht="14.45" customHeight="1" x14ac:dyDescent="0.2">
      <c r="A725" s="730" t="s">
        <v>575</v>
      </c>
      <c r="B725" s="731" t="s">
        <v>576</v>
      </c>
      <c r="C725" s="732" t="s">
        <v>619</v>
      </c>
      <c r="D725" s="733" t="s">
        <v>620</v>
      </c>
      <c r="E725" s="734">
        <v>50113001</v>
      </c>
      <c r="F725" s="733" t="s">
        <v>661</v>
      </c>
      <c r="G725" s="732" t="s">
        <v>680</v>
      </c>
      <c r="H725" s="732">
        <v>166030</v>
      </c>
      <c r="I725" s="732">
        <v>66030</v>
      </c>
      <c r="J725" s="732" t="s">
        <v>1202</v>
      </c>
      <c r="K725" s="732" t="s">
        <v>1204</v>
      </c>
      <c r="L725" s="735">
        <v>29.87</v>
      </c>
      <c r="M725" s="735">
        <v>2</v>
      </c>
      <c r="N725" s="736">
        <v>59.74</v>
      </c>
    </row>
    <row r="726" spans="1:14" ht="14.45" customHeight="1" x14ac:dyDescent="0.2">
      <c r="A726" s="730" t="s">
        <v>575</v>
      </c>
      <c r="B726" s="731" t="s">
        <v>576</v>
      </c>
      <c r="C726" s="732" t="s">
        <v>619</v>
      </c>
      <c r="D726" s="733" t="s">
        <v>620</v>
      </c>
      <c r="E726" s="734">
        <v>50113001</v>
      </c>
      <c r="F726" s="733" t="s">
        <v>661</v>
      </c>
      <c r="G726" s="732" t="s">
        <v>680</v>
      </c>
      <c r="H726" s="732">
        <v>153951</v>
      </c>
      <c r="I726" s="732">
        <v>53951</v>
      </c>
      <c r="J726" s="732" t="s">
        <v>1206</v>
      </c>
      <c r="K726" s="732" t="s">
        <v>1207</v>
      </c>
      <c r="L726" s="735">
        <v>183.29171428571428</v>
      </c>
      <c r="M726" s="735">
        <v>7</v>
      </c>
      <c r="N726" s="736">
        <v>1283.0419999999999</v>
      </c>
    </row>
    <row r="727" spans="1:14" ht="14.45" customHeight="1" x14ac:dyDescent="0.2">
      <c r="A727" s="730" t="s">
        <v>575</v>
      </c>
      <c r="B727" s="731" t="s">
        <v>576</v>
      </c>
      <c r="C727" s="732" t="s">
        <v>619</v>
      </c>
      <c r="D727" s="733" t="s">
        <v>620</v>
      </c>
      <c r="E727" s="734">
        <v>50113001</v>
      </c>
      <c r="F727" s="733" t="s">
        <v>661</v>
      </c>
      <c r="G727" s="732" t="s">
        <v>680</v>
      </c>
      <c r="H727" s="732">
        <v>153950</v>
      </c>
      <c r="I727" s="732">
        <v>53950</v>
      </c>
      <c r="J727" s="732" t="s">
        <v>1653</v>
      </c>
      <c r="K727" s="732" t="s">
        <v>1654</v>
      </c>
      <c r="L727" s="735">
        <v>91.43</v>
      </c>
      <c r="M727" s="735">
        <v>1</v>
      </c>
      <c r="N727" s="736">
        <v>91.43</v>
      </c>
    </row>
    <row r="728" spans="1:14" ht="14.45" customHeight="1" x14ac:dyDescent="0.2">
      <c r="A728" s="730" t="s">
        <v>575</v>
      </c>
      <c r="B728" s="731" t="s">
        <v>576</v>
      </c>
      <c r="C728" s="732" t="s">
        <v>619</v>
      </c>
      <c r="D728" s="733" t="s">
        <v>620</v>
      </c>
      <c r="E728" s="734">
        <v>50113002</v>
      </c>
      <c r="F728" s="733" t="s">
        <v>1218</v>
      </c>
      <c r="G728" s="732" t="s">
        <v>662</v>
      </c>
      <c r="H728" s="732">
        <v>142003</v>
      </c>
      <c r="I728" s="732">
        <v>142003</v>
      </c>
      <c r="J728" s="732" t="s">
        <v>1221</v>
      </c>
      <c r="K728" s="732" t="s">
        <v>1222</v>
      </c>
      <c r="L728" s="735">
        <v>3410</v>
      </c>
      <c r="M728" s="735">
        <v>1</v>
      </c>
      <c r="N728" s="736">
        <v>3410</v>
      </c>
    </row>
    <row r="729" spans="1:14" ht="14.45" customHeight="1" x14ac:dyDescent="0.2">
      <c r="A729" s="730" t="s">
        <v>575</v>
      </c>
      <c r="B729" s="731" t="s">
        <v>576</v>
      </c>
      <c r="C729" s="732" t="s">
        <v>619</v>
      </c>
      <c r="D729" s="733" t="s">
        <v>620</v>
      </c>
      <c r="E729" s="734">
        <v>50113002</v>
      </c>
      <c r="F729" s="733" t="s">
        <v>1218</v>
      </c>
      <c r="G729" s="732" t="s">
        <v>662</v>
      </c>
      <c r="H729" s="732">
        <v>103513</v>
      </c>
      <c r="I729" s="732">
        <v>3513</v>
      </c>
      <c r="J729" s="732" t="s">
        <v>1223</v>
      </c>
      <c r="K729" s="732" t="s">
        <v>1224</v>
      </c>
      <c r="L729" s="735">
        <v>2000.0000000000005</v>
      </c>
      <c r="M729" s="735">
        <v>9</v>
      </c>
      <c r="N729" s="736">
        <v>18000.000000000004</v>
      </c>
    </row>
    <row r="730" spans="1:14" ht="14.45" customHeight="1" x14ac:dyDescent="0.2">
      <c r="A730" s="730" t="s">
        <v>575</v>
      </c>
      <c r="B730" s="731" t="s">
        <v>576</v>
      </c>
      <c r="C730" s="732" t="s">
        <v>619</v>
      </c>
      <c r="D730" s="733" t="s">
        <v>620</v>
      </c>
      <c r="E730" s="734">
        <v>50113002</v>
      </c>
      <c r="F730" s="733" t="s">
        <v>1218</v>
      </c>
      <c r="G730" s="732" t="s">
        <v>662</v>
      </c>
      <c r="H730" s="732">
        <v>103414</v>
      </c>
      <c r="I730" s="732">
        <v>3414</v>
      </c>
      <c r="J730" s="732" t="s">
        <v>1655</v>
      </c>
      <c r="K730" s="732" t="s">
        <v>1224</v>
      </c>
      <c r="L730" s="735">
        <v>2513.7400000000002</v>
      </c>
      <c r="M730" s="735">
        <v>1</v>
      </c>
      <c r="N730" s="736">
        <v>2513.7400000000002</v>
      </c>
    </row>
    <row r="731" spans="1:14" ht="14.45" customHeight="1" x14ac:dyDescent="0.2">
      <c r="A731" s="730" t="s">
        <v>575</v>
      </c>
      <c r="B731" s="731" t="s">
        <v>576</v>
      </c>
      <c r="C731" s="732" t="s">
        <v>619</v>
      </c>
      <c r="D731" s="733" t="s">
        <v>620</v>
      </c>
      <c r="E731" s="734">
        <v>50113006</v>
      </c>
      <c r="F731" s="733" t="s">
        <v>1234</v>
      </c>
      <c r="G731" s="732" t="s">
        <v>680</v>
      </c>
      <c r="H731" s="732">
        <v>33833</v>
      </c>
      <c r="I731" s="732">
        <v>33833</v>
      </c>
      <c r="J731" s="732" t="s">
        <v>1235</v>
      </c>
      <c r="K731" s="732" t="s">
        <v>1236</v>
      </c>
      <c r="L731" s="735">
        <v>167.22</v>
      </c>
      <c r="M731" s="735">
        <v>7</v>
      </c>
      <c r="N731" s="736">
        <v>1170.54</v>
      </c>
    </row>
    <row r="732" spans="1:14" ht="14.45" customHeight="1" x14ac:dyDescent="0.2">
      <c r="A732" s="730" t="s">
        <v>575</v>
      </c>
      <c r="B732" s="731" t="s">
        <v>576</v>
      </c>
      <c r="C732" s="732" t="s">
        <v>619</v>
      </c>
      <c r="D732" s="733" t="s">
        <v>620</v>
      </c>
      <c r="E732" s="734">
        <v>50113006</v>
      </c>
      <c r="F732" s="733" t="s">
        <v>1234</v>
      </c>
      <c r="G732" s="732" t="s">
        <v>680</v>
      </c>
      <c r="H732" s="732">
        <v>133339</v>
      </c>
      <c r="I732" s="732">
        <v>33339</v>
      </c>
      <c r="J732" s="732" t="s">
        <v>1656</v>
      </c>
      <c r="K732" s="732" t="s">
        <v>1657</v>
      </c>
      <c r="L732" s="735">
        <v>41.8</v>
      </c>
      <c r="M732" s="735">
        <v>7</v>
      </c>
      <c r="N732" s="736">
        <v>292.59999999999997</v>
      </c>
    </row>
    <row r="733" spans="1:14" ht="14.45" customHeight="1" x14ac:dyDescent="0.2">
      <c r="A733" s="730" t="s">
        <v>575</v>
      </c>
      <c r="B733" s="731" t="s">
        <v>576</v>
      </c>
      <c r="C733" s="732" t="s">
        <v>619</v>
      </c>
      <c r="D733" s="733" t="s">
        <v>620</v>
      </c>
      <c r="E733" s="734">
        <v>50113006</v>
      </c>
      <c r="F733" s="733" t="s">
        <v>1234</v>
      </c>
      <c r="G733" s="732" t="s">
        <v>680</v>
      </c>
      <c r="H733" s="732">
        <v>133340</v>
      </c>
      <c r="I733" s="732">
        <v>33340</v>
      </c>
      <c r="J733" s="732" t="s">
        <v>1658</v>
      </c>
      <c r="K733" s="732" t="s">
        <v>1657</v>
      </c>
      <c r="L733" s="735">
        <v>41.68181818181818</v>
      </c>
      <c r="M733" s="735">
        <v>22</v>
      </c>
      <c r="N733" s="736">
        <v>916.99999999999989</v>
      </c>
    </row>
    <row r="734" spans="1:14" ht="14.45" customHeight="1" x14ac:dyDescent="0.2">
      <c r="A734" s="730" t="s">
        <v>575</v>
      </c>
      <c r="B734" s="731" t="s">
        <v>576</v>
      </c>
      <c r="C734" s="732" t="s">
        <v>619</v>
      </c>
      <c r="D734" s="733" t="s">
        <v>620</v>
      </c>
      <c r="E734" s="734">
        <v>50113006</v>
      </c>
      <c r="F734" s="733" t="s">
        <v>1234</v>
      </c>
      <c r="G734" s="732" t="s">
        <v>662</v>
      </c>
      <c r="H734" s="732">
        <v>217088</v>
      </c>
      <c r="I734" s="732">
        <v>217088</v>
      </c>
      <c r="J734" s="732" t="s">
        <v>1658</v>
      </c>
      <c r="K734" s="732" t="s">
        <v>1236</v>
      </c>
      <c r="L734" s="735">
        <v>167.21999999999997</v>
      </c>
      <c r="M734" s="735">
        <v>2</v>
      </c>
      <c r="N734" s="736">
        <v>334.43999999999994</v>
      </c>
    </row>
    <row r="735" spans="1:14" ht="14.45" customHeight="1" x14ac:dyDescent="0.2">
      <c r="A735" s="730" t="s">
        <v>575</v>
      </c>
      <c r="B735" s="731" t="s">
        <v>576</v>
      </c>
      <c r="C735" s="732" t="s">
        <v>619</v>
      </c>
      <c r="D735" s="733" t="s">
        <v>620</v>
      </c>
      <c r="E735" s="734">
        <v>50113006</v>
      </c>
      <c r="F735" s="733" t="s">
        <v>1234</v>
      </c>
      <c r="G735" s="732" t="s">
        <v>662</v>
      </c>
      <c r="H735" s="732">
        <v>217190</v>
      </c>
      <c r="I735" s="732">
        <v>217190</v>
      </c>
      <c r="J735" s="732" t="s">
        <v>1659</v>
      </c>
      <c r="K735" s="732" t="s">
        <v>1269</v>
      </c>
      <c r="L735" s="735">
        <v>92.559999799227171</v>
      </c>
      <c r="M735" s="735">
        <v>664</v>
      </c>
      <c r="N735" s="736">
        <v>61459.839866686845</v>
      </c>
    </row>
    <row r="736" spans="1:14" ht="14.45" customHeight="1" x14ac:dyDescent="0.2">
      <c r="A736" s="730" t="s">
        <v>575</v>
      </c>
      <c r="B736" s="731" t="s">
        <v>576</v>
      </c>
      <c r="C736" s="732" t="s">
        <v>619</v>
      </c>
      <c r="D736" s="733" t="s">
        <v>620</v>
      </c>
      <c r="E736" s="734">
        <v>50113006</v>
      </c>
      <c r="F736" s="733" t="s">
        <v>1234</v>
      </c>
      <c r="G736" s="732" t="s">
        <v>662</v>
      </c>
      <c r="H736" s="732">
        <v>33580</v>
      </c>
      <c r="I736" s="732">
        <v>33580</v>
      </c>
      <c r="J736" s="732" t="s">
        <v>1660</v>
      </c>
      <c r="K736" s="732" t="s">
        <v>1236</v>
      </c>
      <c r="L736" s="735">
        <v>124.19999999999999</v>
      </c>
      <c r="M736" s="735">
        <v>1</v>
      </c>
      <c r="N736" s="736">
        <v>124.19999999999999</v>
      </c>
    </row>
    <row r="737" spans="1:14" ht="14.45" customHeight="1" x14ac:dyDescent="0.2">
      <c r="A737" s="730" t="s">
        <v>575</v>
      </c>
      <c r="B737" s="731" t="s">
        <v>576</v>
      </c>
      <c r="C737" s="732" t="s">
        <v>619</v>
      </c>
      <c r="D737" s="733" t="s">
        <v>620</v>
      </c>
      <c r="E737" s="734">
        <v>50113006</v>
      </c>
      <c r="F737" s="733" t="s">
        <v>1234</v>
      </c>
      <c r="G737" s="732" t="s">
        <v>662</v>
      </c>
      <c r="H737" s="732">
        <v>33601</v>
      </c>
      <c r="I737" s="732">
        <v>33601</v>
      </c>
      <c r="J737" s="732" t="s">
        <v>1661</v>
      </c>
      <c r="K737" s="732" t="s">
        <v>1269</v>
      </c>
      <c r="L737" s="735">
        <v>78.510000000000005</v>
      </c>
      <c r="M737" s="735">
        <v>8</v>
      </c>
      <c r="N737" s="736">
        <v>628.08000000000004</v>
      </c>
    </row>
    <row r="738" spans="1:14" ht="14.45" customHeight="1" x14ac:dyDescent="0.2">
      <c r="A738" s="730" t="s">
        <v>575</v>
      </c>
      <c r="B738" s="731" t="s">
        <v>576</v>
      </c>
      <c r="C738" s="732" t="s">
        <v>619</v>
      </c>
      <c r="D738" s="733" t="s">
        <v>620</v>
      </c>
      <c r="E738" s="734">
        <v>50113006</v>
      </c>
      <c r="F738" s="733" t="s">
        <v>1234</v>
      </c>
      <c r="G738" s="732" t="s">
        <v>662</v>
      </c>
      <c r="H738" s="732">
        <v>990223</v>
      </c>
      <c r="I738" s="732">
        <v>0</v>
      </c>
      <c r="J738" s="732" t="s">
        <v>1242</v>
      </c>
      <c r="K738" s="732" t="s">
        <v>329</v>
      </c>
      <c r="L738" s="735">
        <v>148.1725974025974</v>
      </c>
      <c r="M738" s="735">
        <v>154</v>
      </c>
      <c r="N738" s="736">
        <v>22818.579999999998</v>
      </c>
    </row>
    <row r="739" spans="1:14" ht="14.45" customHeight="1" x14ac:dyDescent="0.2">
      <c r="A739" s="730" t="s">
        <v>575</v>
      </c>
      <c r="B739" s="731" t="s">
        <v>576</v>
      </c>
      <c r="C739" s="732" t="s">
        <v>619</v>
      </c>
      <c r="D739" s="733" t="s">
        <v>620</v>
      </c>
      <c r="E739" s="734">
        <v>50113006</v>
      </c>
      <c r="F739" s="733" t="s">
        <v>1234</v>
      </c>
      <c r="G739" s="732" t="s">
        <v>662</v>
      </c>
      <c r="H739" s="732">
        <v>993236</v>
      </c>
      <c r="I739" s="732">
        <v>0</v>
      </c>
      <c r="J739" s="732" t="s">
        <v>1243</v>
      </c>
      <c r="K739" s="732" t="s">
        <v>1244</v>
      </c>
      <c r="L739" s="735">
        <v>215.82507692307695</v>
      </c>
      <c r="M739" s="735">
        <v>65</v>
      </c>
      <c r="N739" s="736">
        <v>14028.630000000001</v>
      </c>
    </row>
    <row r="740" spans="1:14" ht="14.45" customHeight="1" x14ac:dyDescent="0.2">
      <c r="A740" s="730" t="s">
        <v>575</v>
      </c>
      <c r="B740" s="731" t="s">
        <v>576</v>
      </c>
      <c r="C740" s="732" t="s">
        <v>619</v>
      </c>
      <c r="D740" s="733" t="s">
        <v>620</v>
      </c>
      <c r="E740" s="734">
        <v>50113006</v>
      </c>
      <c r="F740" s="733" t="s">
        <v>1234</v>
      </c>
      <c r="G740" s="732" t="s">
        <v>680</v>
      </c>
      <c r="H740" s="732">
        <v>33855</v>
      </c>
      <c r="I740" s="732">
        <v>33855</v>
      </c>
      <c r="J740" s="732" t="s">
        <v>1245</v>
      </c>
      <c r="K740" s="732" t="s">
        <v>1246</v>
      </c>
      <c r="L740" s="735">
        <v>183.15</v>
      </c>
      <c r="M740" s="735">
        <v>33</v>
      </c>
      <c r="N740" s="736">
        <v>6043.95</v>
      </c>
    </row>
    <row r="741" spans="1:14" ht="14.45" customHeight="1" x14ac:dyDescent="0.2">
      <c r="A741" s="730" t="s">
        <v>575</v>
      </c>
      <c r="B741" s="731" t="s">
        <v>576</v>
      </c>
      <c r="C741" s="732" t="s">
        <v>619</v>
      </c>
      <c r="D741" s="733" t="s">
        <v>620</v>
      </c>
      <c r="E741" s="734">
        <v>50113006</v>
      </c>
      <c r="F741" s="733" t="s">
        <v>1234</v>
      </c>
      <c r="G741" s="732" t="s">
        <v>680</v>
      </c>
      <c r="H741" s="732">
        <v>33741</v>
      </c>
      <c r="I741" s="732">
        <v>33741</v>
      </c>
      <c r="J741" s="732" t="s">
        <v>1662</v>
      </c>
      <c r="K741" s="732" t="s">
        <v>1663</v>
      </c>
      <c r="L741" s="735">
        <v>111.81</v>
      </c>
      <c r="M741" s="735">
        <v>2</v>
      </c>
      <c r="N741" s="736">
        <v>223.62</v>
      </c>
    </row>
    <row r="742" spans="1:14" ht="14.45" customHeight="1" x14ac:dyDescent="0.2">
      <c r="A742" s="730" t="s">
        <v>575</v>
      </c>
      <c r="B742" s="731" t="s">
        <v>576</v>
      </c>
      <c r="C742" s="732" t="s">
        <v>619</v>
      </c>
      <c r="D742" s="733" t="s">
        <v>620</v>
      </c>
      <c r="E742" s="734">
        <v>50113006</v>
      </c>
      <c r="F742" s="733" t="s">
        <v>1234</v>
      </c>
      <c r="G742" s="732" t="s">
        <v>680</v>
      </c>
      <c r="H742" s="732">
        <v>33740</v>
      </c>
      <c r="I742" s="732">
        <v>33740</v>
      </c>
      <c r="J742" s="732" t="s">
        <v>1664</v>
      </c>
      <c r="K742" s="732" t="s">
        <v>1663</v>
      </c>
      <c r="L742" s="735">
        <v>111.81</v>
      </c>
      <c r="M742" s="735">
        <v>2</v>
      </c>
      <c r="N742" s="736">
        <v>223.62</v>
      </c>
    </row>
    <row r="743" spans="1:14" ht="14.45" customHeight="1" x14ac:dyDescent="0.2">
      <c r="A743" s="730" t="s">
        <v>575</v>
      </c>
      <c r="B743" s="731" t="s">
        <v>576</v>
      </c>
      <c r="C743" s="732" t="s">
        <v>619</v>
      </c>
      <c r="D743" s="733" t="s">
        <v>620</v>
      </c>
      <c r="E743" s="734">
        <v>50113006</v>
      </c>
      <c r="F743" s="733" t="s">
        <v>1234</v>
      </c>
      <c r="G743" s="732" t="s">
        <v>680</v>
      </c>
      <c r="H743" s="732">
        <v>33739</v>
      </c>
      <c r="I743" s="732">
        <v>33739</v>
      </c>
      <c r="J743" s="732" t="s">
        <v>1665</v>
      </c>
      <c r="K743" s="732" t="s">
        <v>1663</v>
      </c>
      <c r="L743" s="735">
        <v>111.80999999999999</v>
      </c>
      <c r="M743" s="735">
        <v>2</v>
      </c>
      <c r="N743" s="736">
        <v>223.61999999999998</v>
      </c>
    </row>
    <row r="744" spans="1:14" ht="14.45" customHeight="1" x14ac:dyDescent="0.2">
      <c r="A744" s="730" t="s">
        <v>575</v>
      </c>
      <c r="B744" s="731" t="s">
        <v>576</v>
      </c>
      <c r="C744" s="732" t="s">
        <v>619</v>
      </c>
      <c r="D744" s="733" t="s">
        <v>620</v>
      </c>
      <c r="E744" s="734">
        <v>50113006</v>
      </c>
      <c r="F744" s="733" t="s">
        <v>1234</v>
      </c>
      <c r="G744" s="732" t="s">
        <v>680</v>
      </c>
      <c r="H744" s="732">
        <v>987792</v>
      </c>
      <c r="I744" s="732">
        <v>33749</v>
      </c>
      <c r="J744" s="732" t="s">
        <v>1666</v>
      </c>
      <c r="K744" s="732" t="s">
        <v>1248</v>
      </c>
      <c r="L744" s="735">
        <v>96.550000000000011</v>
      </c>
      <c r="M744" s="735">
        <v>2</v>
      </c>
      <c r="N744" s="736">
        <v>193.10000000000002</v>
      </c>
    </row>
    <row r="745" spans="1:14" ht="14.45" customHeight="1" x14ac:dyDescent="0.2">
      <c r="A745" s="730" t="s">
        <v>575</v>
      </c>
      <c r="B745" s="731" t="s">
        <v>576</v>
      </c>
      <c r="C745" s="732" t="s">
        <v>619</v>
      </c>
      <c r="D745" s="733" t="s">
        <v>620</v>
      </c>
      <c r="E745" s="734">
        <v>50113006</v>
      </c>
      <c r="F745" s="733" t="s">
        <v>1234</v>
      </c>
      <c r="G745" s="732" t="s">
        <v>680</v>
      </c>
      <c r="H745" s="732">
        <v>33751</v>
      </c>
      <c r="I745" s="732">
        <v>33751</v>
      </c>
      <c r="J745" s="732" t="s">
        <v>1247</v>
      </c>
      <c r="K745" s="732" t="s">
        <v>1248</v>
      </c>
      <c r="L745" s="735">
        <v>96.549999420583674</v>
      </c>
      <c r="M745" s="735">
        <v>6</v>
      </c>
      <c r="N745" s="736">
        <v>579.29999652350205</v>
      </c>
    </row>
    <row r="746" spans="1:14" ht="14.45" customHeight="1" x14ac:dyDescent="0.2">
      <c r="A746" s="730" t="s">
        <v>575</v>
      </c>
      <c r="B746" s="731" t="s">
        <v>576</v>
      </c>
      <c r="C746" s="732" t="s">
        <v>619</v>
      </c>
      <c r="D746" s="733" t="s">
        <v>620</v>
      </c>
      <c r="E746" s="734">
        <v>50113006</v>
      </c>
      <c r="F746" s="733" t="s">
        <v>1234</v>
      </c>
      <c r="G746" s="732" t="s">
        <v>680</v>
      </c>
      <c r="H746" s="732">
        <v>395579</v>
      </c>
      <c r="I746" s="732">
        <v>33752</v>
      </c>
      <c r="J746" s="732" t="s">
        <v>1667</v>
      </c>
      <c r="K746" s="732" t="s">
        <v>1668</v>
      </c>
      <c r="L746" s="735">
        <v>96.55</v>
      </c>
      <c r="M746" s="735">
        <v>1</v>
      </c>
      <c r="N746" s="736">
        <v>96.55</v>
      </c>
    </row>
    <row r="747" spans="1:14" ht="14.45" customHeight="1" x14ac:dyDescent="0.2">
      <c r="A747" s="730" t="s">
        <v>575</v>
      </c>
      <c r="B747" s="731" t="s">
        <v>576</v>
      </c>
      <c r="C747" s="732" t="s">
        <v>619</v>
      </c>
      <c r="D747" s="733" t="s">
        <v>620</v>
      </c>
      <c r="E747" s="734">
        <v>50113006</v>
      </c>
      <c r="F747" s="733" t="s">
        <v>1234</v>
      </c>
      <c r="G747" s="732" t="s">
        <v>680</v>
      </c>
      <c r="H747" s="732">
        <v>33750</v>
      </c>
      <c r="I747" s="732">
        <v>33750</v>
      </c>
      <c r="J747" s="732" t="s">
        <v>1249</v>
      </c>
      <c r="K747" s="732" t="s">
        <v>1248</v>
      </c>
      <c r="L747" s="735">
        <v>96.54999900671487</v>
      </c>
      <c r="M747" s="735">
        <v>7</v>
      </c>
      <c r="N747" s="736">
        <v>675.84999304700409</v>
      </c>
    </row>
    <row r="748" spans="1:14" ht="14.45" customHeight="1" x14ac:dyDescent="0.2">
      <c r="A748" s="730" t="s">
        <v>575</v>
      </c>
      <c r="B748" s="731" t="s">
        <v>576</v>
      </c>
      <c r="C748" s="732" t="s">
        <v>619</v>
      </c>
      <c r="D748" s="733" t="s">
        <v>620</v>
      </c>
      <c r="E748" s="734">
        <v>50113006</v>
      </c>
      <c r="F748" s="733" t="s">
        <v>1234</v>
      </c>
      <c r="G748" s="732" t="s">
        <v>680</v>
      </c>
      <c r="H748" s="732">
        <v>33859</v>
      </c>
      <c r="I748" s="732">
        <v>33859</v>
      </c>
      <c r="J748" s="732" t="s">
        <v>1250</v>
      </c>
      <c r="K748" s="732" t="s">
        <v>1236</v>
      </c>
      <c r="L748" s="735">
        <v>141.41999999999996</v>
      </c>
      <c r="M748" s="735">
        <v>5</v>
      </c>
      <c r="N748" s="736">
        <v>707.0999999999998</v>
      </c>
    </row>
    <row r="749" spans="1:14" ht="14.45" customHeight="1" x14ac:dyDescent="0.2">
      <c r="A749" s="730" t="s">
        <v>575</v>
      </c>
      <c r="B749" s="731" t="s">
        <v>576</v>
      </c>
      <c r="C749" s="732" t="s">
        <v>619</v>
      </c>
      <c r="D749" s="733" t="s">
        <v>620</v>
      </c>
      <c r="E749" s="734">
        <v>50113006</v>
      </c>
      <c r="F749" s="733" t="s">
        <v>1234</v>
      </c>
      <c r="G749" s="732" t="s">
        <v>680</v>
      </c>
      <c r="H749" s="732">
        <v>33858</v>
      </c>
      <c r="I749" s="732">
        <v>33858</v>
      </c>
      <c r="J749" s="732" t="s">
        <v>1669</v>
      </c>
      <c r="K749" s="732" t="s">
        <v>1236</v>
      </c>
      <c r="L749" s="735">
        <v>141.41999999999999</v>
      </c>
      <c r="M749" s="735">
        <v>1</v>
      </c>
      <c r="N749" s="736">
        <v>141.41999999999999</v>
      </c>
    </row>
    <row r="750" spans="1:14" ht="14.45" customHeight="1" x14ac:dyDescent="0.2">
      <c r="A750" s="730" t="s">
        <v>575</v>
      </c>
      <c r="B750" s="731" t="s">
        <v>576</v>
      </c>
      <c r="C750" s="732" t="s">
        <v>619</v>
      </c>
      <c r="D750" s="733" t="s">
        <v>620</v>
      </c>
      <c r="E750" s="734">
        <v>50113006</v>
      </c>
      <c r="F750" s="733" t="s">
        <v>1234</v>
      </c>
      <c r="G750" s="732" t="s">
        <v>680</v>
      </c>
      <c r="H750" s="732">
        <v>33863</v>
      </c>
      <c r="I750" s="732">
        <v>33863</v>
      </c>
      <c r="J750" s="732" t="s">
        <v>1670</v>
      </c>
      <c r="K750" s="732" t="s">
        <v>1236</v>
      </c>
      <c r="L750" s="735">
        <v>138.36999501767974</v>
      </c>
      <c r="M750" s="735">
        <v>1</v>
      </c>
      <c r="N750" s="736">
        <v>138.36999501767974</v>
      </c>
    </row>
    <row r="751" spans="1:14" ht="14.45" customHeight="1" x14ac:dyDescent="0.2">
      <c r="A751" s="730" t="s">
        <v>575</v>
      </c>
      <c r="B751" s="731" t="s">
        <v>576</v>
      </c>
      <c r="C751" s="732" t="s">
        <v>619</v>
      </c>
      <c r="D751" s="733" t="s">
        <v>620</v>
      </c>
      <c r="E751" s="734">
        <v>50113006</v>
      </c>
      <c r="F751" s="733" t="s">
        <v>1234</v>
      </c>
      <c r="G751" s="732" t="s">
        <v>680</v>
      </c>
      <c r="H751" s="732">
        <v>33851</v>
      </c>
      <c r="I751" s="732">
        <v>33851</v>
      </c>
      <c r="J751" s="732" t="s">
        <v>1252</v>
      </c>
      <c r="K751" s="732" t="s">
        <v>1236</v>
      </c>
      <c r="L751" s="735">
        <v>149.47000000000003</v>
      </c>
      <c r="M751" s="735">
        <v>1</v>
      </c>
      <c r="N751" s="736">
        <v>149.47000000000003</v>
      </c>
    </row>
    <row r="752" spans="1:14" ht="14.45" customHeight="1" x14ac:dyDescent="0.2">
      <c r="A752" s="730" t="s">
        <v>575</v>
      </c>
      <c r="B752" s="731" t="s">
        <v>576</v>
      </c>
      <c r="C752" s="732" t="s">
        <v>619</v>
      </c>
      <c r="D752" s="733" t="s">
        <v>620</v>
      </c>
      <c r="E752" s="734">
        <v>50113006</v>
      </c>
      <c r="F752" s="733" t="s">
        <v>1234</v>
      </c>
      <c r="G752" s="732" t="s">
        <v>680</v>
      </c>
      <c r="H752" s="732">
        <v>33856</v>
      </c>
      <c r="I752" s="732">
        <v>33856</v>
      </c>
      <c r="J752" s="732" t="s">
        <v>1671</v>
      </c>
      <c r="K752" s="732" t="s">
        <v>1236</v>
      </c>
      <c r="L752" s="735">
        <v>132.79000000000002</v>
      </c>
      <c r="M752" s="735">
        <v>1</v>
      </c>
      <c r="N752" s="736">
        <v>132.79000000000002</v>
      </c>
    </row>
    <row r="753" spans="1:14" ht="14.45" customHeight="1" x14ac:dyDescent="0.2">
      <c r="A753" s="730" t="s">
        <v>575</v>
      </c>
      <c r="B753" s="731" t="s">
        <v>576</v>
      </c>
      <c r="C753" s="732" t="s">
        <v>619</v>
      </c>
      <c r="D753" s="733" t="s">
        <v>620</v>
      </c>
      <c r="E753" s="734">
        <v>50113006</v>
      </c>
      <c r="F753" s="733" t="s">
        <v>1234</v>
      </c>
      <c r="G753" s="732" t="s">
        <v>680</v>
      </c>
      <c r="H753" s="732">
        <v>217054</v>
      </c>
      <c r="I753" s="732">
        <v>217054</v>
      </c>
      <c r="J753" s="732" t="s">
        <v>1253</v>
      </c>
      <c r="K753" s="732" t="s">
        <v>1254</v>
      </c>
      <c r="L753" s="735">
        <v>1115.2700000000002</v>
      </c>
      <c r="M753" s="735">
        <v>23</v>
      </c>
      <c r="N753" s="736">
        <v>25651.210000000006</v>
      </c>
    </row>
    <row r="754" spans="1:14" ht="14.45" customHeight="1" x14ac:dyDescent="0.2">
      <c r="A754" s="730" t="s">
        <v>575</v>
      </c>
      <c r="B754" s="731" t="s">
        <v>576</v>
      </c>
      <c r="C754" s="732" t="s">
        <v>619</v>
      </c>
      <c r="D754" s="733" t="s">
        <v>620</v>
      </c>
      <c r="E754" s="734">
        <v>50113006</v>
      </c>
      <c r="F754" s="733" t="s">
        <v>1234</v>
      </c>
      <c r="G754" s="732" t="s">
        <v>662</v>
      </c>
      <c r="H754" s="732">
        <v>988740</v>
      </c>
      <c r="I754" s="732">
        <v>0</v>
      </c>
      <c r="J754" s="732" t="s">
        <v>1257</v>
      </c>
      <c r="K754" s="732" t="s">
        <v>329</v>
      </c>
      <c r="L754" s="735">
        <v>177.60534523809523</v>
      </c>
      <c r="M754" s="735">
        <v>105</v>
      </c>
      <c r="N754" s="736">
        <v>18648.561249999999</v>
      </c>
    </row>
    <row r="755" spans="1:14" ht="14.45" customHeight="1" x14ac:dyDescent="0.2">
      <c r="A755" s="730" t="s">
        <v>575</v>
      </c>
      <c r="B755" s="731" t="s">
        <v>576</v>
      </c>
      <c r="C755" s="732" t="s">
        <v>619</v>
      </c>
      <c r="D755" s="733" t="s">
        <v>620</v>
      </c>
      <c r="E755" s="734">
        <v>50113006</v>
      </c>
      <c r="F755" s="733" t="s">
        <v>1234</v>
      </c>
      <c r="G755" s="732" t="s">
        <v>680</v>
      </c>
      <c r="H755" s="732">
        <v>217052</v>
      </c>
      <c r="I755" s="732">
        <v>217052</v>
      </c>
      <c r="J755" s="732" t="s">
        <v>1672</v>
      </c>
      <c r="K755" s="732" t="s">
        <v>1254</v>
      </c>
      <c r="L755" s="735">
        <v>1502.27</v>
      </c>
      <c r="M755" s="735">
        <v>4</v>
      </c>
      <c r="N755" s="736">
        <v>6009.08</v>
      </c>
    </row>
    <row r="756" spans="1:14" ht="14.45" customHeight="1" x14ac:dyDescent="0.2">
      <c r="A756" s="730" t="s">
        <v>575</v>
      </c>
      <c r="B756" s="731" t="s">
        <v>576</v>
      </c>
      <c r="C756" s="732" t="s">
        <v>619</v>
      </c>
      <c r="D756" s="733" t="s">
        <v>620</v>
      </c>
      <c r="E756" s="734">
        <v>50113006</v>
      </c>
      <c r="F756" s="733" t="s">
        <v>1234</v>
      </c>
      <c r="G756" s="732" t="s">
        <v>680</v>
      </c>
      <c r="H756" s="732">
        <v>133146</v>
      </c>
      <c r="I756" s="732">
        <v>33530</v>
      </c>
      <c r="J756" s="732" t="s">
        <v>1262</v>
      </c>
      <c r="K756" s="732" t="s">
        <v>1263</v>
      </c>
      <c r="L756" s="735">
        <v>157.37</v>
      </c>
      <c r="M756" s="735">
        <v>90</v>
      </c>
      <c r="N756" s="736">
        <v>14163.300000000001</v>
      </c>
    </row>
    <row r="757" spans="1:14" ht="14.45" customHeight="1" x14ac:dyDescent="0.2">
      <c r="A757" s="730" t="s">
        <v>575</v>
      </c>
      <c r="B757" s="731" t="s">
        <v>576</v>
      </c>
      <c r="C757" s="732" t="s">
        <v>619</v>
      </c>
      <c r="D757" s="733" t="s">
        <v>620</v>
      </c>
      <c r="E757" s="734">
        <v>50113006</v>
      </c>
      <c r="F757" s="733" t="s">
        <v>1234</v>
      </c>
      <c r="G757" s="732" t="s">
        <v>662</v>
      </c>
      <c r="H757" s="732">
        <v>994516</v>
      </c>
      <c r="I757" s="732">
        <v>0</v>
      </c>
      <c r="J757" s="732" t="s">
        <v>1264</v>
      </c>
      <c r="K757" s="732" t="s">
        <v>329</v>
      </c>
      <c r="L757" s="735">
        <v>280.89999908878991</v>
      </c>
      <c r="M757" s="735">
        <v>111</v>
      </c>
      <c r="N757" s="736">
        <v>31179.899898855681</v>
      </c>
    </row>
    <row r="758" spans="1:14" ht="14.45" customHeight="1" x14ac:dyDescent="0.2">
      <c r="A758" s="730" t="s">
        <v>575</v>
      </c>
      <c r="B758" s="731" t="s">
        <v>576</v>
      </c>
      <c r="C758" s="732" t="s">
        <v>619</v>
      </c>
      <c r="D758" s="733" t="s">
        <v>620</v>
      </c>
      <c r="E758" s="734">
        <v>50113006</v>
      </c>
      <c r="F758" s="733" t="s">
        <v>1234</v>
      </c>
      <c r="G758" s="732" t="s">
        <v>662</v>
      </c>
      <c r="H758" s="732">
        <v>993484</v>
      </c>
      <c r="I758" s="732">
        <v>0</v>
      </c>
      <c r="J758" s="732" t="s">
        <v>1265</v>
      </c>
      <c r="K758" s="732" t="s">
        <v>329</v>
      </c>
      <c r="L758" s="735">
        <v>1991.1</v>
      </c>
      <c r="M758" s="735">
        <v>8</v>
      </c>
      <c r="N758" s="736">
        <v>15928.8</v>
      </c>
    </row>
    <row r="759" spans="1:14" ht="14.45" customHeight="1" x14ac:dyDescent="0.2">
      <c r="A759" s="730" t="s">
        <v>575</v>
      </c>
      <c r="B759" s="731" t="s">
        <v>576</v>
      </c>
      <c r="C759" s="732" t="s">
        <v>619</v>
      </c>
      <c r="D759" s="733" t="s">
        <v>620</v>
      </c>
      <c r="E759" s="734">
        <v>50113006</v>
      </c>
      <c r="F759" s="733" t="s">
        <v>1234</v>
      </c>
      <c r="G759" s="732" t="s">
        <v>680</v>
      </c>
      <c r="H759" s="732">
        <v>133220</v>
      </c>
      <c r="I759" s="732">
        <v>33220</v>
      </c>
      <c r="J759" s="732" t="s">
        <v>1266</v>
      </c>
      <c r="K759" s="732" t="s">
        <v>1267</v>
      </c>
      <c r="L759" s="735">
        <v>196.32090909090905</v>
      </c>
      <c r="M759" s="735">
        <v>11</v>
      </c>
      <c r="N759" s="736">
        <v>2159.5299999999997</v>
      </c>
    </row>
    <row r="760" spans="1:14" ht="14.45" customHeight="1" x14ac:dyDescent="0.2">
      <c r="A760" s="730" t="s">
        <v>575</v>
      </c>
      <c r="B760" s="731" t="s">
        <v>576</v>
      </c>
      <c r="C760" s="732" t="s">
        <v>619</v>
      </c>
      <c r="D760" s="733" t="s">
        <v>620</v>
      </c>
      <c r="E760" s="734">
        <v>50113006</v>
      </c>
      <c r="F760" s="733" t="s">
        <v>1234</v>
      </c>
      <c r="G760" s="732" t="s">
        <v>662</v>
      </c>
      <c r="H760" s="732">
        <v>33525</v>
      </c>
      <c r="I760" s="732">
        <v>33525</v>
      </c>
      <c r="J760" s="732" t="s">
        <v>1268</v>
      </c>
      <c r="K760" s="732" t="s">
        <v>1269</v>
      </c>
      <c r="L760" s="735">
        <v>94.766277142851933</v>
      </c>
      <c r="M760" s="735">
        <v>56</v>
      </c>
      <c r="N760" s="736">
        <v>5306.9115199997086</v>
      </c>
    </row>
    <row r="761" spans="1:14" ht="14.45" customHeight="1" x14ac:dyDescent="0.2">
      <c r="A761" s="730" t="s">
        <v>575</v>
      </c>
      <c r="B761" s="731" t="s">
        <v>576</v>
      </c>
      <c r="C761" s="732" t="s">
        <v>619</v>
      </c>
      <c r="D761" s="733" t="s">
        <v>620</v>
      </c>
      <c r="E761" s="734">
        <v>50113008</v>
      </c>
      <c r="F761" s="733" t="s">
        <v>1270</v>
      </c>
      <c r="G761" s="732"/>
      <c r="H761" s="732"/>
      <c r="I761" s="732">
        <v>230686</v>
      </c>
      <c r="J761" s="732" t="s">
        <v>1282</v>
      </c>
      <c r="K761" s="732" t="s">
        <v>1284</v>
      </c>
      <c r="L761" s="735">
        <v>8610.7998046875</v>
      </c>
      <c r="M761" s="735">
        <v>2</v>
      </c>
      <c r="N761" s="736">
        <v>17221.599609375</v>
      </c>
    </row>
    <row r="762" spans="1:14" ht="14.45" customHeight="1" x14ac:dyDescent="0.2">
      <c r="A762" s="730" t="s">
        <v>575</v>
      </c>
      <c r="B762" s="731" t="s">
        <v>576</v>
      </c>
      <c r="C762" s="732" t="s">
        <v>619</v>
      </c>
      <c r="D762" s="733" t="s">
        <v>620</v>
      </c>
      <c r="E762" s="734">
        <v>50113011</v>
      </c>
      <c r="F762" s="733" t="s">
        <v>1287</v>
      </c>
      <c r="G762" s="732"/>
      <c r="H762" s="732"/>
      <c r="I762" s="732">
        <v>158152</v>
      </c>
      <c r="J762" s="732" t="s">
        <v>1288</v>
      </c>
      <c r="K762" s="732" t="s">
        <v>1278</v>
      </c>
      <c r="L762" s="735">
        <v>912.989990234375</v>
      </c>
      <c r="M762" s="735">
        <v>35</v>
      </c>
      <c r="N762" s="736">
        <v>31954.649658203125</v>
      </c>
    </row>
    <row r="763" spans="1:14" ht="14.45" customHeight="1" x14ac:dyDescent="0.2">
      <c r="A763" s="730" t="s">
        <v>575</v>
      </c>
      <c r="B763" s="731" t="s">
        <v>576</v>
      </c>
      <c r="C763" s="732" t="s">
        <v>619</v>
      </c>
      <c r="D763" s="733" t="s">
        <v>620</v>
      </c>
      <c r="E763" s="734">
        <v>50113011</v>
      </c>
      <c r="F763" s="733" t="s">
        <v>1287</v>
      </c>
      <c r="G763" s="732"/>
      <c r="H763" s="732"/>
      <c r="I763" s="732">
        <v>158151</v>
      </c>
      <c r="J763" s="732" t="s">
        <v>1288</v>
      </c>
      <c r="K763" s="732" t="s">
        <v>1673</v>
      </c>
      <c r="L763" s="735">
        <v>456.5</v>
      </c>
      <c r="M763" s="735">
        <v>2</v>
      </c>
      <c r="N763" s="736">
        <v>913</v>
      </c>
    </row>
    <row r="764" spans="1:14" ht="14.45" customHeight="1" x14ac:dyDescent="0.2">
      <c r="A764" s="730" t="s">
        <v>575</v>
      </c>
      <c r="B764" s="731" t="s">
        <v>576</v>
      </c>
      <c r="C764" s="732" t="s">
        <v>619</v>
      </c>
      <c r="D764" s="733" t="s">
        <v>620</v>
      </c>
      <c r="E764" s="734">
        <v>50113013</v>
      </c>
      <c r="F764" s="733" t="s">
        <v>1292</v>
      </c>
      <c r="G764" s="732" t="s">
        <v>329</v>
      </c>
      <c r="H764" s="732">
        <v>243369</v>
      </c>
      <c r="I764" s="732">
        <v>243369</v>
      </c>
      <c r="J764" s="732" t="s">
        <v>1674</v>
      </c>
      <c r="K764" s="732" t="s">
        <v>1675</v>
      </c>
      <c r="L764" s="735">
        <v>544.3900000000001</v>
      </c>
      <c r="M764" s="735">
        <v>1.4</v>
      </c>
      <c r="N764" s="736">
        <v>762.14600000000007</v>
      </c>
    </row>
    <row r="765" spans="1:14" ht="14.45" customHeight="1" x14ac:dyDescent="0.2">
      <c r="A765" s="730" t="s">
        <v>575</v>
      </c>
      <c r="B765" s="731" t="s">
        <v>576</v>
      </c>
      <c r="C765" s="732" t="s">
        <v>619</v>
      </c>
      <c r="D765" s="733" t="s">
        <v>620</v>
      </c>
      <c r="E765" s="734">
        <v>50113013</v>
      </c>
      <c r="F765" s="733" t="s">
        <v>1292</v>
      </c>
      <c r="G765" s="732" t="s">
        <v>680</v>
      </c>
      <c r="H765" s="732">
        <v>195147</v>
      </c>
      <c r="I765" s="732">
        <v>195147</v>
      </c>
      <c r="J765" s="732" t="s">
        <v>1293</v>
      </c>
      <c r="K765" s="732" t="s">
        <v>1294</v>
      </c>
      <c r="L765" s="735">
        <v>557.76392857142855</v>
      </c>
      <c r="M765" s="735">
        <v>28</v>
      </c>
      <c r="N765" s="736">
        <v>15617.39</v>
      </c>
    </row>
    <row r="766" spans="1:14" ht="14.45" customHeight="1" x14ac:dyDescent="0.2">
      <c r="A766" s="730" t="s">
        <v>575</v>
      </c>
      <c r="B766" s="731" t="s">
        <v>576</v>
      </c>
      <c r="C766" s="732" t="s">
        <v>619</v>
      </c>
      <c r="D766" s="733" t="s">
        <v>620</v>
      </c>
      <c r="E766" s="734">
        <v>50113013</v>
      </c>
      <c r="F766" s="733" t="s">
        <v>1292</v>
      </c>
      <c r="G766" s="732" t="s">
        <v>662</v>
      </c>
      <c r="H766" s="732">
        <v>203097</v>
      </c>
      <c r="I766" s="732">
        <v>203097</v>
      </c>
      <c r="J766" s="732" t="s">
        <v>1295</v>
      </c>
      <c r="K766" s="732" t="s">
        <v>1296</v>
      </c>
      <c r="L766" s="735">
        <v>167.34000000000009</v>
      </c>
      <c r="M766" s="735">
        <v>3</v>
      </c>
      <c r="N766" s="736">
        <v>502.02000000000027</v>
      </c>
    </row>
    <row r="767" spans="1:14" ht="14.45" customHeight="1" x14ac:dyDescent="0.2">
      <c r="A767" s="730" t="s">
        <v>575</v>
      </c>
      <c r="B767" s="731" t="s">
        <v>576</v>
      </c>
      <c r="C767" s="732" t="s">
        <v>619</v>
      </c>
      <c r="D767" s="733" t="s">
        <v>620</v>
      </c>
      <c r="E767" s="734">
        <v>50113013</v>
      </c>
      <c r="F767" s="733" t="s">
        <v>1292</v>
      </c>
      <c r="G767" s="732" t="s">
        <v>662</v>
      </c>
      <c r="H767" s="732">
        <v>201961</v>
      </c>
      <c r="I767" s="732">
        <v>201961</v>
      </c>
      <c r="J767" s="732" t="s">
        <v>1301</v>
      </c>
      <c r="K767" s="732" t="s">
        <v>1302</v>
      </c>
      <c r="L767" s="735">
        <v>322.30000000000007</v>
      </c>
      <c r="M767" s="735">
        <v>2</v>
      </c>
      <c r="N767" s="736">
        <v>644.60000000000014</v>
      </c>
    </row>
    <row r="768" spans="1:14" ht="14.45" customHeight="1" x14ac:dyDescent="0.2">
      <c r="A768" s="730" t="s">
        <v>575</v>
      </c>
      <c r="B768" s="731" t="s">
        <v>576</v>
      </c>
      <c r="C768" s="732" t="s">
        <v>619</v>
      </c>
      <c r="D768" s="733" t="s">
        <v>620</v>
      </c>
      <c r="E768" s="734">
        <v>50113013</v>
      </c>
      <c r="F768" s="733" t="s">
        <v>1292</v>
      </c>
      <c r="G768" s="732" t="s">
        <v>662</v>
      </c>
      <c r="H768" s="732">
        <v>136083</v>
      </c>
      <c r="I768" s="732">
        <v>136083</v>
      </c>
      <c r="J768" s="732" t="s">
        <v>1303</v>
      </c>
      <c r="K768" s="732" t="s">
        <v>1304</v>
      </c>
      <c r="L768" s="735">
        <v>459.77</v>
      </c>
      <c r="M768" s="735">
        <v>4</v>
      </c>
      <c r="N768" s="736">
        <v>1839.08</v>
      </c>
    </row>
    <row r="769" spans="1:14" ht="14.45" customHeight="1" x14ac:dyDescent="0.2">
      <c r="A769" s="730" t="s">
        <v>575</v>
      </c>
      <c r="B769" s="731" t="s">
        <v>576</v>
      </c>
      <c r="C769" s="732" t="s">
        <v>619</v>
      </c>
      <c r="D769" s="733" t="s">
        <v>620</v>
      </c>
      <c r="E769" s="734">
        <v>50113013</v>
      </c>
      <c r="F769" s="733" t="s">
        <v>1292</v>
      </c>
      <c r="G769" s="732" t="s">
        <v>662</v>
      </c>
      <c r="H769" s="732">
        <v>498791</v>
      </c>
      <c r="I769" s="732">
        <v>9999999</v>
      </c>
      <c r="J769" s="732" t="s">
        <v>1305</v>
      </c>
      <c r="K769" s="732" t="s">
        <v>1306</v>
      </c>
      <c r="L769" s="735">
        <v>1316.865</v>
      </c>
      <c r="M769" s="735">
        <v>6.8000000000000007</v>
      </c>
      <c r="N769" s="736">
        <v>8954.6820000000007</v>
      </c>
    </row>
    <row r="770" spans="1:14" ht="14.45" customHeight="1" x14ac:dyDescent="0.2">
      <c r="A770" s="730" t="s">
        <v>575</v>
      </c>
      <c r="B770" s="731" t="s">
        <v>576</v>
      </c>
      <c r="C770" s="732" t="s">
        <v>619</v>
      </c>
      <c r="D770" s="733" t="s">
        <v>620</v>
      </c>
      <c r="E770" s="734">
        <v>50113013</v>
      </c>
      <c r="F770" s="733" t="s">
        <v>1292</v>
      </c>
      <c r="G770" s="732" t="s">
        <v>662</v>
      </c>
      <c r="H770" s="732">
        <v>117171</v>
      </c>
      <c r="I770" s="732">
        <v>17171</v>
      </c>
      <c r="J770" s="732" t="s">
        <v>1315</v>
      </c>
      <c r="K770" s="732" t="s">
        <v>1316</v>
      </c>
      <c r="L770" s="735">
        <v>72.84</v>
      </c>
      <c r="M770" s="735">
        <v>2</v>
      </c>
      <c r="N770" s="736">
        <v>145.68</v>
      </c>
    </row>
    <row r="771" spans="1:14" ht="14.45" customHeight="1" x14ac:dyDescent="0.2">
      <c r="A771" s="730" t="s">
        <v>575</v>
      </c>
      <c r="B771" s="731" t="s">
        <v>576</v>
      </c>
      <c r="C771" s="732" t="s">
        <v>619</v>
      </c>
      <c r="D771" s="733" t="s">
        <v>620</v>
      </c>
      <c r="E771" s="734">
        <v>50113013</v>
      </c>
      <c r="F771" s="733" t="s">
        <v>1292</v>
      </c>
      <c r="G771" s="732" t="s">
        <v>662</v>
      </c>
      <c r="H771" s="732">
        <v>111706</v>
      </c>
      <c r="I771" s="732">
        <v>11706</v>
      </c>
      <c r="J771" s="732" t="s">
        <v>1317</v>
      </c>
      <c r="K771" s="732" t="s">
        <v>1318</v>
      </c>
      <c r="L771" s="735">
        <v>529.33200000000011</v>
      </c>
      <c r="M771" s="735">
        <v>25</v>
      </c>
      <c r="N771" s="736">
        <v>13233.300000000003</v>
      </c>
    </row>
    <row r="772" spans="1:14" ht="14.45" customHeight="1" x14ac:dyDescent="0.2">
      <c r="A772" s="730" t="s">
        <v>575</v>
      </c>
      <c r="B772" s="731" t="s">
        <v>576</v>
      </c>
      <c r="C772" s="732" t="s">
        <v>619</v>
      </c>
      <c r="D772" s="733" t="s">
        <v>620</v>
      </c>
      <c r="E772" s="734">
        <v>50113013</v>
      </c>
      <c r="F772" s="733" t="s">
        <v>1292</v>
      </c>
      <c r="G772" s="732" t="s">
        <v>680</v>
      </c>
      <c r="H772" s="732">
        <v>223809</v>
      </c>
      <c r="I772" s="732">
        <v>223809</v>
      </c>
      <c r="J772" s="732" t="s">
        <v>1676</v>
      </c>
      <c r="K772" s="732" t="s">
        <v>1677</v>
      </c>
      <c r="L772" s="735">
        <v>134.55571428571429</v>
      </c>
      <c r="M772" s="735">
        <v>35</v>
      </c>
      <c r="N772" s="736">
        <v>4709.45</v>
      </c>
    </row>
    <row r="773" spans="1:14" ht="14.45" customHeight="1" x14ac:dyDescent="0.2">
      <c r="A773" s="730" t="s">
        <v>575</v>
      </c>
      <c r="B773" s="731" t="s">
        <v>576</v>
      </c>
      <c r="C773" s="732" t="s">
        <v>619</v>
      </c>
      <c r="D773" s="733" t="s">
        <v>620</v>
      </c>
      <c r="E773" s="734">
        <v>50113013</v>
      </c>
      <c r="F773" s="733" t="s">
        <v>1292</v>
      </c>
      <c r="G773" s="732" t="s">
        <v>662</v>
      </c>
      <c r="H773" s="732">
        <v>223810</v>
      </c>
      <c r="I773" s="732">
        <v>223810</v>
      </c>
      <c r="J773" s="732" t="s">
        <v>1676</v>
      </c>
      <c r="K773" s="732" t="s">
        <v>1350</v>
      </c>
      <c r="L773" s="735">
        <v>1349.9969999999998</v>
      </c>
      <c r="M773" s="735">
        <v>1</v>
      </c>
      <c r="N773" s="736">
        <v>1349.9969999999998</v>
      </c>
    </row>
    <row r="774" spans="1:14" ht="14.45" customHeight="1" x14ac:dyDescent="0.2">
      <c r="A774" s="730" t="s">
        <v>575</v>
      </c>
      <c r="B774" s="731" t="s">
        <v>576</v>
      </c>
      <c r="C774" s="732" t="s">
        <v>619</v>
      </c>
      <c r="D774" s="733" t="s">
        <v>620</v>
      </c>
      <c r="E774" s="734">
        <v>50113013</v>
      </c>
      <c r="F774" s="733" t="s">
        <v>1292</v>
      </c>
      <c r="G774" s="732" t="s">
        <v>662</v>
      </c>
      <c r="H774" s="732">
        <v>131654</v>
      </c>
      <c r="I774" s="732">
        <v>131654</v>
      </c>
      <c r="J774" s="732" t="s">
        <v>1319</v>
      </c>
      <c r="K774" s="732" t="s">
        <v>1320</v>
      </c>
      <c r="L774" s="735">
        <v>264</v>
      </c>
      <c r="M774" s="735">
        <v>19</v>
      </c>
      <c r="N774" s="736">
        <v>5016</v>
      </c>
    </row>
    <row r="775" spans="1:14" ht="14.45" customHeight="1" x14ac:dyDescent="0.2">
      <c r="A775" s="730" t="s">
        <v>575</v>
      </c>
      <c r="B775" s="731" t="s">
        <v>576</v>
      </c>
      <c r="C775" s="732" t="s">
        <v>619</v>
      </c>
      <c r="D775" s="733" t="s">
        <v>620</v>
      </c>
      <c r="E775" s="734">
        <v>50113013</v>
      </c>
      <c r="F775" s="733" t="s">
        <v>1292</v>
      </c>
      <c r="G775" s="732" t="s">
        <v>662</v>
      </c>
      <c r="H775" s="732">
        <v>131656</v>
      </c>
      <c r="I775" s="732">
        <v>131656</v>
      </c>
      <c r="J775" s="732" t="s">
        <v>1321</v>
      </c>
      <c r="K775" s="732" t="s">
        <v>1322</v>
      </c>
      <c r="L775" s="735">
        <v>517</v>
      </c>
      <c r="M775" s="735">
        <v>8.5</v>
      </c>
      <c r="N775" s="736">
        <v>4394.5</v>
      </c>
    </row>
    <row r="776" spans="1:14" ht="14.45" customHeight="1" x14ac:dyDescent="0.2">
      <c r="A776" s="730" t="s">
        <v>575</v>
      </c>
      <c r="B776" s="731" t="s">
        <v>576</v>
      </c>
      <c r="C776" s="732" t="s">
        <v>619</v>
      </c>
      <c r="D776" s="733" t="s">
        <v>620</v>
      </c>
      <c r="E776" s="734">
        <v>50113013</v>
      </c>
      <c r="F776" s="733" t="s">
        <v>1292</v>
      </c>
      <c r="G776" s="732" t="s">
        <v>662</v>
      </c>
      <c r="H776" s="732">
        <v>87104</v>
      </c>
      <c r="I776" s="732">
        <v>87104</v>
      </c>
      <c r="J776" s="732" t="s">
        <v>1678</v>
      </c>
      <c r="K776" s="732" t="s">
        <v>1679</v>
      </c>
      <c r="L776" s="735">
        <v>44.45</v>
      </c>
      <c r="M776" s="735">
        <v>2</v>
      </c>
      <c r="N776" s="736">
        <v>88.9</v>
      </c>
    </row>
    <row r="777" spans="1:14" ht="14.45" customHeight="1" x14ac:dyDescent="0.2">
      <c r="A777" s="730" t="s">
        <v>575</v>
      </c>
      <c r="B777" s="731" t="s">
        <v>576</v>
      </c>
      <c r="C777" s="732" t="s">
        <v>619</v>
      </c>
      <c r="D777" s="733" t="s">
        <v>620</v>
      </c>
      <c r="E777" s="734">
        <v>50113013</v>
      </c>
      <c r="F777" s="733" t="s">
        <v>1292</v>
      </c>
      <c r="G777" s="732" t="s">
        <v>662</v>
      </c>
      <c r="H777" s="732">
        <v>162187</v>
      </c>
      <c r="I777" s="732">
        <v>162187</v>
      </c>
      <c r="J777" s="732" t="s">
        <v>1325</v>
      </c>
      <c r="K777" s="732" t="s">
        <v>1326</v>
      </c>
      <c r="L777" s="735">
        <v>701.69714285714292</v>
      </c>
      <c r="M777" s="735">
        <v>7</v>
      </c>
      <c r="N777" s="736">
        <v>4911.88</v>
      </c>
    </row>
    <row r="778" spans="1:14" ht="14.45" customHeight="1" x14ac:dyDescent="0.2">
      <c r="A778" s="730" t="s">
        <v>575</v>
      </c>
      <c r="B778" s="731" t="s">
        <v>576</v>
      </c>
      <c r="C778" s="732" t="s">
        <v>619</v>
      </c>
      <c r="D778" s="733" t="s">
        <v>620</v>
      </c>
      <c r="E778" s="734">
        <v>50113013</v>
      </c>
      <c r="F778" s="733" t="s">
        <v>1292</v>
      </c>
      <c r="G778" s="732" t="s">
        <v>662</v>
      </c>
      <c r="H778" s="732">
        <v>218400</v>
      </c>
      <c r="I778" s="732">
        <v>218400</v>
      </c>
      <c r="J778" s="732" t="s">
        <v>1329</v>
      </c>
      <c r="K778" s="732" t="s">
        <v>1330</v>
      </c>
      <c r="L778" s="735">
        <v>683.76030303030302</v>
      </c>
      <c r="M778" s="735">
        <v>66</v>
      </c>
      <c r="N778" s="736">
        <v>45128.18</v>
      </c>
    </row>
    <row r="779" spans="1:14" ht="14.45" customHeight="1" x14ac:dyDescent="0.2">
      <c r="A779" s="730" t="s">
        <v>575</v>
      </c>
      <c r="B779" s="731" t="s">
        <v>576</v>
      </c>
      <c r="C779" s="732" t="s">
        <v>619</v>
      </c>
      <c r="D779" s="733" t="s">
        <v>620</v>
      </c>
      <c r="E779" s="734">
        <v>50113013</v>
      </c>
      <c r="F779" s="733" t="s">
        <v>1292</v>
      </c>
      <c r="G779" s="732" t="s">
        <v>662</v>
      </c>
      <c r="H779" s="732">
        <v>101066</v>
      </c>
      <c r="I779" s="732">
        <v>1066</v>
      </c>
      <c r="J779" s="732" t="s">
        <v>1333</v>
      </c>
      <c r="K779" s="732" t="s">
        <v>1334</v>
      </c>
      <c r="L779" s="735">
        <v>57.349999999999994</v>
      </c>
      <c r="M779" s="735">
        <v>2</v>
      </c>
      <c r="N779" s="736">
        <v>114.69999999999999</v>
      </c>
    </row>
    <row r="780" spans="1:14" ht="14.45" customHeight="1" x14ac:dyDescent="0.2">
      <c r="A780" s="730" t="s">
        <v>575</v>
      </c>
      <c r="B780" s="731" t="s">
        <v>576</v>
      </c>
      <c r="C780" s="732" t="s">
        <v>619</v>
      </c>
      <c r="D780" s="733" t="s">
        <v>620</v>
      </c>
      <c r="E780" s="734">
        <v>50113013</v>
      </c>
      <c r="F780" s="733" t="s">
        <v>1292</v>
      </c>
      <c r="G780" s="732" t="s">
        <v>662</v>
      </c>
      <c r="H780" s="732">
        <v>847476</v>
      </c>
      <c r="I780" s="732">
        <v>112782</v>
      </c>
      <c r="J780" s="732" t="s">
        <v>1337</v>
      </c>
      <c r="K780" s="732" t="s">
        <v>1338</v>
      </c>
      <c r="L780" s="735">
        <v>728.75</v>
      </c>
      <c r="M780" s="735">
        <v>0.5</v>
      </c>
      <c r="N780" s="736">
        <v>364.375</v>
      </c>
    </row>
    <row r="781" spans="1:14" ht="14.45" customHeight="1" x14ac:dyDescent="0.2">
      <c r="A781" s="730" t="s">
        <v>575</v>
      </c>
      <c r="B781" s="731" t="s">
        <v>576</v>
      </c>
      <c r="C781" s="732" t="s">
        <v>619</v>
      </c>
      <c r="D781" s="733" t="s">
        <v>620</v>
      </c>
      <c r="E781" s="734">
        <v>50113013</v>
      </c>
      <c r="F781" s="733" t="s">
        <v>1292</v>
      </c>
      <c r="G781" s="732" t="s">
        <v>662</v>
      </c>
      <c r="H781" s="732">
        <v>394618</v>
      </c>
      <c r="I781" s="732">
        <v>112786</v>
      </c>
      <c r="J781" s="732" t="s">
        <v>1339</v>
      </c>
      <c r="K781" s="732" t="s">
        <v>1340</v>
      </c>
      <c r="L781" s="735">
        <v>335.02999999999992</v>
      </c>
      <c r="M781" s="735">
        <v>1</v>
      </c>
      <c r="N781" s="736">
        <v>335.02999999999992</v>
      </c>
    </row>
    <row r="782" spans="1:14" ht="14.45" customHeight="1" x14ac:dyDescent="0.2">
      <c r="A782" s="730" t="s">
        <v>575</v>
      </c>
      <c r="B782" s="731" t="s">
        <v>576</v>
      </c>
      <c r="C782" s="732" t="s">
        <v>619</v>
      </c>
      <c r="D782" s="733" t="s">
        <v>620</v>
      </c>
      <c r="E782" s="734">
        <v>50113013</v>
      </c>
      <c r="F782" s="733" t="s">
        <v>1292</v>
      </c>
      <c r="G782" s="732" t="s">
        <v>662</v>
      </c>
      <c r="H782" s="732">
        <v>96414</v>
      </c>
      <c r="I782" s="732">
        <v>96414</v>
      </c>
      <c r="J782" s="732" t="s">
        <v>1341</v>
      </c>
      <c r="K782" s="732" t="s">
        <v>1342</v>
      </c>
      <c r="L782" s="735">
        <v>58.609999999999992</v>
      </c>
      <c r="M782" s="735">
        <v>2</v>
      </c>
      <c r="N782" s="736">
        <v>117.21999999999998</v>
      </c>
    </row>
    <row r="783" spans="1:14" ht="14.45" customHeight="1" x14ac:dyDescent="0.2">
      <c r="A783" s="730" t="s">
        <v>575</v>
      </c>
      <c r="B783" s="731" t="s">
        <v>576</v>
      </c>
      <c r="C783" s="732" t="s">
        <v>619</v>
      </c>
      <c r="D783" s="733" t="s">
        <v>620</v>
      </c>
      <c r="E783" s="734">
        <v>50113013</v>
      </c>
      <c r="F783" s="733" t="s">
        <v>1292</v>
      </c>
      <c r="G783" s="732" t="s">
        <v>662</v>
      </c>
      <c r="H783" s="732">
        <v>235812</v>
      </c>
      <c r="I783" s="732">
        <v>235812</v>
      </c>
      <c r="J783" s="732" t="s">
        <v>1343</v>
      </c>
      <c r="K783" s="732" t="s">
        <v>1344</v>
      </c>
      <c r="L783" s="735">
        <v>246.76000000000005</v>
      </c>
      <c r="M783" s="735">
        <v>20</v>
      </c>
      <c r="N783" s="736">
        <v>4935.2000000000007</v>
      </c>
    </row>
    <row r="784" spans="1:14" ht="14.45" customHeight="1" x14ac:dyDescent="0.2">
      <c r="A784" s="730" t="s">
        <v>575</v>
      </c>
      <c r="B784" s="731" t="s">
        <v>576</v>
      </c>
      <c r="C784" s="732" t="s">
        <v>619</v>
      </c>
      <c r="D784" s="733" t="s">
        <v>620</v>
      </c>
      <c r="E784" s="734">
        <v>50113013</v>
      </c>
      <c r="F784" s="733" t="s">
        <v>1292</v>
      </c>
      <c r="G784" s="732" t="s">
        <v>662</v>
      </c>
      <c r="H784" s="732">
        <v>216199</v>
      </c>
      <c r="I784" s="732">
        <v>216199</v>
      </c>
      <c r="J784" s="732" t="s">
        <v>1680</v>
      </c>
      <c r="K784" s="732" t="s">
        <v>1681</v>
      </c>
      <c r="L784" s="735">
        <v>86.66</v>
      </c>
      <c r="M784" s="735">
        <v>4</v>
      </c>
      <c r="N784" s="736">
        <v>346.64</v>
      </c>
    </row>
    <row r="785" spans="1:14" ht="14.45" customHeight="1" x14ac:dyDescent="0.2">
      <c r="A785" s="730" t="s">
        <v>575</v>
      </c>
      <c r="B785" s="731" t="s">
        <v>576</v>
      </c>
      <c r="C785" s="732" t="s">
        <v>619</v>
      </c>
      <c r="D785" s="733" t="s">
        <v>620</v>
      </c>
      <c r="E785" s="734">
        <v>50113013</v>
      </c>
      <c r="F785" s="733" t="s">
        <v>1292</v>
      </c>
      <c r="G785" s="732" t="s">
        <v>662</v>
      </c>
      <c r="H785" s="732">
        <v>216183</v>
      </c>
      <c r="I785" s="732">
        <v>216183</v>
      </c>
      <c r="J785" s="732" t="s">
        <v>1682</v>
      </c>
      <c r="K785" s="732" t="s">
        <v>1374</v>
      </c>
      <c r="L785" s="735">
        <v>247.47399999999999</v>
      </c>
      <c r="M785" s="735">
        <v>10</v>
      </c>
      <c r="N785" s="736">
        <v>2474.7399999999998</v>
      </c>
    </row>
    <row r="786" spans="1:14" ht="14.45" customHeight="1" x14ac:dyDescent="0.2">
      <c r="A786" s="730" t="s">
        <v>575</v>
      </c>
      <c r="B786" s="731" t="s">
        <v>576</v>
      </c>
      <c r="C786" s="732" t="s">
        <v>619</v>
      </c>
      <c r="D786" s="733" t="s">
        <v>620</v>
      </c>
      <c r="E786" s="734">
        <v>50113013</v>
      </c>
      <c r="F786" s="733" t="s">
        <v>1292</v>
      </c>
      <c r="G786" s="732" t="s">
        <v>662</v>
      </c>
      <c r="H786" s="732">
        <v>187199</v>
      </c>
      <c r="I786" s="732">
        <v>87199</v>
      </c>
      <c r="J786" s="732" t="s">
        <v>1345</v>
      </c>
      <c r="K786" s="732" t="s">
        <v>1346</v>
      </c>
      <c r="L786" s="735">
        <v>225.61999999999998</v>
      </c>
      <c r="M786" s="735">
        <v>10</v>
      </c>
      <c r="N786" s="736">
        <v>2256.1999999999998</v>
      </c>
    </row>
    <row r="787" spans="1:14" ht="14.45" customHeight="1" x14ac:dyDescent="0.2">
      <c r="A787" s="730" t="s">
        <v>575</v>
      </c>
      <c r="B787" s="731" t="s">
        <v>576</v>
      </c>
      <c r="C787" s="732" t="s">
        <v>619</v>
      </c>
      <c r="D787" s="733" t="s">
        <v>620</v>
      </c>
      <c r="E787" s="734">
        <v>50113013</v>
      </c>
      <c r="F787" s="733" t="s">
        <v>1292</v>
      </c>
      <c r="G787" s="732" t="s">
        <v>680</v>
      </c>
      <c r="H787" s="732">
        <v>173750</v>
      </c>
      <c r="I787" s="732">
        <v>173750</v>
      </c>
      <c r="J787" s="732" t="s">
        <v>1349</v>
      </c>
      <c r="K787" s="732" t="s">
        <v>1350</v>
      </c>
      <c r="L787" s="735">
        <v>825.0800000000005</v>
      </c>
      <c r="M787" s="735">
        <v>97</v>
      </c>
      <c r="N787" s="736">
        <v>80032.760000000053</v>
      </c>
    </row>
    <row r="788" spans="1:14" ht="14.45" customHeight="1" x14ac:dyDescent="0.2">
      <c r="A788" s="730" t="s">
        <v>575</v>
      </c>
      <c r="B788" s="731" t="s">
        <v>576</v>
      </c>
      <c r="C788" s="732" t="s">
        <v>619</v>
      </c>
      <c r="D788" s="733" t="s">
        <v>620</v>
      </c>
      <c r="E788" s="734">
        <v>50113013</v>
      </c>
      <c r="F788" s="733" t="s">
        <v>1292</v>
      </c>
      <c r="G788" s="732" t="s">
        <v>329</v>
      </c>
      <c r="H788" s="732">
        <v>224407</v>
      </c>
      <c r="I788" s="732">
        <v>224407</v>
      </c>
      <c r="J788" s="732" t="s">
        <v>1351</v>
      </c>
      <c r="K788" s="732" t="s">
        <v>1353</v>
      </c>
      <c r="L788" s="735">
        <v>188.46</v>
      </c>
      <c r="M788" s="735">
        <v>13</v>
      </c>
      <c r="N788" s="736">
        <v>2449.98</v>
      </c>
    </row>
    <row r="789" spans="1:14" ht="14.45" customHeight="1" x14ac:dyDescent="0.2">
      <c r="A789" s="730" t="s">
        <v>575</v>
      </c>
      <c r="B789" s="731" t="s">
        <v>576</v>
      </c>
      <c r="C789" s="732" t="s">
        <v>619</v>
      </c>
      <c r="D789" s="733" t="s">
        <v>620</v>
      </c>
      <c r="E789" s="734">
        <v>50113013</v>
      </c>
      <c r="F789" s="733" t="s">
        <v>1292</v>
      </c>
      <c r="G789" s="732" t="s">
        <v>680</v>
      </c>
      <c r="H789" s="732">
        <v>242332</v>
      </c>
      <c r="I789" s="732">
        <v>242332</v>
      </c>
      <c r="J789" s="732" t="s">
        <v>1351</v>
      </c>
      <c r="K789" s="732" t="s">
        <v>1352</v>
      </c>
      <c r="L789" s="735">
        <v>376.91999999999996</v>
      </c>
      <c r="M789" s="735">
        <v>2.5</v>
      </c>
      <c r="N789" s="736">
        <v>942.29999999999984</v>
      </c>
    </row>
    <row r="790" spans="1:14" ht="14.45" customHeight="1" x14ac:dyDescent="0.2">
      <c r="A790" s="730" t="s">
        <v>575</v>
      </c>
      <c r="B790" s="731" t="s">
        <v>576</v>
      </c>
      <c r="C790" s="732" t="s">
        <v>619</v>
      </c>
      <c r="D790" s="733" t="s">
        <v>620</v>
      </c>
      <c r="E790" s="734">
        <v>50113013</v>
      </c>
      <c r="F790" s="733" t="s">
        <v>1292</v>
      </c>
      <c r="G790" s="732" t="s">
        <v>662</v>
      </c>
      <c r="H790" s="732">
        <v>207116</v>
      </c>
      <c r="I790" s="732">
        <v>207116</v>
      </c>
      <c r="J790" s="732" t="s">
        <v>1356</v>
      </c>
      <c r="K790" s="732" t="s">
        <v>1357</v>
      </c>
      <c r="L790" s="735">
        <v>419.09999999999997</v>
      </c>
      <c r="M790" s="735">
        <v>1</v>
      </c>
      <c r="N790" s="736">
        <v>419.09999999999997</v>
      </c>
    </row>
    <row r="791" spans="1:14" ht="14.45" customHeight="1" x14ac:dyDescent="0.2">
      <c r="A791" s="730" t="s">
        <v>575</v>
      </c>
      <c r="B791" s="731" t="s">
        <v>576</v>
      </c>
      <c r="C791" s="732" t="s">
        <v>619</v>
      </c>
      <c r="D791" s="733" t="s">
        <v>620</v>
      </c>
      <c r="E791" s="734">
        <v>50113013</v>
      </c>
      <c r="F791" s="733" t="s">
        <v>1292</v>
      </c>
      <c r="G791" s="732" t="s">
        <v>662</v>
      </c>
      <c r="H791" s="732">
        <v>101076</v>
      </c>
      <c r="I791" s="732">
        <v>1076</v>
      </c>
      <c r="J791" s="732" t="s">
        <v>1358</v>
      </c>
      <c r="K791" s="732" t="s">
        <v>1068</v>
      </c>
      <c r="L791" s="735">
        <v>78.195999999999998</v>
      </c>
      <c r="M791" s="735">
        <v>10</v>
      </c>
      <c r="N791" s="736">
        <v>781.95999999999992</v>
      </c>
    </row>
    <row r="792" spans="1:14" ht="14.45" customHeight="1" x14ac:dyDescent="0.2">
      <c r="A792" s="730" t="s">
        <v>575</v>
      </c>
      <c r="B792" s="731" t="s">
        <v>576</v>
      </c>
      <c r="C792" s="732" t="s">
        <v>619</v>
      </c>
      <c r="D792" s="733" t="s">
        <v>620</v>
      </c>
      <c r="E792" s="734">
        <v>50113013</v>
      </c>
      <c r="F792" s="733" t="s">
        <v>1292</v>
      </c>
      <c r="G792" s="732" t="s">
        <v>662</v>
      </c>
      <c r="H792" s="732">
        <v>498890</v>
      </c>
      <c r="I792" s="732">
        <v>9999999</v>
      </c>
      <c r="J792" s="732" t="s">
        <v>1359</v>
      </c>
      <c r="K792" s="732" t="s">
        <v>1360</v>
      </c>
      <c r="L792" s="735">
        <v>2111.9999999999995</v>
      </c>
      <c r="M792" s="735">
        <v>6.66</v>
      </c>
      <c r="N792" s="736">
        <v>14065.919999999998</v>
      </c>
    </row>
    <row r="793" spans="1:14" ht="14.45" customHeight="1" x14ac:dyDescent="0.2">
      <c r="A793" s="730" t="s">
        <v>575</v>
      </c>
      <c r="B793" s="731" t="s">
        <v>576</v>
      </c>
      <c r="C793" s="732" t="s">
        <v>619</v>
      </c>
      <c r="D793" s="733" t="s">
        <v>620</v>
      </c>
      <c r="E793" s="734">
        <v>50113013</v>
      </c>
      <c r="F793" s="733" t="s">
        <v>1292</v>
      </c>
      <c r="G793" s="732" t="s">
        <v>662</v>
      </c>
      <c r="H793" s="732">
        <v>113424</v>
      </c>
      <c r="I793" s="732">
        <v>9999999</v>
      </c>
      <c r="J793" s="732" t="s">
        <v>1361</v>
      </c>
      <c r="K793" s="732" t="s">
        <v>1362</v>
      </c>
      <c r="L793" s="735">
        <v>2336.0050000000001</v>
      </c>
      <c r="M793" s="735">
        <v>4</v>
      </c>
      <c r="N793" s="736">
        <v>9344.02</v>
      </c>
    </row>
    <row r="794" spans="1:14" ht="14.45" customHeight="1" x14ac:dyDescent="0.2">
      <c r="A794" s="730" t="s">
        <v>575</v>
      </c>
      <c r="B794" s="731" t="s">
        <v>576</v>
      </c>
      <c r="C794" s="732" t="s">
        <v>619</v>
      </c>
      <c r="D794" s="733" t="s">
        <v>620</v>
      </c>
      <c r="E794" s="734">
        <v>50113013</v>
      </c>
      <c r="F794" s="733" t="s">
        <v>1292</v>
      </c>
      <c r="G794" s="732" t="s">
        <v>680</v>
      </c>
      <c r="H794" s="732">
        <v>113453</v>
      </c>
      <c r="I794" s="732">
        <v>113453</v>
      </c>
      <c r="J794" s="732" t="s">
        <v>1363</v>
      </c>
      <c r="K794" s="732" t="s">
        <v>1364</v>
      </c>
      <c r="L794" s="735">
        <v>2124.7799999999997</v>
      </c>
      <c r="M794" s="735">
        <v>7</v>
      </c>
      <c r="N794" s="736">
        <v>14873.459999999997</v>
      </c>
    </row>
    <row r="795" spans="1:14" ht="14.45" customHeight="1" x14ac:dyDescent="0.2">
      <c r="A795" s="730" t="s">
        <v>575</v>
      </c>
      <c r="B795" s="731" t="s">
        <v>576</v>
      </c>
      <c r="C795" s="732" t="s">
        <v>619</v>
      </c>
      <c r="D795" s="733" t="s">
        <v>620</v>
      </c>
      <c r="E795" s="734">
        <v>50113013</v>
      </c>
      <c r="F795" s="733" t="s">
        <v>1292</v>
      </c>
      <c r="G795" s="732" t="s">
        <v>680</v>
      </c>
      <c r="H795" s="732">
        <v>126127</v>
      </c>
      <c r="I795" s="732">
        <v>26127</v>
      </c>
      <c r="J795" s="732" t="s">
        <v>1369</v>
      </c>
      <c r="K795" s="732" t="s">
        <v>1370</v>
      </c>
      <c r="L795" s="735">
        <v>2237.73</v>
      </c>
      <c r="M795" s="735">
        <v>21</v>
      </c>
      <c r="N795" s="736">
        <v>46992.33</v>
      </c>
    </row>
    <row r="796" spans="1:14" ht="14.45" customHeight="1" x14ac:dyDescent="0.2">
      <c r="A796" s="730" t="s">
        <v>575</v>
      </c>
      <c r="B796" s="731" t="s">
        <v>576</v>
      </c>
      <c r="C796" s="732" t="s">
        <v>619</v>
      </c>
      <c r="D796" s="733" t="s">
        <v>620</v>
      </c>
      <c r="E796" s="734">
        <v>50113013</v>
      </c>
      <c r="F796" s="733" t="s">
        <v>1292</v>
      </c>
      <c r="G796" s="732" t="s">
        <v>680</v>
      </c>
      <c r="H796" s="732">
        <v>166269</v>
      </c>
      <c r="I796" s="732">
        <v>166269</v>
      </c>
      <c r="J796" s="732" t="s">
        <v>1371</v>
      </c>
      <c r="K796" s="732" t="s">
        <v>1372</v>
      </c>
      <c r="L796" s="735">
        <v>52.88000000000001</v>
      </c>
      <c r="M796" s="735">
        <v>90</v>
      </c>
      <c r="N796" s="736">
        <v>4759.2000000000007</v>
      </c>
    </row>
    <row r="797" spans="1:14" ht="14.45" customHeight="1" x14ac:dyDescent="0.2">
      <c r="A797" s="730" t="s">
        <v>575</v>
      </c>
      <c r="B797" s="731" t="s">
        <v>576</v>
      </c>
      <c r="C797" s="732" t="s">
        <v>619</v>
      </c>
      <c r="D797" s="733" t="s">
        <v>620</v>
      </c>
      <c r="E797" s="734">
        <v>50113013</v>
      </c>
      <c r="F797" s="733" t="s">
        <v>1292</v>
      </c>
      <c r="G797" s="732" t="s">
        <v>680</v>
      </c>
      <c r="H797" s="732">
        <v>166265</v>
      </c>
      <c r="I797" s="732">
        <v>166265</v>
      </c>
      <c r="J797" s="732" t="s">
        <v>1373</v>
      </c>
      <c r="K797" s="732" t="s">
        <v>1374</v>
      </c>
      <c r="L797" s="735">
        <v>33.39</v>
      </c>
      <c r="M797" s="735">
        <v>10</v>
      </c>
      <c r="N797" s="736">
        <v>333.9</v>
      </c>
    </row>
    <row r="798" spans="1:14" ht="14.45" customHeight="1" x14ac:dyDescent="0.2">
      <c r="A798" s="730" t="s">
        <v>575</v>
      </c>
      <c r="B798" s="731" t="s">
        <v>576</v>
      </c>
      <c r="C798" s="732" t="s">
        <v>619</v>
      </c>
      <c r="D798" s="733" t="s">
        <v>620</v>
      </c>
      <c r="E798" s="734">
        <v>50113013</v>
      </c>
      <c r="F798" s="733" t="s">
        <v>1292</v>
      </c>
      <c r="G798" s="732" t="s">
        <v>680</v>
      </c>
      <c r="H798" s="732">
        <v>103708</v>
      </c>
      <c r="I798" s="732">
        <v>3708</v>
      </c>
      <c r="J798" s="732" t="s">
        <v>1377</v>
      </c>
      <c r="K798" s="732" t="s">
        <v>1378</v>
      </c>
      <c r="L798" s="735">
        <v>1134.8800000000001</v>
      </c>
      <c r="M798" s="735">
        <v>5</v>
      </c>
      <c r="N798" s="736">
        <v>5674.4000000000005</v>
      </c>
    </row>
    <row r="799" spans="1:14" ht="14.45" customHeight="1" x14ac:dyDescent="0.2">
      <c r="A799" s="730" t="s">
        <v>575</v>
      </c>
      <c r="B799" s="731" t="s">
        <v>576</v>
      </c>
      <c r="C799" s="732" t="s">
        <v>619</v>
      </c>
      <c r="D799" s="733" t="s">
        <v>620</v>
      </c>
      <c r="E799" s="734">
        <v>50113014</v>
      </c>
      <c r="F799" s="733" t="s">
        <v>1379</v>
      </c>
      <c r="G799" s="732" t="s">
        <v>680</v>
      </c>
      <c r="H799" s="732">
        <v>164407</v>
      </c>
      <c r="I799" s="732">
        <v>164407</v>
      </c>
      <c r="J799" s="732" t="s">
        <v>1384</v>
      </c>
      <c r="K799" s="732" t="s">
        <v>1385</v>
      </c>
      <c r="L799" s="735">
        <v>764.88999999999987</v>
      </c>
      <c r="M799" s="735">
        <v>0.5</v>
      </c>
      <c r="N799" s="736">
        <v>382.44499999999994</v>
      </c>
    </row>
    <row r="800" spans="1:14" ht="14.45" customHeight="1" x14ac:dyDescent="0.2">
      <c r="A800" s="730" t="s">
        <v>575</v>
      </c>
      <c r="B800" s="731" t="s">
        <v>576</v>
      </c>
      <c r="C800" s="732" t="s">
        <v>619</v>
      </c>
      <c r="D800" s="733" t="s">
        <v>620</v>
      </c>
      <c r="E800" s="734">
        <v>50113014</v>
      </c>
      <c r="F800" s="733" t="s">
        <v>1379</v>
      </c>
      <c r="G800" s="732" t="s">
        <v>680</v>
      </c>
      <c r="H800" s="732">
        <v>164401</v>
      </c>
      <c r="I800" s="732">
        <v>164401</v>
      </c>
      <c r="J800" s="732" t="s">
        <v>1384</v>
      </c>
      <c r="K800" s="732" t="s">
        <v>1386</v>
      </c>
      <c r="L800" s="735">
        <v>319.00000150890668</v>
      </c>
      <c r="M800" s="735">
        <v>38.5</v>
      </c>
      <c r="N800" s="736">
        <v>12281.500058092908</v>
      </c>
    </row>
    <row r="801" spans="1:14" ht="14.45" customHeight="1" x14ac:dyDescent="0.2">
      <c r="A801" s="730" t="s">
        <v>575</v>
      </c>
      <c r="B801" s="731" t="s">
        <v>576</v>
      </c>
      <c r="C801" s="732" t="s">
        <v>619</v>
      </c>
      <c r="D801" s="733" t="s">
        <v>620</v>
      </c>
      <c r="E801" s="734">
        <v>50113014</v>
      </c>
      <c r="F801" s="733" t="s">
        <v>1379</v>
      </c>
      <c r="G801" s="732" t="s">
        <v>662</v>
      </c>
      <c r="H801" s="732">
        <v>129428</v>
      </c>
      <c r="I801" s="732">
        <v>500720</v>
      </c>
      <c r="J801" s="732" t="s">
        <v>1387</v>
      </c>
      <c r="K801" s="732" t="s">
        <v>1388</v>
      </c>
      <c r="L801" s="735">
        <v>3630</v>
      </c>
      <c r="M801" s="735">
        <v>45</v>
      </c>
      <c r="N801" s="736">
        <v>163350</v>
      </c>
    </row>
    <row r="802" spans="1:14" ht="14.45" customHeight="1" x14ac:dyDescent="0.2">
      <c r="A802" s="730" t="s">
        <v>575</v>
      </c>
      <c r="B802" s="731" t="s">
        <v>576</v>
      </c>
      <c r="C802" s="732" t="s">
        <v>598</v>
      </c>
      <c r="D802" s="733" t="s">
        <v>599</v>
      </c>
      <c r="E802" s="734">
        <v>50113001</v>
      </c>
      <c r="F802" s="733" t="s">
        <v>661</v>
      </c>
      <c r="G802" s="732" t="s">
        <v>662</v>
      </c>
      <c r="H802" s="732">
        <v>100362</v>
      </c>
      <c r="I802" s="732">
        <v>362</v>
      </c>
      <c r="J802" s="732" t="s">
        <v>663</v>
      </c>
      <c r="K802" s="732" t="s">
        <v>664</v>
      </c>
      <c r="L802" s="735">
        <v>72.524347826086981</v>
      </c>
      <c r="M802" s="735">
        <v>46</v>
      </c>
      <c r="N802" s="736">
        <v>3336.1200000000008</v>
      </c>
    </row>
    <row r="803" spans="1:14" ht="14.45" customHeight="1" x14ac:dyDescent="0.2">
      <c r="A803" s="730" t="s">
        <v>575</v>
      </c>
      <c r="B803" s="731" t="s">
        <v>576</v>
      </c>
      <c r="C803" s="732" t="s">
        <v>598</v>
      </c>
      <c r="D803" s="733" t="s">
        <v>599</v>
      </c>
      <c r="E803" s="734">
        <v>50113001</v>
      </c>
      <c r="F803" s="733" t="s">
        <v>661</v>
      </c>
      <c r="G803" s="732" t="s">
        <v>662</v>
      </c>
      <c r="H803" s="732">
        <v>167547</v>
      </c>
      <c r="I803" s="732">
        <v>67547</v>
      </c>
      <c r="J803" s="732" t="s">
        <v>665</v>
      </c>
      <c r="K803" s="732" t="s">
        <v>666</v>
      </c>
      <c r="L803" s="735">
        <v>46.69157894736842</v>
      </c>
      <c r="M803" s="735">
        <v>76</v>
      </c>
      <c r="N803" s="736">
        <v>3548.56</v>
      </c>
    </row>
    <row r="804" spans="1:14" ht="14.45" customHeight="1" x14ac:dyDescent="0.2">
      <c r="A804" s="730" t="s">
        <v>575</v>
      </c>
      <c r="B804" s="731" t="s">
        <v>576</v>
      </c>
      <c r="C804" s="732" t="s">
        <v>598</v>
      </c>
      <c r="D804" s="733" t="s">
        <v>599</v>
      </c>
      <c r="E804" s="734">
        <v>50113001</v>
      </c>
      <c r="F804" s="733" t="s">
        <v>661</v>
      </c>
      <c r="G804" s="732" t="s">
        <v>662</v>
      </c>
      <c r="H804" s="732">
        <v>223855</v>
      </c>
      <c r="I804" s="732">
        <v>223855</v>
      </c>
      <c r="J804" s="732" t="s">
        <v>719</v>
      </c>
      <c r="K804" s="732" t="s">
        <v>720</v>
      </c>
      <c r="L804" s="735">
        <v>165</v>
      </c>
      <c r="M804" s="735">
        <v>7</v>
      </c>
      <c r="N804" s="736">
        <v>1155</v>
      </c>
    </row>
    <row r="805" spans="1:14" ht="14.45" customHeight="1" x14ac:dyDescent="0.2">
      <c r="A805" s="730" t="s">
        <v>575</v>
      </c>
      <c r="B805" s="731" t="s">
        <v>576</v>
      </c>
      <c r="C805" s="732" t="s">
        <v>598</v>
      </c>
      <c r="D805" s="733" t="s">
        <v>599</v>
      </c>
      <c r="E805" s="734">
        <v>50113001</v>
      </c>
      <c r="F805" s="733" t="s">
        <v>661</v>
      </c>
      <c r="G805" s="732" t="s">
        <v>662</v>
      </c>
      <c r="H805" s="732">
        <v>845369</v>
      </c>
      <c r="I805" s="732">
        <v>107987</v>
      </c>
      <c r="J805" s="732" t="s">
        <v>721</v>
      </c>
      <c r="K805" s="732" t="s">
        <v>722</v>
      </c>
      <c r="L805" s="735">
        <v>112.17</v>
      </c>
      <c r="M805" s="735">
        <v>26</v>
      </c>
      <c r="N805" s="736">
        <v>2916.42</v>
      </c>
    </row>
    <row r="806" spans="1:14" ht="14.45" customHeight="1" x14ac:dyDescent="0.2">
      <c r="A806" s="730" t="s">
        <v>575</v>
      </c>
      <c r="B806" s="731" t="s">
        <v>576</v>
      </c>
      <c r="C806" s="732" t="s">
        <v>598</v>
      </c>
      <c r="D806" s="733" t="s">
        <v>599</v>
      </c>
      <c r="E806" s="734">
        <v>50113001</v>
      </c>
      <c r="F806" s="733" t="s">
        <v>661</v>
      </c>
      <c r="G806" s="732" t="s">
        <v>662</v>
      </c>
      <c r="H806" s="732">
        <v>110555</v>
      </c>
      <c r="I806" s="732">
        <v>10555</v>
      </c>
      <c r="J806" s="732" t="s">
        <v>729</v>
      </c>
      <c r="K806" s="732" t="s">
        <v>731</v>
      </c>
      <c r="L806" s="735">
        <v>254.97999999999996</v>
      </c>
      <c r="M806" s="735">
        <v>2</v>
      </c>
      <c r="N806" s="736">
        <v>509.95999999999992</v>
      </c>
    </row>
    <row r="807" spans="1:14" ht="14.45" customHeight="1" x14ac:dyDescent="0.2">
      <c r="A807" s="730" t="s">
        <v>575</v>
      </c>
      <c r="B807" s="731" t="s">
        <v>576</v>
      </c>
      <c r="C807" s="732" t="s">
        <v>598</v>
      </c>
      <c r="D807" s="733" t="s">
        <v>599</v>
      </c>
      <c r="E807" s="734">
        <v>50113001</v>
      </c>
      <c r="F807" s="733" t="s">
        <v>661</v>
      </c>
      <c r="G807" s="732" t="s">
        <v>662</v>
      </c>
      <c r="H807" s="732">
        <v>173390</v>
      </c>
      <c r="I807" s="732">
        <v>173390</v>
      </c>
      <c r="J807" s="732" t="s">
        <v>1683</v>
      </c>
      <c r="K807" s="732" t="s">
        <v>1684</v>
      </c>
      <c r="L807" s="735">
        <v>411.94999999999987</v>
      </c>
      <c r="M807" s="735">
        <v>11.2</v>
      </c>
      <c r="N807" s="736">
        <v>4613.8399999999983</v>
      </c>
    </row>
    <row r="808" spans="1:14" ht="14.45" customHeight="1" x14ac:dyDescent="0.2">
      <c r="A808" s="730" t="s">
        <v>575</v>
      </c>
      <c r="B808" s="731" t="s">
        <v>576</v>
      </c>
      <c r="C808" s="732" t="s">
        <v>598</v>
      </c>
      <c r="D808" s="733" t="s">
        <v>599</v>
      </c>
      <c r="E808" s="734">
        <v>50113001</v>
      </c>
      <c r="F808" s="733" t="s">
        <v>661</v>
      </c>
      <c r="G808" s="732" t="s">
        <v>662</v>
      </c>
      <c r="H808" s="732">
        <v>187822</v>
      </c>
      <c r="I808" s="732">
        <v>87822</v>
      </c>
      <c r="J808" s="732" t="s">
        <v>738</v>
      </c>
      <c r="K808" s="732" t="s">
        <v>739</v>
      </c>
      <c r="L808" s="735">
        <v>1301.03</v>
      </c>
      <c r="M808" s="735">
        <v>3</v>
      </c>
      <c r="N808" s="736">
        <v>3903.09</v>
      </c>
    </row>
    <row r="809" spans="1:14" ht="14.45" customHeight="1" x14ac:dyDescent="0.2">
      <c r="A809" s="730" t="s">
        <v>575</v>
      </c>
      <c r="B809" s="731" t="s">
        <v>576</v>
      </c>
      <c r="C809" s="732" t="s">
        <v>598</v>
      </c>
      <c r="D809" s="733" t="s">
        <v>599</v>
      </c>
      <c r="E809" s="734">
        <v>50113001</v>
      </c>
      <c r="F809" s="733" t="s">
        <v>661</v>
      </c>
      <c r="G809" s="732" t="s">
        <v>662</v>
      </c>
      <c r="H809" s="732">
        <v>100392</v>
      </c>
      <c r="I809" s="732">
        <v>392</v>
      </c>
      <c r="J809" s="732" t="s">
        <v>1685</v>
      </c>
      <c r="K809" s="732" t="s">
        <v>1148</v>
      </c>
      <c r="L809" s="735">
        <v>57.634166666666651</v>
      </c>
      <c r="M809" s="735">
        <v>60</v>
      </c>
      <c r="N809" s="736">
        <v>3458.0499999999993</v>
      </c>
    </row>
    <row r="810" spans="1:14" ht="14.45" customHeight="1" x14ac:dyDescent="0.2">
      <c r="A810" s="730" t="s">
        <v>575</v>
      </c>
      <c r="B810" s="731" t="s">
        <v>576</v>
      </c>
      <c r="C810" s="732" t="s">
        <v>598</v>
      </c>
      <c r="D810" s="733" t="s">
        <v>599</v>
      </c>
      <c r="E810" s="734">
        <v>50113001</v>
      </c>
      <c r="F810" s="733" t="s">
        <v>661</v>
      </c>
      <c r="G810" s="732" t="s">
        <v>662</v>
      </c>
      <c r="H810" s="732">
        <v>100394</v>
      </c>
      <c r="I810" s="732">
        <v>394</v>
      </c>
      <c r="J810" s="732" t="s">
        <v>1686</v>
      </c>
      <c r="K810" s="732" t="s">
        <v>1687</v>
      </c>
      <c r="L810" s="735">
        <v>65.649999999999991</v>
      </c>
      <c r="M810" s="735">
        <v>3</v>
      </c>
      <c r="N810" s="736">
        <v>196.95</v>
      </c>
    </row>
    <row r="811" spans="1:14" ht="14.45" customHeight="1" x14ac:dyDescent="0.2">
      <c r="A811" s="730" t="s">
        <v>575</v>
      </c>
      <c r="B811" s="731" t="s">
        <v>576</v>
      </c>
      <c r="C811" s="732" t="s">
        <v>598</v>
      </c>
      <c r="D811" s="733" t="s">
        <v>599</v>
      </c>
      <c r="E811" s="734">
        <v>50113001</v>
      </c>
      <c r="F811" s="733" t="s">
        <v>661</v>
      </c>
      <c r="G811" s="732" t="s">
        <v>662</v>
      </c>
      <c r="H811" s="732">
        <v>205021</v>
      </c>
      <c r="I811" s="732">
        <v>205021</v>
      </c>
      <c r="J811" s="732" t="s">
        <v>1688</v>
      </c>
      <c r="K811" s="732" t="s">
        <v>1689</v>
      </c>
      <c r="L811" s="735">
        <v>352</v>
      </c>
      <c r="M811" s="735">
        <v>5</v>
      </c>
      <c r="N811" s="736">
        <v>1760</v>
      </c>
    </row>
    <row r="812" spans="1:14" ht="14.45" customHeight="1" x14ac:dyDescent="0.2">
      <c r="A812" s="730" t="s">
        <v>575</v>
      </c>
      <c r="B812" s="731" t="s">
        <v>576</v>
      </c>
      <c r="C812" s="732" t="s">
        <v>598</v>
      </c>
      <c r="D812" s="733" t="s">
        <v>599</v>
      </c>
      <c r="E812" s="734">
        <v>50113001</v>
      </c>
      <c r="F812" s="733" t="s">
        <v>661</v>
      </c>
      <c r="G812" s="732" t="s">
        <v>680</v>
      </c>
      <c r="H812" s="732">
        <v>231703</v>
      </c>
      <c r="I812" s="732">
        <v>231703</v>
      </c>
      <c r="J812" s="732" t="s">
        <v>752</v>
      </c>
      <c r="K812" s="732" t="s">
        <v>753</v>
      </c>
      <c r="L812" s="735">
        <v>88.34</v>
      </c>
      <c r="M812" s="735">
        <v>2</v>
      </c>
      <c r="N812" s="736">
        <v>176.68</v>
      </c>
    </row>
    <row r="813" spans="1:14" ht="14.45" customHeight="1" x14ac:dyDescent="0.2">
      <c r="A813" s="730" t="s">
        <v>575</v>
      </c>
      <c r="B813" s="731" t="s">
        <v>576</v>
      </c>
      <c r="C813" s="732" t="s">
        <v>598</v>
      </c>
      <c r="D813" s="733" t="s">
        <v>599</v>
      </c>
      <c r="E813" s="734">
        <v>50113001</v>
      </c>
      <c r="F813" s="733" t="s">
        <v>661</v>
      </c>
      <c r="G813" s="732" t="s">
        <v>662</v>
      </c>
      <c r="H813" s="732">
        <v>231857</v>
      </c>
      <c r="I813" s="732">
        <v>231857</v>
      </c>
      <c r="J813" s="732" t="s">
        <v>1690</v>
      </c>
      <c r="K813" s="732" t="s">
        <v>1691</v>
      </c>
      <c r="L813" s="735">
        <v>189.53</v>
      </c>
      <c r="M813" s="735">
        <v>2</v>
      </c>
      <c r="N813" s="736">
        <v>379.06</v>
      </c>
    </row>
    <row r="814" spans="1:14" ht="14.45" customHeight="1" x14ac:dyDescent="0.2">
      <c r="A814" s="730" t="s">
        <v>575</v>
      </c>
      <c r="B814" s="731" t="s">
        <v>576</v>
      </c>
      <c r="C814" s="732" t="s">
        <v>598</v>
      </c>
      <c r="D814" s="733" t="s">
        <v>599</v>
      </c>
      <c r="E814" s="734">
        <v>50113001</v>
      </c>
      <c r="F814" s="733" t="s">
        <v>661</v>
      </c>
      <c r="G814" s="732" t="s">
        <v>662</v>
      </c>
      <c r="H814" s="732">
        <v>847180</v>
      </c>
      <c r="I814" s="732">
        <v>500225</v>
      </c>
      <c r="J814" s="732" t="s">
        <v>1692</v>
      </c>
      <c r="K814" s="732" t="s">
        <v>329</v>
      </c>
      <c r="L814" s="735">
        <v>24510.977500000001</v>
      </c>
      <c r="M814" s="735">
        <v>4</v>
      </c>
      <c r="N814" s="736">
        <v>98043.91</v>
      </c>
    </row>
    <row r="815" spans="1:14" ht="14.45" customHeight="1" x14ac:dyDescent="0.2">
      <c r="A815" s="730" t="s">
        <v>575</v>
      </c>
      <c r="B815" s="731" t="s">
        <v>576</v>
      </c>
      <c r="C815" s="732" t="s">
        <v>598</v>
      </c>
      <c r="D815" s="733" t="s">
        <v>599</v>
      </c>
      <c r="E815" s="734">
        <v>50113001</v>
      </c>
      <c r="F815" s="733" t="s">
        <v>661</v>
      </c>
      <c r="G815" s="732" t="s">
        <v>662</v>
      </c>
      <c r="H815" s="732">
        <v>139968</v>
      </c>
      <c r="I815" s="732">
        <v>139968</v>
      </c>
      <c r="J815" s="732" t="s">
        <v>667</v>
      </c>
      <c r="K815" s="732" t="s">
        <v>668</v>
      </c>
      <c r="L815" s="735">
        <v>69.549999999999983</v>
      </c>
      <c r="M815" s="735">
        <v>5</v>
      </c>
      <c r="N815" s="736">
        <v>347.74999999999989</v>
      </c>
    </row>
    <row r="816" spans="1:14" ht="14.45" customHeight="1" x14ac:dyDescent="0.2">
      <c r="A816" s="730" t="s">
        <v>575</v>
      </c>
      <c r="B816" s="731" t="s">
        <v>576</v>
      </c>
      <c r="C816" s="732" t="s">
        <v>598</v>
      </c>
      <c r="D816" s="733" t="s">
        <v>599</v>
      </c>
      <c r="E816" s="734">
        <v>50113001</v>
      </c>
      <c r="F816" s="733" t="s">
        <v>661</v>
      </c>
      <c r="G816" s="732" t="s">
        <v>662</v>
      </c>
      <c r="H816" s="732">
        <v>100409</v>
      </c>
      <c r="I816" s="732">
        <v>409</v>
      </c>
      <c r="J816" s="732" t="s">
        <v>771</v>
      </c>
      <c r="K816" s="732" t="s">
        <v>684</v>
      </c>
      <c r="L816" s="735">
        <v>79.67</v>
      </c>
      <c r="M816" s="735">
        <v>6</v>
      </c>
      <c r="N816" s="736">
        <v>478.02</v>
      </c>
    </row>
    <row r="817" spans="1:14" ht="14.45" customHeight="1" x14ac:dyDescent="0.2">
      <c r="A817" s="730" t="s">
        <v>575</v>
      </c>
      <c r="B817" s="731" t="s">
        <v>576</v>
      </c>
      <c r="C817" s="732" t="s">
        <v>598</v>
      </c>
      <c r="D817" s="733" t="s">
        <v>599</v>
      </c>
      <c r="E817" s="734">
        <v>50113001</v>
      </c>
      <c r="F817" s="733" t="s">
        <v>661</v>
      </c>
      <c r="G817" s="732" t="s">
        <v>662</v>
      </c>
      <c r="H817" s="732">
        <v>187814</v>
      </c>
      <c r="I817" s="732">
        <v>87814</v>
      </c>
      <c r="J817" s="732" t="s">
        <v>669</v>
      </c>
      <c r="K817" s="732" t="s">
        <v>670</v>
      </c>
      <c r="L817" s="735">
        <v>535.03</v>
      </c>
      <c r="M817" s="735">
        <v>5</v>
      </c>
      <c r="N817" s="736">
        <v>2675.1499999999996</v>
      </c>
    </row>
    <row r="818" spans="1:14" ht="14.45" customHeight="1" x14ac:dyDescent="0.2">
      <c r="A818" s="730" t="s">
        <v>575</v>
      </c>
      <c r="B818" s="731" t="s">
        <v>576</v>
      </c>
      <c r="C818" s="732" t="s">
        <v>598</v>
      </c>
      <c r="D818" s="733" t="s">
        <v>599</v>
      </c>
      <c r="E818" s="734">
        <v>50113001</v>
      </c>
      <c r="F818" s="733" t="s">
        <v>661</v>
      </c>
      <c r="G818" s="732" t="s">
        <v>680</v>
      </c>
      <c r="H818" s="732">
        <v>848765</v>
      </c>
      <c r="I818" s="732">
        <v>107938</v>
      </c>
      <c r="J818" s="732" t="s">
        <v>818</v>
      </c>
      <c r="K818" s="732" t="s">
        <v>819</v>
      </c>
      <c r="L818" s="735">
        <v>128.95500000000001</v>
      </c>
      <c r="M818" s="735">
        <v>2</v>
      </c>
      <c r="N818" s="736">
        <v>257.91000000000003</v>
      </c>
    </row>
    <row r="819" spans="1:14" ht="14.45" customHeight="1" x14ac:dyDescent="0.2">
      <c r="A819" s="730" t="s">
        <v>575</v>
      </c>
      <c r="B819" s="731" t="s">
        <v>576</v>
      </c>
      <c r="C819" s="732" t="s">
        <v>598</v>
      </c>
      <c r="D819" s="733" t="s">
        <v>599</v>
      </c>
      <c r="E819" s="734">
        <v>50113001</v>
      </c>
      <c r="F819" s="733" t="s">
        <v>661</v>
      </c>
      <c r="G819" s="732" t="s">
        <v>662</v>
      </c>
      <c r="H819" s="732">
        <v>193105</v>
      </c>
      <c r="I819" s="732">
        <v>93105</v>
      </c>
      <c r="J819" s="732" t="s">
        <v>822</v>
      </c>
      <c r="K819" s="732" t="s">
        <v>1449</v>
      </c>
      <c r="L819" s="735">
        <v>208.33</v>
      </c>
      <c r="M819" s="735">
        <v>11</v>
      </c>
      <c r="N819" s="736">
        <v>2291.63</v>
      </c>
    </row>
    <row r="820" spans="1:14" ht="14.45" customHeight="1" x14ac:dyDescent="0.2">
      <c r="A820" s="730" t="s">
        <v>575</v>
      </c>
      <c r="B820" s="731" t="s">
        <v>576</v>
      </c>
      <c r="C820" s="732" t="s">
        <v>598</v>
      </c>
      <c r="D820" s="733" t="s">
        <v>599</v>
      </c>
      <c r="E820" s="734">
        <v>50113001</v>
      </c>
      <c r="F820" s="733" t="s">
        <v>661</v>
      </c>
      <c r="G820" s="732" t="s">
        <v>662</v>
      </c>
      <c r="H820" s="732">
        <v>184090</v>
      </c>
      <c r="I820" s="732">
        <v>84090</v>
      </c>
      <c r="J820" s="732" t="s">
        <v>673</v>
      </c>
      <c r="K820" s="732" t="s">
        <v>674</v>
      </c>
      <c r="L820" s="735">
        <v>59.505641025641033</v>
      </c>
      <c r="M820" s="735">
        <v>78</v>
      </c>
      <c r="N820" s="736">
        <v>4641.4400000000005</v>
      </c>
    </row>
    <row r="821" spans="1:14" ht="14.45" customHeight="1" x14ac:dyDescent="0.2">
      <c r="A821" s="730" t="s">
        <v>575</v>
      </c>
      <c r="B821" s="731" t="s">
        <v>576</v>
      </c>
      <c r="C821" s="732" t="s">
        <v>598</v>
      </c>
      <c r="D821" s="733" t="s">
        <v>599</v>
      </c>
      <c r="E821" s="734">
        <v>50113001</v>
      </c>
      <c r="F821" s="733" t="s">
        <v>661</v>
      </c>
      <c r="G821" s="732" t="s">
        <v>662</v>
      </c>
      <c r="H821" s="732">
        <v>104071</v>
      </c>
      <c r="I821" s="732">
        <v>4071</v>
      </c>
      <c r="J821" s="732" t="s">
        <v>849</v>
      </c>
      <c r="K821" s="732" t="s">
        <v>850</v>
      </c>
      <c r="L821" s="735">
        <v>223.346</v>
      </c>
      <c r="M821" s="735">
        <v>5</v>
      </c>
      <c r="N821" s="736">
        <v>1116.73</v>
      </c>
    </row>
    <row r="822" spans="1:14" ht="14.45" customHeight="1" x14ac:dyDescent="0.2">
      <c r="A822" s="730" t="s">
        <v>575</v>
      </c>
      <c r="B822" s="731" t="s">
        <v>576</v>
      </c>
      <c r="C822" s="732" t="s">
        <v>598</v>
      </c>
      <c r="D822" s="733" t="s">
        <v>599</v>
      </c>
      <c r="E822" s="734">
        <v>50113001</v>
      </c>
      <c r="F822" s="733" t="s">
        <v>661</v>
      </c>
      <c r="G822" s="732" t="s">
        <v>662</v>
      </c>
      <c r="H822" s="732">
        <v>154539</v>
      </c>
      <c r="I822" s="732">
        <v>54539</v>
      </c>
      <c r="J822" s="732" t="s">
        <v>853</v>
      </c>
      <c r="K822" s="732" t="s">
        <v>854</v>
      </c>
      <c r="L822" s="735">
        <v>60.148333333333341</v>
      </c>
      <c r="M822" s="735">
        <v>24</v>
      </c>
      <c r="N822" s="736">
        <v>1443.5600000000002</v>
      </c>
    </row>
    <row r="823" spans="1:14" ht="14.45" customHeight="1" x14ac:dyDescent="0.2">
      <c r="A823" s="730" t="s">
        <v>575</v>
      </c>
      <c r="B823" s="731" t="s">
        <v>576</v>
      </c>
      <c r="C823" s="732" t="s">
        <v>598</v>
      </c>
      <c r="D823" s="733" t="s">
        <v>599</v>
      </c>
      <c r="E823" s="734">
        <v>50113001</v>
      </c>
      <c r="F823" s="733" t="s">
        <v>661</v>
      </c>
      <c r="G823" s="732" t="s">
        <v>662</v>
      </c>
      <c r="H823" s="732">
        <v>23987</v>
      </c>
      <c r="I823" s="732">
        <v>23987</v>
      </c>
      <c r="J823" s="732" t="s">
        <v>1693</v>
      </c>
      <c r="K823" s="732" t="s">
        <v>1694</v>
      </c>
      <c r="L823" s="735">
        <v>168.94200000000004</v>
      </c>
      <c r="M823" s="735">
        <v>15</v>
      </c>
      <c r="N823" s="736">
        <v>2534.1300000000006</v>
      </c>
    </row>
    <row r="824" spans="1:14" ht="14.45" customHeight="1" x14ac:dyDescent="0.2">
      <c r="A824" s="730" t="s">
        <v>575</v>
      </c>
      <c r="B824" s="731" t="s">
        <v>576</v>
      </c>
      <c r="C824" s="732" t="s">
        <v>598</v>
      </c>
      <c r="D824" s="733" t="s">
        <v>599</v>
      </c>
      <c r="E824" s="734">
        <v>50113001</v>
      </c>
      <c r="F824" s="733" t="s">
        <v>661</v>
      </c>
      <c r="G824" s="732" t="s">
        <v>662</v>
      </c>
      <c r="H824" s="732">
        <v>215474</v>
      </c>
      <c r="I824" s="732">
        <v>215474</v>
      </c>
      <c r="J824" s="732" t="s">
        <v>860</v>
      </c>
      <c r="K824" s="732" t="s">
        <v>861</v>
      </c>
      <c r="L824" s="735">
        <v>531.38</v>
      </c>
      <c r="M824" s="735">
        <v>11</v>
      </c>
      <c r="N824" s="736">
        <v>5845.18</v>
      </c>
    </row>
    <row r="825" spans="1:14" ht="14.45" customHeight="1" x14ac:dyDescent="0.2">
      <c r="A825" s="730" t="s">
        <v>575</v>
      </c>
      <c r="B825" s="731" t="s">
        <v>576</v>
      </c>
      <c r="C825" s="732" t="s">
        <v>598</v>
      </c>
      <c r="D825" s="733" t="s">
        <v>599</v>
      </c>
      <c r="E825" s="734">
        <v>50113001</v>
      </c>
      <c r="F825" s="733" t="s">
        <v>661</v>
      </c>
      <c r="G825" s="732" t="s">
        <v>662</v>
      </c>
      <c r="H825" s="732">
        <v>447</v>
      </c>
      <c r="I825" s="732">
        <v>447</v>
      </c>
      <c r="J825" s="732" t="s">
        <v>1695</v>
      </c>
      <c r="K825" s="732" t="s">
        <v>1696</v>
      </c>
      <c r="L825" s="735">
        <v>178.61369863013704</v>
      </c>
      <c r="M825" s="735">
        <v>73</v>
      </c>
      <c r="N825" s="736">
        <v>13038.800000000005</v>
      </c>
    </row>
    <row r="826" spans="1:14" ht="14.45" customHeight="1" x14ac:dyDescent="0.2">
      <c r="A826" s="730" t="s">
        <v>575</v>
      </c>
      <c r="B826" s="731" t="s">
        <v>576</v>
      </c>
      <c r="C826" s="732" t="s">
        <v>598</v>
      </c>
      <c r="D826" s="733" t="s">
        <v>599</v>
      </c>
      <c r="E826" s="734">
        <v>50113001</v>
      </c>
      <c r="F826" s="733" t="s">
        <v>661</v>
      </c>
      <c r="G826" s="732" t="s">
        <v>662</v>
      </c>
      <c r="H826" s="732">
        <v>149990</v>
      </c>
      <c r="I826" s="732">
        <v>49990</v>
      </c>
      <c r="J826" s="732" t="s">
        <v>887</v>
      </c>
      <c r="K826" s="732" t="s">
        <v>888</v>
      </c>
      <c r="L826" s="735">
        <v>169.98999999999998</v>
      </c>
      <c r="M826" s="735">
        <v>9</v>
      </c>
      <c r="N826" s="736">
        <v>1529.9099999999999</v>
      </c>
    </row>
    <row r="827" spans="1:14" ht="14.45" customHeight="1" x14ac:dyDescent="0.2">
      <c r="A827" s="730" t="s">
        <v>575</v>
      </c>
      <c r="B827" s="731" t="s">
        <v>576</v>
      </c>
      <c r="C827" s="732" t="s">
        <v>598</v>
      </c>
      <c r="D827" s="733" t="s">
        <v>599</v>
      </c>
      <c r="E827" s="734">
        <v>50113001</v>
      </c>
      <c r="F827" s="733" t="s">
        <v>661</v>
      </c>
      <c r="G827" s="732" t="s">
        <v>680</v>
      </c>
      <c r="H827" s="732">
        <v>239807</v>
      </c>
      <c r="I827" s="732">
        <v>239807</v>
      </c>
      <c r="J827" s="732" t="s">
        <v>902</v>
      </c>
      <c r="K827" s="732" t="s">
        <v>903</v>
      </c>
      <c r="L827" s="735">
        <v>40.389999999999993</v>
      </c>
      <c r="M827" s="735">
        <v>6</v>
      </c>
      <c r="N827" s="736">
        <v>242.33999999999997</v>
      </c>
    </row>
    <row r="828" spans="1:14" ht="14.45" customHeight="1" x14ac:dyDescent="0.2">
      <c r="A828" s="730" t="s">
        <v>575</v>
      </c>
      <c r="B828" s="731" t="s">
        <v>576</v>
      </c>
      <c r="C828" s="732" t="s">
        <v>598</v>
      </c>
      <c r="D828" s="733" t="s">
        <v>599</v>
      </c>
      <c r="E828" s="734">
        <v>50113001</v>
      </c>
      <c r="F828" s="733" t="s">
        <v>661</v>
      </c>
      <c r="G828" s="732" t="s">
        <v>680</v>
      </c>
      <c r="H828" s="732">
        <v>214036</v>
      </c>
      <c r="I828" s="732">
        <v>214036</v>
      </c>
      <c r="J828" s="732" t="s">
        <v>902</v>
      </c>
      <c r="K828" s="732" t="s">
        <v>903</v>
      </c>
      <c r="L828" s="735">
        <v>40.35</v>
      </c>
      <c r="M828" s="735">
        <v>6</v>
      </c>
      <c r="N828" s="736">
        <v>242.1</v>
      </c>
    </row>
    <row r="829" spans="1:14" ht="14.45" customHeight="1" x14ac:dyDescent="0.2">
      <c r="A829" s="730" t="s">
        <v>575</v>
      </c>
      <c r="B829" s="731" t="s">
        <v>576</v>
      </c>
      <c r="C829" s="732" t="s">
        <v>598</v>
      </c>
      <c r="D829" s="733" t="s">
        <v>599</v>
      </c>
      <c r="E829" s="734">
        <v>50113001</v>
      </c>
      <c r="F829" s="733" t="s">
        <v>661</v>
      </c>
      <c r="G829" s="732" t="s">
        <v>662</v>
      </c>
      <c r="H829" s="732">
        <v>198864</v>
      </c>
      <c r="I829" s="732">
        <v>98864</v>
      </c>
      <c r="J829" s="732" t="s">
        <v>675</v>
      </c>
      <c r="K829" s="732" t="s">
        <v>676</v>
      </c>
      <c r="L829" s="735">
        <v>537.87</v>
      </c>
      <c r="M829" s="735">
        <v>1</v>
      </c>
      <c r="N829" s="736">
        <v>537.87</v>
      </c>
    </row>
    <row r="830" spans="1:14" ht="14.45" customHeight="1" x14ac:dyDescent="0.2">
      <c r="A830" s="730" t="s">
        <v>575</v>
      </c>
      <c r="B830" s="731" t="s">
        <v>576</v>
      </c>
      <c r="C830" s="732" t="s">
        <v>598</v>
      </c>
      <c r="D830" s="733" t="s">
        <v>599</v>
      </c>
      <c r="E830" s="734">
        <v>50113001</v>
      </c>
      <c r="F830" s="733" t="s">
        <v>661</v>
      </c>
      <c r="G830" s="732" t="s">
        <v>662</v>
      </c>
      <c r="H830" s="732">
        <v>198876</v>
      </c>
      <c r="I830" s="732">
        <v>98876</v>
      </c>
      <c r="J830" s="732" t="s">
        <v>675</v>
      </c>
      <c r="K830" s="732" t="s">
        <v>907</v>
      </c>
      <c r="L830" s="735">
        <v>255.19999999999996</v>
      </c>
      <c r="M830" s="735">
        <v>14</v>
      </c>
      <c r="N830" s="736">
        <v>3572.7999999999993</v>
      </c>
    </row>
    <row r="831" spans="1:14" ht="14.45" customHeight="1" x14ac:dyDescent="0.2">
      <c r="A831" s="730" t="s">
        <v>575</v>
      </c>
      <c r="B831" s="731" t="s">
        <v>576</v>
      </c>
      <c r="C831" s="732" t="s">
        <v>598</v>
      </c>
      <c r="D831" s="733" t="s">
        <v>599</v>
      </c>
      <c r="E831" s="734">
        <v>50113001</v>
      </c>
      <c r="F831" s="733" t="s">
        <v>661</v>
      </c>
      <c r="G831" s="732" t="s">
        <v>662</v>
      </c>
      <c r="H831" s="732">
        <v>165633</v>
      </c>
      <c r="I831" s="732">
        <v>165751</v>
      </c>
      <c r="J831" s="732" t="s">
        <v>908</v>
      </c>
      <c r="K831" s="732" t="s">
        <v>909</v>
      </c>
      <c r="L831" s="735">
        <v>3951.64</v>
      </c>
      <c r="M831" s="735">
        <v>7</v>
      </c>
      <c r="N831" s="736">
        <v>27661.48</v>
      </c>
    </row>
    <row r="832" spans="1:14" ht="14.45" customHeight="1" x14ac:dyDescent="0.2">
      <c r="A832" s="730" t="s">
        <v>575</v>
      </c>
      <c r="B832" s="731" t="s">
        <v>576</v>
      </c>
      <c r="C832" s="732" t="s">
        <v>598</v>
      </c>
      <c r="D832" s="733" t="s">
        <v>599</v>
      </c>
      <c r="E832" s="734">
        <v>50113001</v>
      </c>
      <c r="F832" s="733" t="s">
        <v>661</v>
      </c>
      <c r="G832" s="732" t="s">
        <v>662</v>
      </c>
      <c r="H832" s="732">
        <v>193746</v>
      </c>
      <c r="I832" s="732">
        <v>93746</v>
      </c>
      <c r="J832" s="732" t="s">
        <v>931</v>
      </c>
      <c r="K832" s="732" t="s">
        <v>932</v>
      </c>
      <c r="L832" s="735">
        <v>366.22</v>
      </c>
      <c r="M832" s="735">
        <v>11</v>
      </c>
      <c r="N832" s="736">
        <v>4028.42</v>
      </c>
    </row>
    <row r="833" spans="1:14" ht="14.45" customHeight="1" x14ac:dyDescent="0.2">
      <c r="A833" s="730" t="s">
        <v>575</v>
      </c>
      <c r="B833" s="731" t="s">
        <v>576</v>
      </c>
      <c r="C833" s="732" t="s">
        <v>598</v>
      </c>
      <c r="D833" s="733" t="s">
        <v>599</v>
      </c>
      <c r="E833" s="734">
        <v>50113001</v>
      </c>
      <c r="F833" s="733" t="s">
        <v>661</v>
      </c>
      <c r="G833" s="732" t="s">
        <v>662</v>
      </c>
      <c r="H833" s="732">
        <v>216572</v>
      </c>
      <c r="I833" s="732">
        <v>216572</v>
      </c>
      <c r="J833" s="732" t="s">
        <v>937</v>
      </c>
      <c r="K833" s="732" t="s">
        <v>938</v>
      </c>
      <c r="L833" s="735">
        <v>36.439478001172972</v>
      </c>
      <c r="M833" s="735">
        <v>36</v>
      </c>
      <c r="N833" s="736">
        <v>1311.821208042227</v>
      </c>
    </row>
    <row r="834" spans="1:14" ht="14.45" customHeight="1" x14ac:dyDescent="0.2">
      <c r="A834" s="730" t="s">
        <v>575</v>
      </c>
      <c r="B834" s="731" t="s">
        <v>576</v>
      </c>
      <c r="C834" s="732" t="s">
        <v>598</v>
      </c>
      <c r="D834" s="733" t="s">
        <v>599</v>
      </c>
      <c r="E834" s="734">
        <v>50113001</v>
      </c>
      <c r="F834" s="733" t="s">
        <v>661</v>
      </c>
      <c r="G834" s="732" t="s">
        <v>662</v>
      </c>
      <c r="H834" s="732">
        <v>241678</v>
      </c>
      <c r="I834" s="732">
        <v>241678</v>
      </c>
      <c r="J834" s="732" t="s">
        <v>941</v>
      </c>
      <c r="K834" s="732" t="s">
        <v>942</v>
      </c>
      <c r="L834" s="735">
        <v>93.942000000000007</v>
      </c>
      <c r="M834" s="735">
        <v>20</v>
      </c>
      <c r="N834" s="736">
        <v>1878.8400000000001</v>
      </c>
    </row>
    <row r="835" spans="1:14" ht="14.45" customHeight="1" x14ac:dyDescent="0.2">
      <c r="A835" s="730" t="s">
        <v>575</v>
      </c>
      <c r="B835" s="731" t="s">
        <v>576</v>
      </c>
      <c r="C835" s="732" t="s">
        <v>598</v>
      </c>
      <c r="D835" s="733" t="s">
        <v>599</v>
      </c>
      <c r="E835" s="734">
        <v>50113001</v>
      </c>
      <c r="F835" s="733" t="s">
        <v>661</v>
      </c>
      <c r="G835" s="732" t="s">
        <v>662</v>
      </c>
      <c r="H835" s="732">
        <v>235794</v>
      </c>
      <c r="I835" s="732">
        <v>235794</v>
      </c>
      <c r="J835" s="732" t="s">
        <v>1697</v>
      </c>
      <c r="K835" s="732" t="s">
        <v>942</v>
      </c>
      <c r="L835" s="735">
        <v>93.79</v>
      </c>
      <c r="M835" s="735">
        <v>3</v>
      </c>
      <c r="N835" s="736">
        <v>281.37</v>
      </c>
    </row>
    <row r="836" spans="1:14" ht="14.45" customHeight="1" x14ac:dyDescent="0.2">
      <c r="A836" s="730" t="s">
        <v>575</v>
      </c>
      <c r="B836" s="731" t="s">
        <v>576</v>
      </c>
      <c r="C836" s="732" t="s">
        <v>598</v>
      </c>
      <c r="D836" s="733" t="s">
        <v>599</v>
      </c>
      <c r="E836" s="734">
        <v>50113001</v>
      </c>
      <c r="F836" s="733" t="s">
        <v>661</v>
      </c>
      <c r="G836" s="732" t="s">
        <v>662</v>
      </c>
      <c r="H836" s="732">
        <v>842703</v>
      </c>
      <c r="I836" s="732">
        <v>0</v>
      </c>
      <c r="J836" s="732" t="s">
        <v>1698</v>
      </c>
      <c r="K836" s="732" t="s">
        <v>329</v>
      </c>
      <c r="L836" s="735">
        <v>58.500454545454531</v>
      </c>
      <c r="M836" s="735">
        <v>66</v>
      </c>
      <c r="N836" s="736">
        <v>3861.0299999999988</v>
      </c>
    </row>
    <row r="837" spans="1:14" ht="14.45" customHeight="1" x14ac:dyDescent="0.2">
      <c r="A837" s="730" t="s">
        <v>575</v>
      </c>
      <c r="B837" s="731" t="s">
        <v>576</v>
      </c>
      <c r="C837" s="732" t="s">
        <v>598</v>
      </c>
      <c r="D837" s="733" t="s">
        <v>599</v>
      </c>
      <c r="E837" s="734">
        <v>50113001</v>
      </c>
      <c r="F837" s="733" t="s">
        <v>661</v>
      </c>
      <c r="G837" s="732" t="s">
        <v>662</v>
      </c>
      <c r="H837" s="732">
        <v>51367</v>
      </c>
      <c r="I837" s="732">
        <v>51367</v>
      </c>
      <c r="J837" s="732" t="s">
        <v>1699</v>
      </c>
      <c r="K837" s="732" t="s">
        <v>1700</v>
      </c>
      <c r="L837" s="735">
        <v>92.949999999999989</v>
      </c>
      <c r="M837" s="735">
        <v>26</v>
      </c>
      <c r="N837" s="736">
        <v>2416.6999999999998</v>
      </c>
    </row>
    <row r="838" spans="1:14" ht="14.45" customHeight="1" x14ac:dyDescent="0.2">
      <c r="A838" s="730" t="s">
        <v>575</v>
      </c>
      <c r="B838" s="731" t="s">
        <v>576</v>
      </c>
      <c r="C838" s="732" t="s">
        <v>598</v>
      </c>
      <c r="D838" s="733" t="s">
        <v>599</v>
      </c>
      <c r="E838" s="734">
        <v>50113001</v>
      </c>
      <c r="F838" s="733" t="s">
        <v>661</v>
      </c>
      <c r="G838" s="732" t="s">
        <v>662</v>
      </c>
      <c r="H838" s="732">
        <v>51366</v>
      </c>
      <c r="I838" s="732">
        <v>51366</v>
      </c>
      <c r="J838" s="732" t="s">
        <v>1699</v>
      </c>
      <c r="K838" s="732" t="s">
        <v>1701</v>
      </c>
      <c r="L838" s="735">
        <v>171.60000000000014</v>
      </c>
      <c r="M838" s="735">
        <v>62</v>
      </c>
      <c r="N838" s="736">
        <v>10639.200000000008</v>
      </c>
    </row>
    <row r="839" spans="1:14" ht="14.45" customHeight="1" x14ac:dyDescent="0.2">
      <c r="A839" s="730" t="s">
        <v>575</v>
      </c>
      <c r="B839" s="731" t="s">
        <v>576</v>
      </c>
      <c r="C839" s="732" t="s">
        <v>598</v>
      </c>
      <c r="D839" s="733" t="s">
        <v>599</v>
      </c>
      <c r="E839" s="734">
        <v>50113001</v>
      </c>
      <c r="F839" s="733" t="s">
        <v>661</v>
      </c>
      <c r="G839" s="732" t="s">
        <v>662</v>
      </c>
      <c r="H839" s="732">
        <v>208988</v>
      </c>
      <c r="I839" s="732">
        <v>208988</v>
      </c>
      <c r="J839" s="732" t="s">
        <v>950</v>
      </c>
      <c r="K839" s="732" t="s">
        <v>951</v>
      </c>
      <c r="L839" s="735">
        <v>555.16999999999996</v>
      </c>
      <c r="M839" s="735">
        <v>11</v>
      </c>
      <c r="N839" s="736">
        <v>6106.87</v>
      </c>
    </row>
    <row r="840" spans="1:14" ht="14.45" customHeight="1" x14ac:dyDescent="0.2">
      <c r="A840" s="730" t="s">
        <v>575</v>
      </c>
      <c r="B840" s="731" t="s">
        <v>576</v>
      </c>
      <c r="C840" s="732" t="s">
        <v>598</v>
      </c>
      <c r="D840" s="733" t="s">
        <v>599</v>
      </c>
      <c r="E840" s="734">
        <v>50113001</v>
      </c>
      <c r="F840" s="733" t="s">
        <v>661</v>
      </c>
      <c r="G840" s="732" t="s">
        <v>662</v>
      </c>
      <c r="H840" s="732">
        <v>208990</v>
      </c>
      <c r="I840" s="732">
        <v>208990</v>
      </c>
      <c r="J840" s="732" t="s">
        <v>952</v>
      </c>
      <c r="K840" s="732" t="s">
        <v>951</v>
      </c>
      <c r="L840" s="735">
        <v>668.47000359344383</v>
      </c>
      <c r="M840" s="735">
        <v>26</v>
      </c>
      <c r="N840" s="736">
        <v>17380.22009342954</v>
      </c>
    </row>
    <row r="841" spans="1:14" ht="14.45" customHeight="1" x14ac:dyDescent="0.2">
      <c r="A841" s="730" t="s">
        <v>575</v>
      </c>
      <c r="B841" s="731" t="s">
        <v>576</v>
      </c>
      <c r="C841" s="732" t="s">
        <v>598</v>
      </c>
      <c r="D841" s="733" t="s">
        <v>599</v>
      </c>
      <c r="E841" s="734">
        <v>50113001</v>
      </c>
      <c r="F841" s="733" t="s">
        <v>661</v>
      </c>
      <c r="G841" s="732" t="s">
        <v>662</v>
      </c>
      <c r="H841" s="732">
        <v>394712</v>
      </c>
      <c r="I841" s="732">
        <v>0</v>
      </c>
      <c r="J841" s="732" t="s">
        <v>967</v>
      </c>
      <c r="K841" s="732" t="s">
        <v>968</v>
      </c>
      <c r="L841" s="735">
        <v>28.75</v>
      </c>
      <c r="M841" s="735">
        <v>12</v>
      </c>
      <c r="N841" s="736">
        <v>345</v>
      </c>
    </row>
    <row r="842" spans="1:14" ht="14.45" customHeight="1" x14ac:dyDescent="0.2">
      <c r="A842" s="730" t="s">
        <v>575</v>
      </c>
      <c r="B842" s="731" t="s">
        <v>576</v>
      </c>
      <c r="C842" s="732" t="s">
        <v>598</v>
      </c>
      <c r="D842" s="733" t="s">
        <v>599</v>
      </c>
      <c r="E842" s="734">
        <v>50113001</v>
      </c>
      <c r="F842" s="733" t="s">
        <v>661</v>
      </c>
      <c r="G842" s="732" t="s">
        <v>662</v>
      </c>
      <c r="H842" s="732">
        <v>901148</v>
      </c>
      <c r="I842" s="732">
        <v>0</v>
      </c>
      <c r="J842" s="732" t="s">
        <v>1702</v>
      </c>
      <c r="K842" s="732" t="s">
        <v>1703</v>
      </c>
      <c r="L842" s="735">
        <v>115.61493981629181</v>
      </c>
      <c r="M842" s="735">
        <v>80</v>
      </c>
      <c r="N842" s="736">
        <v>9249.1951853033443</v>
      </c>
    </row>
    <row r="843" spans="1:14" ht="14.45" customHeight="1" x14ac:dyDescent="0.2">
      <c r="A843" s="730" t="s">
        <v>575</v>
      </c>
      <c r="B843" s="731" t="s">
        <v>576</v>
      </c>
      <c r="C843" s="732" t="s">
        <v>598</v>
      </c>
      <c r="D843" s="733" t="s">
        <v>599</v>
      </c>
      <c r="E843" s="734">
        <v>50113001</v>
      </c>
      <c r="F843" s="733" t="s">
        <v>661</v>
      </c>
      <c r="G843" s="732" t="s">
        <v>662</v>
      </c>
      <c r="H843" s="732">
        <v>134822</v>
      </c>
      <c r="I843" s="732">
        <v>134822</v>
      </c>
      <c r="J843" s="732" t="s">
        <v>1507</v>
      </c>
      <c r="K843" s="732" t="s">
        <v>1222</v>
      </c>
      <c r="L843" s="735">
        <v>207.56376344086027</v>
      </c>
      <c r="M843" s="735">
        <v>93</v>
      </c>
      <c r="N843" s="736">
        <v>19303.430000000004</v>
      </c>
    </row>
    <row r="844" spans="1:14" ht="14.45" customHeight="1" x14ac:dyDescent="0.2">
      <c r="A844" s="730" t="s">
        <v>575</v>
      </c>
      <c r="B844" s="731" t="s">
        <v>576</v>
      </c>
      <c r="C844" s="732" t="s">
        <v>598</v>
      </c>
      <c r="D844" s="733" t="s">
        <v>599</v>
      </c>
      <c r="E844" s="734">
        <v>50113001</v>
      </c>
      <c r="F844" s="733" t="s">
        <v>661</v>
      </c>
      <c r="G844" s="732" t="s">
        <v>662</v>
      </c>
      <c r="H844" s="732">
        <v>134821</v>
      </c>
      <c r="I844" s="732">
        <v>134821</v>
      </c>
      <c r="J844" s="732" t="s">
        <v>1704</v>
      </c>
      <c r="K844" s="732" t="s">
        <v>1705</v>
      </c>
      <c r="L844" s="735">
        <v>375.43722222222232</v>
      </c>
      <c r="M844" s="735">
        <v>108</v>
      </c>
      <c r="N844" s="736">
        <v>40547.220000000008</v>
      </c>
    </row>
    <row r="845" spans="1:14" ht="14.45" customHeight="1" x14ac:dyDescent="0.2">
      <c r="A845" s="730" t="s">
        <v>575</v>
      </c>
      <c r="B845" s="731" t="s">
        <v>576</v>
      </c>
      <c r="C845" s="732" t="s">
        <v>598</v>
      </c>
      <c r="D845" s="733" t="s">
        <v>599</v>
      </c>
      <c r="E845" s="734">
        <v>50113001</v>
      </c>
      <c r="F845" s="733" t="s">
        <v>661</v>
      </c>
      <c r="G845" s="732" t="s">
        <v>662</v>
      </c>
      <c r="H845" s="732">
        <v>134824</v>
      </c>
      <c r="I845" s="732">
        <v>134824</v>
      </c>
      <c r="J845" s="732" t="s">
        <v>985</v>
      </c>
      <c r="K845" s="732" t="s">
        <v>986</v>
      </c>
      <c r="L845" s="735">
        <v>326.47260606060627</v>
      </c>
      <c r="M845" s="735">
        <v>165</v>
      </c>
      <c r="N845" s="736">
        <v>53867.980000000032</v>
      </c>
    </row>
    <row r="846" spans="1:14" ht="14.45" customHeight="1" x14ac:dyDescent="0.2">
      <c r="A846" s="730" t="s">
        <v>575</v>
      </c>
      <c r="B846" s="731" t="s">
        <v>576</v>
      </c>
      <c r="C846" s="732" t="s">
        <v>598</v>
      </c>
      <c r="D846" s="733" t="s">
        <v>599</v>
      </c>
      <c r="E846" s="734">
        <v>50113001</v>
      </c>
      <c r="F846" s="733" t="s">
        <v>661</v>
      </c>
      <c r="G846" s="732" t="s">
        <v>662</v>
      </c>
      <c r="H846" s="732">
        <v>107678</v>
      </c>
      <c r="I846" s="732">
        <v>107678</v>
      </c>
      <c r="J846" s="732" t="s">
        <v>991</v>
      </c>
      <c r="K846" s="732" t="s">
        <v>1706</v>
      </c>
      <c r="L846" s="735">
        <v>487.8060000000001</v>
      </c>
      <c r="M846" s="735">
        <v>2</v>
      </c>
      <c r="N846" s="736">
        <v>975.61200000000019</v>
      </c>
    </row>
    <row r="847" spans="1:14" ht="14.45" customHeight="1" x14ac:dyDescent="0.2">
      <c r="A847" s="730" t="s">
        <v>575</v>
      </c>
      <c r="B847" s="731" t="s">
        <v>576</v>
      </c>
      <c r="C847" s="732" t="s">
        <v>598</v>
      </c>
      <c r="D847" s="733" t="s">
        <v>599</v>
      </c>
      <c r="E847" s="734">
        <v>50113001</v>
      </c>
      <c r="F847" s="733" t="s">
        <v>661</v>
      </c>
      <c r="G847" s="732" t="s">
        <v>680</v>
      </c>
      <c r="H847" s="732">
        <v>197125</v>
      </c>
      <c r="I847" s="732">
        <v>197125</v>
      </c>
      <c r="J847" s="732" t="s">
        <v>681</v>
      </c>
      <c r="K847" s="732" t="s">
        <v>682</v>
      </c>
      <c r="L847" s="735">
        <v>143.06396341463415</v>
      </c>
      <c r="M847" s="735">
        <v>164</v>
      </c>
      <c r="N847" s="736">
        <v>23462.489999999998</v>
      </c>
    </row>
    <row r="848" spans="1:14" ht="14.45" customHeight="1" x14ac:dyDescent="0.2">
      <c r="A848" s="730" t="s">
        <v>575</v>
      </c>
      <c r="B848" s="731" t="s">
        <v>576</v>
      </c>
      <c r="C848" s="732" t="s">
        <v>598</v>
      </c>
      <c r="D848" s="733" t="s">
        <v>599</v>
      </c>
      <c r="E848" s="734">
        <v>50113001</v>
      </c>
      <c r="F848" s="733" t="s">
        <v>661</v>
      </c>
      <c r="G848" s="732" t="s">
        <v>662</v>
      </c>
      <c r="H848" s="732">
        <v>185812</v>
      </c>
      <c r="I848" s="732">
        <v>85812</v>
      </c>
      <c r="J848" s="732" t="s">
        <v>1707</v>
      </c>
      <c r="K848" s="732" t="s">
        <v>1708</v>
      </c>
      <c r="L848" s="735">
        <v>44.746666666666663</v>
      </c>
      <c r="M848" s="735">
        <v>6</v>
      </c>
      <c r="N848" s="736">
        <v>268.47999999999996</v>
      </c>
    </row>
    <row r="849" spans="1:14" ht="14.45" customHeight="1" x14ac:dyDescent="0.2">
      <c r="A849" s="730" t="s">
        <v>575</v>
      </c>
      <c r="B849" s="731" t="s">
        <v>576</v>
      </c>
      <c r="C849" s="732" t="s">
        <v>598</v>
      </c>
      <c r="D849" s="733" t="s">
        <v>599</v>
      </c>
      <c r="E849" s="734">
        <v>50113001</v>
      </c>
      <c r="F849" s="733" t="s">
        <v>661</v>
      </c>
      <c r="G849" s="732" t="s">
        <v>662</v>
      </c>
      <c r="H849" s="732">
        <v>237329</v>
      </c>
      <c r="I849" s="732">
        <v>237329</v>
      </c>
      <c r="J849" s="732" t="s">
        <v>683</v>
      </c>
      <c r="K849" s="732" t="s">
        <v>684</v>
      </c>
      <c r="L849" s="735">
        <v>108.95666666666666</v>
      </c>
      <c r="M849" s="735">
        <v>6</v>
      </c>
      <c r="N849" s="736">
        <v>653.74</v>
      </c>
    </row>
    <row r="850" spans="1:14" ht="14.45" customHeight="1" x14ac:dyDescent="0.2">
      <c r="A850" s="730" t="s">
        <v>575</v>
      </c>
      <c r="B850" s="731" t="s">
        <v>576</v>
      </c>
      <c r="C850" s="732" t="s">
        <v>598</v>
      </c>
      <c r="D850" s="733" t="s">
        <v>599</v>
      </c>
      <c r="E850" s="734">
        <v>50113001</v>
      </c>
      <c r="F850" s="733" t="s">
        <v>661</v>
      </c>
      <c r="G850" s="732" t="s">
        <v>662</v>
      </c>
      <c r="H850" s="732">
        <v>225890</v>
      </c>
      <c r="I850" s="732">
        <v>225890</v>
      </c>
      <c r="J850" s="732" t="s">
        <v>1709</v>
      </c>
      <c r="K850" s="732" t="s">
        <v>1710</v>
      </c>
      <c r="L850" s="735">
        <v>599.51999999999987</v>
      </c>
      <c r="M850" s="735">
        <v>9</v>
      </c>
      <c r="N850" s="736">
        <v>5395.6799999999985</v>
      </c>
    </row>
    <row r="851" spans="1:14" ht="14.45" customHeight="1" x14ac:dyDescent="0.2">
      <c r="A851" s="730" t="s">
        <v>575</v>
      </c>
      <c r="B851" s="731" t="s">
        <v>576</v>
      </c>
      <c r="C851" s="732" t="s">
        <v>598</v>
      </c>
      <c r="D851" s="733" t="s">
        <v>599</v>
      </c>
      <c r="E851" s="734">
        <v>50113001</v>
      </c>
      <c r="F851" s="733" t="s">
        <v>661</v>
      </c>
      <c r="G851" s="732" t="s">
        <v>662</v>
      </c>
      <c r="H851" s="732">
        <v>225889</v>
      </c>
      <c r="I851" s="732">
        <v>225889</v>
      </c>
      <c r="J851" s="732" t="s">
        <v>1711</v>
      </c>
      <c r="K851" s="732" t="s">
        <v>1712</v>
      </c>
      <c r="L851" s="735">
        <v>599.27</v>
      </c>
      <c r="M851" s="735">
        <v>4</v>
      </c>
      <c r="N851" s="736">
        <v>2397.08</v>
      </c>
    </row>
    <row r="852" spans="1:14" ht="14.45" customHeight="1" x14ac:dyDescent="0.2">
      <c r="A852" s="730" t="s">
        <v>575</v>
      </c>
      <c r="B852" s="731" t="s">
        <v>576</v>
      </c>
      <c r="C852" s="732" t="s">
        <v>598</v>
      </c>
      <c r="D852" s="733" t="s">
        <v>599</v>
      </c>
      <c r="E852" s="734">
        <v>50113001</v>
      </c>
      <c r="F852" s="733" t="s">
        <v>661</v>
      </c>
      <c r="G852" s="732" t="s">
        <v>662</v>
      </c>
      <c r="H852" s="732">
        <v>100502</v>
      </c>
      <c r="I852" s="732">
        <v>502</v>
      </c>
      <c r="J852" s="732" t="s">
        <v>685</v>
      </c>
      <c r="K852" s="732" t="s">
        <v>686</v>
      </c>
      <c r="L852" s="735">
        <v>268.46647058823521</v>
      </c>
      <c r="M852" s="735">
        <v>34</v>
      </c>
      <c r="N852" s="736">
        <v>9127.8599999999969</v>
      </c>
    </row>
    <row r="853" spans="1:14" ht="14.45" customHeight="1" x14ac:dyDescent="0.2">
      <c r="A853" s="730" t="s">
        <v>575</v>
      </c>
      <c r="B853" s="731" t="s">
        <v>576</v>
      </c>
      <c r="C853" s="732" t="s">
        <v>598</v>
      </c>
      <c r="D853" s="733" t="s">
        <v>599</v>
      </c>
      <c r="E853" s="734">
        <v>50113001</v>
      </c>
      <c r="F853" s="733" t="s">
        <v>661</v>
      </c>
      <c r="G853" s="732" t="s">
        <v>680</v>
      </c>
      <c r="H853" s="732">
        <v>239963</v>
      </c>
      <c r="I853" s="732">
        <v>239963</v>
      </c>
      <c r="J853" s="732" t="s">
        <v>687</v>
      </c>
      <c r="K853" s="732" t="s">
        <v>688</v>
      </c>
      <c r="L853" s="735">
        <v>155.56200000000001</v>
      </c>
      <c r="M853" s="735">
        <v>13</v>
      </c>
      <c r="N853" s="736">
        <v>2022.306</v>
      </c>
    </row>
    <row r="854" spans="1:14" ht="14.45" customHeight="1" x14ac:dyDescent="0.2">
      <c r="A854" s="730" t="s">
        <v>575</v>
      </c>
      <c r="B854" s="731" t="s">
        <v>576</v>
      </c>
      <c r="C854" s="732" t="s">
        <v>598</v>
      </c>
      <c r="D854" s="733" t="s">
        <v>599</v>
      </c>
      <c r="E854" s="734">
        <v>50113001</v>
      </c>
      <c r="F854" s="733" t="s">
        <v>661</v>
      </c>
      <c r="G854" s="732" t="s">
        <v>680</v>
      </c>
      <c r="H854" s="732">
        <v>127737</v>
      </c>
      <c r="I854" s="732">
        <v>127737</v>
      </c>
      <c r="J854" s="732" t="s">
        <v>689</v>
      </c>
      <c r="K854" s="732" t="s">
        <v>691</v>
      </c>
      <c r="L854" s="735">
        <v>67.39</v>
      </c>
      <c r="M854" s="735">
        <v>11</v>
      </c>
      <c r="N854" s="736">
        <v>741.29</v>
      </c>
    </row>
    <row r="855" spans="1:14" ht="14.45" customHeight="1" x14ac:dyDescent="0.2">
      <c r="A855" s="730" t="s">
        <v>575</v>
      </c>
      <c r="B855" s="731" t="s">
        <v>576</v>
      </c>
      <c r="C855" s="732" t="s">
        <v>598</v>
      </c>
      <c r="D855" s="733" t="s">
        <v>599</v>
      </c>
      <c r="E855" s="734">
        <v>50113001</v>
      </c>
      <c r="F855" s="733" t="s">
        <v>661</v>
      </c>
      <c r="G855" s="732" t="s">
        <v>680</v>
      </c>
      <c r="H855" s="732">
        <v>239964</v>
      </c>
      <c r="I855" s="732">
        <v>239964</v>
      </c>
      <c r="J855" s="732" t="s">
        <v>689</v>
      </c>
      <c r="K855" s="732" t="s">
        <v>691</v>
      </c>
      <c r="L855" s="735">
        <v>236.78000000000003</v>
      </c>
      <c r="M855" s="735">
        <v>5</v>
      </c>
      <c r="N855" s="736">
        <v>1183.9000000000001</v>
      </c>
    </row>
    <row r="856" spans="1:14" ht="14.45" customHeight="1" x14ac:dyDescent="0.2">
      <c r="A856" s="730" t="s">
        <v>575</v>
      </c>
      <c r="B856" s="731" t="s">
        <v>576</v>
      </c>
      <c r="C856" s="732" t="s">
        <v>598</v>
      </c>
      <c r="D856" s="733" t="s">
        <v>599</v>
      </c>
      <c r="E856" s="734">
        <v>50113001</v>
      </c>
      <c r="F856" s="733" t="s">
        <v>661</v>
      </c>
      <c r="G856" s="732" t="s">
        <v>680</v>
      </c>
      <c r="H856" s="732">
        <v>127738</v>
      </c>
      <c r="I856" s="732">
        <v>127738</v>
      </c>
      <c r="J856" s="732" t="s">
        <v>689</v>
      </c>
      <c r="K856" s="732" t="s">
        <v>690</v>
      </c>
      <c r="L856" s="735">
        <v>466.68</v>
      </c>
      <c r="M856" s="735">
        <v>2</v>
      </c>
      <c r="N856" s="736">
        <v>933.36</v>
      </c>
    </row>
    <row r="857" spans="1:14" ht="14.45" customHeight="1" x14ac:dyDescent="0.2">
      <c r="A857" s="730" t="s">
        <v>575</v>
      </c>
      <c r="B857" s="731" t="s">
        <v>576</v>
      </c>
      <c r="C857" s="732" t="s">
        <v>598</v>
      </c>
      <c r="D857" s="733" t="s">
        <v>599</v>
      </c>
      <c r="E857" s="734">
        <v>50113001</v>
      </c>
      <c r="F857" s="733" t="s">
        <v>661</v>
      </c>
      <c r="G857" s="732" t="s">
        <v>662</v>
      </c>
      <c r="H857" s="732">
        <v>226004</v>
      </c>
      <c r="I857" s="732">
        <v>226004</v>
      </c>
      <c r="J857" s="732" t="s">
        <v>1713</v>
      </c>
      <c r="K857" s="732" t="s">
        <v>1714</v>
      </c>
      <c r="L857" s="735">
        <v>364.66999999999996</v>
      </c>
      <c r="M857" s="735">
        <v>10</v>
      </c>
      <c r="N857" s="736">
        <v>3646.7</v>
      </c>
    </row>
    <row r="858" spans="1:14" ht="14.45" customHeight="1" x14ac:dyDescent="0.2">
      <c r="A858" s="730" t="s">
        <v>575</v>
      </c>
      <c r="B858" s="731" t="s">
        <v>576</v>
      </c>
      <c r="C858" s="732" t="s">
        <v>598</v>
      </c>
      <c r="D858" s="733" t="s">
        <v>599</v>
      </c>
      <c r="E858" s="734">
        <v>50113001</v>
      </c>
      <c r="F858" s="733" t="s">
        <v>661</v>
      </c>
      <c r="G858" s="732" t="s">
        <v>662</v>
      </c>
      <c r="H858" s="732">
        <v>226005</v>
      </c>
      <c r="I858" s="732">
        <v>226005</v>
      </c>
      <c r="J858" s="732" t="s">
        <v>1715</v>
      </c>
      <c r="K858" s="732" t="s">
        <v>1716</v>
      </c>
      <c r="L858" s="735">
        <v>619.1099999999999</v>
      </c>
      <c r="M858" s="735">
        <v>13</v>
      </c>
      <c r="N858" s="736">
        <v>8048.4299999999994</v>
      </c>
    </row>
    <row r="859" spans="1:14" ht="14.45" customHeight="1" x14ac:dyDescent="0.2">
      <c r="A859" s="730" t="s">
        <v>575</v>
      </c>
      <c r="B859" s="731" t="s">
        <v>576</v>
      </c>
      <c r="C859" s="732" t="s">
        <v>598</v>
      </c>
      <c r="D859" s="733" t="s">
        <v>599</v>
      </c>
      <c r="E859" s="734">
        <v>50113001</v>
      </c>
      <c r="F859" s="733" t="s">
        <v>661</v>
      </c>
      <c r="G859" s="732" t="s">
        <v>662</v>
      </c>
      <c r="H859" s="732">
        <v>118656</v>
      </c>
      <c r="I859" s="732">
        <v>118656</v>
      </c>
      <c r="J859" s="732" t="s">
        <v>1717</v>
      </c>
      <c r="K859" s="732" t="s">
        <v>871</v>
      </c>
      <c r="L859" s="735">
        <v>662.54000000000008</v>
      </c>
      <c r="M859" s="735">
        <v>13</v>
      </c>
      <c r="N859" s="736">
        <v>8613.02</v>
      </c>
    </row>
    <row r="860" spans="1:14" ht="14.45" customHeight="1" x14ac:dyDescent="0.2">
      <c r="A860" s="730" t="s">
        <v>575</v>
      </c>
      <c r="B860" s="731" t="s">
        <v>576</v>
      </c>
      <c r="C860" s="732" t="s">
        <v>598</v>
      </c>
      <c r="D860" s="733" t="s">
        <v>599</v>
      </c>
      <c r="E860" s="734">
        <v>50113001</v>
      </c>
      <c r="F860" s="733" t="s">
        <v>661</v>
      </c>
      <c r="G860" s="732" t="s">
        <v>662</v>
      </c>
      <c r="H860" s="732">
        <v>194763</v>
      </c>
      <c r="I860" s="732">
        <v>94763</v>
      </c>
      <c r="J860" s="732" t="s">
        <v>1718</v>
      </c>
      <c r="K860" s="732" t="s">
        <v>1719</v>
      </c>
      <c r="L860" s="735">
        <v>212.52631578947373</v>
      </c>
      <c r="M860" s="735">
        <v>19</v>
      </c>
      <c r="N860" s="736">
        <v>4038.0000000000009</v>
      </c>
    </row>
    <row r="861" spans="1:14" ht="14.45" customHeight="1" x14ac:dyDescent="0.2">
      <c r="A861" s="730" t="s">
        <v>575</v>
      </c>
      <c r="B861" s="731" t="s">
        <v>576</v>
      </c>
      <c r="C861" s="732" t="s">
        <v>598</v>
      </c>
      <c r="D861" s="733" t="s">
        <v>599</v>
      </c>
      <c r="E861" s="734">
        <v>50113001</v>
      </c>
      <c r="F861" s="733" t="s">
        <v>661</v>
      </c>
      <c r="G861" s="732" t="s">
        <v>662</v>
      </c>
      <c r="H861" s="732">
        <v>109414</v>
      </c>
      <c r="I861" s="732">
        <v>119687</v>
      </c>
      <c r="J861" s="732" t="s">
        <v>1720</v>
      </c>
      <c r="K861" s="732" t="s">
        <v>1721</v>
      </c>
      <c r="L861" s="735">
        <v>66.110000000000014</v>
      </c>
      <c r="M861" s="735">
        <v>2</v>
      </c>
      <c r="N861" s="736">
        <v>132.22000000000003</v>
      </c>
    </row>
    <row r="862" spans="1:14" ht="14.45" customHeight="1" x14ac:dyDescent="0.2">
      <c r="A862" s="730" t="s">
        <v>575</v>
      </c>
      <c r="B862" s="731" t="s">
        <v>576</v>
      </c>
      <c r="C862" s="732" t="s">
        <v>598</v>
      </c>
      <c r="D862" s="733" t="s">
        <v>599</v>
      </c>
      <c r="E862" s="734">
        <v>50113001</v>
      </c>
      <c r="F862" s="733" t="s">
        <v>661</v>
      </c>
      <c r="G862" s="732" t="s">
        <v>662</v>
      </c>
      <c r="H862" s="732">
        <v>230353</v>
      </c>
      <c r="I862" s="732">
        <v>230353</v>
      </c>
      <c r="J862" s="732" t="s">
        <v>692</v>
      </c>
      <c r="K862" s="732" t="s">
        <v>693</v>
      </c>
      <c r="L862" s="735">
        <v>1675.5650000000001</v>
      </c>
      <c r="M862" s="735">
        <v>2</v>
      </c>
      <c r="N862" s="736">
        <v>3351.13</v>
      </c>
    </row>
    <row r="863" spans="1:14" ht="14.45" customHeight="1" x14ac:dyDescent="0.2">
      <c r="A863" s="730" t="s">
        <v>575</v>
      </c>
      <c r="B863" s="731" t="s">
        <v>576</v>
      </c>
      <c r="C863" s="732" t="s">
        <v>598</v>
      </c>
      <c r="D863" s="733" t="s">
        <v>599</v>
      </c>
      <c r="E863" s="734">
        <v>50113001</v>
      </c>
      <c r="F863" s="733" t="s">
        <v>661</v>
      </c>
      <c r="G863" s="732" t="s">
        <v>662</v>
      </c>
      <c r="H863" s="732">
        <v>226003</v>
      </c>
      <c r="I863" s="732">
        <v>226003</v>
      </c>
      <c r="J863" s="732" t="s">
        <v>1046</v>
      </c>
      <c r="K863" s="732" t="s">
        <v>1048</v>
      </c>
      <c r="L863" s="735">
        <v>226.68</v>
      </c>
      <c r="M863" s="735">
        <v>4</v>
      </c>
      <c r="N863" s="736">
        <v>906.72</v>
      </c>
    </row>
    <row r="864" spans="1:14" ht="14.45" customHeight="1" x14ac:dyDescent="0.2">
      <c r="A864" s="730" t="s">
        <v>575</v>
      </c>
      <c r="B864" s="731" t="s">
        <v>576</v>
      </c>
      <c r="C864" s="732" t="s">
        <v>598</v>
      </c>
      <c r="D864" s="733" t="s">
        <v>599</v>
      </c>
      <c r="E864" s="734">
        <v>50113001</v>
      </c>
      <c r="F864" s="733" t="s">
        <v>661</v>
      </c>
      <c r="G864" s="732" t="s">
        <v>662</v>
      </c>
      <c r="H864" s="732">
        <v>226002</v>
      </c>
      <c r="I864" s="732">
        <v>226002</v>
      </c>
      <c r="J864" s="732" t="s">
        <v>1046</v>
      </c>
      <c r="K864" s="732" t="s">
        <v>1047</v>
      </c>
      <c r="L864" s="735">
        <v>651.5</v>
      </c>
      <c r="M864" s="735">
        <v>11</v>
      </c>
      <c r="N864" s="736">
        <v>7166.5</v>
      </c>
    </row>
    <row r="865" spans="1:14" ht="14.45" customHeight="1" x14ac:dyDescent="0.2">
      <c r="A865" s="730" t="s">
        <v>575</v>
      </c>
      <c r="B865" s="731" t="s">
        <v>576</v>
      </c>
      <c r="C865" s="732" t="s">
        <v>598</v>
      </c>
      <c r="D865" s="733" t="s">
        <v>599</v>
      </c>
      <c r="E865" s="734">
        <v>50113001</v>
      </c>
      <c r="F865" s="733" t="s">
        <v>661</v>
      </c>
      <c r="G865" s="732" t="s">
        <v>680</v>
      </c>
      <c r="H865" s="732">
        <v>100536</v>
      </c>
      <c r="I865" s="732">
        <v>536</v>
      </c>
      <c r="J865" s="732" t="s">
        <v>694</v>
      </c>
      <c r="K865" s="732" t="s">
        <v>664</v>
      </c>
      <c r="L865" s="735">
        <v>49.319999999999993</v>
      </c>
      <c r="M865" s="735">
        <v>76</v>
      </c>
      <c r="N865" s="736">
        <v>3748.3199999999997</v>
      </c>
    </row>
    <row r="866" spans="1:14" ht="14.45" customHeight="1" x14ac:dyDescent="0.2">
      <c r="A866" s="730" t="s">
        <v>575</v>
      </c>
      <c r="B866" s="731" t="s">
        <v>576</v>
      </c>
      <c r="C866" s="732" t="s">
        <v>598</v>
      </c>
      <c r="D866" s="733" t="s">
        <v>599</v>
      </c>
      <c r="E866" s="734">
        <v>50113001</v>
      </c>
      <c r="F866" s="733" t="s">
        <v>661</v>
      </c>
      <c r="G866" s="732" t="s">
        <v>680</v>
      </c>
      <c r="H866" s="732">
        <v>107981</v>
      </c>
      <c r="I866" s="732">
        <v>7981</v>
      </c>
      <c r="J866" s="732" t="s">
        <v>695</v>
      </c>
      <c r="K866" s="732" t="s">
        <v>696</v>
      </c>
      <c r="L866" s="735">
        <v>43.326829268292677</v>
      </c>
      <c r="M866" s="735">
        <v>82</v>
      </c>
      <c r="N866" s="736">
        <v>3552.7999999999993</v>
      </c>
    </row>
    <row r="867" spans="1:14" ht="14.45" customHeight="1" x14ac:dyDescent="0.2">
      <c r="A867" s="730" t="s">
        <v>575</v>
      </c>
      <c r="B867" s="731" t="s">
        <v>576</v>
      </c>
      <c r="C867" s="732" t="s">
        <v>598</v>
      </c>
      <c r="D867" s="733" t="s">
        <v>599</v>
      </c>
      <c r="E867" s="734">
        <v>50113001</v>
      </c>
      <c r="F867" s="733" t="s">
        <v>661</v>
      </c>
      <c r="G867" s="732" t="s">
        <v>680</v>
      </c>
      <c r="H867" s="732">
        <v>187607</v>
      </c>
      <c r="I867" s="732">
        <v>187607</v>
      </c>
      <c r="J867" s="732" t="s">
        <v>1064</v>
      </c>
      <c r="K867" s="732" t="s">
        <v>1065</v>
      </c>
      <c r="L867" s="735">
        <v>273.89999889695747</v>
      </c>
      <c r="M867" s="735">
        <v>25</v>
      </c>
      <c r="N867" s="736">
        <v>6847.4999724239369</v>
      </c>
    </row>
    <row r="868" spans="1:14" ht="14.45" customHeight="1" x14ac:dyDescent="0.2">
      <c r="A868" s="730" t="s">
        <v>575</v>
      </c>
      <c r="B868" s="731" t="s">
        <v>576</v>
      </c>
      <c r="C868" s="732" t="s">
        <v>598</v>
      </c>
      <c r="D868" s="733" t="s">
        <v>599</v>
      </c>
      <c r="E868" s="734">
        <v>50113001</v>
      </c>
      <c r="F868" s="733" t="s">
        <v>661</v>
      </c>
      <c r="G868" s="732" t="s">
        <v>662</v>
      </c>
      <c r="H868" s="732">
        <v>100874</v>
      </c>
      <c r="I868" s="732">
        <v>874</v>
      </c>
      <c r="J868" s="732" t="s">
        <v>1067</v>
      </c>
      <c r="K868" s="732" t="s">
        <v>1068</v>
      </c>
      <c r="L868" s="735">
        <v>80.184948453608257</v>
      </c>
      <c r="M868" s="735">
        <v>97</v>
      </c>
      <c r="N868" s="736">
        <v>7777.9400000000005</v>
      </c>
    </row>
    <row r="869" spans="1:14" ht="14.45" customHeight="1" x14ac:dyDescent="0.2">
      <c r="A869" s="730" t="s">
        <v>575</v>
      </c>
      <c r="B869" s="731" t="s">
        <v>576</v>
      </c>
      <c r="C869" s="732" t="s">
        <v>598</v>
      </c>
      <c r="D869" s="733" t="s">
        <v>599</v>
      </c>
      <c r="E869" s="734">
        <v>50113001</v>
      </c>
      <c r="F869" s="733" t="s">
        <v>661</v>
      </c>
      <c r="G869" s="732" t="s">
        <v>329</v>
      </c>
      <c r="H869" s="732">
        <v>224053</v>
      </c>
      <c r="I869" s="732">
        <v>224053</v>
      </c>
      <c r="J869" s="732" t="s">
        <v>1076</v>
      </c>
      <c r="K869" s="732" t="s">
        <v>1077</v>
      </c>
      <c r="L869" s="735">
        <v>1437.57</v>
      </c>
      <c r="M869" s="735">
        <v>1</v>
      </c>
      <c r="N869" s="736">
        <v>1437.57</v>
      </c>
    </row>
    <row r="870" spans="1:14" ht="14.45" customHeight="1" x14ac:dyDescent="0.2">
      <c r="A870" s="730" t="s">
        <v>575</v>
      </c>
      <c r="B870" s="731" t="s">
        <v>576</v>
      </c>
      <c r="C870" s="732" t="s">
        <v>598</v>
      </c>
      <c r="D870" s="733" t="s">
        <v>599</v>
      </c>
      <c r="E870" s="734">
        <v>50113001</v>
      </c>
      <c r="F870" s="733" t="s">
        <v>661</v>
      </c>
      <c r="G870" s="732" t="s">
        <v>680</v>
      </c>
      <c r="H870" s="732">
        <v>157871</v>
      </c>
      <c r="I870" s="732">
        <v>157871</v>
      </c>
      <c r="J870" s="732" t="s">
        <v>1722</v>
      </c>
      <c r="K870" s="732" t="s">
        <v>1723</v>
      </c>
      <c r="L870" s="735">
        <v>173.8</v>
      </c>
      <c r="M870" s="735">
        <v>1</v>
      </c>
      <c r="N870" s="736">
        <v>173.8</v>
      </c>
    </row>
    <row r="871" spans="1:14" ht="14.45" customHeight="1" x14ac:dyDescent="0.2">
      <c r="A871" s="730" t="s">
        <v>575</v>
      </c>
      <c r="B871" s="731" t="s">
        <v>576</v>
      </c>
      <c r="C871" s="732" t="s">
        <v>598</v>
      </c>
      <c r="D871" s="733" t="s">
        <v>599</v>
      </c>
      <c r="E871" s="734">
        <v>50113001</v>
      </c>
      <c r="F871" s="733" t="s">
        <v>661</v>
      </c>
      <c r="G871" s="732" t="s">
        <v>680</v>
      </c>
      <c r="H871" s="732">
        <v>850729</v>
      </c>
      <c r="I871" s="732">
        <v>157875</v>
      </c>
      <c r="J871" s="732" t="s">
        <v>1078</v>
      </c>
      <c r="K871" s="732" t="s">
        <v>1079</v>
      </c>
      <c r="L871" s="735">
        <v>153.99999815162892</v>
      </c>
      <c r="M871" s="735">
        <v>3</v>
      </c>
      <c r="N871" s="736">
        <v>461.99999445488675</v>
      </c>
    </row>
    <row r="872" spans="1:14" ht="14.45" customHeight="1" x14ac:dyDescent="0.2">
      <c r="A872" s="730" t="s">
        <v>575</v>
      </c>
      <c r="B872" s="731" t="s">
        <v>576</v>
      </c>
      <c r="C872" s="732" t="s">
        <v>598</v>
      </c>
      <c r="D872" s="733" t="s">
        <v>599</v>
      </c>
      <c r="E872" s="734">
        <v>50113001</v>
      </c>
      <c r="F872" s="733" t="s">
        <v>661</v>
      </c>
      <c r="G872" s="732" t="s">
        <v>662</v>
      </c>
      <c r="H872" s="732">
        <v>218375</v>
      </c>
      <c r="I872" s="732">
        <v>218375</v>
      </c>
      <c r="J872" s="732" t="s">
        <v>1724</v>
      </c>
      <c r="K872" s="732" t="s">
        <v>1725</v>
      </c>
      <c r="L872" s="735">
        <v>350.78399999999999</v>
      </c>
      <c r="M872" s="735">
        <v>10</v>
      </c>
      <c r="N872" s="736">
        <v>3507.84</v>
      </c>
    </row>
    <row r="873" spans="1:14" ht="14.45" customHeight="1" x14ac:dyDescent="0.2">
      <c r="A873" s="730" t="s">
        <v>575</v>
      </c>
      <c r="B873" s="731" t="s">
        <v>576</v>
      </c>
      <c r="C873" s="732" t="s">
        <v>598</v>
      </c>
      <c r="D873" s="733" t="s">
        <v>599</v>
      </c>
      <c r="E873" s="734">
        <v>50113001</v>
      </c>
      <c r="F873" s="733" t="s">
        <v>661</v>
      </c>
      <c r="G873" s="732" t="s">
        <v>662</v>
      </c>
      <c r="H873" s="732">
        <v>111671</v>
      </c>
      <c r="I873" s="732">
        <v>11671</v>
      </c>
      <c r="J873" s="732" t="s">
        <v>1576</v>
      </c>
      <c r="K873" s="732" t="s">
        <v>906</v>
      </c>
      <c r="L873" s="735">
        <v>209</v>
      </c>
      <c r="M873" s="735">
        <v>115</v>
      </c>
      <c r="N873" s="736">
        <v>24035</v>
      </c>
    </row>
    <row r="874" spans="1:14" ht="14.45" customHeight="1" x14ac:dyDescent="0.2">
      <c r="A874" s="730" t="s">
        <v>575</v>
      </c>
      <c r="B874" s="731" t="s">
        <v>576</v>
      </c>
      <c r="C874" s="732" t="s">
        <v>598</v>
      </c>
      <c r="D874" s="733" t="s">
        <v>599</v>
      </c>
      <c r="E874" s="734">
        <v>50113001</v>
      </c>
      <c r="F874" s="733" t="s">
        <v>661</v>
      </c>
      <c r="G874" s="732" t="s">
        <v>680</v>
      </c>
      <c r="H874" s="732">
        <v>118167</v>
      </c>
      <c r="I874" s="732">
        <v>18167</v>
      </c>
      <c r="J874" s="732" t="s">
        <v>1103</v>
      </c>
      <c r="K874" s="732" t="s">
        <v>1591</v>
      </c>
      <c r="L874" s="735">
        <v>65.78000000000003</v>
      </c>
      <c r="M874" s="735">
        <v>788.8</v>
      </c>
      <c r="N874" s="736">
        <v>51887.264000000017</v>
      </c>
    </row>
    <row r="875" spans="1:14" ht="14.45" customHeight="1" x14ac:dyDescent="0.2">
      <c r="A875" s="730" t="s">
        <v>575</v>
      </c>
      <c r="B875" s="731" t="s">
        <v>576</v>
      </c>
      <c r="C875" s="732" t="s">
        <v>598</v>
      </c>
      <c r="D875" s="733" t="s">
        <v>599</v>
      </c>
      <c r="E875" s="734">
        <v>50113001</v>
      </c>
      <c r="F875" s="733" t="s">
        <v>661</v>
      </c>
      <c r="G875" s="732" t="s">
        <v>680</v>
      </c>
      <c r="H875" s="732">
        <v>118175</v>
      </c>
      <c r="I875" s="732">
        <v>18175</v>
      </c>
      <c r="J875" s="732" t="s">
        <v>1103</v>
      </c>
      <c r="K875" s="732" t="s">
        <v>1104</v>
      </c>
      <c r="L875" s="735">
        <v>627.00000977186983</v>
      </c>
      <c r="M875" s="735">
        <v>31</v>
      </c>
      <c r="N875" s="736">
        <v>19437.000302927965</v>
      </c>
    </row>
    <row r="876" spans="1:14" ht="14.45" customHeight="1" x14ac:dyDescent="0.2">
      <c r="A876" s="730" t="s">
        <v>575</v>
      </c>
      <c r="B876" s="731" t="s">
        <v>576</v>
      </c>
      <c r="C876" s="732" t="s">
        <v>598</v>
      </c>
      <c r="D876" s="733" t="s">
        <v>599</v>
      </c>
      <c r="E876" s="734">
        <v>50113001</v>
      </c>
      <c r="F876" s="733" t="s">
        <v>661</v>
      </c>
      <c r="G876" s="732" t="s">
        <v>662</v>
      </c>
      <c r="H876" s="732">
        <v>849310</v>
      </c>
      <c r="I876" s="732">
        <v>126689</v>
      </c>
      <c r="J876" s="732" t="s">
        <v>1726</v>
      </c>
      <c r="K876" s="732" t="s">
        <v>1727</v>
      </c>
      <c r="L876" s="735">
        <v>232.23200000000003</v>
      </c>
      <c r="M876" s="735">
        <v>9</v>
      </c>
      <c r="N876" s="736">
        <v>2090.0880000000002</v>
      </c>
    </row>
    <row r="877" spans="1:14" ht="14.45" customHeight="1" x14ac:dyDescent="0.2">
      <c r="A877" s="730" t="s">
        <v>575</v>
      </c>
      <c r="B877" s="731" t="s">
        <v>576</v>
      </c>
      <c r="C877" s="732" t="s">
        <v>598</v>
      </c>
      <c r="D877" s="733" t="s">
        <v>599</v>
      </c>
      <c r="E877" s="734">
        <v>50113001</v>
      </c>
      <c r="F877" s="733" t="s">
        <v>661</v>
      </c>
      <c r="G877" s="732" t="s">
        <v>662</v>
      </c>
      <c r="H877" s="732">
        <v>241679</v>
      </c>
      <c r="I877" s="732">
        <v>241679</v>
      </c>
      <c r="J877" s="732" t="s">
        <v>1728</v>
      </c>
      <c r="K877" s="732" t="s">
        <v>1729</v>
      </c>
      <c r="L877" s="735">
        <v>59.389999999999993</v>
      </c>
      <c r="M877" s="735">
        <v>28</v>
      </c>
      <c r="N877" s="736">
        <v>1662.9199999999998</v>
      </c>
    </row>
    <row r="878" spans="1:14" ht="14.45" customHeight="1" x14ac:dyDescent="0.2">
      <c r="A878" s="730" t="s">
        <v>575</v>
      </c>
      <c r="B878" s="731" t="s">
        <v>576</v>
      </c>
      <c r="C878" s="732" t="s">
        <v>598</v>
      </c>
      <c r="D878" s="733" t="s">
        <v>599</v>
      </c>
      <c r="E878" s="734">
        <v>50113001</v>
      </c>
      <c r="F878" s="733" t="s">
        <v>661</v>
      </c>
      <c r="G878" s="732" t="s">
        <v>662</v>
      </c>
      <c r="H878" s="732">
        <v>235795</v>
      </c>
      <c r="I878" s="732">
        <v>235795</v>
      </c>
      <c r="J878" s="732" t="s">
        <v>1728</v>
      </c>
      <c r="K878" s="732" t="s">
        <v>1729</v>
      </c>
      <c r="L878" s="735">
        <v>59.970000000000006</v>
      </c>
      <c r="M878" s="735">
        <v>2</v>
      </c>
      <c r="N878" s="736">
        <v>119.94000000000001</v>
      </c>
    </row>
    <row r="879" spans="1:14" ht="14.45" customHeight="1" x14ac:dyDescent="0.2">
      <c r="A879" s="730" t="s">
        <v>575</v>
      </c>
      <c r="B879" s="731" t="s">
        <v>576</v>
      </c>
      <c r="C879" s="732" t="s">
        <v>598</v>
      </c>
      <c r="D879" s="733" t="s">
        <v>599</v>
      </c>
      <c r="E879" s="734">
        <v>50113001</v>
      </c>
      <c r="F879" s="733" t="s">
        <v>661</v>
      </c>
      <c r="G879" s="732" t="s">
        <v>662</v>
      </c>
      <c r="H879" s="732">
        <v>161490</v>
      </c>
      <c r="I879" s="732">
        <v>161490</v>
      </c>
      <c r="J879" s="732" t="s">
        <v>1730</v>
      </c>
      <c r="K879" s="732" t="s">
        <v>1731</v>
      </c>
      <c r="L879" s="735">
        <v>1336.94</v>
      </c>
      <c r="M879" s="735">
        <v>4</v>
      </c>
      <c r="N879" s="736">
        <v>5347.76</v>
      </c>
    </row>
    <row r="880" spans="1:14" ht="14.45" customHeight="1" x14ac:dyDescent="0.2">
      <c r="A880" s="730" t="s">
        <v>575</v>
      </c>
      <c r="B880" s="731" t="s">
        <v>576</v>
      </c>
      <c r="C880" s="732" t="s">
        <v>598</v>
      </c>
      <c r="D880" s="733" t="s">
        <v>599</v>
      </c>
      <c r="E880" s="734">
        <v>50113001</v>
      </c>
      <c r="F880" s="733" t="s">
        <v>661</v>
      </c>
      <c r="G880" s="732" t="s">
        <v>662</v>
      </c>
      <c r="H880" s="732">
        <v>161489</v>
      </c>
      <c r="I880" s="732">
        <v>161489</v>
      </c>
      <c r="J880" s="732" t="s">
        <v>1732</v>
      </c>
      <c r="K880" s="732" t="s">
        <v>1733</v>
      </c>
      <c r="L880" s="735">
        <v>784.14873076923095</v>
      </c>
      <c r="M880" s="735">
        <v>13</v>
      </c>
      <c r="N880" s="736">
        <v>10193.933500000003</v>
      </c>
    </row>
    <row r="881" spans="1:14" ht="14.45" customHeight="1" x14ac:dyDescent="0.2">
      <c r="A881" s="730" t="s">
        <v>575</v>
      </c>
      <c r="B881" s="731" t="s">
        <v>576</v>
      </c>
      <c r="C881" s="732" t="s">
        <v>598</v>
      </c>
      <c r="D881" s="733" t="s">
        <v>599</v>
      </c>
      <c r="E881" s="734">
        <v>50113001</v>
      </c>
      <c r="F881" s="733" t="s">
        <v>661</v>
      </c>
      <c r="G881" s="732" t="s">
        <v>329</v>
      </c>
      <c r="H881" s="732">
        <v>235904</v>
      </c>
      <c r="I881" s="732">
        <v>235904</v>
      </c>
      <c r="J881" s="732" t="s">
        <v>1117</v>
      </c>
      <c r="K881" s="732" t="s">
        <v>1734</v>
      </c>
      <c r="L881" s="735">
        <v>1337.9959999999999</v>
      </c>
      <c r="M881" s="735">
        <v>10</v>
      </c>
      <c r="N881" s="736">
        <v>13379.96</v>
      </c>
    </row>
    <row r="882" spans="1:14" ht="14.45" customHeight="1" x14ac:dyDescent="0.2">
      <c r="A882" s="730" t="s">
        <v>575</v>
      </c>
      <c r="B882" s="731" t="s">
        <v>576</v>
      </c>
      <c r="C882" s="732" t="s">
        <v>598</v>
      </c>
      <c r="D882" s="733" t="s">
        <v>599</v>
      </c>
      <c r="E882" s="734">
        <v>50113001</v>
      </c>
      <c r="F882" s="733" t="s">
        <v>661</v>
      </c>
      <c r="G882" s="732" t="s">
        <v>680</v>
      </c>
      <c r="H882" s="732">
        <v>220105</v>
      </c>
      <c r="I882" s="732">
        <v>220105</v>
      </c>
      <c r="J882" s="732" t="s">
        <v>1118</v>
      </c>
      <c r="K882" s="732" t="s">
        <v>1119</v>
      </c>
      <c r="L882" s="735">
        <v>551.34146341463418</v>
      </c>
      <c r="M882" s="735">
        <v>205</v>
      </c>
      <c r="N882" s="736">
        <v>113025</v>
      </c>
    </row>
    <row r="883" spans="1:14" ht="14.45" customHeight="1" x14ac:dyDescent="0.2">
      <c r="A883" s="730" t="s">
        <v>575</v>
      </c>
      <c r="B883" s="731" t="s">
        <v>576</v>
      </c>
      <c r="C883" s="732" t="s">
        <v>598</v>
      </c>
      <c r="D883" s="733" t="s">
        <v>599</v>
      </c>
      <c r="E883" s="734">
        <v>50113001</v>
      </c>
      <c r="F883" s="733" t="s">
        <v>661</v>
      </c>
      <c r="G883" s="732" t="s">
        <v>662</v>
      </c>
      <c r="H883" s="732">
        <v>139969</v>
      </c>
      <c r="I883" s="732">
        <v>139969</v>
      </c>
      <c r="J883" s="732" t="s">
        <v>1735</v>
      </c>
      <c r="K883" s="732" t="s">
        <v>1710</v>
      </c>
      <c r="L883" s="735">
        <v>359.00999999999993</v>
      </c>
      <c r="M883" s="735">
        <v>10</v>
      </c>
      <c r="N883" s="736">
        <v>3590.0999999999995</v>
      </c>
    </row>
    <row r="884" spans="1:14" ht="14.45" customHeight="1" x14ac:dyDescent="0.2">
      <c r="A884" s="730" t="s">
        <v>575</v>
      </c>
      <c r="B884" s="731" t="s">
        <v>576</v>
      </c>
      <c r="C884" s="732" t="s">
        <v>598</v>
      </c>
      <c r="D884" s="733" t="s">
        <v>599</v>
      </c>
      <c r="E884" s="734">
        <v>50113001</v>
      </c>
      <c r="F884" s="733" t="s">
        <v>661</v>
      </c>
      <c r="G884" s="732" t="s">
        <v>662</v>
      </c>
      <c r="H884" s="732">
        <v>208645</v>
      </c>
      <c r="I884" s="732">
        <v>208645</v>
      </c>
      <c r="J884" s="732" t="s">
        <v>1128</v>
      </c>
      <c r="K884" s="732" t="s">
        <v>1129</v>
      </c>
      <c r="L884" s="735">
        <v>77.034999999999997</v>
      </c>
      <c r="M884" s="735">
        <v>4</v>
      </c>
      <c r="N884" s="736">
        <v>308.14</v>
      </c>
    </row>
    <row r="885" spans="1:14" ht="14.45" customHeight="1" x14ac:dyDescent="0.2">
      <c r="A885" s="730" t="s">
        <v>575</v>
      </c>
      <c r="B885" s="731" t="s">
        <v>576</v>
      </c>
      <c r="C885" s="732" t="s">
        <v>598</v>
      </c>
      <c r="D885" s="733" t="s">
        <v>599</v>
      </c>
      <c r="E885" s="734">
        <v>50113001</v>
      </c>
      <c r="F885" s="733" t="s">
        <v>661</v>
      </c>
      <c r="G885" s="732" t="s">
        <v>680</v>
      </c>
      <c r="H885" s="732">
        <v>160320</v>
      </c>
      <c r="I885" s="732">
        <v>160320</v>
      </c>
      <c r="J885" s="732" t="s">
        <v>1736</v>
      </c>
      <c r="K885" s="732" t="s">
        <v>1737</v>
      </c>
      <c r="L885" s="735">
        <v>12481.670364292744</v>
      </c>
      <c r="M885" s="735">
        <v>30.165299999999998</v>
      </c>
      <c r="N885" s="736">
        <v>376513.3310399999</v>
      </c>
    </row>
    <row r="886" spans="1:14" ht="14.45" customHeight="1" x14ac:dyDescent="0.2">
      <c r="A886" s="730" t="s">
        <v>575</v>
      </c>
      <c r="B886" s="731" t="s">
        <v>576</v>
      </c>
      <c r="C886" s="732" t="s">
        <v>598</v>
      </c>
      <c r="D886" s="733" t="s">
        <v>599</v>
      </c>
      <c r="E886" s="734">
        <v>50113001</v>
      </c>
      <c r="F886" s="733" t="s">
        <v>661</v>
      </c>
      <c r="G886" s="732" t="s">
        <v>662</v>
      </c>
      <c r="H886" s="732">
        <v>230918</v>
      </c>
      <c r="I886" s="732">
        <v>230918</v>
      </c>
      <c r="J886" s="732" t="s">
        <v>1738</v>
      </c>
      <c r="K886" s="732" t="s">
        <v>1739</v>
      </c>
      <c r="L886" s="735">
        <v>147.61818181818185</v>
      </c>
      <c r="M886" s="735">
        <v>1100</v>
      </c>
      <c r="N886" s="736">
        <v>162380.00000000003</v>
      </c>
    </row>
    <row r="887" spans="1:14" ht="14.45" customHeight="1" x14ac:dyDescent="0.2">
      <c r="A887" s="730" t="s">
        <v>575</v>
      </c>
      <c r="B887" s="731" t="s">
        <v>576</v>
      </c>
      <c r="C887" s="732" t="s">
        <v>598</v>
      </c>
      <c r="D887" s="733" t="s">
        <v>599</v>
      </c>
      <c r="E887" s="734">
        <v>50113001</v>
      </c>
      <c r="F887" s="733" t="s">
        <v>661</v>
      </c>
      <c r="G887" s="732" t="s">
        <v>662</v>
      </c>
      <c r="H887" s="732">
        <v>230919</v>
      </c>
      <c r="I887" s="732">
        <v>230919</v>
      </c>
      <c r="J887" s="732" t="s">
        <v>1738</v>
      </c>
      <c r="K887" s="732" t="s">
        <v>1740</v>
      </c>
      <c r="L887" s="735">
        <v>82.04</v>
      </c>
      <c r="M887" s="735">
        <v>190</v>
      </c>
      <c r="N887" s="736">
        <v>15587.600000000002</v>
      </c>
    </row>
    <row r="888" spans="1:14" ht="14.45" customHeight="1" x14ac:dyDescent="0.2">
      <c r="A888" s="730" t="s">
        <v>575</v>
      </c>
      <c r="B888" s="731" t="s">
        <v>576</v>
      </c>
      <c r="C888" s="732" t="s">
        <v>598</v>
      </c>
      <c r="D888" s="733" t="s">
        <v>599</v>
      </c>
      <c r="E888" s="734">
        <v>50113001</v>
      </c>
      <c r="F888" s="733" t="s">
        <v>661</v>
      </c>
      <c r="G888" s="732" t="s">
        <v>662</v>
      </c>
      <c r="H888" s="732">
        <v>154269</v>
      </c>
      <c r="I888" s="732">
        <v>154269</v>
      </c>
      <c r="J888" s="732" t="s">
        <v>1741</v>
      </c>
      <c r="K888" s="732" t="s">
        <v>1742</v>
      </c>
      <c r="L888" s="735">
        <v>14558.872124823518</v>
      </c>
      <c r="M888" s="735">
        <v>5.493266666666667</v>
      </c>
      <c r="N888" s="736">
        <v>79975.766947555545</v>
      </c>
    </row>
    <row r="889" spans="1:14" ht="14.45" customHeight="1" x14ac:dyDescent="0.2">
      <c r="A889" s="730" t="s">
        <v>575</v>
      </c>
      <c r="B889" s="731" t="s">
        <v>576</v>
      </c>
      <c r="C889" s="732" t="s">
        <v>598</v>
      </c>
      <c r="D889" s="733" t="s">
        <v>599</v>
      </c>
      <c r="E889" s="734">
        <v>50113001</v>
      </c>
      <c r="F889" s="733" t="s">
        <v>661</v>
      </c>
      <c r="G889" s="732" t="s">
        <v>662</v>
      </c>
      <c r="H889" s="732">
        <v>216573</v>
      </c>
      <c r="I889" s="732">
        <v>216573</v>
      </c>
      <c r="J889" s="732" t="s">
        <v>1143</v>
      </c>
      <c r="K889" s="732" t="s">
        <v>1144</v>
      </c>
      <c r="L889" s="735">
        <v>61.700641399416909</v>
      </c>
      <c r="M889" s="735">
        <v>343</v>
      </c>
      <c r="N889" s="736">
        <v>21163.32</v>
      </c>
    </row>
    <row r="890" spans="1:14" ht="14.45" customHeight="1" x14ac:dyDescent="0.2">
      <c r="A890" s="730" t="s">
        <v>575</v>
      </c>
      <c r="B890" s="731" t="s">
        <v>576</v>
      </c>
      <c r="C890" s="732" t="s">
        <v>598</v>
      </c>
      <c r="D890" s="733" t="s">
        <v>599</v>
      </c>
      <c r="E890" s="734">
        <v>50113001</v>
      </c>
      <c r="F890" s="733" t="s">
        <v>661</v>
      </c>
      <c r="G890" s="732" t="s">
        <v>662</v>
      </c>
      <c r="H890" s="732">
        <v>100610</v>
      </c>
      <c r="I890" s="732">
        <v>610</v>
      </c>
      <c r="J890" s="732" t="s">
        <v>1145</v>
      </c>
      <c r="K890" s="732" t="s">
        <v>1146</v>
      </c>
      <c r="L890" s="735">
        <v>72.420000000000016</v>
      </c>
      <c r="M890" s="735">
        <v>41</v>
      </c>
      <c r="N890" s="736">
        <v>2969.2200000000007</v>
      </c>
    </row>
    <row r="891" spans="1:14" ht="14.45" customHeight="1" x14ac:dyDescent="0.2">
      <c r="A891" s="730" t="s">
        <v>575</v>
      </c>
      <c r="B891" s="731" t="s">
        <v>576</v>
      </c>
      <c r="C891" s="732" t="s">
        <v>598</v>
      </c>
      <c r="D891" s="733" t="s">
        <v>599</v>
      </c>
      <c r="E891" s="734">
        <v>50113001</v>
      </c>
      <c r="F891" s="733" t="s">
        <v>661</v>
      </c>
      <c r="G891" s="732" t="s">
        <v>662</v>
      </c>
      <c r="H891" s="732">
        <v>100612</v>
      </c>
      <c r="I891" s="732">
        <v>612</v>
      </c>
      <c r="J891" s="732" t="s">
        <v>1147</v>
      </c>
      <c r="K891" s="732" t="s">
        <v>1148</v>
      </c>
      <c r="L891" s="735">
        <v>67.582696629213444</v>
      </c>
      <c r="M891" s="735">
        <v>89</v>
      </c>
      <c r="N891" s="736">
        <v>6014.8599999999969</v>
      </c>
    </row>
    <row r="892" spans="1:14" ht="14.45" customHeight="1" x14ac:dyDescent="0.2">
      <c r="A892" s="730" t="s">
        <v>575</v>
      </c>
      <c r="B892" s="731" t="s">
        <v>576</v>
      </c>
      <c r="C892" s="732" t="s">
        <v>598</v>
      </c>
      <c r="D892" s="733" t="s">
        <v>599</v>
      </c>
      <c r="E892" s="734">
        <v>50113001</v>
      </c>
      <c r="F892" s="733" t="s">
        <v>661</v>
      </c>
      <c r="G892" s="732" t="s">
        <v>662</v>
      </c>
      <c r="H892" s="732">
        <v>850095</v>
      </c>
      <c r="I892" s="732">
        <v>120406</v>
      </c>
      <c r="J892" s="732" t="s">
        <v>1156</v>
      </c>
      <c r="K892" s="732" t="s">
        <v>1157</v>
      </c>
      <c r="L892" s="735">
        <v>58.39</v>
      </c>
      <c r="M892" s="735">
        <v>5</v>
      </c>
      <c r="N892" s="736">
        <v>291.95</v>
      </c>
    </row>
    <row r="893" spans="1:14" ht="14.45" customHeight="1" x14ac:dyDescent="0.2">
      <c r="A893" s="730" t="s">
        <v>575</v>
      </c>
      <c r="B893" s="731" t="s">
        <v>576</v>
      </c>
      <c r="C893" s="732" t="s">
        <v>598</v>
      </c>
      <c r="D893" s="733" t="s">
        <v>599</v>
      </c>
      <c r="E893" s="734">
        <v>50113001</v>
      </c>
      <c r="F893" s="733" t="s">
        <v>661</v>
      </c>
      <c r="G893" s="732" t="s">
        <v>662</v>
      </c>
      <c r="H893" s="732">
        <v>216470</v>
      </c>
      <c r="I893" s="732">
        <v>216470</v>
      </c>
      <c r="J893" s="732" t="s">
        <v>1158</v>
      </c>
      <c r="K893" s="732" t="s">
        <v>1159</v>
      </c>
      <c r="L893" s="735">
        <v>67.604000000000013</v>
      </c>
      <c r="M893" s="735">
        <v>20</v>
      </c>
      <c r="N893" s="736">
        <v>1352.0800000000002</v>
      </c>
    </row>
    <row r="894" spans="1:14" ht="14.45" customHeight="1" x14ac:dyDescent="0.2">
      <c r="A894" s="730" t="s">
        <v>575</v>
      </c>
      <c r="B894" s="731" t="s">
        <v>576</v>
      </c>
      <c r="C894" s="732" t="s">
        <v>598</v>
      </c>
      <c r="D894" s="733" t="s">
        <v>599</v>
      </c>
      <c r="E894" s="734">
        <v>50113001</v>
      </c>
      <c r="F894" s="733" t="s">
        <v>661</v>
      </c>
      <c r="G894" s="732" t="s">
        <v>662</v>
      </c>
      <c r="H894" s="732">
        <v>226000</v>
      </c>
      <c r="I894" s="732">
        <v>226000</v>
      </c>
      <c r="J894" s="732" t="s">
        <v>1167</v>
      </c>
      <c r="K894" s="732" t="s">
        <v>1168</v>
      </c>
      <c r="L894" s="735">
        <v>312.14000000000004</v>
      </c>
      <c r="M894" s="735">
        <v>6</v>
      </c>
      <c r="N894" s="736">
        <v>1872.8400000000001</v>
      </c>
    </row>
    <row r="895" spans="1:14" ht="14.45" customHeight="1" x14ac:dyDescent="0.2">
      <c r="A895" s="730" t="s">
        <v>575</v>
      </c>
      <c r="B895" s="731" t="s">
        <v>576</v>
      </c>
      <c r="C895" s="732" t="s">
        <v>598</v>
      </c>
      <c r="D895" s="733" t="s">
        <v>599</v>
      </c>
      <c r="E895" s="734">
        <v>50113001</v>
      </c>
      <c r="F895" s="733" t="s">
        <v>661</v>
      </c>
      <c r="G895" s="732" t="s">
        <v>329</v>
      </c>
      <c r="H895" s="732">
        <v>231956</v>
      </c>
      <c r="I895" s="732">
        <v>231956</v>
      </c>
      <c r="J895" s="732" t="s">
        <v>1743</v>
      </c>
      <c r="K895" s="732" t="s">
        <v>1744</v>
      </c>
      <c r="L895" s="735">
        <v>49.78</v>
      </c>
      <c r="M895" s="735">
        <v>2</v>
      </c>
      <c r="N895" s="736">
        <v>99.56</v>
      </c>
    </row>
    <row r="896" spans="1:14" ht="14.45" customHeight="1" x14ac:dyDescent="0.2">
      <c r="A896" s="730" t="s">
        <v>575</v>
      </c>
      <c r="B896" s="731" t="s">
        <v>576</v>
      </c>
      <c r="C896" s="732" t="s">
        <v>598</v>
      </c>
      <c r="D896" s="733" t="s">
        <v>599</v>
      </c>
      <c r="E896" s="734">
        <v>50113001</v>
      </c>
      <c r="F896" s="733" t="s">
        <v>661</v>
      </c>
      <c r="G896" s="732" t="s">
        <v>662</v>
      </c>
      <c r="H896" s="732">
        <v>902074</v>
      </c>
      <c r="I896" s="732">
        <v>85278</v>
      </c>
      <c r="J896" s="732" t="s">
        <v>1745</v>
      </c>
      <c r="K896" s="732" t="s">
        <v>907</v>
      </c>
      <c r="L896" s="735">
        <v>2873.5299999999997</v>
      </c>
      <c r="M896" s="735">
        <v>2</v>
      </c>
      <c r="N896" s="736">
        <v>5747.0599999999995</v>
      </c>
    </row>
    <row r="897" spans="1:14" ht="14.45" customHeight="1" x14ac:dyDescent="0.2">
      <c r="A897" s="730" t="s">
        <v>575</v>
      </c>
      <c r="B897" s="731" t="s">
        <v>576</v>
      </c>
      <c r="C897" s="732" t="s">
        <v>601</v>
      </c>
      <c r="D897" s="733" t="s">
        <v>602</v>
      </c>
      <c r="E897" s="734">
        <v>50113001</v>
      </c>
      <c r="F897" s="733" t="s">
        <v>661</v>
      </c>
      <c r="G897" s="732" t="s">
        <v>662</v>
      </c>
      <c r="H897" s="732">
        <v>100362</v>
      </c>
      <c r="I897" s="732">
        <v>362</v>
      </c>
      <c r="J897" s="732" t="s">
        <v>663</v>
      </c>
      <c r="K897" s="732" t="s">
        <v>664</v>
      </c>
      <c r="L897" s="735">
        <v>72.493913043478273</v>
      </c>
      <c r="M897" s="735">
        <v>23</v>
      </c>
      <c r="N897" s="736">
        <v>1667.3600000000001</v>
      </c>
    </row>
    <row r="898" spans="1:14" ht="14.45" customHeight="1" x14ac:dyDescent="0.2">
      <c r="A898" s="730" t="s">
        <v>575</v>
      </c>
      <c r="B898" s="731" t="s">
        <v>576</v>
      </c>
      <c r="C898" s="732" t="s">
        <v>601</v>
      </c>
      <c r="D898" s="733" t="s">
        <v>602</v>
      </c>
      <c r="E898" s="734">
        <v>50113001</v>
      </c>
      <c r="F898" s="733" t="s">
        <v>661</v>
      </c>
      <c r="G898" s="732" t="s">
        <v>662</v>
      </c>
      <c r="H898" s="732">
        <v>167547</v>
      </c>
      <c r="I898" s="732">
        <v>67547</v>
      </c>
      <c r="J898" s="732" t="s">
        <v>665</v>
      </c>
      <c r="K898" s="732" t="s">
        <v>666</v>
      </c>
      <c r="L898" s="735">
        <v>46.955223880597011</v>
      </c>
      <c r="M898" s="735">
        <v>67</v>
      </c>
      <c r="N898" s="736">
        <v>3145.9999999999995</v>
      </c>
    </row>
    <row r="899" spans="1:14" ht="14.45" customHeight="1" x14ac:dyDescent="0.2">
      <c r="A899" s="730" t="s">
        <v>575</v>
      </c>
      <c r="B899" s="731" t="s">
        <v>576</v>
      </c>
      <c r="C899" s="732" t="s">
        <v>601</v>
      </c>
      <c r="D899" s="733" t="s">
        <v>602</v>
      </c>
      <c r="E899" s="734">
        <v>50113001</v>
      </c>
      <c r="F899" s="733" t="s">
        <v>661</v>
      </c>
      <c r="G899" s="732" t="s">
        <v>662</v>
      </c>
      <c r="H899" s="732">
        <v>223855</v>
      </c>
      <c r="I899" s="732">
        <v>223855</v>
      </c>
      <c r="J899" s="732" t="s">
        <v>719</v>
      </c>
      <c r="K899" s="732" t="s">
        <v>720</v>
      </c>
      <c r="L899" s="735">
        <v>165</v>
      </c>
      <c r="M899" s="735">
        <v>2</v>
      </c>
      <c r="N899" s="736">
        <v>330</v>
      </c>
    </row>
    <row r="900" spans="1:14" ht="14.45" customHeight="1" x14ac:dyDescent="0.2">
      <c r="A900" s="730" t="s">
        <v>575</v>
      </c>
      <c r="B900" s="731" t="s">
        <v>576</v>
      </c>
      <c r="C900" s="732" t="s">
        <v>601</v>
      </c>
      <c r="D900" s="733" t="s">
        <v>602</v>
      </c>
      <c r="E900" s="734">
        <v>50113001</v>
      </c>
      <c r="F900" s="733" t="s">
        <v>661</v>
      </c>
      <c r="G900" s="732" t="s">
        <v>662</v>
      </c>
      <c r="H900" s="732">
        <v>845369</v>
      </c>
      <c r="I900" s="732">
        <v>107987</v>
      </c>
      <c r="J900" s="732" t="s">
        <v>721</v>
      </c>
      <c r="K900" s="732" t="s">
        <v>722</v>
      </c>
      <c r="L900" s="735">
        <v>112.17000000000002</v>
      </c>
      <c r="M900" s="735">
        <v>22</v>
      </c>
      <c r="N900" s="736">
        <v>2467.7400000000002</v>
      </c>
    </row>
    <row r="901" spans="1:14" ht="14.45" customHeight="1" x14ac:dyDescent="0.2">
      <c r="A901" s="730" t="s">
        <v>575</v>
      </c>
      <c r="B901" s="731" t="s">
        <v>576</v>
      </c>
      <c r="C901" s="732" t="s">
        <v>601</v>
      </c>
      <c r="D901" s="733" t="s">
        <v>602</v>
      </c>
      <c r="E901" s="734">
        <v>50113001</v>
      </c>
      <c r="F901" s="733" t="s">
        <v>661</v>
      </c>
      <c r="G901" s="732" t="s">
        <v>662</v>
      </c>
      <c r="H901" s="732">
        <v>110555</v>
      </c>
      <c r="I901" s="732">
        <v>10555</v>
      </c>
      <c r="J901" s="732" t="s">
        <v>729</v>
      </c>
      <c r="K901" s="732" t="s">
        <v>731</v>
      </c>
      <c r="L901" s="735">
        <v>266.55799999999999</v>
      </c>
      <c r="M901" s="735">
        <v>5</v>
      </c>
      <c r="N901" s="736">
        <v>1332.79</v>
      </c>
    </row>
    <row r="902" spans="1:14" ht="14.45" customHeight="1" x14ac:dyDescent="0.2">
      <c r="A902" s="730" t="s">
        <v>575</v>
      </c>
      <c r="B902" s="731" t="s">
        <v>576</v>
      </c>
      <c r="C902" s="732" t="s">
        <v>601</v>
      </c>
      <c r="D902" s="733" t="s">
        <v>602</v>
      </c>
      <c r="E902" s="734">
        <v>50113001</v>
      </c>
      <c r="F902" s="733" t="s">
        <v>661</v>
      </c>
      <c r="G902" s="732" t="s">
        <v>662</v>
      </c>
      <c r="H902" s="732">
        <v>173322</v>
      </c>
      <c r="I902" s="732">
        <v>173322</v>
      </c>
      <c r="J902" s="732" t="s">
        <v>732</v>
      </c>
      <c r="K902" s="732" t="s">
        <v>733</v>
      </c>
      <c r="L902" s="735">
        <v>803.66</v>
      </c>
      <c r="M902" s="735">
        <v>1</v>
      </c>
      <c r="N902" s="736">
        <v>803.66</v>
      </c>
    </row>
    <row r="903" spans="1:14" ht="14.45" customHeight="1" x14ac:dyDescent="0.2">
      <c r="A903" s="730" t="s">
        <v>575</v>
      </c>
      <c r="B903" s="731" t="s">
        <v>576</v>
      </c>
      <c r="C903" s="732" t="s">
        <v>601</v>
      </c>
      <c r="D903" s="733" t="s">
        <v>602</v>
      </c>
      <c r="E903" s="734">
        <v>50113001</v>
      </c>
      <c r="F903" s="733" t="s">
        <v>661</v>
      </c>
      <c r="G903" s="732" t="s">
        <v>662</v>
      </c>
      <c r="H903" s="732">
        <v>173390</v>
      </c>
      <c r="I903" s="732">
        <v>173390</v>
      </c>
      <c r="J903" s="732" t="s">
        <v>1683</v>
      </c>
      <c r="K903" s="732" t="s">
        <v>1684</v>
      </c>
      <c r="L903" s="735">
        <v>411.94999999999993</v>
      </c>
      <c r="M903" s="735">
        <v>2</v>
      </c>
      <c r="N903" s="736">
        <v>823.89999999999986</v>
      </c>
    </row>
    <row r="904" spans="1:14" ht="14.45" customHeight="1" x14ac:dyDescent="0.2">
      <c r="A904" s="730" t="s">
        <v>575</v>
      </c>
      <c r="B904" s="731" t="s">
        <v>576</v>
      </c>
      <c r="C904" s="732" t="s">
        <v>601</v>
      </c>
      <c r="D904" s="733" t="s">
        <v>602</v>
      </c>
      <c r="E904" s="734">
        <v>50113001</v>
      </c>
      <c r="F904" s="733" t="s">
        <v>661</v>
      </c>
      <c r="G904" s="732" t="s">
        <v>662</v>
      </c>
      <c r="H904" s="732">
        <v>187822</v>
      </c>
      <c r="I904" s="732">
        <v>87822</v>
      </c>
      <c r="J904" s="732" t="s">
        <v>738</v>
      </c>
      <c r="K904" s="732" t="s">
        <v>739</v>
      </c>
      <c r="L904" s="735">
        <v>1301.03</v>
      </c>
      <c r="M904" s="735">
        <v>2</v>
      </c>
      <c r="N904" s="736">
        <v>2602.06</v>
      </c>
    </row>
    <row r="905" spans="1:14" ht="14.45" customHeight="1" x14ac:dyDescent="0.2">
      <c r="A905" s="730" t="s">
        <v>575</v>
      </c>
      <c r="B905" s="731" t="s">
        <v>576</v>
      </c>
      <c r="C905" s="732" t="s">
        <v>601</v>
      </c>
      <c r="D905" s="733" t="s">
        <v>602</v>
      </c>
      <c r="E905" s="734">
        <v>50113001</v>
      </c>
      <c r="F905" s="733" t="s">
        <v>661</v>
      </c>
      <c r="G905" s="732" t="s">
        <v>662</v>
      </c>
      <c r="H905" s="732">
        <v>100392</v>
      </c>
      <c r="I905" s="732">
        <v>392</v>
      </c>
      <c r="J905" s="732" t="s">
        <v>1685</v>
      </c>
      <c r="K905" s="732" t="s">
        <v>1148</v>
      </c>
      <c r="L905" s="735">
        <v>57.624408602150545</v>
      </c>
      <c r="M905" s="735">
        <v>93</v>
      </c>
      <c r="N905" s="736">
        <v>5359.0700000000006</v>
      </c>
    </row>
    <row r="906" spans="1:14" ht="14.45" customHeight="1" x14ac:dyDescent="0.2">
      <c r="A906" s="730" t="s">
        <v>575</v>
      </c>
      <c r="B906" s="731" t="s">
        <v>576</v>
      </c>
      <c r="C906" s="732" t="s">
        <v>601</v>
      </c>
      <c r="D906" s="733" t="s">
        <v>602</v>
      </c>
      <c r="E906" s="734">
        <v>50113001</v>
      </c>
      <c r="F906" s="733" t="s">
        <v>661</v>
      </c>
      <c r="G906" s="732" t="s">
        <v>662</v>
      </c>
      <c r="H906" s="732">
        <v>100394</v>
      </c>
      <c r="I906" s="732">
        <v>394</v>
      </c>
      <c r="J906" s="732" t="s">
        <v>1686</v>
      </c>
      <c r="K906" s="732" t="s">
        <v>1687</v>
      </c>
      <c r="L906" s="735">
        <v>65.650000000000006</v>
      </c>
      <c r="M906" s="735">
        <v>8</v>
      </c>
      <c r="N906" s="736">
        <v>525.20000000000005</v>
      </c>
    </row>
    <row r="907" spans="1:14" ht="14.45" customHeight="1" x14ac:dyDescent="0.2">
      <c r="A907" s="730" t="s">
        <v>575</v>
      </c>
      <c r="B907" s="731" t="s">
        <v>576</v>
      </c>
      <c r="C907" s="732" t="s">
        <v>601</v>
      </c>
      <c r="D907" s="733" t="s">
        <v>602</v>
      </c>
      <c r="E907" s="734">
        <v>50113001</v>
      </c>
      <c r="F907" s="733" t="s">
        <v>661</v>
      </c>
      <c r="G907" s="732" t="s">
        <v>662</v>
      </c>
      <c r="H907" s="732">
        <v>205021</v>
      </c>
      <c r="I907" s="732">
        <v>205021</v>
      </c>
      <c r="J907" s="732" t="s">
        <v>1688</v>
      </c>
      <c r="K907" s="732" t="s">
        <v>1689</v>
      </c>
      <c r="L907" s="735">
        <v>352</v>
      </c>
      <c r="M907" s="735">
        <v>5</v>
      </c>
      <c r="N907" s="736">
        <v>1760</v>
      </c>
    </row>
    <row r="908" spans="1:14" ht="14.45" customHeight="1" x14ac:dyDescent="0.2">
      <c r="A908" s="730" t="s">
        <v>575</v>
      </c>
      <c r="B908" s="731" t="s">
        <v>576</v>
      </c>
      <c r="C908" s="732" t="s">
        <v>601</v>
      </c>
      <c r="D908" s="733" t="s">
        <v>602</v>
      </c>
      <c r="E908" s="734">
        <v>50113001</v>
      </c>
      <c r="F908" s="733" t="s">
        <v>661</v>
      </c>
      <c r="G908" s="732" t="s">
        <v>680</v>
      </c>
      <c r="H908" s="732">
        <v>231703</v>
      </c>
      <c r="I908" s="732">
        <v>231703</v>
      </c>
      <c r="J908" s="732" t="s">
        <v>752</v>
      </c>
      <c r="K908" s="732" t="s">
        <v>753</v>
      </c>
      <c r="L908" s="735">
        <v>88.339999999999989</v>
      </c>
      <c r="M908" s="735">
        <v>3</v>
      </c>
      <c r="N908" s="736">
        <v>265.02</v>
      </c>
    </row>
    <row r="909" spans="1:14" ht="14.45" customHeight="1" x14ac:dyDescent="0.2">
      <c r="A909" s="730" t="s">
        <v>575</v>
      </c>
      <c r="B909" s="731" t="s">
        <v>576</v>
      </c>
      <c r="C909" s="732" t="s">
        <v>601</v>
      </c>
      <c r="D909" s="733" t="s">
        <v>602</v>
      </c>
      <c r="E909" s="734">
        <v>50113001</v>
      </c>
      <c r="F909" s="733" t="s">
        <v>661</v>
      </c>
      <c r="G909" s="732" t="s">
        <v>662</v>
      </c>
      <c r="H909" s="732">
        <v>231857</v>
      </c>
      <c r="I909" s="732">
        <v>231857</v>
      </c>
      <c r="J909" s="732" t="s">
        <v>1690</v>
      </c>
      <c r="K909" s="732" t="s">
        <v>1691</v>
      </c>
      <c r="L909" s="735">
        <v>189.53</v>
      </c>
      <c r="M909" s="735">
        <v>3</v>
      </c>
      <c r="N909" s="736">
        <v>568.59</v>
      </c>
    </row>
    <row r="910" spans="1:14" ht="14.45" customHeight="1" x14ac:dyDescent="0.2">
      <c r="A910" s="730" t="s">
        <v>575</v>
      </c>
      <c r="B910" s="731" t="s">
        <v>576</v>
      </c>
      <c r="C910" s="732" t="s">
        <v>601</v>
      </c>
      <c r="D910" s="733" t="s">
        <v>602</v>
      </c>
      <c r="E910" s="734">
        <v>50113001</v>
      </c>
      <c r="F910" s="733" t="s">
        <v>661</v>
      </c>
      <c r="G910" s="732" t="s">
        <v>662</v>
      </c>
      <c r="H910" s="732">
        <v>847180</v>
      </c>
      <c r="I910" s="732">
        <v>500225</v>
      </c>
      <c r="J910" s="732" t="s">
        <v>1692</v>
      </c>
      <c r="K910" s="732" t="s">
        <v>329</v>
      </c>
      <c r="L910" s="735">
        <v>24115.059999999998</v>
      </c>
      <c r="M910" s="735">
        <v>7</v>
      </c>
      <c r="N910" s="736">
        <v>168805.41999999998</v>
      </c>
    </row>
    <row r="911" spans="1:14" ht="14.45" customHeight="1" x14ac:dyDescent="0.2">
      <c r="A911" s="730" t="s">
        <v>575</v>
      </c>
      <c r="B911" s="731" t="s">
        <v>576</v>
      </c>
      <c r="C911" s="732" t="s">
        <v>601</v>
      </c>
      <c r="D911" s="733" t="s">
        <v>602</v>
      </c>
      <c r="E911" s="734">
        <v>50113001</v>
      </c>
      <c r="F911" s="733" t="s">
        <v>661</v>
      </c>
      <c r="G911" s="732" t="s">
        <v>662</v>
      </c>
      <c r="H911" s="732">
        <v>139968</v>
      </c>
      <c r="I911" s="732">
        <v>139968</v>
      </c>
      <c r="J911" s="732" t="s">
        <v>667</v>
      </c>
      <c r="K911" s="732" t="s">
        <v>668</v>
      </c>
      <c r="L911" s="735">
        <v>69.549999999999983</v>
      </c>
      <c r="M911" s="735">
        <v>12</v>
      </c>
      <c r="N911" s="736">
        <v>834.5999999999998</v>
      </c>
    </row>
    <row r="912" spans="1:14" ht="14.45" customHeight="1" x14ac:dyDescent="0.2">
      <c r="A912" s="730" t="s">
        <v>575</v>
      </c>
      <c r="B912" s="731" t="s">
        <v>576</v>
      </c>
      <c r="C912" s="732" t="s">
        <v>601</v>
      </c>
      <c r="D912" s="733" t="s">
        <v>602</v>
      </c>
      <c r="E912" s="734">
        <v>50113001</v>
      </c>
      <c r="F912" s="733" t="s">
        <v>661</v>
      </c>
      <c r="G912" s="732" t="s">
        <v>662</v>
      </c>
      <c r="H912" s="732">
        <v>100409</v>
      </c>
      <c r="I912" s="732">
        <v>409</v>
      </c>
      <c r="J912" s="732" t="s">
        <v>771</v>
      </c>
      <c r="K912" s="732" t="s">
        <v>684</v>
      </c>
      <c r="L912" s="735">
        <v>79.670000000000016</v>
      </c>
      <c r="M912" s="735">
        <v>8</v>
      </c>
      <c r="N912" s="736">
        <v>637.36000000000013</v>
      </c>
    </row>
    <row r="913" spans="1:14" ht="14.45" customHeight="1" x14ac:dyDescent="0.2">
      <c r="A913" s="730" t="s">
        <v>575</v>
      </c>
      <c r="B913" s="731" t="s">
        <v>576</v>
      </c>
      <c r="C913" s="732" t="s">
        <v>601</v>
      </c>
      <c r="D913" s="733" t="s">
        <v>602</v>
      </c>
      <c r="E913" s="734">
        <v>50113001</v>
      </c>
      <c r="F913" s="733" t="s">
        <v>661</v>
      </c>
      <c r="G913" s="732" t="s">
        <v>662</v>
      </c>
      <c r="H913" s="732">
        <v>187814</v>
      </c>
      <c r="I913" s="732">
        <v>87814</v>
      </c>
      <c r="J913" s="732" t="s">
        <v>669</v>
      </c>
      <c r="K913" s="732" t="s">
        <v>670</v>
      </c>
      <c r="L913" s="735">
        <v>535.03</v>
      </c>
      <c r="M913" s="735">
        <v>7</v>
      </c>
      <c r="N913" s="736">
        <v>3745.21</v>
      </c>
    </row>
    <row r="914" spans="1:14" ht="14.45" customHeight="1" x14ac:dyDescent="0.2">
      <c r="A914" s="730" t="s">
        <v>575</v>
      </c>
      <c r="B914" s="731" t="s">
        <v>576</v>
      </c>
      <c r="C914" s="732" t="s">
        <v>601</v>
      </c>
      <c r="D914" s="733" t="s">
        <v>602</v>
      </c>
      <c r="E914" s="734">
        <v>50113001</v>
      </c>
      <c r="F914" s="733" t="s">
        <v>661</v>
      </c>
      <c r="G914" s="732" t="s">
        <v>662</v>
      </c>
      <c r="H914" s="732">
        <v>843217</v>
      </c>
      <c r="I914" s="732">
        <v>9999999</v>
      </c>
      <c r="J914" s="732" t="s">
        <v>671</v>
      </c>
      <c r="K914" s="732" t="s">
        <v>672</v>
      </c>
      <c r="L914" s="735">
        <v>209.7</v>
      </c>
      <c r="M914" s="735">
        <v>2</v>
      </c>
      <c r="N914" s="736">
        <v>419.4</v>
      </c>
    </row>
    <row r="915" spans="1:14" ht="14.45" customHeight="1" x14ac:dyDescent="0.2">
      <c r="A915" s="730" t="s">
        <v>575</v>
      </c>
      <c r="B915" s="731" t="s">
        <v>576</v>
      </c>
      <c r="C915" s="732" t="s">
        <v>601</v>
      </c>
      <c r="D915" s="733" t="s">
        <v>602</v>
      </c>
      <c r="E915" s="734">
        <v>50113001</v>
      </c>
      <c r="F915" s="733" t="s">
        <v>661</v>
      </c>
      <c r="G915" s="732" t="s">
        <v>680</v>
      </c>
      <c r="H915" s="732">
        <v>848765</v>
      </c>
      <c r="I915" s="732">
        <v>107938</v>
      </c>
      <c r="J915" s="732" t="s">
        <v>818</v>
      </c>
      <c r="K915" s="732" t="s">
        <v>819</v>
      </c>
      <c r="L915" s="735">
        <v>128.30500000000001</v>
      </c>
      <c r="M915" s="735">
        <v>6</v>
      </c>
      <c r="N915" s="736">
        <v>769.83</v>
      </c>
    </row>
    <row r="916" spans="1:14" ht="14.45" customHeight="1" x14ac:dyDescent="0.2">
      <c r="A916" s="730" t="s">
        <v>575</v>
      </c>
      <c r="B916" s="731" t="s">
        <v>576</v>
      </c>
      <c r="C916" s="732" t="s">
        <v>601</v>
      </c>
      <c r="D916" s="733" t="s">
        <v>602</v>
      </c>
      <c r="E916" s="734">
        <v>50113001</v>
      </c>
      <c r="F916" s="733" t="s">
        <v>661</v>
      </c>
      <c r="G916" s="732" t="s">
        <v>662</v>
      </c>
      <c r="H916" s="732">
        <v>184090</v>
      </c>
      <c r="I916" s="732">
        <v>84090</v>
      </c>
      <c r="J916" s="732" t="s">
        <v>673</v>
      </c>
      <c r="K916" s="732" t="s">
        <v>674</v>
      </c>
      <c r="L916" s="735">
        <v>59.527272727272731</v>
      </c>
      <c r="M916" s="735">
        <v>77</v>
      </c>
      <c r="N916" s="736">
        <v>4583.6000000000004</v>
      </c>
    </row>
    <row r="917" spans="1:14" ht="14.45" customHeight="1" x14ac:dyDescent="0.2">
      <c r="A917" s="730" t="s">
        <v>575</v>
      </c>
      <c r="B917" s="731" t="s">
        <v>576</v>
      </c>
      <c r="C917" s="732" t="s">
        <v>601</v>
      </c>
      <c r="D917" s="733" t="s">
        <v>602</v>
      </c>
      <c r="E917" s="734">
        <v>50113001</v>
      </c>
      <c r="F917" s="733" t="s">
        <v>661</v>
      </c>
      <c r="G917" s="732" t="s">
        <v>662</v>
      </c>
      <c r="H917" s="732">
        <v>154539</v>
      </c>
      <c r="I917" s="732">
        <v>54539</v>
      </c>
      <c r="J917" s="732" t="s">
        <v>853</v>
      </c>
      <c r="K917" s="732" t="s">
        <v>854</v>
      </c>
      <c r="L917" s="735">
        <v>60.151428571428582</v>
      </c>
      <c r="M917" s="735">
        <v>28</v>
      </c>
      <c r="N917" s="736">
        <v>1684.2400000000002</v>
      </c>
    </row>
    <row r="918" spans="1:14" ht="14.45" customHeight="1" x14ac:dyDescent="0.2">
      <c r="A918" s="730" t="s">
        <v>575</v>
      </c>
      <c r="B918" s="731" t="s">
        <v>576</v>
      </c>
      <c r="C918" s="732" t="s">
        <v>601</v>
      </c>
      <c r="D918" s="733" t="s">
        <v>602</v>
      </c>
      <c r="E918" s="734">
        <v>50113001</v>
      </c>
      <c r="F918" s="733" t="s">
        <v>661</v>
      </c>
      <c r="G918" s="732" t="s">
        <v>662</v>
      </c>
      <c r="H918" s="732">
        <v>215474</v>
      </c>
      <c r="I918" s="732">
        <v>215474</v>
      </c>
      <c r="J918" s="732" t="s">
        <v>860</v>
      </c>
      <c r="K918" s="732" t="s">
        <v>861</v>
      </c>
      <c r="L918" s="735">
        <v>530.77333333333343</v>
      </c>
      <c r="M918" s="735">
        <v>15</v>
      </c>
      <c r="N918" s="736">
        <v>7961.6000000000013</v>
      </c>
    </row>
    <row r="919" spans="1:14" ht="14.45" customHeight="1" x14ac:dyDescent="0.2">
      <c r="A919" s="730" t="s">
        <v>575</v>
      </c>
      <c r="B919" s="731" t="s">
        <v>576</v>
      </c>
      <c r="C919" s="732" t="s">
        <v>601</v>
      </c>
      <c r="D919" s="733" t="s">
        <v>602</v>
      </c>
      <c r="E919" s="734">
        <v>50113001</v>
      </c>
      <c r="F919" s="733" t="s">
        <v>661</v>
      </c>
      <c r="G919" s="732" t="s">
        <v>662</v>
      </c>
      <c r="H919" s="732">
        <v>447</v>
      </c>
      <c r="I919" s="732">
        <v>447</v>
      </c>
      <c r="J919" s="732" t="s">
        <v>1695</v>
      </c>
      <c r="K919" s="732" t="s">
        <v>1696</v>
      </c>
      <c r="L919" s="735">
        <v>178.66343283582088</v>
      </c>
      <c r="M919" s="735">
        <v>67</v>
      </c>
      <c r="N919" s="736">
        <v>11970.449999999999</v>
      </c>
    </row>
    <row r="920" spans="1:14" ht="14.45" customHeight="1" x14ac:dyDescent="0.2">
      <c r="A920" s="730" t="s">
        <v>575</v>
      </c>
      <c r="B920" s="731" t="s">
        <v>576</v>
      </c>
      <c r="C920" s="732" t="s">
        <v>601</v>
      </c>
      <c r="D920" s="733" t="s">
        <v>602</v>
      </c>
      <c r="E920" s="734">
        <v>50113001</v>
      </c>
      <c r="F920" s="733" t="s">
        <v>661</v>
      </c>
      <c r="G920" s="732" t="s">
        <v>662</v>
      </c>
      <c r="H920" s="732">
        <v>149990</v>
      </c>
      <c r="I920" s="732">
        <v>49990</v>
      </c>
      <c r="J920" s="732" t="s">
        <v>887</v>
      </c>
      <c r="K920" s="732" t="s">
        <v>888</v>
      </c>
      <c r="L920" s="735">
        <v>170.11000000000004</v>
      </c>
      <c r="M920" s="735">
        <v>14</v>
      </c>
      <c r="N920" s="736">
        <v>2381.5400000000004</v>
      </c>
    </row>
    <row r="921" spans="1:14" ht="14.45" customHeight="1" x14ac:dyDescent="0.2">
      <c r="A921" s="730" t="s">
        <v>575</v>
      </c>
      <c r="B921" s="731" t="s">
        <v>576</v>
      </c>
      <c r="C921" s="732" t="s">
        <v>601</v>
      </c>
      <c r="D921" s="733" t="s">
        <v>602</v>
      </c>
      <c r="E921" s="734">
        <v>50113001</v>
      </c>
      <c r="F921" s="733" t="s">
        <v>661</v>
      </c>
      <c r="G921" s="732" t="s">
        <v>680</v>
      </c>
      <c r="H921" s="732">
        <v>214036</v>
      </c>
      <c r="I921" s="732">
        <v>214036</v>
      </c>
      <c r="J921" s="732" t="s">
        <v>902</v>
      </c>
      <c r="K921" s="732" t="s">
        <v>903</v>
      </c>
      <c r="L921" s="735">
        <v>40.35235294117647</v>
      </c>
      <c r="M921" s="735">
        <v>17</v>
      </c>
      <c r="N921" s="736">
        <v>685.99</v>
      </c>
    </row>
    <row r="922" spans="1:14" ht="14.45" customHeight="1" x14ac:dyDescent="0.2">
      <c r="A922" s="730" t="s">
        <v>575</v>
      </c>
      <c r="B922" s="731" t="s">
        <v>576</v>
      </c>
      <c r="C922" s="732" t="s">
        <v>601</v>
      </c>
      <c r="D922" s="733" t="s">
        <v>602</v>
      </c>
      <c r="E922" s="734">
        <v>50113001</v>
      </c>
      <c r="F922" s="733" t="s">
        <v>661</v>
      </c>
      <c r="G922" s="732" t="s">
        <v>680</v>
      </c>
      <c r="H922" s="732">
        <v>239807</v>
      </c>
      <c r="I922" s="732">
        <v>239807</v>
      </c>
      <c r="J922" s="732" t="s">
        <v>902</v>
      </c>
      <c r="K922" s="732" t="s">
        <v>903</v>
      </c>
      <c r="L922" s="735">
        <v>40.39</v>
      </c>
      <c r="M922" s="735">
        <v>2</v>
      </c>
      <c r="N922" s="736">
        <v>80.78</v>
      </c>
    </row>
    <row r="923" spans="1:14" ht="14.45" customHeight="1" x14ac:dyDescent="0.2">
      <c r="A923" s="730" t="s">
        <v>575</v>
      </c>
      <c r="B923" s="731" t="s">
        <v>576</v>
      </c>
      <c r="C923" s="732" t="s">
        <v>601</v>
      </c>
      <c r="D923" s="733" t="s">
        <v>602</v>
      </c>
      <c r="E923" s="734">
        <v>50113001</v>
      </c>
      <c r="F923" s="733" t="s">
        <v>661</v>
      </c>
      <c r="G923" s="732" t="s">
        <v>662</v>
      </c>
      <c r="H923" s="732">
        <v>198876</v>
      </c>
      <c r="I923" s="732">
        <v>98876</v>
      </c>
      <c r="J923" s="732" t="s">
        <v>675</v>
      </c>
      <c r="K923" s="732" t="s">
        <v>907</v>
      </c>
      <c r="L923" s="735">
        <v>255.2</v>
      </c>
      <c r="M923" s="735">
        <v>5</v>
      </c>
      <c r="N923" s="736">
        <v>1276</v>
      </c>
    </row>
    <row r="924" spans="1:14" ht="14.45" customHeight="1" x14ac:dyDescent="0.2">
      <c r="A924" s="730" t="s">
        <v>575</v>
      </c>
      <c r="B924" s="731" t="s">
        <v>576</v>
      </c>
      <c r="C924" s="732" t="s">
        <v>601</v>
      </c>
      <c r="D924" s="733" t="s">
        <v>602</v>
      </c>
      <c r="E924" s="734">
        <v>50113001</v>
      </c>
      <c r="F924" s="733" t="s">
        <v>661</v>
      </c>
      <c r="G924" s="732" t="s">
        <v>662</v>
      </c>
      <c r="H924" s="732">
        <v>165633</v>
      </c>
      <c r="I924" s="732">
        <v>165751</v>
      </c>
      <c r="J924" s="732" t="s">
        <v>908</v>
      </c>
      <c r="K924" s="732" t="s">
        <v>909</v>
      </c>
      <c r="L924" s="735">
        <v>3951.6400000000008</v>
      </c>
      <c r="M924" s="735">
        <v>3</v>
      </c>
      <c r="N924" s="736">
        <v>11854.920000000002</v>
      </c>
    </row>
    <row r="925" spans="1:14" ht="14.45" customHeight="1" x14ac:dyDescent="0.2">
      <c r="A925" s="730" t="s">
        <v>575</v>
      </c>
      <c r="B925" s="731" t="s">
        <v>576</v>
      </c>
      <c r="C925" s="732" t="s">
        <v>601</v>
      </c>
      <c r="D925" s="733" t="s">
        <v>602</v>
      </c>
      <c r="E925" s="734">
        <v>50113001</v>
      </c>
      <c r="F925" s="733" t="s">
        <v>661</v>
      </c>
      <c r="G925" s="732" t="s">
        <v>662</v>
      </c>
      <c r="H925" s="732">
        <v>193746</v>
      </c>
      <c r="I925" s="732">
        <v>93746</v>
      </c>
      <c r="J925" s="732" t="s">
        <v>931</v>
      </c>
      <c r="K925" s="732" t="s">
        <v>932</v>
      </c>
      <c r="L925" s="735">
        <v>366.21999999999997</v>
      </c>
      <c r="M925" s="735">
        <v>1</v>
      </c>
      <c r="N925" s="736">
        <v>366.21999999999997</v>
      </c>
    </row>
    <row r="926" spans="1:14" ht="14.45" customHeight="1" x14ac:dyDescent="0.2">
      <c r="A926" s="730" t="s">
        <v>575</v>
      </c>
      <c r="B926" s="731" t="s">
        <v>576</v>
      </c>
      <c r="C926" s="732" t="s">
        <v>601</v>
      </c>
      <c r="D926" s="733" t="s">
        <v>602</v>
      </c>
      <c r="E926" s="734">
        <v>50113001</v>
      </c>
      <c r="F926" s="733" t="s">
        <v>661</v>
      </c>
      <c r="G926" s="732" t="s">
        <v>662</v>
      </c>
      <c r="H926" s="732">
        <v>216572</v>
      </c>
      <c r="I926" s="732">
        <v>216572</v>
      </c>
      <c r="J926" s="732" t="s">
        <v>937</v>
      </c>
      <c r="K926" s="732" t="s">
        <v>938</v>
      </c>
      <c r="L926" s="735">
        <v>36.449999999999996</v>
      </c>
      <c r="M926" s="735">
        <v>18</v>
      </c>
      <c r="N926" s="736">
        <v>656.09999999999991</v>
      </c>
    </row>
    <row r="927" spans="1:14" ht="14.45" customHeight="1" x14ac:dyDescent="0.2">
      <c r="A927" s="730" t="s">
        <v>575</v>
      </c>
      <c r="B927" s="731" t="s">
        <v>576</v>
      </c>
      <c r="C927" s="732" t="s">
        <v>601</v>
      </c>
      <c r="D927" s="733" t="s">
        <v>602</v>
      </c>
      <c r="E927" s="734">
        <v>50113001</v>
      </c>
      <c r="F927" s="733" t="s">
        <v>661</v>
      </c>
      <c r="G927" s="732" t="s">
        <v>662</v>
      </c>
      <c r="H927" s="732">
        <v>235794</v>
      </c>
      <c r="I927" s="732">
        <v>235794</v>
      </c>
      <c r="J927" s="732" t="s">
        <v>1697</v>
      </c>
      <c r="K927" s="732" t="s">
        <v>942</v>
      </c>
      <c r="L927" s="735">
        <v>93.79</v>
      </c>
      <c r="M927" s="735">
        <v>1</v>
      </c>
      <c r="N927" s="736">
        <v>93.79</v>
      </c>
    </row>
    <row r="928" spans="1:14" ht="14.45" customHeight="1" x14ac:dyDescent="0.2">
      <c r="A928" s="730" t="s">
        <v>575</v>
      </c>
      <c r="B928" s="731" t="s">
        <v>576</v>
      </c>
      <c r="C928" s="732" t="s">
        <v>601</v>
      </c>
      <c r="D928" s="733" t="s">
        <v>602</v>
      </c>
      <c r="E928" s="734">
        <v>50113001</v>
      </c>
      <c r="F928" s="733" t="s">
        <v>661</v>
      </c>
      <c r="G928" s="732" t="s">
        <v>662</v>
      </c>
      <c r="H928" s="732">
        <v>241678</v>
      </c>
      <c r="I928" s="732">
        <v>241678</v>
      </c>
      <c r="J928" s="732" t="s">
        <v>941</v>
      </c>
      <c r="K928" s="732" t="s">
        <v>942</v>
      </c>
      <c r="L928" s="735">
        <v>94.134</v>
      </c>
      <c r="M928" s="735">
        <v>20</v>
      </c>
      <c r="N928" s="736">
        <v>1882.68</v>
      </c>
    </row>
    <row r="929" spans="1:14" ht="14.45" customHeight="1" x14ac:dyDescent="0.2">
      <c r="A929" s="730" t="s">
        <v>575</v>
      </c>
      <c r="B929" s="731" t="s">
        <v>576</v>
      </c>
      <c r="C929" s="732" t="s">
        <v>601</v>
      </c>
      <c r="D929" s="733" t="s">
        <v>602</v>
      </c>
      <c r="E929" s="734">
        <v>50113001</v>
      </c>
      <c r="F929" s="733" t="s">
        <v>661</v>
      </c>
      <c r="G929" s="732" t="s">
        <v>662</v>
      </c>
      <c r="H929" s="732">
        <v>842703</v>
      </c>
      <c r="I929" s="732">
        <v>0</v>
      </c>
      <c r="J929" s="732" t="s">
        <v>1698</v>
      </c>
      <c r="K929" s="732" t="s">
        <v>329</v>
      </c>
      <c r="L929" s="735">
        <v>59.015084745762707</v>
      </c>
      <c r="M929" s="735">
        <v>59</v>
      </c>
      <c r="N929" s="736">
        <v>3481.89</v>
      </c>
    </row>
    <row r="930" spans="1:14" ht="14.45" customHeight="1" x14ac:dyDescent="0.2">
      <c r="A930" s="730" t="s">
        <v>575</v>
      </c>
      <c r="B930" s="731" t="s">
        <v>576</v>
      </c>
      <c r="C930" s="732" t="s">
        <v>601</v>
      </c>
      <c r="D930" s="733" t="s">
        <v>602</v>
      </c>
      <c r="E930" s="734">
        <v>50113001</v>
      </c>
      <c r="F930" s="733" t="s">
        <v>661</v>
      </c>
      <c r="G930" s="732" t="s">
        <v>662</v>
      </c>
      <c r="H930" s="732">
        <v>51366</v>
      </c>
      <c r="I930" s="732">
        <v>51366</v>
      </c>
      <c r="J930" s="732" t="s">
        <v>1699</v>
      </c>
      <c r="K930" s="732" t="s">
        <v>1701</v>
      </c>
      <c r="L930" s="735">
        <v>171.60000000000005</v>
      </c>
      <c r="M930" s="735">
        <v>57</v>
      </c>
      <c r="N930" s="736">
        <v>9781.2000000000025</v>
      </c>
    </row>
    <row r="931" spans="1:14" ht="14.45" customHeight="1" x14ac:dyDescent="0.2">
      <c r="A931" s="730" t="s">
        <v>575</v>
      </c>
      <c r="B931" s="731" t="s">
        <v>576</v>
      </c>
      <c r="C931" s="732" t="s">
        <v>601</v>
      </c>
      <c r="D931" s="733" t="s">
        <v>602</v>
      </c>
      <c r="E931" s="734">
        <v>50113001</v>
      </c>
      <c r="F931" s="733" t="s">
        <v>661</v>
      </c>
      <c r="G931" s="732" t="s">
        <v>662</v>
      </c>
      <c r="H931" s="732">
        <v>51367</v>
      </c>
      <c r="I931" s="732">
        <v>51367</v>
      </c>
      <c r="J931" s="732" t="s">
        <v>1699</v>
      </c>
      <c r="K931" s="732" t="s">
        <v>1700</v>
      </c>
      <c r="L931" s="735">
        <v>92.949999999999989</v>
      </c>
      <c r="M931" s="735">
        <v>43</v>
      </c>
      <c r="N931" s="736">
        <v>3996.8499999999995</v>
      </c>
    </row>
    <row r="932" spans="1:14" ht="14.45" customHeight="1" x14ac:dyDescent="0.2">
      <c r="A932" s="730" t="s">
        <v>575</v>
      </c>
      <c r="B932" s="731" t="s">
        <v>576</v>
      </c>
      <c r="C932" s="732" t="s">
        <v>601</v>
      </c>
      <c r="D932" s="733" t="s">
        <v>602</v>
      </c>
      <c r="E932" s="734">
        <v>50113001</v>
      </c>
      <c r="F932" s="733" t="s">
        <v>661</v>
      </c>
      <c r="G932" s="732" t="s">
        <v>662</v>
      </c>
      <c r="H932" s="732">
        <v>157608</v>
      </c>
      <c r="I932" s="732">
        <v>57608</v>
      </c>
      <c r="J932" s="732" t="s">
        <v>946</v>
      </c>
      <c r="K932" s="732" t="s">
        <v>1504</v>
      </c>
      <c r="L932" s="735">
        <v>100.25</v>
      </c>
      <c r="M932" s="735">
        <v>1</v>
      </c>
      <c r="N932" s="736">
        <v>100.25</v>
      </c>
    </row>
    <row r="933" spans="1:14" ht="14.45" customHeight="1" x14ac:dyDescent="0.2">
      <c r="A933" s="730" t="s">
        <v>575</v>
      </c>
      <c r="B933" s="731" t="s">
        <v>576</v>
      </c>
      <c r="C933" s="732" t="s">
        <v>601</v>
      </c>
      <c r="D933" s="733" t="s">
        <v>602</v>
      </c>
      <c r="E933" s="734">
        <v>50113001</v>
      </c>
      <c r="F933" s="733" t="s">
        <v>661</v>
      </c>
      <c r="G933" s="732" t="s">
        <v>662</v>
      </c>
      <c r="H933" s="732">
        <v>208988</v>
      </c>
      <c r="I933" s="732">
        <v>208988</v>
      </c>
      <c r="J933" s="732" t="s">
        <v>950</v>
      </c>
      <c r="K933" s="732" t="s">
        <v>951</v>
      </c>
      <c r="L933" s="735">
        <v>555.16999999999996</v>
      </c>
      <c r="M933" s="735">
        <v>10</v>
      </c>
      <c r="N933" s="736">
        <v>5551.7</v>
      </c>
    </row>
    <row r="934" spans="1:14" ht="14.45" customHeight="1" x14ac:dyDescent="0.2">
      <c r="A934" s="730" t="s">
        <v>575</v>
      </c>
      <c r="B934" s="731" t="s">
        <v>576</v>
      </c>
      <c r="C934" s="732" t="s">
        <v>601</v>
      </c>
      <c r="D934" s="733" t="s">
        <v>602</v>
      </c>
      <c r="E934" s="734">
        <v>50113001</v>
      </c>
      <c r="F934" s="733" t="s">
        <v>661</v>
      </c>
      <c r="G934" s="732" t="s">
        <v>662</v>
      </c>
      <c r="H934" s="732">
        <v>208990</v>
      </c>
      <c r="I934" s="732">
        <v>208990</v>
      </c>
      <c r="J934" s="732" t="s">
        <v>952</v>
      </c>
      <c r="K934" s="732" t="s">
        <v>951</v>
      </c>
      <c r="L934" s="735">
        <v>668.46999999999991</v>
      </c>
      <c r="M934" s="735">
        <v>21</v>
      </c>
      <c r="N934" s="736">
        <v>14037.869999999999</v>
      </c>
    </row>
    <row r="935" spans="1:14" ht="14.45" customHeight="1" x14ac:dyDescent="0.2">
      <c r="A935" s="730" t="s">
        <v>575</v>
      </c>
      <c r="B935" s="731" t="s">
        <v>576</v>
      </c>
      <c r="C935" s="732" t="s">
        <v>601</v>
      </c>
      <c r="D935" s="733" t="s">
        <v>602</v>
      </c>
      <c r="E935" s="734">
        <v>50113001</v>
      </c>
      <c r="F935" s="733" t="s">
        <v>661</v>
      </c>
      <c r="G935" s="732" t="s">
        <v>662</v>
      </c>
      <c r="H935" s="732">
        <v>394712</v>
      </c>
      <c r="I935" s="732">
        <v>0</v>
      </c>
      <c r="J935" s="732" t="s">
        <v>967</v>
      </c>
      <c r="K935" s="732" t="s">
        <v>968</v>
      </c>
      <c r="L935" s="735">
        <v>28.75</v>
      </c>
      <c r="M935" s="735">
        <v>60</v>
      </c>
      <c r="N935" s="736">
        <v>1725</v>
      </c>
    </row>
    <row r="936" spans="1:14" ht="14.45" customHeight="1" x14ac:dyDescent="0.2">
      <c r="A936" s="730" t="s">
        <v>575</v>
      </c>
      <c r="B936" s="731" t="s">
        <v>576</v>
      </c>
      <c r="C936" s="732" t="s">
        <v>601</v>
      </c>
      <c r="D936" s="733" t="s">
        <v>602</v>
      </c>
      <c r="E936" s="734">
        <v>50113001</v>
      </c>
      <c r="F936" s="733" t="s">
        <v>661</v>
      </c>
      <c r="G936" s="732" t="s">
        <v>662</v>
      </c>
      <c r="H936" s="732">
        <v>134822</v>
      </c>
      <c r="I936" s="732">
        <v>134822</v>
      </c>
      <c r="J936" s="732" t="s">
        <v>1507</v>
      </c>
      <c r="K936" s="732" t="s">
        <v>1222</v>
      </c>
      <c r="L936" s="735">
        <v>207.56239436619722</v>
      </c>
      <c r="M936" s="735">
        <v>71</v>
      </c>
      <c r="N936" s="736">
        <v>14736.930000000004</v>
      </c>
    </row>
    <row r="937" spans="1:14" ht="14.45" customHeight="1" x14ac:dyDescent="0.2">
      <c r="A937" s="730" t="s">
        <v>575</v>
      </c>
      <c r="B937" s="731" t="s">
        <v>576</v>
      </c>
      <c r="C937" s="732" t="s">
        <v>601</v>
      </c>
      <c r="D937" s="733" t="s">
        <v>602</v>
      </c>
      <c r="E937" s="734">
        <v>50113001</v>
      </c>
      <c r="F937" s="733" t="s">
        <v>661</v>
      </c>
      <c r="G937" s="732" t="s">
        <v>662</v>
      </c>
      <c r="H937" s="732">
        <v>134821</v>
      </c>
      <c r="I937" s="732">
        <v>134821</v>
      </c>
      <c r="J937" s="732" t="s">
        <v>1704</v>
      </c>
      <c r="K937" s="732" t="s">
        <v>1705</v>
      </c>
      <c r="L937" s="735">
        <v>375.43564705882375</v>
      </c>
      <c r="M937" s="735">
        <v>170</v>
      </c>
      <c r="N937" s="736">
        <v>63824.060000000041</v>
      </c>
    </row>
    <row r="938" spans="1:14" ht="14.45" customHeight="1" x14ac:dyDescent="0.2">
      <c r="A938" s="730" t="s">
        <v>575</v>
      </c>
      <c r="B938" s="731" t="s">
        <v>576</v>
      </c>
      <c r="C938" s="732" t="s">
        <v>601</v>
      </c>
      <c r="D938" s="733" t="s">
        <v>602</v>
      </c>
      <c r="E938" s="734">
        <v>50113001</v>
      </c>
      <c r="F938" s="733" t="s">
        <v>661</v>
      </c>
      <c r="G938" s="732" t="s">
        <v>662</v>
      </c>
      <c r="H938" s="732">
        <v>134824</v>
      </c>
      <c r="I938" s="732">
        <v>134824</v>
      </c>
      <c r="J938" s="732" t="s">
        <v>985</v>
      </c>
      <c r="K938" s="732" t="s">
        <v>986</v>
      </c>
      <c r="L938" s="735">
        <v>326.47160305343522</v>
      </c>
      <c r="M938" s="735">
        <v>131</v>
      </c>
      <c r="N938" s="736">
        <v>42767.780000000013</v>
      </c>
    </row>
    <row r="939" spans="1:14" ht="14.45" customHeight="1" x14ac:dyDescent="0.2">
      <c r="A939" s="730" t="s">
        <v>575</v>
      </c>
      <c r="B939" s="731" t="s">
        <v>576</v>
      </c>
      <c r="C939" s="732" t="s">
        <v>601</v>
      </c>
      <c r="D939" s="733" t="s">
        <v>602</v>
      </c>
      <c r="E939" s="734">
        <v>50113001</v>
      </c>
      <c r="F939" s="733" t="s">
        <v>661</v>
      </c>
      <c r="G939" s="732" t="s">
        <v>680</v>
      </c>
      <c r="H939" s="732">
        <v>197125</v>
      </c>
      <c r="I939" s="732">
        <v>197125</v>
      </c>
      <c r="J939" s="732" t="s">
        <v>681</v>
      </c>
      <c r="K939" s="732" t="s">
        <v>682</v>
      </c>
      <c r="L939" s="735">
        <v>130.1879746835443</v>
      </c>
      <c r="M939" s="735">
        <v>158</v>
      </c>
      <c r="N939" s="736">
        <v>20569.7</v>
      </c>
    </row>
    <row r="940" spans="1:14" ht="14.45" customHeight="1" x14ac:dyDescent="0.2">
      <c r="A940" s="730" t="s">
        <v>575</v>
      </c>
      <c r="B940" s="731" t="s">
        <v>576</v>
      </c>
      <c r="C940" s="732" t="s">
        <v>601</v>
      </c>
      <c r="D940" s="733" t="s">
        <v>602</v>
      </c>
      <c r="E940" s="734">
        <v>50113001</v>
      </c>
      <c r="F940" s="733" t="s">
        <v>661</v>
      </c>
      <c r="G940" s="732" t="s">
        <v>662</v>
      </c>
      <c r="H940" s="732">
        <v>185812</v>
      </c>
      <c r="I940" s="732">
        <v>85812</v>
      </c>
      <c r="J940" s="732" t="s">
        <v>1707</v>
      </c>
      <c r="K940" s="732" t="s">
        <v>1708</v>
      </c>
      <c r="L940" s="735">
        <v>51.625</v>
      </c>
      <c r="M940" s="735">
        <v>6</v>
      </c>
      <c r="N940" s="736">
        <v>309.75</v>
      </c>
    </row>
    <row r="941" spans="1:14" ht="14.45" customHeight="1" x14ac:dyDescent="0.2">
      <c r="A941" s="730" t="s">
        <v>575</v>
      </c>
      <c r="B941" s="731" t="s">
        <v>576</v>
      </c>
      <c r="C941" s="732" t="s">
        <v>601</v>
      </c>
      <c r="D941" s="733" t="s">
        <v>602</v>
      </c>
      <c r="E941" s="734">
        <v>50113001</v>
      </c>
      <c r="F941" s="733" t="s">
        <v>661</v>
      </c>
      <c r="G941" s="732" t="s">
        <v>662</v>
      </c>
      <c r="H941" s="732">
        <v>237329</v>
      </c>
      <c r="I941" s="732">
        <v>237329</v>
      </c>
      <c r="J941" s="732" t="s">
        <v>683</v>
      </c>
      <c r="K941" s="732" t="s">
        <v>684</v>
      </c>
      <c r="L941" s="735">
        <v>109.11500000000001</v>
      </c>
      <c r="M941" s="735">
        <v>4</v>
      </c>
      <c r="N941" s="736">
        <v>436.46000000000004</v>
      </c>
    </row>
    <row r="942" spans="1:14" ht="14.45" customHeight="1" x14ac:dyDescent="0.2">
      <c r="A942" s="730" t="s">
        <v>575</v>
      </c>
      <c r="B942" s="731" t="s">
        <v>576</v>
      </c>
      <c r="C942" s="732" t="s">
        <v>601</v>
      </c>
      <c r="D942" s="733" t="s">
        <v>602</v>
      </c>
      <c r="E942" s="734">
        <v>50113001</v>
      </c>
      <c r="F942" s="733" t="s">
        <v>661</v>
      </c>
      <c r="G942" s="732" t="s">
        <v>662</v>
      </c>
      <c r="H942" s="732">
        <v>225890</v>
      </c>
      <c r="I942" s="732">
        <v>225890</v>
      </c>
      <c r="J942" s="732" t="s">
        <v>1709</v>
      </c>
      <c r="K942" s="732" t="s">
        <v>1710</v>
      </c>
      <c r="L942" s="735">
        <v>599.52</v>
      </c>
      <c r="M942" s="735">
        <v>13</v>
      </c>
      <c r="N942" s="736">
        <v>7793.76</v>
      </c>
    </row>
    <row r="943" spans="1:14" ht="14.45" customHeight="1" x14ac:dyDescent="0.2">
      <c r="A943" s="730" t="s">
        <v>575</v>
      </c>
      <c r="B943" s="731" t="s">
        <v>576</v>
      </c>
      <c r="C943" s="732" t="s">
        <v>601</v>
      </c>
      <c r="D943" s="733" t="s">
        <v>602</v>
      </c>
      <c r="E943" s="734">
        <v>50113001</v>
      </c>
      <c r="F943" s="733" t="s">
        <v>661</v>
      </c>
      <c r="G943" s="732" t="s">
        <v>662</v>
      </c>
      <c r="H943" s="732">
        <v>225889</v>
      </c>
      <c r="I943" s="732">
        <v>225889</v>
      </c>
      <c r="J943" s="732" t="s">
        <v>1711</v>
      </c>
      <c r="K943" s="732" t="s">
        <v>1712</v>
      </c>
      <c r="L943" s="735">
        <v>599.2700000000001</v>
      </c>
      <c r="M943" s="735">
        <v>8</v>
      </c>
      <c r="N943" s="736">
        <v>4794.1600000000008</v>
      </c>
    </row>
    <row r="944" spans="1:14" ht="14.45" customHeight="1" x14ac:dyDescent="0.2">
      <c r="A944" s="730" t="s">
        <v>575</v>
      </c>
      <c r="B944" s="731" t="s">
        <v>576</v>
      </c>
      <c r="C944" s="732" t="s">
        <v>601</v>
      </c>
      <c r="D944" s="733" t="s">
        <v>602</v>
      </c>
      <c r="E944" s="734">
        <v>50113001</v>
      </c>
      <c r="F944" s="733" t="s">
        <v>661</v>
      </c>
      <c r="G944" s="732" t="s">
        <v>662</v>
      </c>
      <c r="H944" s="732">
        <v>100502</v>
      </c>
      <c r="I944" s="732">
        <v>502</v>
      </c>
      <c r="J944" s="732" t="s">
        <v>685</v>
      </c>
      <c r="K944" s="732" t="s">
        <v>686</v>
      </c>
      <c r="L944" s="735">
        <v>268.66121212121215</v>
      </c>
      <c r="M944" s="735">
        <v>33</v>
      </c>
      <c r="N944" s="736">
        <v>8865.8200000000015</v>
      </c>
    </row>
    <row r="945" spans="1:14" ht="14.45" customHeight="1" x14ac:dyDescent="0.2">
      <c r="A945" s="730" t="s">
        <v>575</v>
      </c>
      <c r="B945" s="731" t="s">
        <v>576</v>
      </c>
      <c r="C945" s="732" t="s">
        <v>601</v>
      </c>
      <c r="D945" s="733" t="s">
        <v>602</v>
      </c>
      <c r="E945" s="734">
        <v>50113001</v>
      </c>
      <c r="F945" s="733" t="s">
        <v>661</v>
      </c>
      <c r="G945" s="732" t="s">
        <v>680</v>
      </c>
      <c r="H945" s="732">
        <v>127737</v>
      </c>
      <c r="I945" s="732">
        <v>127737</v>
      </c>
      <c r="J945" s="732" t="s">
        <v>689</v>
      </c>
      <c r="K945" s="732" t="s">
        <v>691</v>
      </c>
      <c r="L945" s="735">
        <v>67.39</v>
      </c>
      <c r="M945" s="735">
        <v>2</v>
      </c>
      <c r="N945" s="736">
        <v>134.78</v>
      </c>
    </row>
    <row r="946" spans="1:14" ht="14.45" customHeight="1" x14ac:dyDescent="0.2">
      <c r="A946" s="730" t="s">
        <v>575</v>
      </c>
      <c r="B946" s="731" t="s">
        <v>576</v>
      </c>
      <c r="C946" s="732" t="s">
        <v>601</v>
      </c>
      <c r="D946" s="733" t="s">
        <v>602</v>
      </c>
      <c r="E946" s="734">
        <v>50113001</v>
      </c>
      <c r="F946" s="733" t="s">
        <v>661</v>
      </c>
      <c r="G946" s="732" t="s">
        <v>680</v>
      </c>
      <c r="H946" s="732">
        <v>239964</v>
      </c>
      <c r="I946" s="732">
        <v>239964</v>
      </c>
      <c r="J946" s="732" t="s">
        <v>689</v>
      </c>
      <c r="K946" s="732" t="s">
        <v>691</v>
      </c>
      <c r="L946" s="735">
        <v>236.78</v>
      </c>
      <c r="M946" s="735">
        <v>3</v>
      </c>
      <c r="N946" s="736">
        <v>710.34</v>
      </c>
    </row>
    <row r="947" spans="1:14" ht="14.45" customHeight="1" x14ac:dyDescent="0.2">
      <c r="A947" s="730" t="s">
        <v>575</v>
      </c>
      <c r="B947" s="731" t="s">
        <v>576</v>
      </c>
      <c r="C947" s="732" t="s">
        <v>601</v>
      </c>
      <c r="D947" s="733" t="s">
        <v>602</v>
      </c>
      <c r="E947" s="734">
        <v>50113001</v>
      </c>
      <c r="F947" s="733" t="s">
        <v>661</v>
      </c>
      <c r="G947" s="732" t="s">
        <v>329</v>
      </c>
      <c r="H947" s="732">
        <v>224479</v>
      </c>
      <c r="I947" s="732">
        <v>224479</v>
      </c>
      <c r="J947" s="732" t="s">
        <v>1025</v>
      </c>
      <c r="K947" s="732" t="s">
        <v>1746</v>
      </c>
      <c r="L947" s="735">
        <v>224.11</v>
      </c>
      <c r="M947" s="735">
        <v>3</v>
      </c>
      <c r="N947" s="736">
        <v>672.33</v>
      </c>
    </row>
    <row r="948" spans="1:14" ht="14.45" customHeight="1" x14ac:dyDescent="0.2">
      <c r="A948" s="730" t="s">
        <v>575</v>
      </c>
      <c r="B948" s="731" t="s">
        <v>576</v>
      </c>
      <c r="C948" s="732" t="s">
        <v>601</v>
      </c>
      <c r="D948" s="733" t="s">
        <v>602</v>
      </c>
      <c r="E948" s="734">
        <v>50113001</v>
      </c>
      <c r="F948" s="733" t="s">
        <v>661</v>
      </c>
      <c r="G948" s="732" t="s">
        <v>662</v>
      </c>
      <c r="H948" s="732">
        <v>226004</v>
      </c>
      <c r="I948" s="732">
        <v>226004</v>
      </c>
      <c r="J948" s="732" t="s">
        <v>1713</v>
      </c>
      <c r="K948" s="732" t="s">
        <v>1714</v>
      </c>
      <c r="L948" s="735">
        <v>364.6699999999999</v>
      </c>
      <c r="M948" s="735">
        <v>6</v>
      </c>
      <c r="N948" s="736">
        <v>2188.0199999999995</v>
      </c>
    </row>
    <row r="949" spans="1:14" ht="14.45" customHeight="1" x14ac:dyDescent="0.2">
      <c r="A949" s="730" t="s">
        <v>575</v>
      </c>
      <c r="B949" s="731" t="s">
        <v>576</v>
      </c>
      <c r="C949" s="732" t="s">
        <v>601</v>
      </c>
      <c r="D949" s="733" t="s">
        <v>602</v>
      </c>
      <c r="E949" s="734">
        <v>50113001</v>
      </c>
      <c r="F949" s="733" t="s">
        <v>661</v>
      </c>
      <c r="G949" s="732" t="s">
        <v>662</v>
      </c>
      <c r="H949" s="732">
        <v>226005</v>
      </c>
      <c r="I949" s="732">
        <v>226005</v>
      </c>
      <c r="J949" s="732" t="s">
        <v>1715</v>
      </c>
      <c r="K949" s="732" t="s">
        <v>1716</v>
      </c>
      <c r="L949" s="735">
        <v>619.11</v>
      </c>
      <c r="M949" s="735">
        <v>6</v>
      </c>
      <c r="N949" s="736">
        <v>3714.66</v>
      </c>
    </row>
    <row r="950" spans="1:14" ht="14.45" customHeight="1" x14ac:dyDescent="0.2">
      <c r="A950" s="730" t="s">
        <v>575</v>
      </c>
      <c r="B950" s="731" t="s">
        <v>576</v>
      </c>
      <c r="C950" s="732" t="s">
        <v>601</v>
      </c>
      <c r="D950" s="733" t="s">
        <v>602</v>
      </c>
      <c r="E950" s="734">
        <v>50113001</v>
      </c>
      <c r="F950" s="733" t="s">
        <v>661</v>
      </c>
      <c r="G950" s="732" t="s">
        <v>662</v>
      </c>
      <c r="H950" s="732">
        <v>118656</v>
      </c>
      <c r="I950" s="732">
        <v>118656</v>
      </c>
      <c r="J950" s="732" t="s">
        <v>1717</v>
      </c>
      <c r="K950" s="732" t="s">
        <v>871</v>
      </c>
      <c r="L950" s="735">
        <v>662.53999999999985</v>
      </c>
      <c r="M950" s="735">
        <v>13</v>
      </c>
      <c r="N950" s="736">
        <v>8613.0199999999986</v>
      </c>
    </row>
    <row r="951" spans="1:14" ht="14.45" customHeight="1" x14ac:dyDescent="0.2">
      <c r="A951" s="730" t="s">
        <v>575</v>
      </c>
      <c r="B951" s="731" t="s">
        <v>576</v>
      </c>
      <c r="C951" s="732" t="s">
        <v>601</v>
      </c>
      <c r="D951" s="733" t="s">
        <v>602</v>
      </c>
      <c r="E951" s="734">
        <v>50113001</v>
      </c>
      <c r="F951" s="733" t="s">
        <v>661</v>
      </c>
      <c r="G951" s="732" t="s">
        <v>662</v>
      </c>
      <c r="H951" s="732">
        <v>194763</v>
      </c>
      <c r="I951" s="732">
        <v>94763</v>
      </c>
      <c r="J951" s="732" t="s">
        <v>1718</v>
      </c>
      <c r="K951" s="732" t="s">
        <v>1719</v>
      </c>
      <c r="L951" s="735">
        <v>212.52000000000004</v>
      </c>
      <c r="M951" s="735">
        <v>5</v>
      </c>
      <c r="N951" s="736">
        <v>1062.6000000000001</v>
      </c>
    </row>
    <row r="952" spans="1:14" ht="14.45" customHeight="1" x14ac:dyDescent="0.2">
      <c r="A952" s="730" t="s">
        <v>575</v>
      </c>
      <c r="B952" s="731" t="s">
        <v>576</v>
      </c>
      <c r="C952" s="732" t="s">
        <v>601</v>
      </c>
      <c r="D952" s="733" t="s">
        <v>602</v>
      </c>
      <c r="E952" s="734">
        <v>50113001</v>
      </c>
      <c r="F952" s="733" t="s">
        <v>661</v>
      </c>
      <c r="G952" s="732" t="s">
        <v>662</v>
      </c>
      <c r="H952" s="732">
        <v>109414</v>
      </c>
      <c r="I952" s="732">
        <v>119687</v>
      </c>
      <c r="J952" s="732" t="s">
        <v>1720</v>
      </c>
      <c r="K952" s="732" t="s">
        <v>1721</v>
      </c>
      <c r="L952" s="735">
        <v>66.11</v>
      </c>
      <c r="M952" s="735">
        <v>3</v>
      </c>
      <c r="N952" s="736">
        <v>198.32999999999998</v>
      </c>
    </row>
    <row r="953" spans="1:14" ht="14.45" customHeight="1" x14ac:dyDescent="0.2">
      <c r="A953" s="730" t="s">
        <v>575</v>
      </c>
      <c r="B953" s="731" t="s">
        <v>576</v>
      </c>
      <c r="C953" s="732" t="s">
        <v>601</v>
      </c>
      <c r="D953" s="733" t="s">
        <v>602</v>
      </c>
      <c r="E953" s="734">
        <v>50113001</v>
      </c>
      <c r="F953" s="733" t="s">
        <v>661</v>
      </c>
      <c r="G953" s="732" t="s">
        <v>662</v>
      </c>
      <c r="H953" s="732">
        <v>226003</v>
      </c>
      <c r="I953" s="732">
        <v>226003</v>
      </c>
      <c r="J953" s="732" t="s">
        <v>1046</v>
      </c>
      <c r="K953" s="732" t="s">
        <v>1048</v>
      </c>
      <c r="L953" s="735">
        <v>226.68</v>
      </c>
      <c r="M953" s="735">
        <v>1</v>
      </c>
      <c r="N953" s="736">
        <v>226.68</v>
      </c>
    </row>
    <row r="954" spans="1:14" ht="14.45" customHeight="1" x14ac:dyDescent="0.2">
      <c r="A954" s="730" t="s">
        <v>575</v>
      </c>
      <c r="B954" s="731" t="s">
        <v>576</v>
      </c>
      <c r="C954" s="732" t="s">
        <v>601</v>
      </c>
      <c r="D954" s="733" t="s">
        <v>602</v>
      </c>
      <c r="E954" s="734">
        <v>50113001</v>
      </c>
      <c r="F954" s="733" t="s">
        <v>661</v>
      </c>
      <c r="G954" s="732" t="s">
        <v>662</v>
      </c>
      <c r="H954" s="732">
        <v>226002</v>
      </c>
      <c r="I954" s="732">
        <v>226002</v>
      </c>
      <c r="J954" s="732" t="s">
        <v>1046</v>
      </c>
      <c r="K954" s="732" t="s">
        <v>1047</v>
      </c>
      <c r="L954" s="735">
        <v>651.5</v>
      </c>
      <c r="M954" s="735">
        <v>3</v>
      </c>
      <c r="N954" s="736">
        <v>1954.5</v>
      </c>
    </row>
    <row r="955" spans="1:14" ht="14.45" customHeight="1" x14ac:dyDescent="0.2">
      <c r="A955" s="730" t="s">
        <v>575</v>
      </c>
      <c r="B955" s="731" t="s">
        <v>576</v>
      </c>
      <c r="C955" s="732" t="s">
        <v>601</v>
      </c>
      <c r="D955" s="733" t="s">
        <v>602</v>
      </c>
      <c r="E955" s="734">
        <v>50113001</v>
      </c>
      <c r="F955" s="733" t="s">
        <v>661</v>
      </c>
      <c r="G955" s="732" t="s">
        <v>680</v>
      </c>
      <c r="H955" s="732">
        <v>100536</v>
      </c>
      <c r="I955" s="732">
        <v>536</v>
      </c>
      <c r="J955" s="732" t="s">
        <v>694</v>
      </c>
      <c r="K955" s="732" t="s">
        <v>664</v>
      </c>
      <c r="L955" s="735">
        <v>49.31999992410784</v>
      </c>
      <c r="M955" s="735">
        <v>117</v>
      </c>
      <c r="N955" s="736">
        <v>5770.4399911206174</v>
      </c>
    </row>
    <row r="956" spans="1:14" ht="14.45" customHeight="1" x14ac:dyDescent="0.2">
      <c r="A956" s="730" t="s">
        <v>575</v>
      </c>
      <c r="B956" s="731" t="s">
        <v>576</v>
      </c>
      <c r="C956" s="732" t="s">
        <v>601</v>
      </c>
      <c r="D956" s="733" t="s">
        <v>602</v>
      </c>
      <c r="E956" s="734">
        <v>50113001</v>
      </c>
      <c r="F956" s="733" t="s">
        <v>661</v>
      </c>
      <c r="G956" s="732" t="s">
        <v>680</v>
      </c>
      <c r="H956" s="732">
        <v>107981</v>
      </c>
      <c r="I956" s="732">
        <v>7981</v>
      </c>
      <c r="J956" s="732" t="s">
        <v>695</v>
      </c>
      <c r="K956" s="732" t="s">
        <v>696</v>
      </c>
      <c r="L956" s="735">
        <v>45.74524691358026</v>
      </c>
      <c r="M956" s="735">
        <v>162</v>
      </c>
      <c r="N956" s="736">
        <v>7410.7300000000023</v>
      </c>
    </row>
    <row r="957" spans="1:14" ht="14.45" customHeight="1" x14ac:dyDescent="0.2">
      <c r="A957" s="730" t="s">
        <v>575</v>
      </c>
      <c r="B957" s="731" t="s">
        <v>576</v>
      </c>
      <c r="C957" s="732" t="s">
        <v>601</v>
      </c>
      <c r="D957" s="733" t="s">
        <v>602</v>
      </c>
      <c r="E957" s="734">
        <v>50113001</v>
      </c>
      <c r="F957" s="733" t="s">
        <v>661</v>
      </c>
      <c r="G957" s="732" t="s">
        <v>680</v>
      </c>
      <c r="H957" s="732">
        <v>187607</v>
      </c>
      <c r="I957" s="732">
        <v>187607</v>
      </c>
      <c r="J957" s="732" t="s">
        <v>1064</v>
      </c>
      <c r="K957" s="732" t="s">
        <v>1065</v>
      </c>
      <c r="L957" s="735">
        <v>273.89999889695753</v>
      </c>
      <c r="M957" s="735">
        <v>25</v>
      </c>
      <c r="N957" s="736">
        <v>6847.4999724239378</v>
      </c>
    </row>
    <row r="958" spans="1:14" ht="14.45" customHeight="1" x14ac:dyDescent="0.2">
      <c r="A958" s="730" t="s">
        <v>575</v>
      </c>
      <c r="B958" s="731" t="s">
        <v>576</v>
      </c>
      <c r="C958" s="732" t="s">
        <v>601</v>
      </c>
      <c r="D958" s="733" t="s">
        <v>602</v>
      </c>
      <c r="E958" s="734">
        <v>50113001</v>
      </c>
      <c r="F958" s="733" t="s">
        <v>661</v>
      </c>
      <c r="G958" s="732" t="s">
        <v>662</v>
      </c>
      <c r="H958" s="732">
        <v>100874</v>
      </c>
      <c r="I958" s="732">
        <v>874</v>
      </c>
      <c r="J958" s="732" t="s">
        <v>1067</v>
      </c>
      <c r="K958" s="732" t="s">
        <v>1068</v>
      </c>
      <c r="L958" s="735">
        <v>79.8504918032787</v>
      </c>
      <c r="M958" s="735">
        <v>61</v>
      </c>
      <c r="N958" s="736">
        <v>4870.880000000001</v>
      </c>
    </row>
    <row r="959" spans="1:14" ht="14.45" customHeight="1" x14ac:dyDescent="0.2">
      <c r="A959" s="730" t="s">
        <v>575</v>
      </c>
      <c r="B959" s="731" t="s">
        <v>576</v>
      </c>
      <c r="C959" s="732" t="s">
        <v>601</v>
      </c>
      <c r="D959" s="733" t="s">
        <v>602</v>
      </c>
      <c r="E959" s="734">
        <v>50113001</v>
      </c>
      <c r="F959" s="733" t="s">
        <v>661</v>
      </c>
      <c r="G959" s="732" t="s">
        <v>329</v>
      </c>
      <c r="H959" s="732">
        <v>224053</v>
      </c>
      <c r="I959" s="732">
        <v>224053</v>
      </c>
      <c r="J959" s="732" t="s">
        <v>1076</v>
      </c>
      <c r="K959" s="732" t="s">
        <v>1077</v>
      </c>
      <c r="L959" s="735">
        <v>1437.57</v>
      </c>
      <c r="M959" s="735">
        <v>3</v>
      </c>
      <c r="N959" s="736">
        <v>4312.71</v>
      </c>
    </row>
    <row r="960" spans="1:14" ht="14.45" customHeight="1" x14ac:dyDescent="0.2">
      <c r="A960" s="730" t="s">
        <v>575</v>
      </c>
      <c r="B960" s="731" t="s">
        <v>576</v>
      </c>
      <c r="C960" s="732" t="s">
        <v>601</v>
      </c>
      <c r="D960" s="733" t="s">
        <v>602</v>
      </c>
      <c r="E960" s="734">
        <v>50113001</v>
      </c>
      <c r="F960" s="733" t="s">
        <v>661</v>
      </c>
      <c r="G960" s="732" t="s">
        <v>680</v>
      </c>
      <c r="H960" s="732">
        <v>157871</v>
      </c>
      <c r="I960" s="732">
        <v>157871</v>
      </c>
      <c r="J960" s="732" t="s">
        <v>1722</v>
      </c>
      <c r="K960" s="732" t="s">
        <v>1723</v>
      </c>
      <c r="L960" s="735">
        <v>398.40533333333332</v>
      </c>
      <c r="M960" s="735">
        <v>3</v>
      </c>
      <c r="N960" s="736">
        <v>1195.2159999999999</v>
      </c>
    </row>
    <row r="961" spans="1:14" ht="14.45" customHeight="1" x14ac:dyDescent="0.2">
      <c r="A961" s="730" t="s">
        <v>575</v>
      </c>
      <c r="B961" s="731" t="s">
        <v>576</v>
      </c>
      <c r="C961" s="732" t="s">
        <v>601</v>
      </c>
      <c r="D961" s="733" t="s">
        <v>602</v>
      </c>
      <c r="E961" s="734">
        <v>50113001</v>
      </c>
      <c r="F961" s="733" t="s">
        <v>661</v>
      </c>
      <c r="G961" s="732" t="s">
        <v>680</v>
      </c>
      <c r="H961" s="732">
        <v>850729</v>
      </c>
      <c r="I961" s="732">
        <v>157875</v>
      </c>
      <c r="J961" s="732" t="s">
        <v>1078</v>
      </c>
      <c r="K961" s="732" t="s">
        <v>1079</v>
      </c>
      <c r="L961" s="735">
        <v>284.90977777777772</v>
      </c>
      <c r="M961" s="735">
        <v>9</v>
      </c>
      <c r="N961" s="736">
        <v>2564.1879999999996</v>
      </c>
    </row>
    <row r="962" spans="1:14" ht="14.45" customHeight="1" x14ac:dyDescent="0.2">
      <c r="A962" s="730" t="s">
        <v>575</v>
      </c>
      <c r="B962" s="731" t="s">
        <v>576</v>
      </c>
      <c r="C962" s="732" t="s">
        <v>601</v>
      </c>
      <c r="D962" s="733" t="s">
        <v>602</v>
      </c>
      <c r="E962" s="734">
        <v>50113001</v>
      </c>
      <c r="F962" s="733" t="s">
        <v>661</v>
      </c>
      <c r="G962" s="732" t="s">
        <v>662</v>
      </c>
      <c r="H962" s="732">
        <v>218375</v>
      </c>
      <c r="I962" s="732">
        <v>218375</v>
      </c>
      <c r="J962" s="732" t="s">
        <v>1724</v>
      </c>
      <c r="K962" s="732" t="s">
        <v>1725</v>
      </c>
      <c r="L962" s="735">
        <v>350.77142857142866</v>
      </c>
      <c r="M962" s="735">
        <v>7</v>
      </c>
      <c r="N962" s="736">
        <v>2455.4000000000005</v>
      </c>
    </row>
    <row r="963" spans="1:14" ht="14.45" customHeight="1" x14ac:dyDescent="0.2">
      <c r="A963" s="730" t="s">
        <v>575</v>
      </c>
      <c r="B963" s="731" t="s">
        <v>576</v>
      </c>
      <c r="C963" s="732" t="s">
        <v>601</v>
      </c>
      <c r="D963" s="733" t="s">
        <v>602</v>
      </c>
      <c r="E963" s="734">
        <v>50113001</v>
      </c>
      <c r="F963" s="733" t="s">
        <v>661</v>
      </c>
      <c r="G963" s="732" t="s">
        <v>662</v>
      </c>
      <c r="H963" s="732">
        <v>111671</v>
      </c>
      <c r="I963" s="732">
        <v>11671</v>
      </c>
      <c r="J963" s="732" t="s">
        <v>1576</v>
      </c>
      <c r="K963" s="732" t="s">
        <v>906</v>
      </c>
      <c r="L963" s="735">
        <v>209</v>
      </c>
      <c r="M963" s="735">
        <v>116</v>
      </c>
      <c r="N963" s="736">
        <v>24244</v>
      </c>
    </row>
    <row r="964" spans="1:14" ht="14.45" customHeight="1" x14ac:dyDescent="0.2">
      <c r="A964" s="730" t="s">
        <v>575</v>
      </c>
      <c r="B964" s="731" t="s">
        <v>576</v>
      </c>
      <c r="C964" s="732" t="s">
        <v>601</v>
      </c>
      <c r="D964" s="733" t="s">
        <v>602</v>
      </c>
      <c r="E964" s="734">
        <v>50113001</v>
      </c>
      <c r="F964" s="733" t="s">
        <v>661</v>
      </c>
      <c r="G964" s="732" t="s">
        <v>680</v>
      </c>
      <c r="H964" s="732">
        <v>118175</v>
      </c>
      <c r="I964" s="732">
        <v>18175</v>
      </c>
      <c r="J964" s="732" t="s">
        <v>1103</v>
      </c>
      <c r="K964" s="732" t="s">
        <v>1104</v>
      </c>
      <c r="L964" s="735">
        <v>627</v>
      </c>
      <c r="M964" s="735">
        <v>8</v>
      </c>
      <c r="N964" s="736">
        <v>5016</v>
      </c>
    </row>
    <row r="965" spans="1:14" ht="14.45" customHeight="1" x14ac:dyDescent="0.2">
      <c r="A965" s="730" t="s">
        <v>575</v>
      </c>
      <c r="B965" s="731" t="s">
        <v>576</v>
      </c>
      <c r="C965" s="732" t="s">
        <v>601</v>
      </c>
      <c r="D965" s="733" t="s">
        <v>602</v>
      </c>
      <c r="E965" s="734">
        <v>50113001</v>
      </c>
      <c r="F965" s="733" t="s">
        <v>661</v>
      </c>
      <c r="G965" s="732" t="s">
        <v>680</v>
      </c>
      <c r="H965" s="732">
        <v>118167</v>
      </c>
      <c r="I965" s="732">
        <v>18167</v>
      </c>
      <c r="J965" s="732" t="s">
        <v>1103</v>
      </c>
      <c r="K965" s="732" t="s">
        <v>1591</v>
      </c>
      <c r="L965" s="735">
        <v>65.779999999999987</v>
      </c>
      <c r="M965" s="735">
        <v>727</v>
      </c>
      <c r="N965" s="736">
        <v>47822.05999999999</v>
      </c>
    </row>
    <row r="966" spans="1:14" ht="14.45" customHeight="1" x14ac:dyDescent="0.2">
      <c r="A966" s="730" t="s">
        <v>575</v>
      </c>
      <c r="B966" s="731" t="s">
        <v>576</v>
      </c>
      <c r="C966" s="732" t="s">
        <v>601</v>
      </c>
      <c r="D966" s="733" t="s">
        <v>602</v>
      </c>
      <c r="E966" s="734">
        <v>50113001</v>
      </c>
      <c r="F966" s="733" t="s">
        <v>661</v>
      </c>
      <c r="G966" s="732" t="s">
        <v>662</v>
      </c>
      <c r="H966" s="732">
        <v>849310</v>
      </c>
      <c r="I966" s="732">
        <v>126689</v>
      </c>
      <c r="J966" s="732" t="s">
        <v>1726</v>
      </c>
      <c r="K966" s="732" t="s">
        <v>1727</v>
      </c>
      <c r="L966" s="735">
        <v>230.93088461538463</v>
      </c>
      <c r="M966" s="735">
        <v>26</v>
      </c>
      <c r="N966" s="736">
        <v>6004.2030000000004</v>
      </c>
    </row>
    <row r="967" spans="1:14" ht="14.45" customHeight="1" x14ac:dyDescent="0.2">
      <c r="A967" s="730" t="s">
        <v>575</v>
      </c>
      <c r="B967" s="731" t="s">
        <v>576</v>
      </c>
      <c r="C967" s="732" t="s">
        <v>601</v>
      </c>
      <c r="D967" s="733" t="s">
        <v>602</v>
      </c>
      <c r="E967" s="734">
        <v>50113001</v>
      </c>
      <c r="F967" s="733" t="s">
        <v>661</v>
      </c>
      <c r="G967" s="732" t="s">
        <v>329</v>
      </c>
      <c r="H967" s="732">
        <v>235904</v>
      </c>
      <c r="I967" s="732">
        <v>235904</v>
      </c>
      <c r="J967" s="732" t="s">
        <v>1117</v>
      </c>
      <c r="K967" s="732" t="s">
        <v>1734</v>
      </c>
      <c r="L967" s="735">
        <v>1199.99</v>
      </c>
      <c r="M967" s="735">
        <v>1</v>
      </c>
      <c r="N967" s="736">
        <v>1199.99</v>
      </c>
    </row>
    <row r="968" spans="1:14" ht="14.45" customHeight="1" x14ac:dyDescent="0.2">
      <c r="A968" s="730" t="s">
        <v>575</v>
      </c>
      <c r="B968" s="731" t="s">
        <v>576</v>
      </c>
      <c r="C968" s="732" t="s">
        <v>601</v>
      </c>
      <c r="D968" s="733" t="s">
        <v>602</v>
      </c>
      <c r="E968" s="734">
        <v>50113001</v>
      </c>
      <c r="F968" s="733" t="s">
        <v>661</v>
      </c>
      <c r="G968" s="732" t="s">
        <v>680</v>
      </c>
      <c r="H968" s="732">
        <v>220108</v>
      </c>
      <c r="I968" s="732">
        <v>220108</v>
      </c>
      <c r="J968" s="732" t="s">
        <v>1118</v>
      </c>
      <c r="K968" s="732" t="s">
        <v>1747</v>
      </c>
      <c r="L968" s="735">
        <v>1210</v>
      </c>
      <c r="M968" s="735">
        <v>10</v>
      </c>
      <c r="N968" s="736">
        <v>12100</v>
      </c>
    </row>
    <row r="969" spans="1:14" ht="14.45" customHeight="1" x14ac:dyDescent="0.2">
      <c r="A969" s="730" t="s">
        <v>575</v>
      </c>
      <c r="B969" s="731" t="s">
        <v>576</v>
      </c>
      <c r="C969" s="732" t="s">
        <v>601</v>
      </c>
      <c r="D969" s="733" t="s">
        <v>602</v>
      </c>
      <c r="E969" s="734">
        <v>50113001</v>
      </c>
      <c r="F969" s="733" t="s">
        <v>661</v>
      </c>
      <c r="G969" s="732" t="s">
        <v>680</v>
      </c>
      <c r="H969" s="732">
        <v>220105</v>
      </c>
      <c r="I969" s="732">
        <v>220105</v>
      </c>
      <c r="J969" s="732" t="s">
        <v>1118</v>
      </c>
      <c r="K969" s="732" t="s">
        <v>1119</v>
      </c>
      <c r="L969" s="735">
        <v>538.19371727748694</v>
      </c>
      <c r="M969" s="735">
        <v>191</v>
      </c>
      <c r="N969" s="736">
        <v>102795</v>
      </c>
    </row>
    <row r="970" spans="1:14" ht="14.45" customHeight="1" x14ac:dyDescent="0.2">
      <c r="A970" s="730" t="s">
        <v>575</v>
      </c>
      <c r="B970" s="731" t="s">
        <v>576</v>
      </c>
      <c r="C970" s="732" t="s">
        <v>601</v>
      </c>
      <c r="D970" s="733" t="s">
        <v>602</v>
      </c>
      <c r="E970" s="734">
        <v>50113001</v>
      </c>
      <c r="F970" s="733" t="s">
        <v>661</v>
      </c>
      <c r="G970" s="732" t="s">
        <v>662</v>
      </c>
      <c r="H970" s="732">
        <v>139969</v>
      </c>
      <c r="I970" s="732">
        <v>139969</v>
      </c>
      <c r="J970" s="732" t="s">
        <v>1735</v>
      </c>
      <c r="K970" s="732" t="s">
        <v>1710</v>
      </c>
      <c r="L970" s="735">
        <v>359.01</v>
      </c>
      <c r="M970" s="735">
        <v>9</v>
      </c>
      <c r="N970" s="736">
        <v>3231.0899999999997</v>
      </c>
    </row>
    <row r="971" spans="1:14" ht="14.45" customHeight="1" x14ac:dyDescent="0.2">
      <c r="A971" s="730" t="s">
        <v>575</v>
      </c>
      <c r="B971" s="731" t="s">
        <v>576</v>
      </c>
      <c r="C971" s="732" t="s">
        <v>601</v>
      </c>
      <c r="D971" s="733" t="s">
        <v>602</v>
      </c>
      <c r="E971" s="734">
        <v>50113001</v>
      </c>
      <c r="F971" s="733" t="s">
        <v>661</v>
      </c>
      <c r="G971" s="732" t="s">
        <v>662</v>
      </c>
      <c r="H971" s="732">
        <v>208645</v>
      </c>
      <c r="I971" s="732">
        <v>208645</v>
      </c>
      <c r="J971" s="732" t="s">
        <v>1128</v>
      </c>
      <c r="K971" s="732" t="s">
        <v>1129</v>
      </c>
      <c r="L971" s="735">
        <v>76.617499999999993</v>
      </c>
      <c r="M971" s="735">
        <v>4</v>
      </c>
      <c r="N971" s="736">
        <v>306.46999999999997</v>
      </c>
    </row>
    <row r="972" spans="1:14" ht="14.45" customHeight="1" x14ac:dyDescent="0.2">
      <c r="A972" s="730" t="s">
        <v>575</v>
      </c>
      <c r="B972" s="731" t="s">
        <v>576</v>
      </c>
      <c r="C972" s="732" t="s">
        <v>601</v>
      </c>
      <c r="D972" s="733" t="s">
        <v>602</v>
      </c>
      <c r="E972" s="734">
        <v>50113001</v>
      </c>
      <c r="F972" s="733" t="s">
        <v>661</v>
      </c>
      <c r="G972" s="732" t="s">
        <v>680</v>
      </c>
      <c r="H972" s="732">
        <v>160320</v>
      </c>
      <c r="I972" s="732">
        <v>160320</v>
      </c>
      <c r="J972" s="732" t="s">
        <v>1736</v>
      </c>
      <c r="K972" s="732" t="s">
        <v>1737</v>
      </c>
      <c r="L972" s="735">
        <v>13424.354689834749</v>
      </c>
      <c r="M972" s="735">
        <v>27.996366666666663</v>
      </c>
      <c r="N972" s="736">
        <v>375833.15615999984</v>
      </c>
    </row>
    <row r="973" spans="1:14" ht="14.45" customHeight="1" x14ac:dyDescent="0.2">
      <c r="A973" s="730" t="s">
        <v>575</v>
      </c>
      <c r="B973" s="731" t="s">
        <v>576</v>
      </c>
      <c r="C973" s="732" t="s">
        <v>601</v>
      </c>
      <c r="D973" s="733" t="s">
        <v>602</v>
      </c>
      <c r="E973" s="734">
        <v>50113001</v>
      </c>
      <c r="F973" s="733" t="s">
        <v>661</v>
      </c>
      <c r="G973" s="732" t="s">
        <v>662</v>
      </c>
      <c r="H973" s="732">
        <v>154269</v>
      </c>
      <c r="I973" s="732">
        <v>154269</v>
      </c>
      <c r="J973" s="732" t="s">
        <v>1741</v>
      </c>
      <c r="K973" s="732" t="s">
        <v>1742</v>
      </c>
      <c r="L973" s="735">
        <v>14558.870690135887</v>
      </c>
      <c r="M973" s="735">
        <v>4.8299666666666665</v>
      </c>
      <c r="N973" s="736">
        <v>70318.860137666663</v>
      </c>
    </row>
    <row r="974" spans="1:14" ht="14.45" customHeight="1" x14ac:dyDescent="0.2">
      <c r="A974" s="730" t="s">
        <v>575</v>
      </c>
      <c r="B974" s="731" t="s">
        <v>576</v>
      </c>
      <c r="C974" s="732" t="s">
        <v>601</v>
      </c>
      <c r="D974" s="733" t="s">
        <v>602</v>
      </c>
      <c r="E974" s="734">
        <v>50113001</v>
      </c>
      <c r="F974" s="733" t="s">
        <v>661</v>
      </c>
      <c r="G974" s="732" t="s">
        <v>662</v>
      </c>
      <c r="H974" s="732">
        <v>216573</v>
      </c>
      <c r="I974" s="732">
        <v>216573</v>
      </c>
      <c r="J974" s="732" t="s">
        <v>1143</v>
      </c>
      <c r="K974" s="732" t="s">
        <v>1144</v>
      </c>
      <c r="L974" s="735">
        <v>61.699999999999989</v>
      </c>
      <c r="M974" s="735">
        <v>162</v>
      </c>
      <c r="N974" s="736">
        <v>9995.3999999999978</v>
      </c>
    </row>
    <row r="975" spans="1:14" ht="14.45" customHeight="1" x14ac:dyDescent="0.2">
      <c r="A975" s="730" t="s">
        <v>575</v>
      </c>
      <c r="B975" s="731" t="s">
        <v>576</v>
      </c>
      <c r="C975" s="732" t="s">
        <v>601</v>
      </c>
      <c r="D975" s="733" t="s">
        <v>602</v>
      </c>
      <c r="E975" s="734">
        <v>50113001</v>
      </c>
      <c r="F975" s="733" t="s">
        <v>661</v>
      </c>
      <c r="G975" s="732" t="s">
        <v>662</v>
      </c>
      <c r="H975" s="732">
        <v>100610</v>
      </c>
      <c r="I975" s="732">
        <v>610</v>
      </c>
      <c r="J975" s="732" t="s">
        <v>1145</v>
      </c>
      <c r="K975" s="732" t="s">
        <v>1146</v>
      </c>
      <c r="L975" s="735">
        <v>72.419999999999987</v>
      </c>
      <c r="M975" s="735">
        <v>26</v>
      </c>
      <c r="N975" s="736">
        <v>1882.9199999999998</v>
      </c>
    </row>
    <row r="976" spans="1:14" ht="14.45" customHeight="1" x14ac:dyDescent="0.2">
      <c r="A976" s="730" t="s">
        <v>575</v>
      </c>
      <c r="B976" s="731" t="s">
        <v>576</v>
      </c>
      <c r="C976" s="732" t="s">
        <v>601</v>
      </c>
      <c r="D976" s="733" t="s">
        <v>602</v>
      </c>
      <c r="E976" s="734">
        <v>50113001</v>
      </c>
      <c r="F976" s="733" t="s">
        <v>661</v>
      </c>
      <c r="G976" s="732" t="s">
        <v>662</v>
      </c>
      <c r="H976" s="732">
        <v>100612</v>
      </c>
      <c r="I976" s="732">
        <v>612</v>
      </c>
      <c r="J976" s="732" t="s">
        <v>1147</v>
      </c>
      <c r="K976" s="732" t="s">
        <v>1148</v>
      </c>
      <c r="L976" s="735">
        <v>67.581333333333305</v>
      </c>
      <c r="M976" s="735">
        <v>180</v>
      </c>
      <c r="N976" s="736">
        <v>12164.639999999996</v>
      </c>
    </row>
    <row r="977" spans="1:14" ht="14.45" customHeight="1" x14ac:dyDescent="0.2">
      <c r="A977" s="730" t="s">
        <v>575</v>
      </c>
      <c r="B977" s="731" t="s">
        <v>576</v>
      </c>
      <c r="C977" s="732" t="s">
        <v>601</v>
      </c>
      <c r="D977" s="733" t="s">
        <v>602</v>
      </c>
      <c r="E977" s="734">
        <v>50113001</v>
      </c>
      <c r="F977" s="733" t="s">
        <v>661</v>
      </c>
      <c r="G977" s="732" t="s">
        <v>662</v>
      </c>
      <c r="H977" s="732">
        <v>850095</v>
      </c>
      <c r="I977" s="732">
        <v>120406</v>
      </c>
      <c r="J977" s="732" t="s">
        <v>1156</v>
      </c>
      <c r="K977" s="732" t="s">
        <v>1157</v>
      </c>
      <c r="L977" s="735">
        <v>58.409999999999989</v>
      </c>
      <c r="M977" s="735">
        <v>20</v>
      </c>
      <c r="N977" s="736">
        <v>1168.1999999999998</v>
      </c>
    </row>
    <row r="978" spans="1:14" ht="14.45" customHeight="1" x14ac:dyDescent="0.2">
      <c r="A978" s="730" t="s">
        <v>575</v>
      </c>
      <c r="B978" s="731" t="s">
        <v>576</v>
      </c>
      <c r="C978" s="732" t="s">
        <v>601</v>
      </c>
      <c r="D978" s="733" t="s">
        <v>602</v>
      </c>
      <c r="E978" s="734">
        <v>50113001</v>
      </c>
      <c r="F978" s="733" t="s">
        <v>661</v>
      </c>
      <c r="G978" s="732" t="s">
        <v>662</v>
      </c>
      <c r="H978" s="732">
        <v>216470</v>
      </c>
      <c r="I978" s="732">
        <v>216470</v>
      </c>
      <c r="J978" s="732" t="s">
        <v>1158</v>
      </c>
      <c r="K978" s="732" t="s">
        <v>1159</v>
      </c>
      <c r="L978" s="735">
        <v>67.59999999999998</v>
      </c>
      <c r="M978" s="735">
        <v>10</v>
      </c>
      <c r="N978" s="736">
        <v>675.99999999999977</v>
      </c>
    </row>
    <row r="979" spans="1:14" ht="14.45" customHeight="1" x14ac:dyDescent="0.2">
      <c r="A979" s="730" t="s">
        <v>575</v>
      </c>
      <c r="B979" s="731" t="s">
        <v>576</v>
      </c>
      <c r="C979" s="732" t="s">
        <v>601</v>
      </c>
      <c r="D979" s="733" t="s">
        <v>602</v>
      </c>
      <c r="E979" s="734">
        <v>50113001</v>
      </c>
      <c r="F979" s="733" t="s">
        <v>661</v>
      </c>
      <c r="G979" s="732" t="s">
        <v>662</v>
      </c>
      <c r="H979" s="732">
        <v>226000</v>
      </c>
      <c r="I979" s="732">
        <v>226000</v>
      </c>
      <c r="J979" s="732" t="s">
        <v>1167</v>
      </c>
      <c r="K979" s="732" t="s">
        <v>1168</v>
      </c>
      <c r="L979" s="735">
        <v>312.14</v>
      </c>
      <c r="M979" s="735">
        <v>2</v>
      </c>
      <c r="N979" s="736">
        <v>624.28</v>
      </c>
    </row>
    <row r="980" spans="1:14" ht="14.45" customHeight="1" x14ac:dyDescent="0.2">
      <c r="A980" s="730" t="s">
        <v>575</v>
      </c>
      <c r="B980" s="731" t="s">
        <v>576</v>
      </c>
      <c r="C980" s="732" t="s">
        <v>601</v>
      </c>
      <c r="D980" s="733" t="s">
        <v>602</v>
      </c>
      <c r="E980" s="734">
        <v>50113001</v>
      </c>
      <c r="F980" s="733" t="s">
        <v>661</v>
      </c>
      <c r="G980" s="732" t="s">
        <v>662</v>
      </c>
      <c r="H980" s="732">
        <v>132090</v>
      </c>
      <c r="I980" s="732">
        <v>32090</v>
      </c>
      <c r="J980" s="732" t="s">
        <v>1748</v>
      </c>
      <c r="K980" s="732" t="s">
        <v>1749</v>
      </c>
      <c r="L980" s="735">
        <v>27.359999999999996</v>
      </c>
      <c r="M980" s="735">
        <v>1</v>
      </c>
      <c r="N980" s="736">
        <v>27.359999999999996</v>
      </c>
    </row>
    <row r="981" spans="1:14" ht="14.45" customHeight="1" x14ac:dyDescent="0.2">
      <c r="A981" s="730" t="s">
        <v>575</v>
      </c>
      <c r="B981" s="731" t="s">
        <v>576</v>
      </c>
      <c r="C981" s="732" t="s">
        <v>601</v>
      </c>
      <c r="D981" s="733" t="s">
        <v>602</v>
      </c>
      <c r="E981" s="734">
        <v>50113001</v>
      </c>
      <c r="F981" s="733" t="s">
        <v>661</v>
      </c>
      <c r="G981" s="732" t="s">
        <v>662</v>
      </c>
      <c r="H981" s="732">
        <v>201134</v>
      </c>
      <c r="I981" s="732">
        <v>201134</v>
      </c>
      <c r="J981" s="732" t="s">
        <v>1750</v>
      </c>
      <c r="K981" s="732" t="s">
        <v>1751</v>
      </c>
      <c r="L981" s="735">
        <v>67.889999999999986</v>
      </c>
      <c r="M981" s="735">
        <v>1</v>
      </c>
      <c r="N981" s="736">
        <v>67.889999999999986</v>
      </c>
    </row>
    <row r="982" spans="1:14" ht="14.45" customHeight="1" x14ac:dyDescent="0.2">
      <c r="A982" s="730" t="s">
        <v>575</v>
      </c>
      <c r="B982" s="731" t="s">
        <v>576</v>
      </c>
      <c r="C982" s="732" t="s">
        <v>601</v>
      </c>
      <c r="D982" s="733" t="s">
        <v>602</v>
      </c>
      <c r="E982" s="734">
        <v>50113001</v>
      </c>
      <c r="F982" s="733" t="s">
        <v>661</v>
      </c>
      <c r="G982" s="732" t="s">
        <v>329</v>
      </c>
      <c r="H982" s="732">
        <v>231956</v>
      </c>
      <c r="I982" s="732">
        <v>231956</v>
      </c>
      <c r="J982" s="732" t="s">
        <v>1743</v>
      </c>
      <c r="K982" s="732" t="s">
        <v>1744</v>
      </c>
      <c r="L982" s="735">
        <v>50.106666666666662</v>
      </c>
      <c r="M982" s="735">
        <v>3</v>
      </c>
      <c r="N982" s="736">
        <v>150.32</v>
      </c>
    </row>
    <row r="983" spans="1:14" ht="14.45" customHeight="1" x14ac:dyDescent="0.2">
      <c r="A983" s="730" t="s">
        <v>575</v>
      </c>
      <c r="B983" s="731" t="s">
        <v>576</v>
      </c>
      <c r="C983" s="732" t="s">
        <v>601</v>
      </c>
      <c r="D983" s="733" t="s">
        <v>602</v>
      </c>
      <c r="E983" s="734">
        <v>50113001</v>
      </c>
      <c r="F983" s="733" t="s">
        <v>661</v>
      </c>
      <c r="G983" s="732" t="s">
        <v>662</v>
      </c>
      <c r="H983" s="732">
        <v>902074</v>
      </c>
      <c r="I983" s="732">
        <v>85278</v>
      </c>
      <c r="J983" s="732" t="s">
        <v>1745</v>
      </c>
      <c r="K983" s="732" t="s">
        <v>907</v>
      </c>
      <c r="L983" s="735">
        <v>2894.8479999999995</v>
      </c>
      <c r="M983" s="735">
        <v>5</v>
      </c>
      <c r="N983" s="736">
        <v>14474.239999999998</v>
      </c>
    </row>
    <row r="984" spans="1:14" ht="14.45" customHeight="1" x14ac:dyDescent="0.2">
      <c r="A984" s="730" t="s">
        <v>575</v>
      </c>
      <c r="B984" s="731" t="s">
        <v>576</v>
      </c>
      <c r="C984" s="732" t="s">
        <v>604</v>
      </c>
      <c r="D984" s="733" t="s">
        <v>605</v>
      </c>
      <c r="E984" s="734">
        <v>50113001</v>
      </c>
      <c r="F984" s="733" t="s">
        <v>661</v>
      </c>
      <c r="G984" s="732" t="s">
        <v>662</v>
      </c>
      <c r="H984" s="732">
        <v>100362</v>
      </c>
      <c r="I984" s="732">
        <v>362</v>
      </c>
      <c r="J984" s="732" t="s">
        <v>663</v>
      </c>
      <c r="K984" s="732" t="s">
        <v>664</v>
      </c>
      <c r="L984" s="735">
        <v>72.570000000000007</v>
      </c>
      <c r="M984" s="735">
        <v>3</v>
      </c>
      <c r="N984" s="736">
        <v>217.71000000000004</v>
      </c>
    </row>
    <row r="985" spans="1:14" ht="14.45" customHeight="1" x14ac:dyDescent="0.2">
      <c r="A985" s="730" t="s">
        <v>575</v>
      </c>
      <c r="B985" s="731" t="s">
        <v>576</v>
      </c>
      <c r="C985" s="732" t="s">
        <v>604</v>
      </c>
      <c r="D985" s="733" t="s">
        <v>605</v>
      </c>
      <c r="E985" s="734">
        <v>50113001</v>
      </c>
      <c r="F985" s="733" t="s">
        <v>661</v>
      </c>
      <c r="G985" s="732" t="s">
        <v>662</v>
      </c>
      <c r="H985" s="732">
        <v>167547</v>
      </c>
      <c r="I985" s="732">
        <v>67547</v>
      </c>
      <c r="J985" s="732" t="s">
        <v>665</v>
      </c>
      <c r="K985" s="732" t="s">
        <v>666</v>
      </c>
      <c r="L985" s="735">
        <v>47.08</v>
      </c>
      <c r="M985" s="735">
        <v>10</v>
      </c>
      <c r="N985" s="736">
        <v>470.8</v>
      </c>
    </row>
    <row r="986" spans="1:14" ht="14.45" customHeight="1" x14ac:dyDescent="0.2">
      <c r="A986" s="730" t="s">
        <v>575</v>
      </c>
      <c r="B986" s="731" t="s">
        <v>576</v>
      </c>
      <c r="C986" s="732" t="s">
        <v>604</v>
      </c>
      <c r="D986" s="733" t="s">
        <v>605</v>
      </c>
      <c r="E986" s="734">
        <v>50113001</v>
      </c>
      <c r="F986" s="733" t="s">
        <v>661</v>
      </c>
      <c r="G986" s="732" t="s">
        <v>662</v>
      </c>
      <c r="H986" s="732">
        <v>139968</v>
      </c>
      <c r="I986" s="732">
        <v>139968</v>
      </c>
      <c r="J986" s="732" t="s">
        <v>667</v>
      </c>
      <c r="K986" s="732" t="s">
        <v>668</v>
      </c>
      <c r="L986" s="735">
        <v>69.549999999999983</v>
      </c>
      <c r="M986" s="735">
        <v>3</v>
      </c>
      <c r="N986" s="736">
        <v>208.64999999999995</v>
      </c>
    </row>
    <row r="987" spans="1:14" ht="14.45" customHeight="1" x14ac:dyDescent="0.2">
      <c r="A987" s="730" t="s">
        <v>575</v>
      </c>
      <c r="B987" s="731" t="s">
        <v>576</v>
      </c>
      <c r="C987" s="732" t="s">
        <v>604</v>
      </c>
      <c r="D987" s="733" t="s">
        <v>605</v>
      </c>
      <c r="E987" s="734">
        <v>50113001</v>
      </c>
      <c r="F987" s="733" t="s">
        <v>661</v>
      </c>
      <c r="G987" s="732" t="s">
        <v>680</v>
      </c>
      <c r="H987" s="732">
        <v>848765</v>
      </c>
      <c r="I987" s="732">
        <v>107938</v>
      </c>
      <c r="J987" s="732" t="s">
        <v>818</v>
      </c>
      <c r="K987" s="732" t="s">
        <v>819</v>
      </c>
      <c r="L987" s="735">
        <v>128.28</v>
      </c>
      <c r="M987" s="735">
        <v>1</v>
      </c>
      <c r="N987" s="736">
        <v>128.28</v>
      </c>
    </row>
    <row r="988" spans="1:14" ht="14.45" customHeight="1" x14ac:dyDescent="0.2">
      <c r="A988" s="730" t="s">
        <v>575</v>
      </c>
      <c r="B988" s="731" t="s">
        <v>576</v>
      </c>
      <c r="C988" s="732" t="s">
        <v>604</v>
      </c>
      <c r="D988" s="733" t="s">
        <v>605</v>
      </c>
      <c r="E988" s="734">
        <v>50113001</v>
      </c>
      <c r="F988" s="733" t="s">
        <v>661</v>
      </c>
      <c r="G988" s="732" t="s">
        <v>680</v>
      </c>
      <c r="H988" s="732">
        <v>237626</v>
      </c>
      <c r="I988" s="732">
        <v>237626</v>
      </c>
      <c r="J988" s="732" t="s">
        <v>828</v>
      </c>
      <c r="K988" s="732" t="s">
        <v>829</v>
      </c>
      <c r="L988" s="735">
        <v>238.66</v>
      </c>
      <c r="M988" s="735">
        <v>10</v>
      </c>
      <c r="N988" s="736">
        <v>2386.6</v>
      </c>
    </row>
    <row r="989" spans="1:14" ht="14.45" customHeight="1" x14ac:dyDescent="0.2">
      <c r="A989" s="730" t="s">
        <v>575</v>
      </c>
      <c r="B989" s="731" t="s">
        <v>576</v>
      </c>
      <c r="C989" s="732" t="s">
        <v>604</v>
      </c>
      <c r="D989" s="733" t="s">
        <v>605</v>
      </c>
      <c r="E989" s="734">
        <v>50113001</v>
      </c>
      <c r="F989" s="733" t="s">
        <v>661</v>
      </c>
      <c r="G989" s="732" t="s">
        <v>662</v>
      </c>
      <c r="H989" s="732">
        <v>241672</v>
      </c>
      <c r="I989" s="732">
        <v>241672</v>
      </c>
      <c r="J989" s="732" t="s">
        <v>847</v>
      </c>
      <c r="K989" s="732" t="s">
        <v>848</v>
      </c>
      <c r="L989" s="735">
        <v>111.40999999999998</v>
      </c>
      <c r="M989" s="735">
        <v>56</v>
      </c>
      <c r="N989" s="736">
        <v>6238.9599999999991</v>
      </c>
    </row>
    <row r="990" spans="1:14" ht="14.45" customHeight="1" x14ac:dyDescent="0.2">
      <c r="A990" s="730" t="s">
        <v>575</v>
      </c>
      <c r="B990" s="731" t="s">
        <v>576</v>
      </c>
      <c r="C990" s="732" t="s">
        <v>604</v>
      </c>
      <c r="D990" s="733" t="s">
        <v>605</v>
      </c>
      <c r="E990" s="734">
        <v>50113001</v>
      </c>
      <c r="F990" s="733" t="s">
        <v>661</v>
      </c>
      <c r="G990" s="732" t="s">
        <v>662</v>
      </c>
      <c r="H990" s="732">
        <v>215474</v>
      </c>
      <c r="I990" s="732">
        <v>215474</v>
      </c>
      <c r="J990" s="732" t="s">
        <v>860</v>
      </c>
      <c r="K990" s="732" t="s">
        <v>861</v>
      </c>
      <c r="L990" s="735">
        <v>531.37999999999988</v>
      </c>
      <c r="M990" s="735">
        <v>1</v>
      </c>
      <c r="N990" s="736">
        <v>531.37999999999988</v>
      </c>
    </row>
    <row r="991" spans="1:14" ht="14.45" customHeight="1" x14ac:dyDescent="0.2">
      <c r="A991" s="730" t="s">
        <v>575</v>
      </c>
      <c r="B991" s="731" t="s">
        <v>576</v>
      </c>
      <c r="C991" s="732" t="s">
        <v>604</v>
      </c>
      <c r="D991" s="733" t="s">
        <v>605</v>
      </c>
      <c r="E991" s="734">
        <v>50113001</v>
      </c>
      <c r="F991" s="733" t="s">
        <v>661</v>
      </c>
      <c r="G991" s="732" t="s">
        <v>662</v>
      </c>
      <c r="H991" s="732">
        <v>162597</v>
      </c>
      <c r="I991" s="732">
        <v>62597</v>
      </c>
      <c r="J991" s="732" t="s">
        <v>1752</v>
      </c>
      <c r="K991" s="732" t="s">
        <v>1753</v>
      </c>
      <c r="L991" s="735">
        <v>77.98</v>
      </c>
      <c r="M991" s="735">
        <v>2</v>
      </c>
      <c r="N991" s="736">
        <v>155.96</v>
      </c>
    </row>
    <row r="992" spans="1:14" ht="14.45" customHeight="1" x14ac:dyDescent="0.2">
      <c r="A992" s="730" t="s">
        <v>575</v>
      </c>
      <c r="B992" s="731" t="s">
        <v>576</v>
      </c>
      <c r="C992" s="732" t="s">
        <v>604</v>
      </c>
      <c r="D992" s="733" t="s">
        <v>605</v>
      </c>
      <c r="E992" s="734">
        <v>50113001</v>
      </c>
      <c r="F992" s="733" t="s">
        <v>661</v>
      </c>
      <c r="G992" s="732" t="s">
        <v>662</v>
      </c>
      <c r="H992" s="732">
        <v>447</v>
      </c>
      <c r="I992" s="732">
        <v>447</v>
      </c>
      <c r="J992" s="732" t="s">
        <v>1695</v>
      </c>
      <c r="K992" s="732" t="s">
        <v>1696</v>
      </c>
      <c r="L992" s="735">
        <v>178.34999999999997</v>
      </c>
      <c r="M992" s="735">
        <v>2</v>
      </c>
      <c r="N992" s="736">
        <v>356.69999999999993</v>
      </c>
    </row>
    <row r="993" spans="1:14" ht="14.45" customHeight="1" x14ac:dyDescent="0.2">
      <c r="A993" s="730" t="s">
        <v>575</v>
      </c>
      <c r="B993" s="731" t="s">
        <v>576</v>
      </c>
      <c r="C993" s="732" t="s">
        <v>604</v>
      </c>
      <c r="D993" s="733" t="s">
        <v>605</v>
      </c>
      <c r="E993" s="734">
        <v>50113001</v>
      </c>
      <c r="F993" s="733" t="s">
        <v>661</v>
      </c>
      <c r="G993" s="732" t="s">
        <v>662</v>
      </c>
      <c r="H993" s="732">
        <v>149990</v>
      </c>
      <c r="I993" s="732">
        <v>49990</v>
      </c>
      <c r="J993" s="732" t="s">
        <v>887</v>
      </c>
      <c r="K993" s="732" t="s">
        <v>888</v>
      </c>
      <c r="L993" s="735">
        <v>169.99000000000004</v>
      </c>
      <c r="M993" s="735">
        <v>1</v>
      </c>
      <c r="N993" s="736">
        <v>169.99000000000004</v>
      </c>
    </row>
    <row r="994" spans="1:14" ht="14.45" customHeight="1" x14ac:dyDescent="0.2">
      <c r="A994" s="730" t="s">
        <v>575</v>
      </c>
      <c r="B994" s="731" t="s">
        <v>576</v>
      </c>
      <c r="C994" s="732" t="s">
        <v>604</v>
      </c>
      <c r="D994" s="733" t="s">
        <v>605</v>
      </c>
      <c r="E994" s="734">
        <v>50113001</v>
      </c>
      <c r="F994" s="733" t="s">
        <v>661</v>
      </c>
      <c r="G994" s="732" t="s">
        <v>680</v>
      </c>
      <c r="H994" s="732">
        <v>239807</v>
      </c>
      <c r="I994" s="732">
        <v>239807</v>
      </c>
      <c r="J994" s="732" t="s">
        <v>902</v>
      </c>
      <c r="K994" s="732" t="s">
        <v>903</v>
      </c>
      <c r="L994" s="735">
        <v>40.39</v>
      </c>
      <c r="M994" s="735">
        <v>1</v>
      </c>
      <c r="N994" s="736">
        <v>40.39</v>
      </c>
    </row>
    <row r="995" spans="1:14" ht="14.45" customHeight="1" x14ac:dyDescent="0.2">
      <c r="A995" s="730" t="s">
        <v>575</v>
      </c>
      <c r="B995" s="731" t="s">
        <v>576</v>
      </c>
      <c r="C995" s="732" t="s">
        <v>604</v>
      </c>
      <c r="D995" s="733" t="s">
        <v>605</v>
      </c>
      <c r="E995" s="734">
        <v>50113001</v>
      </c>
      <c r="F995" s="733" t="s">
        <v>661</v>
      </c>
      <c r="G995" s="732" t="s">
        <v>662</v>
      </c>
      <c r="H995" s="732">
        <v>198872</v>
      </c>
      <c r="I995" s="732">
        <v>98872</v>
      </c>
      <c r="J995" s="732" t="s">
        <v>675</v>
      </c>
      <c r="K995" s="732" t="s">
        <v>677</v>
      </c>
      <c r="L995" s="735">
        <v>312.84000000000003</v>
      </c>
      <c r="M995" s="735">
        <v>2</v>
      </c>
      <c r="N995" s="736">
        <v>625.68000000000006</v>
      </c>
    </row>
    <row r="996" spans="1:14" ht="14.45" customHeight="1" x14ac:dyDescent="0.2">
      <c r="A996" s="730" t="s">
        <v>575</v>
      </c>
      <c r="B996" s="731" t="s">
        <v>576</v>
      </c>
      <c r="C996" s="732" t="s">
        <v>604</v>
      </c>
      <c r="D996" s="733" t="s">
        <v>605</v>
      </c>
      <c r="E996" s="734">
        <v>50113001</v>
      </c>
      <c r="F996" s="733" t="s">
        <v>661</v>
      </c>
      <c r="G996" s="732" t="s">
        <v>662</v>
      </c>
      <c r="H996" s="732">
        <v>198864</v>
      </c>
      <c r="I996" s="732">
        <v>98864</v>
      </c>
      <c r="J996" s="732" t="s">
        <v>675</v>
      </c>
      <c r="K996" s="732" t="s">
        <v>676</v>
      </c>
      <c r="L996" s="735">
        <v>537.86999999999989</v>
      </c>
      <c r="M996" s="735">
        <v>8</v>
      </c>
      <c r="N996" s="736">
        <v>4302.9599999999991</v>
      </c>
    </row>
    <row r="997" spans="1:14" ht="14.45" customHeight="1" x14ac:dyDescent="0.2">
      <c r="A997" s="730" t="s">
        <v>575</v>
      </c>
      <c r="B997" s="731" t="s">
        <v>576</v>
      </c>
      <c r="C997" s="732" t="s">
        <v>604</v>
      </c>
      <c r="D997" s="733" t="s">
        <v>605</v>
      </c>
      <c r="E997" s="734">
        <v>50113001</v>
      </c>
      <c r="F997" s="733" t="s">
        <v>661</v>
      </c>
      <c r="G997" s="732" t="s">
        <v>662</v>
      </c>
      <c r="H997" s="732">
        <v>842703</v>
      </c>
      <c r="I997" s="732">
        <v>0</v>
      </c>
      <c r="J997" s="732" t="s">
        <v>1698</v>
      </c>
      <c r="K997" s="732" t="s">
        <v>329</v>
      </c>
      <c r="L997" s="735">
        <v>49.890000000000022</v>
      </c>
      <c r="M997" s="735">
        <v>1</v>
      </c>
      <c r="N997" s="736">
        <v>49.890000000000022</v>
      </c>
    </row>
    <row r="998" spans="1:14" ht="14.45" customHeight="1" x14ac:dyDescent="0.2">
      <c r="A998" s="730" t="s">
        <v>575</v>
      </c>
      <c r="B998" s="731" t="s">
        <v>576</v>
      </c>
      <c r="C998" s="732" t="s">
        <v>604</v>
      </c>
      <c r="D998" s="733" t="s">
        <v>605</v>
      </c>
      <c r="E998" s="734">
        <v>50113001</v>
      </c>
      <c r="F998" s="733" t="s">
        <v>661</v>
      </c>
      <c r="G998" s="732" t="s">
        <v>662</v>
      </c>
      <c r="H998" s="732">
        <v>208988</v>
      </c>
      <c r="I998" s="732">
        <v>208988</v>
      </c>
      <c r="J998" s="732" t="s">
        <v>950</v>
      </c>
      <c r="K998" s="732" t="s">
        <v>951</v>
      </c>
      <c r="L998" s="735">
        <v>555.16999999999996</v>
      </c>
      <c r="M998" s="735">
        <v>1</v>
      </c>
      <c r="N998" s="736">
        <v>555.16999999999996</v>
      </c>
    </row>
    <row r="999" spans="1:14" ht="14.45" customHeight="1" x14ac:dyDescent="0.2">
      <c r="A999" s="730" t="s">
        <v>575</v>
      </c>
      <c r="B999" s="731" t="s">
        <v>576</v>
      </c>
      <c r="C999" s="732" t="s">
        <v>604</v>
      </c>
      <c r="D999" s="733" t="s">
        <v>605</v>
      </c>
      <c r="E999" s="734">
        <v>50113001</v>
      </c>
      <c r="F999" s="733" t="s">
        <v>661</v>
      </c>
      <c r="G999" s="732" t="s">
        <v>662</v>
      </c>
      <c r="H999" s="732">
        <v>208990</v>
      </c>
      <c r="I999" s="732">
        <v>208990</v>
      </c>
      <c r="J999" s="732" t="s">
        <v>952</v>
      </c>
      <c r="K999" s="732" t="s">
        <v>951</v>
      </c>
      <c r="L999" s="735">
        <v>668.47000519053017</v>
      </c>
      <c r="M999" s="735">
        <v>3</v>
      </c>
      <c r="N999" s="736">
        <v>2005.4100155715905</v>
      </c>
    </row>
    <row r="1000" spans="1:14" ht="14.45" customHeight="1" x14ac:dyDescent="0.2">
      <c r="A1000" s="730" t="s">
        <v>575</v>
      </c>
      <c r="B1000" s="731" t="s">
        <v>576</v>
      </c>
      <c r="C1000" s="732" t="s">
        <v>604</v>
      </c>
      <c r="D1000" s="733" t="s">
        <v>605</v>
      </c>
      <c r="E1000" s="734">
        <v>50113001</v>
      </c>
      <c r="F1000" s="733" t="s">
        <v>661</v>
      </c>
      <c r="G1000" s="732" t="s">
        <v>662</v>
      </c>
      <c r="H1000" s="732">
        <v>134822</v>
      </c>
      <c r="I1000" s="732">
        <v>134822</v>
      </c>
      <c r="J1000" s="732" t="s">
        <v>1507</v>
      </c>
      <c r="K1000" s="732" t="s">
        <v>1222</v>
      </c>
      <c r="L1000" s="735">
        <v>207.56465116279068</v>
      </c>
      <c r="M1000" s="735">
        <v>43</v>
      </c>
      <c r="N1000" s="736">
        <v>8925.2799999999988</v>
      </c>
    </row>
    <row r="1001" spans="1:14" ht="14.45" customHeight="1" x14ac:dyDescent="0.2">
      <c r="A1001" s="730" t="s">
        <v>575</v>
      </c>
      <c r="B1001" s="731" t="s">
        <v>576</v>
      </c>
      <c r="C1001" s="732" t="s">
        <v>604</v>
      </c>
      <c r="D1001" s="733" t="s">
        <v>605</v>
      </c>
      <c r="E1001" s="734">
        <v>50113001</v>
      </c>
      <c r="F1001" s="733" t="s">
        <v>661</v>
      </c>
      <c r="G1001" s="732" t="s">
        <v>662</v>
      </c>
      <c r="H1001" s="732">
        <v>134824</v>
      </c>
      <c r="I1001" s="732">
        <v>134824</v>
      </c>
      <c r="J1001" s="732" t="s">
        <v>985</v>
      </c>
      <c r="K1001" s="732" t="s">
        <v>986</v>
      </c>
      <c r="L1001" s="735">
        <v>326.47478260869565</v>
      </c>
      <c r="M1001" s="735">
        <v>23</v>
      </c>
      <c r="N1001" s="736">
        <v>7508.92</v>
      </c>
    </row>
    <row r="1002" spans="1:14" ht="14.45" customHeight="1" x14ac:dyDescent="0.2">
      <c r="A1002" s="730" t="s">
        <v>575</v>
      </c>
      <c r="B1002" s="731" t="s">
        <v>576</v>
      </c>
      <c r="C1002" s="732" t="s">
        <v>604</v>
      </c>
      <c r="D1002" s="733" t="s">
        <v>605</v>
      </c>
      <c r="E1002" s="734">
        <v>50113001</v>
      </c>
      <c r="F1002" s="733" t="s">
        <v>661</v>
      </c>
      <c r="G1002" s="732" t="s">
        <v>680</v>
      </c>
      <c r="H1002" s="732">
        <v>197125</v>
      </c>
      <c r="I1002" s="732">
        <v>197125</v>
      </c>
      <c r="J1002" s="732" t="s">
        <v>681</v>
      </c>
      <c r="K1002" s="732" t="s">
        <v>682</v>
      </c>
      <c r="L1002" s="735">
        <v>110</v>
      </c>
      <c r="M1002" s="735">
        <v>18</v>
      </c>
      <c r="N1002" s="736">
        <v>1980</v>
      </c>
    </row>
    <row r="1003" spans="1:14" ht="14.45" customHeight="1" x14ac:dyDescent="0.2">
      <c r="A1003" s="730" t="s">
        <v>575</v>
      </c>
      <c r="B1003" s="731" t="s">
        <v>576</v>
      </c>
      <c r="C1003" s="732" t="s">
        <v>604</v>
      </c>
      <c r="D1003" s="733" t="s">
        <v>605</v>
      </c>
      <c r="E1003" s="734">
        <v>50113001</v>
      </c>
      <c r="F1003" s="733" t="s">
        <v>661</v>
      </c>
      <c r="G1003" s="732" t="s">
        <v>662</v>
      </c>
      <c r="H1003" s="732">
        <v>185812</v>
      </c>
      <c r="I1003" s="732">
        <v>85812</v>
      </c>
      <c r="J1003" s="732" t="s">
        <v>1707</v>
      </c>
      <c r="K1003" s="732" t="s">
        <v>1708</v>
      </c>
      <c r="L1003" s="735">
        <v>49.073750000000011</v>
      </c>
      <c r="M1003" s="735">
        <v>8</v>
      </c>
      <c r="N1003" s="736">
        <v>392.59000000000009</v>
      </c>
    </row>
    <row r="1004" spans="1:14" ht="14.45" customHeight="1" x14ac:dyDescent="0.2">
      <c r="A1004" s="730" t="s">
        <v>575</v>
      </c>
      <c r="B1004" s="731" t="s">
        <v>576</v>
      </c>
      <c r="C1004" s="732" t="s">
        <v>604</v>
      </c>
      <c r="D1004" s="733" t="s">
        <v>605</v>
      </c>
      <c r="E1004" s="734">
        <v>50113001</v>
      </c>
      <c r="F1004" s="733" t="s">
        <v>661</v>
      </c>
      <c r="G1004" s="732" t="s">
        <v>662</v>
      </c>
      <c r="H1004" s="732">
        <v>100502</v>
      </c>
      <c r="I1004" s="732">
        <v>502</v>
      </c>
      <c r="J1004" s="732" t="s">
        <v>685</v>
      </c>
      <c r="K1004" s="732" t="s">
        <v>686</v>
      </c>
      <c r="L1004" s="735">
        <v>268.93999999999994</v>
      </c>
      <c r="M1004" s="735">
        <v>1</v>
      </c>
      <c r="N1004" s="736">
        <v>268.93999999999994</v>
      </c>
    </row>
    <row r="1005" spans="1:14" ht="14.45" customHeight="1" x14ac:dyDescent="0.2">
      <c r="A1005" s="730" t="s">
        <v>575</v>
      </c>
      <c r="B1005" s="731" t="s">
        <v>576</v>
      </c>
      <c r="C1005" s="732" t="s">
        <v>604</v>
      </c>
      <c r="D1005" s="733" t="s">
        <v>605</v>
      </c>
      <c r="E1005" s="734">
        <v>50113001</v>
      </c>
      <c r="F1005" s="733" t="s">
        <v>661</v>
      </c>
      <c r="G1005" s="732" t="s">
        <v>680</v>
      </c>
      <c r="H1005" s="732">
        <v>107981</v>
      </c>
      <c r="I1005" s="732">
        <v>7981</v>
      </c>
      <c r="J1005" s="732" t="s">
        <v>695</v>
      </c>
      <c r="K1005" s="732" t="s">
        <v>696</v>
      </c>
      <c r="L1005" s="735">
        <v>43.22208333333333</v>
      </c>
      <c r="M1005" s="735">
        <v>24</v>
      </c>
      <c r="N1005" s="736">
        <v>1037.33</v>
      </c>
    </row>
    <row r="1006" spans="1:14" ht="14.45" customHeight="1" x14ac:dyDescent="0.2">
      <c r="A1006" s="730" t="s">
        <v>575</v>
      </c>
      <c r="B1006" s="731" t="s">
        <v>576</v>
      </c>
      <c r="C1006" s="732" t="s">
        <v>604</v>
      </c>
      <c r="D1006" s="733" t="s">
        <v>605</v>
      </c>
      <c r="E1006" s="734">
        <v>50113001</v>
      </c>
      <c r="F1006" s="733" t="s">
        <v>661</v>
      </c>
      <c r="G1006" s="732" t="s">
        <v>680</v>
      </c>
      <c r="H1006" s="732">
        <v>187607</v>
      </c>
      <c r="I1006" s="732">
        <v>187607</v>
      </c>
      <c r="J1006" s="732" t="s">
        <v>1064</v>
      </c>
      <c r="K1006" s="732" t="s">
        <v>1065</v>
      </c>
      <c r="L1006" s="735">
        <v>273.89999999999998</v>
      </c>
      <c r="M1006" s="735">
        <v>3</v>
      </c>
      <c r="N1006" s="736">
        <v>821.69999999999993</v>
      </c>
    </row>
    <row r="1007" spans="1:14" ht="14.45" customHeight="1" x14ac:dyDescent="0.2">
      <c r="A1007" s="730" t="s">
        <v>575</v>
      </c>
      <c r="B1007" s="731" t="s">
        <v>576</v>
      </c>
      <c r="C1007" s="732" t="s">
        <v>604</v>
      </c>
      <c r="D1007" s="733" t="s">
        <v>605</v>
      </c>
      <c r="E1007" s="734">
        <v>50113001</v>
      </c>
      <c r="F1007" s="733" t="s">
        <v>661</v>
      </c>
      <c r="G1007" s="732" t="s">
        <v>680</v>
      </c>
      <c r="H1007" s="732">
        <v>850729</v>
      </c>
      <c r="I1007" s="732">
        <v>157875</v>
      </c>
      <c r="J1007" s="732" t="s">
        <v>1078</v>
      </c>
      <c r="K1007" s="732" t="s">
        <v>1079</v>
      </c>
      <c r="L1007" s="735">
        <v>154</v>
      </c>
      <c r="M1007" s="735">
        <v>1</v>
      </c>
      <c r="N1007" s="736">
        <v>154</v>
      </c>
    </row>
    <row r="1008" spans="1:14" ht="14.45" customHeight="1" x14ac:dyDescent="0.2">
      <c r="A1008" s="730" t="s">
        <v>575</v>
      </c>
      <c r="B1008" s="731" t="s">
        <v>576</v>
      </c>
      <c r="C1008" s="732" t="s">
        <v>604</v>
      </c>
      <c r="D1008" s="733" t="s">
        <v>605</v>
      </c>
      <c r="E1008" s="734">
        <v>50113001</v>
      </c>
      <c r="F1008" s="733" t="s">
        <v>661</v>
      </c>
      <c r="G1008" s="732" t="s">
        <v>662</v>
      </c>
      <c r="H1008" s="732">
        <v>218375</v>
      </c>
      <c r="I1008" s="732">
        <v>218375</v>
      </c>
      <c r="J1008" s="732" t="s">
        <v>1724</v>
      </c>
      <c r="K1008" s="732" t="s">
        <v>1725</v>
      </c>
      <c r="L1008" s="735">
        <v>350.85</v>
      </c>
      <c r="M1008" s="735">
        <v>1</v>
      </c>
      <c r="N1008" s="736">
        <v>350.85</v>
      </c>
    </row>
    <row r="1009" spans="1:14" ht="14.45" customHeight="1" x14ac:dyDescent="0.2">
      <c r="A1009" s="730" t="s">
        <v>575</v>
      </c>
      <c r="B1009" s="731" t="s">
        <v>576</v>
      </c>
      <c r="C1009" s="732" t="s">
        <v>604</v>
      </c>
      <c r="D1009" s="733" t="s">
        <v>605</v>
      </c>
      <c r="E1009" s="734">
        <v>50113001</v>
      </c>
      <c r="F1009" s="733" t="s">
        <v>661</v>
      </c>
      <c r="G1009" s="732" t="s">
        <v>662</v>
      </c>
      <c r="H1009" s="732">
        <v>221998</v>
      </c>
      <c r="I1009" s="732">
        <v>221998</v>
      </c>
      <c r="J1009" s="732" t="s">
        <v>1754</v>
      </c>
      <c r="K1009" s="732" t="s">
        <v>1755</v>
      </c>
      <c r="L1009" s="735">
        <v>22.410000000000004</v>
      </c>
      <c r="M1009" s="735">
        <v>1</v>
      </c>
      <c r="N1009" s="736">
        <v>22.410000000000004</v>
      </c>
    </row>
    <row r="1010" spans="1:14" ht="14.45" customHeight="1" x14ac:dyDescent="0.2">
      <c r="A1010" s="730" t="s">
        <v>575</v>
      </c>
      <c r="B1010" s="731" t="s">
        <v>576</v>
      </c>
      <c r="C1010" s="732" t="s">
        <v>604</v>
      </c>
      <c r="D1010" s="733" t="s">
        <v>605</v>
      </c>
      <c r="E1010" s="734">
        <v>50113001</v>
      </c>
      <c r="F1010" s="733" t="s">
        <v>661</v>
      </c>
      <c r="G1010" s="732" t="s">
        <v>329</v>
      </c>
      <c r="H1010" s="732">
        <v>231956</v>
      </c>
      <c r="I1010" s="732">
        <v>231956</v>
      </c>
      <c r="J1010" s="732" t="s">
        <v>1743</v>
      </c>
      <c r="K1010" s="732" t="s">
        <v>1744</v>
      </c>
      <c r="L1010" s="735">
        <v>50.27</v>
      </c>
      <c r="M1010" s="735">
        <v>1</v>
      </c>
      <c r="N1010" s="736">
        <v>50.27</v>
      </c>
    </row>
    <row r="1011" spans="1:14" ht="14.45" customHeight="1" x14ac:dyDescent="0.2">
      <c r="A1011" s="730" t="s">
        <v>575</v>
      </c>
      <c r="B1011" s="731" t="s">
        <v>576</v>
      </c>
      <c r="C1011" s="732" t="s">
        <v>604</v>
      </c>
      <c r="D1011" s="733" t="s">
        <v>605</v>
      </c>
      <c r="E1011" s="734">
        <v>50113001</v>
      </c>
      <c r="F1011" s="733" t="s">
        <v>661</v>
      </c>
      <c r="G1011" s="732" t="s">
        <v>680</v>
      </c>
      <c r="H1011" s="732">
        <v>131934</v>
      </c>
      <c r="I1011" s="732">
        <v>31934</v>
      </c>
      <c r="J1011" s="732" t="s">
        <v>1743</v>
      </c>
      <c r="K1011" s="732" t="s">
        <v>1744</v>
      </c>
      <c r="L1011" s="735">
        <v>49.760000000000012</v>
      </c>
      <c r="M1011" s="735">
        <v>2</v>
      </c>
      <c r="N1011" s="736">
        <v>99.520000000000024</v>
      </c>
    </row>
    <row r="1012" spans="1:14" ht="14.45" customHeight="1" x14ac:dyDescent="0.2">
      <c r="A1012" s="730" t="s">
        <v>575</v>
      </c>
      <c r="B1012" s="731" t="s">
        <v>576</v>
      </c>
      <c r="C1012" s="732" t="s">
        <v>607</v>
      </c>
      <c r="D1012" s="733" t="s">
        <v>608</v>
      </c>
      <c r="E1012" s="734">
        <v>50113001</v>
      </c>
      <c r="F1012" s="733" t="s">
        <v>661</v>
      </c>
      <c r="G1012" s="732" t="s">
        <v>662</v>
      </c>
      <c r="H1012" s="732">
        <v>100362</v>
      </c>
      <c r="I1012" s="732">
        <v>362</v>
      </c>
      <c r="J1012" s="732" t="s">
        <v>663</v>
      </c>
      <c r="K1012" s="732" t="s">
        <v>664</v>
      </c>
      <c r="L1012" s="735">
        <v>72.482499999999987</v>
      </c>
      <c r="M1012" s="735">
        <v>4</v>
      </c>
      <c r="N1012" s="736">
        <v>289.92999999999995</v>
      </c>
    </row>
    <row r="1013" spans="1:14" ht="14.45" customHeight="1" x14ac:dyDescent="0.2">
      <c r="A1013" s="730" t="s">
        <v>575</v>
      </c>
      <c r="B1013" s="731" t="s">
        <v>576</v>
      </c>
      <c r="C1013" s="732" t="s">
        <v>607</v>
      </c>
      <c r="D1013" s="733" t="s">
        <v>608</v>
      </c>
      <c r="E1013" s="734">
        <v>50113001</v>
      </c>
      <c r="F1013" s="733" t="s">
        <v>661</v>
      </c>
      <c r="G1013" s="732" t="s">
        <v>662</v>
      </c>
      <c r="H1013" s="732">
        <v>845369</v>
      </c>
      <c r="I1013" s="732">
        <v>107987</v>
      </c>
      <c r="J1013" s="732" t="s">
        <v>721</v>
      </c>
      <c r="K1013" s="732" t="s">
        <v>722</v>
      </c>
      <c r="L1013" s="735">
        <v>112.16999999999997</v>
      </c>
      <c r="M1013" s="735">
        <v>3</v>
      </c>
      <c r="N1013" s="736">
        <v>336.50999999999993</v>
      </c>
    </row>
    <row r="1014" spans="1:14" ht="14.45" customHeight="1" x14ac:dyDescent="0.2">
      <c r="A1014" s="730" t="s">
        <v>575</v>
      </c>
      <c r="B1014" s="731" t="s">
        <v>576</v>
      </c>
      <c r="C1014" s="732" t="s">
        <v>607</v>
      </c>
      <c r="D1014" s="733" t="s">
        <v>608</v>
      </c>
      <c r="E1014" s="734">
        <v>50113001</v>
      </c>
      <c r="F1014" s="733" t="s">
        <v>661</v>
      </c>
      <c r="G1014" s="732" t="s">
        <v>662</v>
      </c>
      <c r="H1014" s="732">
        <v>100392</v>
      </c>
      <c r="I1014" s="732">
        <v>392</v>
      </c>
      <c r="J1014" s="732" t="s">
        <v>1685</v>
      </c>
      <c r="K1014" s="732" t="s">
        <v>1148</v>
      </c>
      <c r="L1014" s="735">
        <v>57.736000000000004</v>
      </c>
      <c r="M1014" s="735">
        <v>10</v>
      </c>
      <c r="N1014" s="736">
        <v>577.36</v>
      </c>
    </row>
    <row r="1015" spans="1:14" ht="14.45" customHeight="1" x14ac:dyDescent="0.2">
      <c r="A1015" s="730" t="s">
        <v>575</v>
      </c>
      <c r="B1015" s="731" t="s">
        <v>576</v>
      </c>
      <c r="C1015" s="732" t="s">
        <v>607</v>
      </c>
      <c r="D1015" s="733" t="s">
        <v>608</v>
      </c>
      <c r="E1015" s="734">
        <v>50113001</v>
      </c>
      <c r="F1015" s="733" t="s">
        <v>661</v>
      </c>
      <c r="G1015" s="732" t="s">
        <v>662</v>
      </c>
      <c r="H1015" s="732">
        <v>205021</v>
      </c>
      <c r="I1015" s="732">
        <v>205021</v>
      </c>
      <c r="J1015" s="732" t="s">
        <v>1688</v>
      </c>
      <c r="K1015" s="732" t="s">
        <v>1689</v>
      </c>
      <c r="L1015" s="735">
        <v>352</v>
      </c>
      <c r="M1015" s="735">
        <v>12</v>
      </c>
      <c r="N1015" s="736">
        <v>4224</v>
      </c>
    </row>
    <row r="1016" spans="1:14" ht="14.45" customHeight="1" x14ac:dyDescent="0.2">
      <c r="A1016" s="730" t="s">
        <v>575</v>
      </c>
      <c r="B1016" s="731" t="s">
        <v>576</v>
      </c>
      <c r="C1016" s="732" t="s">
        <v>607</v>
      </c>
      <c r="D1016" s="733" t="s">
        <v>608</v>
      </c>
      <c r="E1016" s="734">
        <v>50113001</v>
      </c>
      <c r="F1016" s="733" t="s">
        <v>661</v>
      </c>
      <c r="G1016" s="732" t="s">
        <v>662</v>
      </c>
      <c r="H1016" s="732">
        <v>184090</v>
      </c>
      <c r="I1016" s="732">
        <v>84090</v>
      </c>
      <c r="J1016" s="732" t="s">
        <v>673</v>
      </c>
      <c r="K1016" s="732" t="s">
        <v>674</v>
      </c>
      <c r="L1016" s="735">
        <v>58.96</v>
      </c>
      <c r="M1016" s="735">
        <v>7</v>
      </c>
      <c r="N1016" s="736">
        <v>412.72</v>
      </c>
    </row>
    <row r="1017" spans="1:14" ht="14.45" customHeight="1" x14ac:dyDescent="0.2">
      <c r="A1017" s="730" t="s">
        <v>575</v>
      </c>
      <c r="B1017" s="731" t="s">
        <v>576</v>
      </c>
      <c r="C1017" s="732" t="s">
        <v>607</v>
      </c>
      <c r="D1017" s="733" t="s">
        <v>608</v>
      </c>
      <c r="E1017" s="734">
        <v>50113001</v>
      </c>
      <c r="F1017" s="733" t="s">
        <v>661</v>
      </c>
      <c r="G1017" s="732" t="s">
        <v>662</v>
      </c>
      <c r="H1017" s="732">
        <v>104071</v>
      </c>
      <c r="I1017" s="732">
        <v>4071</v>
      </c>
      <c r="J1017" s="732" t="s">
        <v>849</v>
      </c>
      <c r="K1017" s="732" t="s">
        <v>850</v>
      </c>
      <c r="L1017" s="735">
        <v>224.1100000000001</v>
      </c>
      <c r="M1017" s="735">
        <v>2</v>
      </c>
      <c r="N1017" s="736">
        <v>448.2200000000002</v>
      </c>
    </row>
    <row r="1018" spans="1:14" ht="14.45" customHeight="1" x14ac:dyDescent="0.2">
      <c r="A1018" s="730" t="s">
        <v>575</v>
      </c>
      <c r="B1018" s="731" t="s">
        <v>576</v>
      </c>
      <c r="C1018" s="732" t="s">
        <v>607</v>
      </c>
      <c r="D1018" s="733" t="s">
        <v>608</v>
      </c>
      <c r="E1018" s="734">
        <v>50113001</v>
      </c>
      <c r="F1018" s="733" t="s">
        <v>661</v>
      </c>
      <c r="G1018" s="732" t="s">
        <v>662</v>
      </c>
      <c r="H1018" s="732">
        <v>447</v>
      </c>
      <c r="I1018" s="732">
        <v>447</v>
      </c>
      <c r="J1018" s="732" t="s">
        <v>1695</v>
      </c>
      <c r="K1018" s="732" t="s">
        <v>1696</v>
      </c>
      <c r="L1018" s="735">
        <v>179.66249999999999</v>
      </c>
      <c r="M1018" s="735">
        <v>4</v>
      </c>
      <c r="N1018" s="736">
        <v>718.65</v>
      </c>
    </row>
    <row r="1019" spans="1:14" ht="14.45" customHeight="1" x14ac:dyDescent="0.2">
      <c r="A1019" s="730" t="s">
        <v>575</v>
      </c>
      <c r="B1019" s="731" t="s">
        <v>576</v>
      </c>
      <c r="C1019" s="732" t="s">
        <v>607</v>
      </c>
      <c r="D1019" s="733" t="s">
        <v>608</v>
      </c>
      <c r="E1019" s="734">
        <v>50113001</v>
      </c>
      <c r="F1019" s="733" t="s">
        <v>661</v>
      </c>
      <c r="G1019" s="732" t="s">
        <v>680</v>
      </c>
      <c r="H1019" s="732">
        <v>214036</v>
      </c>
      <c r="I1019" s="732">
        <v>214036</v>
      </c>
      <c r="J1019" s="732" t="s">
        <v>902</v>
      </c>
      <c r="K1019" s="732" t="s">
        <v>903</v>
      </c>
      <c r="L1019" s="735">
        <v>40.350000000000009</v>
      </c>
      <c r="M1019" s="735">
        <v>1</v>
      </c>
      <c r="N1019" s="736">
        <v>40.350000000000009</v>
      </c>
    </row>
    <row r="1020" spans="1:14" ht="14.45" customHeight="1" x14ac:dyDescent="0.2">
      <c r="A1020" s="730" t="s">
        <v>575</v>
      </c>
      <c r="B1020" s="731" t="s">
        <v>576</v>
      </c>
      <c r="C1020" s="732" t="s">
        <v>607</v>
      </c>
      <c r="D1020" s="733" t="s">
        <v>608</v>
      </c>
      <c r="E1020" s="734">
        <v>50113001</v>
      </c>
      <c r="F1020" s="733" t="s">
        <v>661</v>
      </c>
      <c r="G1020" s="732" t="s">
        <v>662</v>
      </c>
      <c r="H1020" s="732">
        <v>842703</v>
      </c>
      <c r="I1020" s="732">
        <v>0</v>
      </c>
      <c r="J1020" s="732" t="s">
        <v>1698</v>
      </c>
      <c r="K1020" s="732" t="s">
        <v>329</v>
      </c>
      <c r="L1020" s="735">
        <v>55.872</v>
      </c>
      <c r="M1020" s="735">
        <v>5</v>
      </c>
      <c r="N1020" s="736">
        <v>279.36</v>
      </c>
    </row>
    <row r="1021" spans="1:14" ht="14.45" customHeight="1" x14ac:dyDescent="0.2">
      <c r="A1021" s="730" t="s">
        <v>575</v>
      </c>
      <c r="B1021" s="731" t="s">
        <v>576</v>
      </c>
      <c r="C1021" s="732" t="s">
        <v>607</v>
      </c>
      <c r="D1021" s="733" t="s">
        <v>608</v>
      </c>
      <c r="E1021" s="734">
        <v>50113001</v>
      </c>
      <c r="F1021" s="733" t="s">
        <v>661</v>
      </c>
      <c r="G1021" s="732" t="s">
        <v>662</v>
      </c>
      <c r="H1021" s="732">
        <v>51367</v>
      </c>
      <c r="I1021" s="732">
        <v>51367</v>
      </c>
      <c r="J1021" s="732" t="s">
        <v>1699</v>
      </c>
      <c r="K1021" s="732" t="s">
        <v>1700</v>
      </c>
      <c r="L1021" s="735">
        <v>92.950000000000017</v>
      </c>
      <c r="M1021" s="735">
        <v>2</v>
      </c>
      <c r="N1021" s="736">
        <v>185.90000000000003</v>
      </c>
    </row>
    <row r="1022" spans="1:14" ht="14.45" customHeight="1" x14ac:dyDescent="0.2">
      <c r="A1022" s="730" t="s">
        <v>575</v>
      </c>
      <c r="B1022" s="731" t="s">
        <v>576</v>
      </c>
      <c r="C1022" s="732" t="s">
        <v>607</v>
      </c>
      <c r="D1022" s="733" t="s">
        <v>608</v>
      </c>
      <c r="E1022" s="734">
        <v>50113001</v>
      </c>
      <c r="F1022" s="733" t="s">
        <v>661</v>
      </c>
      <c r="G1022" s="732" t="s">
        <v>662</v>
      </c>
      <c r="H1022" s="732">
        <v>193724</v>
      </c>
      <c r="I1022" s="732">
        <v>93724</v>
      </c>
      <c r="J1022" s="732" t="s">
        <v>961</v>
      </c>
      <c r="K1022" s="732" t="s">
        <v>962</v>
      </c>
      <c r="L1022" s="735">
        <v>68.239999999999995</v>
      </c>
      <c r="M1022" s="735">
        <v>2</v>
      </c>
      <c r="N1022" s="736">
        <v>136.47999999999999</v>
      </c>
    </row>
    <row r="1023" spans="1:14" ht="14.45" customHeight="1" x14ac:dyDescent="0.2">
      <c r="A1023" s="730" t="s">
        <v>575</v>
      </c>
      <c r="B1023" s="731" t="s">
        <v>576</v>
      </c>
      <c r="C1023" s="732" t="s">
        <v>607</v>
      </c>
      <c r="D1023" s="733" t="s">
        <v>608</v>
      </c>
      <c r="E1023" s="734">
        <v>50113001</v>
      </c>
      <c r="F1023" s="733" t="s">
        <v>661</v>
      </c>
      <c r="G1023" s="732" t="s">
        <v>662</v>
      </c>
      <c r="H1023" s="732">
        <v>193723</v>
      </c>
      <c r="I1023" s="732">
        <v>93723</v>
      </c>
      <c r="J1023" s="732" t="s">
        <v>963</v>
      </c>
      <c r="K1023" s="732" t="s">
        <v>964</v>
      </c>
      <c r="L1023" s="735">
        <v>40.22999999999999</v>
      </c>
      <c r="M1023" s="735">
        <v>2</v>
      </c>
      <c r="N1023" s="736">
        <v>80.45999999999998</v>
      </c>
    </row>
    <row r="1024" spans="1:14" ht="14.45" customHeight="1" x14ac:dyDescent="0.2">
      <c r="A1024" s="730" t="s">
        <v>575</v>
      </c>
      <c r="B1024" s="731" t="s">
        <v>576</v>
      </c>
      <c r="C1024" s="732" t="s">
        <v>607</v>
      </c>
      <c r="D1024" s="733" t="s">
        <v>608</v>
      </c>
      <c r="E1024" s="734">
        <v>50113001</v>
      </c>
      <c r="F1024" s="733" t="s">
        <v>661</v>
      </c>
      <c r="G1024" s="732" t="s">
        <v>662</v>
      </c>
      <c r="H1024" s="732">
        <v>134822</v>
      </c>
      <c r="I1024" s="732">
        <v>134822</v>
      </c>
      <c r="J1024" s="732" t="s">
        <v>1507</v>
      </c>
      <c r="K1024" s="732" t="s">
        <v>1222</v>
      </c>
      <c r="L1024" s="735">
        <v>207.56000000000003</v>
      </c>
      <c r="M1024" s="735">
        <v>11</v>
      </c>
      <c r="N1024" s="736">
        <v>2283.1600000000003</v>
      </c>
    </row>
    <row r="1025" spans="1:14" ht="14.45" customHeight="1" x14ac:dyDescent="0.2">
      <c r="A1025" s="730" t="s">
        <v>575</v>
      </c>
      <c r="B1025" s="731" t="s">
        <v>576</v>
      </c>
      <c r="C1025" s="732" t="s">
        <v>607</v>
      </c>
      <c r="D1025" s="733" t="s">
        <v>608</v>
      </c>
      <c r="E1025" s="734">
        <v>50113001</v>
      </c>
      <c r="F1025" s="733" t="s">
        <v>661</v>
      </c>
      <c r="G1025" s="732" t="s">
        <v>662</v>
      </c>
      <c r="H1025" s="732">
        <v>134821</v>
      </c>
      <c r="I1025" s="732">
        <v>134821</v>
      </c>
      <c r="J1025" s="732" t="s">
        <v>1704</v>
      </c>
      <c r="K1025" s="732" t="s">
        <v>1705</v>
      </c>
      <c r="L1025" s="735">
        <v>375.45</v>
      </c>
      <c r="M1025" s="735">
        <v>1</v>
      </c>
      <c r="N1025" s="736">
        <v>375.45</v>
      </c>
    </row>
    <row r="1026" spans="1:14" ht="14.45" customHeight="1" x14ac:dyDescent="0.2">
      <c r="A1026" s="730" t="s">
        <v>575</v>
      </c>
      <c r="B1026" s="731" t="s">
        <v>576</v>
      </c>
      <c r="C1026" s="732" t="s">
        <v>607</v>
      </c>
      <c r="D1026" s="733" t="s">
        <v>608</v>
      </c>
      <c r="E1026" s="734">
        <v>50113001</v>
      </c>
      <c r="F1026" s="733" t="s">
        <v>661</v>
      </c>
      <c r="G1026" s="732" t="s">
        <v>680</v>
      </c>
      <c r="H1026" s="732">
        <v>197125</v>
      </c>
      <c r="I1026" s="732">
        <v>197125</v>
      </c>
      <c r="J1026" s="732" t="s">
        <v>681</v>
      </c>
      <c r="K1026" s="732" t="s">
        <v>682</v>
      </c>
      <c r="L1026" s="735">
        <v>110</v>
      </c>
      <c r="M1026" s="735">
        <v>19</v>
      </c>
      <c r="N1026" s="736">
        <v>2090</v>
      </c>
    </row>
    <row r="1027" spans="1:14" ht="14.45" customHeight="1" x14ac:dyDescent="0.2">
      <c r="A1027" s="730" t="s">
        <v>575</v>
      </c>
      <c r="B1027" s="731" t="s">
        <v>576</v>
      </c>
      <c r="C1027" s="732" t="s">
        <v>607</v>
      </c>
      <c r="D1027" s="733" t="s">
        <v>608</v>
      </c>
      <c r="E1027" s="734">
        <v>50113001</v>
      </c>
      <c r="F1027" s="733" t="s">
        <v>661</v>
      </c>
      <c r="G1027" s="732" t="s">
        <v>662</v>
      </c>
      <c r="H1027" s="732">
        <v>237329</v>
      </c>
      <c r="I1027" s="732">
        <v>237329</v>
      </c>
      <c r="J1027" s="732" t="s">
        <v>683</v>
      </c>
      <c r="K1027" s="732" t="s">
        <v>684</v>
      </c>
      <c r="L1027" s="735">
        <v>109.59</v>
      </c>
      <c r="M1027" s="735">
        <v>1</v>
      </c>
      <c r="N1027" s="736">
        <v>109.59</v>
      </c>
    </row>
    <row r="1028" spans="1:14" ht="14.45" customHeight="1" x14ac:dyDescent="0.2">
      <c r="A1028" s="730" t="s">
        <v>575</v>
      </c>
      <c r="B1028" s="731" t="s">
        <v>576</v>
      </c>
      <c r="C1028" s="732" t="s">
        <v>607</v>
      </c>
      <c r="D1028" s="733" t="s">
        <v>608</v>
      </c>
      <c r="E1028" s="734">
        <v>50113001</v>
      </c>
      <c r="F1028" s="733" t="s">
        <v>661</v>
      </c>
      <c r="G1028" s="732" t="s">
        <v>680</v>
      </c>
      <c r="H1028" s="732">
        <v>127737</v>
      </c>
      <c r="I1028" s="732">
        <v>127737</v>
      </c>
      <c r="J1028" s="732" t="s">
        <v>689</v>
      </c>
      <c r="K1028" s="732" t="s">
        <v>691</v>
      </c>
      <c r="L1028" s="735">
        <v>67.39</v>
      </c>
      <c r="M1028" s="735">
        <v>1</v>
      </c>
      <c r="N1028" s="736">
        <v>67.39</v>
      </c>
    </row>
    <row r="1029" spans="1:14" ht="14.45" customHeight="1" x14ac:dyDescent="0.2">
      <c r="A1029" s="730" t="s">
        <v>575</v>
      </c>
      <c r="B1029" s="731" t="s">
        <v>576</v>
      </c>
      <c r="C1029" s="732" t="s">
        <v>607</v>
      </c>
      <c r="D1029" s="733" t="s">
        <v>608</v>
      </c>
      <c r="E1029" s="734">
        <v>50113001</v>
      </c>
      <c r="F1029" s="733" t="s">
        <v>661</v>
      </c>
      <c r="G1029" s="732" t="s">
        <v>662</v>
      </c>
      <c r="H1029" s="732">
        <v>118656</v>
      </c>
      <c r="I1029" s="732">
        <v>118656</v>
      </c>
      <c r="J1029" s="732" t="s">
        <v>1717</v>
      </c>
      <c r="K1029" s="732" t="s">
        <v>871</v>
      </c>
      <c r="L1029" s="735">
        <v>662.54</v>
      </c>
      <c r="M1029" s="735">
        <v>7</v>
      </c>
      <c r="N1029" s="736">
        <v>4637.78</v>
      </c>
    </row>
    <row r="1030" spans="1:14" ht="14.45" customHeight="1" x14ac:dyDescent="0.2">
      <c r="A1030" s="730" t="s">
        <v>575</v>
      </c>
      <c r="B1030" s="731" t="s">
        <v>576</v>
      </c>
      <c r="C1030" s="732" t="s">
        <v>607</v>
      </c>
      <c r="D1030" s="733" t="s">
        <v>608</v>
      </c>
      <c r="E1030" s="734">
        <v>50113001</v>
      </c>
      <c r="F1030" s="733" t="s">
        <v>661</v>
      </c>
      <c r="G1030" s="732" t="s">
        <v>662</v>
      </c>
      <c r="H1030" s="732">
        <v>194763</v>
      </c>
      <c r="I1030" s="732">
        <v>94763</v>
      </c>
      <c r="J1030" s="732" t="s">
        <v>1718</v>
      </c>
      <c r="K1030" s="732" t="s">
        <v>1719</v>
      </c>
      <c r="L1030" s="735">
        <v>212.52000000000007</v>
      </c>
      <c r="M1030" s="735">
        <v>4</v>
      </c>
      <c r="N1030" s="736">
        <v>850.08000000000027</v>
      </c>
    </row>
    <row r="1031" spans="1:14" ht="14.45" customHeight="1" x14ac:dyDescent="0.2">
      <c r="A1031" s="730" t="s">
        <v>575</v>
      </c>
      <c r="B1031" s="731" t="s">
        <v>576</v>
      </c>
      <c r="C1031" s="732" t="s">
        <v>607</v>
      </c>
      <c r="D1031" s="733" t="s">
        <v>608</v>
      </c>
      <c r="E1031" s="734">
        <v>50113001</v>
      </c>
      <c r="F1031" s="733" t="s">
        <v>661</v>
      </c>
      <c r="G1031" s="732" t="s">
        <v>662</v>
      </c>
      <c r="H1031" s="732">
        <v>119686</v>
      </c>
      <c r="I1031" s="732">
        <v>119686</v>
      </c>
      <c r="J1031" s="732" t="s">
        <v>1756</v>
      </c>
      <c r="K1031" s="732" t="s">
        <v>1757</v>
      </c>
      <c r="L1031" s="735">
        <v>60.509999999999991</v>
      </c>
      <c r="M1031" s="735">
        <v>1</v>
      </c>
      <c r="N1031" s="736">
        <v>60.509999999999991</v>
      </c>
    </row>
    <row r="1032" spans="1:14" ht="14.45" customHeight="1" x14ac:dyDescent="0.2">
      <c r="A1032" s="730" t="s">
        <v>575</v>
      </c>
      <c r="B1032" s="731" t="s">
        <v>576</v>
      </c>
      <c r="C1032" s="732" t="s">
        <v>607</v>
      </c>
      <c r="D1032" s="733" t="s">
        <v>608</v>
      </c>
      <c r="E1032" s="734">
        <v>50113001</v>
      </c>
      <c r="F1032" s="733" t="s">
        <v>661</v>
      </c>
      <c r="G1032" s="732" t="s">
        <v>662</v>
      </c>
      <c r="H1032" s="732">
        <v>109414</v>
      </c>
      <c r="I1032" s="732">
        <v>119687</v>
      </c>
      <c r="J1032" s="732" t="s">
        <v>1720</v>
      </c>
      <c r="K1032" s="732" t="s">
        <v>1721</v>
      </c>
      <c r="L1032" s="735">
        <v>66.109999999999985</v>
      </c>
      <c r="M1032" s="735">
        <v>1</v>
      </c>
      <c r="N1032" s="736">
        <v>66.109999999999985</v>
      </c>
    </row>
    <row r="1033" spans="1:14" ht="14.45" customHeight="1" x14ac:dyDescent="0.2">
      <c r="A1033" s="730" t="s">
        <v>575</v>
      </c>
      <c r="B1033" s="731" t="s">
        <v>576</v>
      </c>
      <c r="C1033" s="732" t="s">
        <v>607</v>
      </c>
      <c r="D1033" s="733" t="s">
        <v>608</v>
      </c>
      <c r="E1033" s="734">
        <v>50113001</v>
      </c>
      <c r="F1033" s="733" t="s">
        <v>661</v>
      </c>
      <c r="G1033" s="732" t="s">
        <v>662</v>
      </c>
      <c r="H1033" s="732">
        <v>226003</v>
      </c>
      <c r="I1033" s="732">
        <v>226003</v>
      </c>
      <c r="J1033" s="732" t="s">
        <v>1046</v>
      </c>
      <c r="K1033" s="732" t="s">
        <v>1048</v>
      </c>
      <c r="L1033" s="735">
        <v>226.68</v>
      </c>
      <c r="M1033" s="735">
        <v>10</v>
      </c>
      <c r="N1033" s="736">
        <v>2266.8000000000002</v>
      </c>
    </row>
    <row r="1034" spans="1:14" ht="14.45" customHeight="1" x14ac:dyDescent="0.2">
      <c r="A1034" s="730" t="s">
        <v>575</v>
      </c>
      <c r="B1034" s="731" t="s">
        <v>576</v>
      </c>
      <c r="C1034" s="732" t="s">
        <v>607</v>
      </c>
      <c r="D1034" s="733" t="s">
        <v>608</v>
      </c>
      <c r="E1034" s="734">
        <v>50113001</v>
      </c>
      <c r="F1034" s="733" t="s">
        <v>661</v>
      </c>
      <c r="G1034" s="732" t="s">
        <v>680</v>
      </c>
      <c r="H1034" s="732">
        <v>107981</v>
      </c>
      <c r="I1034" s="732">
        <v>7981</v>
      </c>
      <c r="J1034" s="732" t="s">
        <v>695</v>
      </c>
      <c r="K1034" s="732" t="s">
        <v>696</v>
      </c>
      <c r="L1034" s="735">
        <v>45.954999999999998</v>
      </c>
      <c r="M1034" s="735">
        <v>8</v>
      </c>
      <c r="N1034" s="736">
        <v>367.64</v>
      </c>
    </row>
    <row r="1035" spans="1:14" ht="14.45" customHeight="1" x14ac:dyDescent="0.2">
      <c r="A1035" s="730" t="s">
        <v>575</v>
      </c>
      <c r="B1035" s="731" t="s">
        <v>576</v>
      </c>
      <c r="C1035" s="732" t="s">
        <v>607</v>
      </c>
      <c r="D1035" s="733" t="s">
        <v>608</v>
      </c>
      <c r="E1035" s="734">
        <v>50113001</v>
      </c>
      <c r="F1035" s="733" t="s">
        <v>661</v>
      </c>
      <c r="G1035" s="732" t="s">
        <v>662</v>
      </c>
      <c r="H1035" s="732">
        <v>150448</v>
      </c>
      <c r="I1035" s="732">
        <v>50448</v>
      </c>
      <c r="J1035" s="732" t="s">
        <v>1758</v>
      </c>
      <c r="K1035" s="732" t="s">
        <v>1759</v>
      </c>
      <c r="L1035" s="735">
        <v>52.789999999999992</v>
      </c>
      <c r="M1035" s="735">
        <v>1</v>
      </c>
      <c r="N1035" s="736">
        <v>52.789999999999992</v>
      </c>
    </row>
    <row r="1036" spans="1:14" ht="14.45" customHeight="1" x14ac:dyDescent="0.2">
      <c r="A1036" s="730" t="s">
        <v>575</v>
      </c>
      <c r="B1036" s="731" t="s">
        <v>576</v>
      </c>
      <c r="C1036" s="732" t="s">
        <v>607</v>
      </c>
      <c r="D1036" s="733" t="s">
        <v>608</v>
      </c>
      <c r="E1036" s="734">
        <v>50113001</v>
      </c>
      <c r="F1036" s="733" t="s">
        <v>661</v>
      </c>
      <c r="G1036" s="732" t="s">
        <v>662</v>
      </c>
      <c r="H1036" s="732">
        <v>100874</v>
      </c>
      <c r="I1036" s="732">
        <v>874</v>
      </c>
      <c r="J1036" s="732" t="s">
        <v>1067</v>
      </c>
      <c r="K1036" s="732" t="s">
        <v>1068</v>
      </c>
      <c r="L1036" s="735">
        <v>81.05</v>
      </c>
      <c r="M1036" s="735">
        <v>6</v>
      </c>
      <c r="N1036" s="736">
        <v>486.3</v>
      </c>
    </row>
    <row r="1037" spans="1:14" ht="14.45" customHeight="1" x14ac:dyDescent="0.2">
      <c r="A1037" s="730" t="s">
        <v>575</v>
      </c>
      <c r="B1037" s="731" t="s">
        <v>576</v>
      </c>
      <c r="C1037" s="732" t="s">
        <v>607</v>
      </c>
      <c r="D1037" s="733" t="s">
        <v>608</v>
      </c>
      <c r="E1037" s="734">
        <v>50113001</v>
      </c>
      <c r="F1037" s="733" t="s">
        <v>661</v>
      </c>
      <c r="G1037" s="732" t="s">
        <v>329</v>
      </c>
      <c r="H1037" s="732">
        <v>224053</v>
      </c>
      <c r="I1037" s="732">
        <v>224053</v>
      </c>
      <c r="J1037" s="732" t="s">
        <v>1076</v>
      </c>
      <c r="K1037" s="732" t="s">
        <v>1077</v>
      </c>
      <c r="L1037" s="735">
        <v>1437.57</v>
      </c>
      <c r="M1037" s="735">
        <v>1</v>
      </c>
      <c r="N1037" s="736">
        <v>1437.57</v>
      </c>
    </row>
    <row r="1038" spans="1:14" ht="14.45" customHeight="1" x14ac:dyDescent="0.2">
      <c r="A1038" s="730" t="s">
        <v>575</v>
      </c>
      <c r="B1038" s="731" t="s">
        <v>576</v>
      </c>
      <c r="C1038" s="732" t="s">
        <v>607</v>
      </c>
      <c r="D1038" s="733" t="s">
        <v>608</v>
      </c>
      <c r="E1038" s="734">
        <v>50113001</v>
      </c>
      <c r="F1038" s="733" t="s">
        <v>661</v>
      </c>
      <c r="G1038" s="732" t="s">
        <v>680</v>
      </c>
      <c r="H1038" s="732">
        <v>157871</v>
      </c>
      <c r="I1038" s="732">
        <v>157871</v>
      </c>
      <c r="J1038" s="732" t="s">
        <v>1722</v>
      </c>
      <c r="K1038" s="732" t="s">
        <v>1723</v>
      </c>
      <c r="L1038" s="735">
        <v>346.10399999999998</v>
      </c>
      <c r="M1038" s="735">
        <v>2</v>
      </c>
      <c r="N1038" s="736">
        <v>692.20799999999997</v>
      </c>
    </row>
    <row r="1039" spans="1:14" ht="14.45" customHeight="1" x14ac:dyDescent="0.2">
      <c r="A1039" s="730" t="s">
        <v>575</v>
      </c>
      <c r="B1039" s="731" t="s">
        <v>576</v>
      </c>
      <c r="C1039" s="732" t="s">
        <v>607</v>
      </c>
      <c r="D1039" s="733" t="s">
        <v>608</v>
      </c>
      <c r="E1039" s="734">
        <v>50113001</v>
      </c>
      <c r="F1039" s="733" t="s">
        <v>661</v>
      </c>
      <c r="G1039" s="732" t="s">
        <v>680</v>
      </c>
      <c r="H1039" s="732">
        <v>850729</v>
      </c>
      <c r="I1039" s="732">
        <v>157875</v>
      </c>
      <c r="J1039" s="732" t="s">
        <v>1078</v>
      </c>
      <c r="K1039" s="732" t="s">
        <v>1079</v>
      </c>
      <c r="L1039" s="735">
        <v>154</v>
      </c>
      <c r="M1039" s="735">
        <v>1</v>
      </c>
      <c r="N1039" s="736">
        <v>154</v>
      </c>
    </row>
    <row r="1040" spans="1:14" ht="14.45" customHeight="1" x14ac:dyDescent="0.2">
      <c r="A1040" s="730" t="s">
        <v>575</v>
      </c>
      <c r="B1040" s="731" t="s">
        <v>576</v>
      </c>
      <c r="C1040" s="732" t="s">
        <v>607</v>
      </c>
      <c r="D1040" s="733" t="s">
        <v>608</v>
      </c>
      <c r="E1040" s="734">
        <v>50113001</v>
      </c>
      <c r="F1040" s="733" t="s">
        <v>661</v>
      </c>
      <c r="G1040" s="732" t="s">
        <v>662</v>
      </c>
      <c r="H1040" s="732">
        <v>226693</v>
      </c>
      <c r="I1040" s="732">
        <v>226693</v>
      </c>
      <c r="J1040" s="732" t="s">
        <v>1760</v>
      </c>
      <c r="K1040" s="732" t="s">
        <v>1761</v>
      </c>
      <c r="L1040" s="735">
        <v>20.05</v>
      </c>
      <c r="M1040" s="735">
        <v>2</v>
      </c>
      <c r="N1040" s="736">
        <v>40.1</v>
      </c>
    </row>
    <row r="1041" spans="1:14" ht="14.45" customHeight="1" x14ac:dyDescent="0.2">
      <c r="A1041" s="730" t="s">
        <v>575</v>
      </c>
      <c r="B1041" s="731" t="s">
        <v>576</v>
      </c>
      <c r="C1041" s="732" t="s">
        <v>607</v>
      </c>
      <c r="D1041" s="733" t="s">
        <v>608</v>
      </c>
      <c r="E1041" s="734">
        <v>50113001</v>
      </c>
      <c r="F1041" s="733" t="s">
        <v>661</v>
      </c>
      <c r="G1041" s="732" t="s">
        <v>680</v>
      </c>
      <c r="H1041" s="732">
        <v>118167</v>
      </c>
      <c r="I1041" s="732">
        <v>18167</v>
      </c>
      <c r="J1041" s="732" t="s">
        <v>1103</v>
      </c>
      <c r="K1041" s="732" t="s">
        <v>1591</v>
      </c>
      <c r="L1041" s="735">
        <v>65.78</v>
      </c>
      <c r="M1041" s="735">
        <v>20</v>
      </c>
      <c r="N1041" s="736">
        <v>1315.6</v>
      </c>
    </row>
    <row r="1042" spans="1:14" ht="14.45" customHeight="1" x14ac:dyDescent="0.2">
      <c r="A1042" s="730" t="s">
        <v>575</v>
      </c>
      <c r="B1042" s="731" t="s">
        <v>576</v>
      </c>
      <c r="C1042" s="732" t="s">
        <v>607</v>
      </c>
      <c r="D1042" s="733" t="s">
        <v>608</v>
      </c>
      <c r="E1042" s="734">
        <v>50113001</v>
      </c>
      <c r="F1042" s="733" t="s">
        <v>661</v>
      </c>
      <c r="G1042" s="732" t="s">
        <v>680</v>
      </c>
      <c r="H1042" s="732">
        <v>118175</v>
      </c>
      <c r="I1042" s="732">
        <v>18175</v>
      </c>
      <c r="J1042" s="732" t="s">
        <v>1103</v>
      </c>
      <c r="K1042" s="732" t="s">
        <v>1104</v>
      </c>
      <c r="L1042" s="735">
        <v>627</v>
      </c>
      <c r="M1042" s="735">
        <v>1</v>
      </c>
      <c r="N1042" s="736">
        <v>627</v>
      </c>
    </row>
    <row r="1043" spans="1:14" ht="14.45" customHeight="1" x14ac:dyDescent="0.2">
      <c r="A1043" s="730" t="s">
        <v>575</v>
      </c>
      <c r="B1043" s="731" t="s">
        <v>576</v>
      </c>
      <c r="C1043" s="732" t="s">
        <v>607</v>
      </c>
      <c r="D1043" s="733" t="s">
        <v>608</v>
      </c>
      <c r="E1043" s="734">
        <v>50113001</v>
      </c>
      <c r="F1043" s="733" t="s">
        <v>661</v>
      </c>
      <c r="G1043" s="732" t="s">
        <v>662</v>
      </c>
      <c r="H1043" s="732">
        <v>849310</v>
      </c>
      <c r="I1043" s="732">
        <v>126689</v>
      </c>
      <c r="J1043" s="732" t="s">
        <v>1726</v>
      </c>
      <c r="K1043" s="732" t="s">
        <v>1727</v>
      </c>
      <c r="L1043" s="735">
        <v>230.93088461538463</v>
      </c>
      <c r="M1043" s="735">
        <v>26</v>
      </c>
      <c r="N1043" s="736">
        <v>6004.2030000000004</v>
      </c>
    </row>
    <row r="1044" spans="1:14" ht="14.45" customHeight="1" x14ac:dyDescent="0.2">
      <c r="A1044" s="730" t="s">
        <v>575</v>
      </c>
      <c r="B1044" s="731" t="s">
        <v>576</v>
      </c>
      <c r="C1044" s="732" t="s">
        <v>607</v>
      </c>
      <c r="D1044" s="733" t="s">
        <v>608</v>
      </c>
      <c r="E1044" s="734">
        <v>50113001</v>
      </c>
      <c r="F1044" s="733" t="s">
        <v>661</v>
      </c>
      <c r="G1044" s="732" t="s">
        <v>662</v>
      </c>
      <c r="H1044" s="732">
        <v>200240</v>
      </c>
      <c r="I1044" s="732">
        <v>200240</v>
      </c>
      <c r="J1044" s="732" t="s">
        <v>1762</v>
      </c>
      <c r="K1044" s="732" t="s">
        <v>1763</v>
      </c>
      <c r="L1044" s="735">
        <v>2580.35</v>
      </c>
      <c r="M1044" s="735">
        <v>12</v>
      </c>
      <c r="N1044" s="736">
        <v>30964.2</v>
      </c>
    </row>
    <row r="1045" spans="1:14" ht="14.45" customHeight="1" x14ac:dyDescent="0.2">
      <c r="A1045" s="730" t="s">
        <v>575</v>
      </c>
      <c r="B1045" s="731" t="s">
        <v>576</v>
      </c>
      <c r="C1045" s="732" t="s">
        <v>607</v>
      </c>
      <c r="D1045" s="733" t="s">
        <v>608</v>
      </c>
      <c r="E1045" s="734">
        <v>50113001</v>
      </c>
      <c r="F1045" s="733" t="s">
        <v>661</v>
      </c>
      <c r="G1045" s="732" t="s">
        <v>662</v>
      </c>
      <c r="H1045" s="732">
        <v>216573</v>
      </c>
      <c r="I1045" s="732">
        <v>216573</v>
      </c>
      <c r="J1045" s="732" t="s">
        <v>1143</v>
      </c>
      <c r="K1045" s="732" t="s">
        <v>1144</v>
      </c>
      <c r="L1045" s="735">
        <v>61.7</v>
      </c>
      <c r="M1045" s="735">
        <v>4</v>
      </c>
      <c r="N1045" s="736">
        <v>246.8</v>
      </c>
    </row>
    <row r="1046" spans="1:14" ht="14.45" customHeight="1" x14ac:dyDescent="0.2">
      <c r="A1046" s="730" t="s">
        <v>575</v>
      </c>
      <c r="B1046" s="731" t="s">
        <v>576</v>
      </c>
      <c r="C1046" s="732" t="s">
        <v>607</v>
      </c>
      <c r="D1046" s="733" t="s">
        <v>608</v>
      </c>
      <c r="E1046" s="734">
        <v>50113001</v>
      </c>
      <c r="F1046" s="733" t="s">
        <v>661</v>
      </c>
      <c r="G1046" s="732" t="s">
        <v>662</v>
      </c>
      <c r="H1046" s="732">
        <v>100610</v>
      </c>
      <c r="I1046" s="732">
        <v>610</v>
      </c>
      <c r="J1046" s="732" t="s">
        <v>1145</v>
      </c>
      <c r="K1046" s="732" t="s">
        <v>1146</v>
      </c>
      <c r="L1046" s="735">
        <v>72.420000000000016</v>
      </c>
      <c r="M1046" s="735">
        <v>9</v>
      </c>
      <c r="N1046" s="736">
        <v>651.78000000000009</v>
      </c>
    </row>
    <row r="1047" spans="1:14" ht="14.45" customHeight="1" x14ac:dyDescent="0.2">
      <c r="A1047" s="730" t="s">
        <v>575</v>
      </c>
      <c r="B1047" s="731" t="s">
        <v>576</v>
      </c>
      <c r="C1047" s="732" t="s">
        <v>607</v>
      </c>
      <c r="D1047" s="733" t="s">
        <v>608</v>
      </c>
      <c r="E1047" s="734">
        <v>50113001</v>
      </c>
      <c r="F1047" s="733" t="s">
        <v>661</v>
      </c>
      <c r="G1047" s="732" t="s">
        <v>662</v>
      </c>
      <c r="H1047" s="732">
        <v>100612</v>
      </c>
      <c r="I1047" s="732">
        <v>612</v>
      </c>
      <c r="J1047" s="732" t="s">
        <v>1147</v>
      </c>
      <c r="K1047" s="732" t="s">
        <v>1148</v>
      </c>
      <c r="L1047" s="735">
        <v>67.579999999999984</v>
      </c>
      <c r="M1047" s="735">
        <v>2</v>
      </c>
      <c r="N1047" s="736">
        <v>135.15999999999997</v>
      </c>
    </row>
    <row r="1048" spans="1:14" ht="14.45" customHeight="1" x14ac:dyDescent="0.2">
      <c r="A1048" s="730" t="s">
        <v>575</v>
      </c>
      <c r="B1048" s="731" t="s">
        <v>576</v>
      </c>
      <c r="C1048" s="732" t="s">
        <v>607</v>
      </c>
      <c r="D1048" s="733" t="s">
        <v>608</v>
      </c>
      <c r="E1048" s="734">
        <v>50113001</v>
      </c>
      <c r="F1048" s="733" t="s">
        <v>661</v>
      </c>
      <c r="G1048" s="732" t="s">
        <v>680</v>
      </c>
      <c r="H1048" s="732">
        <v>131934</v>
      </c>
      <c r="I1048" s="732">
        <v>31934</v>
      </c>
      <c r="J1048" s="732" t="s">
        <v>1743</v>
      </c>
      <c r="K1048" s="732" t="s">
        <v>1744</v>
      </c>
      <c r="L1048" s="735">
        <v>49.759999999999991</v>
      </c>
      <c r="M1048" s="735">
        <v>1</v>
      </c>
      <c r="N1048" s="736">
        <v>49.759999999999991</v>
      </c>
    </row>
    <row r="1049" spans="1:14" ht="14.45" customHeight="1" thickBot="1" x14ac:dyDescent="0.25">
      <c r="A1049" s="737" t="s">
        <v>575</v>
      </c>
      <c r="B1049" s="738" t="s">
        <v>576</v>
      </c>
      <c r="C1049" s="739" t="s">
        <v>607</v>
      </c>
      <c r="D1049" s="740" t="s">
        <v>608</v>
      </c>
      <c r="E1049" s="741">
        <v>50113001</v>
      </c>
      <c r="F1049" s="740" t="s">
        <v>661</v>
      </c>
      <c r="G1049" s="739" t="s">
        <v>329</v>
      </c>
      <c r="H1049" s="739">
        <v>231956</v>
      </c>
      <c r="I1049" s="739">
        <v>231956</v>
      </c>
      <c r="J1049" s="739" t="s">
        <v>1743</v>
      </c>
      <c r="K1049" s="739" t="s">
        <v>1744</v>
      </c>
      <c r="L1049" s="742">
        <v>50.27</v>
      </c>
      <c r="M1049" s="742">
        <v>1</v>
      </c>
      <c r="N1049" s="743">
        <v>50.27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B2D3BF3-EA0F-4246-A42B-68F8E536EE6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705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1764</v>
      </c>
      <c r="B5" s="728">
        <v>48270.509999999995</v>
      </c>
      <c r="C5" s="748">
        <v>5.9408026815409784E-2</v>
      </c>
      <c r="D5" s="728">
        <v>764254.54069700709</v>
      </c>
      <c r="E5" s="748">
        <v>0.9405919731845902</v>
      </c>
      <c r="F5" s="729">
        <v>812525.0506970071</v>
      </c>
    </row>
    <row r="6" spans="1:6" ht="14.45" customHeight="1" x14ac:dyDescent="0.2">
      <c r="A6" s="759" t="s">
        <v>1765</v>
      </c>
      <c r="B6" s="735">
        <v>14917.09</v>
      </c>
      <c r="C6" s="749">
        <v>2.4066558060697022E-2</v>
      </c>
      <c r="D6" s="735">
        <v>604909.39130980673</v>
      </c>
      <c r="E6" s="749">
        <v>0.97593344193930298</v>
      </c>
      <c r="F6" s="736">
        <v>619826.4813098067</v>
      </c>
    </row>
    <row r="7" spans="1:6" ht="14.45" customHeight="1" x14ac:dyDescent="0.2">
      <c r="A7" s="759" t="s">
        <v>1766</v>
      </c>
      <c r="B7" s="735">
        <v>6335.3499999999995</v>
      </c>
      <c r="C7" s="749">
        <v>1.0613646285339806E-2</v>
      </c>
      <c r="D7" s="735">
        <v>590570.73012354423</v>
      </c>
      <c r="E7" s="749">
        <v>0.98938635371466022</v>
      </c>
      <c r="F7" s="736">
        <v>596906.0801235442</v>
      </c>
    </row>
    <row r="8" spans="1:6" ht="14.45" customHeight="1" x14ac:dyDescent="0.2">
      <c r="A8" s="759" t="s">
        <v>1767</v>
      </c>
      <c r="B8" s="735">
        <v>1487.84</v>
      </c>
      <c r="C8" s="749">
        <v>0.21588592104109994</v>
      </c>
      <c r="D8" s="735">
        <v>5403.9479999999994</v>
      </c>
      <c r="E8" s="749">
        <v>0.78411407895890006</v>
      </c>
      <c r="F8" s="736">
        <v>6891.7879999999996</v>
      </c>
    </row>
    <row r="9" spans="1:6" ht="14.45" customHeight="1" x14ac:dyDescent="0.2">
      <c r="A9" s="759" t="s">
        <v>1768</v>
      </c>
      <c r="B9" s="735">
        <v>50.27</v>
      </c>
      <c r="C9" s="749">
        <v>7.5051245952204287E-3</v>
      </c>
      <c r="D9" s="735">
        <v>6647.82</v>
      </c>
      <c r="E9" s="749">
        <v>0.99249487540477954</v>
      </c>
      <c r="F9" s="736">
        <v>6698.09</v>
      </c>
    </row>
    <row r="10" spans="1:6" ht="14.45" customHeight="1" x14ac:dyDescent="0.2">
      <c r="A10" s="759" t="s">
        <v>1769</v>
      </c>
      <c r="B10" s="735"/>
      <c r="C10" s="749">
        <v>0</v>
      </c>
      <c r="D10" s="735">
        <v>2451.8020000000001</v>
      </c>
      <c r="E10" s="749">
        <v>1</v>
      </c>
      <c r="F10" s="736">
        <v>2451.8020000000001</v>
      </c>
    </row>
    <row r="11" spans="1:6" ht="14.45" customHeight="1" thickBot="1" x14ac:dyDescent="0.25">
      <c r="A11" s="760" t="s">
        <v>1770</v>
      </c>
      <c r="B11" s="751">
        <v>8105.6859999999997</v>
      </c>
      <c r="C11" s="752">
        <v>1.9369144917309879E-2</v>
      </c>
      <c r="D11" s="751">
        <v>410378.76618436491</v>
      </c>
      <c r="E11" s="752">
        <v>0.9806308550826901</v>
      </c>
      <c r="F11" s="753">
        <v>418484.4521843649</v>
      </c>
    </row>
    <row r="12" spans="1:6" ht="14.45" customHeight="1" thickBot="1" x14ac:dyDescent="0.25">
      <c r="A12" s="754" t="s">
        <v>3</v>
      </c>
      <c r="B12" s="755">
        <v>79166.745999999999</v>
      </c>
      <c r="C12" s="756">
        <v>3.2132181317731462E-2</v>
      </c>
      <c r="D12" s="755">
        <v>2384616.9983147234</v>
      </c>
      <c r="E12" s="756">
        <v>0.96786781868226879</v>
      </c>
      <c r="F12" s="757">
        <v>2463783.7443147227</v>
      </c>
    </row>
    <row r="13" spans="1:6" ht="14.45" customHeight="1" thickBot="1" x14ac:dyDescent="0.25"/>
    <row r="14" spans="1:6" ht="14.45" customHeight="1" x14ac:dyDescent="0.2">
      <c r="A14" s="758" t="s">
        <v>1771</v>
      </c>
      <c r="B14" s="728"/>
      <c r="C14" s="748">
        <v>0</v>
      </c>
      <c r="D14" s="728">
        <v>16355.340000000002</v>
      </c>
      <c r="E14" s="748">
        <v>1</v>
      </c>
      <c r="F14" s="729">
        <v>16355.340000000002</v>
      </c>
    </row>
    <row r="15" spans="1:6" ht="14.45" customHeight="1" x14ac:dyDescent="0.2">
      <c r="A15" s="759" t="s">
        <v>1772</v>
      </c>
      <c r="B15" s="735">
        <v>142.18</v>
      </c>
      <c r="C15" s="749">
        <v>1</v>
      </c>
      <c r="D15" s="735"/>
      <c r="E15" s="749">
        <v>0</v>
      </c>
      <c r="F15" s="736">
        <v>142.18</v>
      </c>
    </row>
    <row r="16" spans="1:6" ht="14.45" customHeight="1" x14ac:dyDescent="0.2">
      <c r="A16" s="759" t="s">
        <v>1773</v>
      </c>
      <c r="B16" s="735"/>
      <c r="C16" s="749">
        <v>0</v>
      </c>
      <c r="D16" s="735">
        <v>16160.099944847876</v>
      </c>
      <c r="E16" s="749">
        <v>1</v>
      </c>
      <c r="F16" s="736">
        <v>16160.099944847876</v>
      </c>
    </row>
    <row r="17" spans="1:6" ht="14.45" customHeight="1" x14ac:dyDescent="0.2">
      <c r="A17" s="759" t="s">
        <v>1774</v>
      </c>
      <c r="B17" s="735"/>
      <c r="C17" s="749">
        <v>0</v>
      </c>
      <c r="D17" s="735">
        <v>82500</v>
      </c>
      <c r="E17" s="749">
        <v>1</v>
      </c>
      <c r="F17" s="736">
        <v>82500</v>
      </c>
    </row>
    <row r="18" spans="1:6" ht="14.45" customHeight="1" x14ac:dyDescent="0.2">
      <c r="A18" s="759" t="s">
        <v>1775</v>
      </c>
      <c r="B18" s="735"/>
      <c r="C18" s="749">
        <v>0</v>
      </c>
      <c r="D18" s="735">
        <v>138.95000000000002</v>
      </c>
      <c r="E18" s="749">
        <v>1</v>
      </c>
      <c r="F18" s="736">
        <v>138.95000000000002</v>
      </c>
    </row>
    <row r="19" spans="1:6" ht="14.45" customHeight="1" x14ac:dyDescent="0.2">
      <c r="A19" s="759" t="s">
        <v>1776</v>
      </c>
      <c r="B19" s="735">
        <v>119.05</v>
      </c>
      <c r="C19" s="749">
        <v>1</v>
      </c>
      <c r="D19" s="735"/>
      <c r="E19" s="749">
        <v>0</v>
      </c>
      <c r="F19" s="736">
        <v>119.05</v>
      </c>
    </row>
    <row r="20" spans="1:6" ht="14.45" customHeight="1" x14ac:dyDescent="0.2">
      <c r="A20" s="759" t="s">
        <v>1777</v>
      </c>
      <c r="B20" s="735"/>
      <c r="C20" s="749">
        <v>0</v>
      </c>
      <c r="D20" s="735">
        <v>10504.13</v>
      </c>
      <c r="E20" s="749">
        <v>1</v>
      </c>
      <c r="F20" s="736">
        <v>10504.13</v>
      </c>
    </row>
    <row r="21" spans="1:6" ht="14.45" customHeight="1" x14ac:dyDescent="0.2">
      <c r="A21" s="759" t="s">
        <v>1778</v>
      </c>
      <c r="B21" s="735"/>
      <c r="C21" s="749">
        <v>0</v>
      </c>
      <c r="D21" s="735">
        <v>4623.74</v>
      </c>
      <c r="E21" s="749">
        <v>1</v>
      </c>
      <c r="F21" s="736">
        <v>4623.74</v>
      </c>
    </row>
    <row r="22" spans="1:6" ht="14.45" customHeight="1" x14ac:dyDescent="0.2">
      <c r="A22" s="759" t="s">
        <v>1779</v>
      </c>
      <c r="B22" s="735"/>
      <c r="C22" s="749">
        <v>0</v>
      </c>
      <c r="D22" s="735">
        <v>979.3900000000001</v>
      </c>
      <c r="E22" s="749">
        <v>1</v>
      </c>
      <c r="F22" s="736">
        <v>979.3900000000001</v>
      </c>
    </row>
    <row r="23" spans="1:6" ht="14.45" customHeight="1" x14ac:dyDescent="0.2">
      <c r="A23" s="759" t="s">
        <v>1780</v>
      </c>
      <c r="B23" s="735">
        <v>108.99999999999999</v>
      </c>
      <c r="C23" s="749">
        <v>2.090048492959988E-2</v>
      </c>
      <c r="D23" s="735">
        <v>5106.1899999999996</v>
      </c>
      <c r="E23" s="749">
        <v>0.97909951507040016</v>
      </c>
      <c r="F23" s="736">
        <v>5215.1899999999996</v>
      </c>
    </row>
    <row r="24" spans="1:6" ht="14.45" customHeight="1" x14ac:dyDescent="0.2">
      <c r="A24" s="759" t="s">
        <v>1781</v>
      </c>
      <c r="B24" s="735"/>
      <c r="C24" s="749">
        <v>0</v>
      </c>
      <c r="D24" s="735">
        <v>126.37</v>
      </c>
      <c r="E24" s="749">
        <v>1</v>
      </c>
      <c r="F24" s="736">
        <v>126.37</v>
      </c>
    </row>
    <row r="25" spans="1:6" ht="14.45" customHeight="1" x14ac:dyDescent="0.2">
      <c r="A25" s="759" t="s">
        <v>1782</v>
      </c>
      <c r="B25" s="735"/>
      <c r="C25" s="749">
        <v>0</v>
      </c>
      <c r="D25" s="735">
        <v>104.45999999999998</v>
      </c>
      <c r="E25" s="749">
        <v>1</v>
      </c>
      <c r="F25" s="736">
        <v>104.45999999999998</v>
      </c>
    </row>
    <row r="26" spans="1:6" ht="14.45" customHeight="1" x14ac:dyDescent="0.2">
      <c r="A26" s="759" t="s">
        <v>1783</v>
      </c>
      <c r="B26" s="735"/>
      <c r="C26" s="749">
        <v>0</v>
      </c>
      <c r="D26" s="735">
        <v>15</v>
      </c>
      <c r="E26" s="749">
        <v>1</v>
      </c>
      <c r="F26" s="736">
        <v>15</v>
      </c>
    </row>
    <row r="27" spans="1:6" ht="14.45" customHeight="1" x14ac:dyDescent="0.2">
      <c r="A27" s="759" t="s">
        <v>1784</v>
      </c>
      <c r="B27" s="735"/>
      <c r="C27" s="749">
        <v>0</v>
      </c>
      <c r="D27" s="735">
        <v>921.26</v>
      </c>
      <c r="E27" s="749">
        <v>1</v>
      </c>
      <c r="F27" s="736">
        <v>921.26</v>
      </c>
    </row>
    <row r="28" spans="1:6" ht="14.45" customHeight="1" x14ac:dyDescent="0.2">
      <c r="A28" s="759" t="s">
        <v>1785</v>
      </c>
      <c r="B28" s="735"/>
      <c r="C28" s="749">
        <v>0</v>
      </c>
      <c r="D28" s="735">
        <v>418.17</v>
      </c>
      <c r="E28" s="749">
        <v>1</v>
      </c>
      <c r="F28" s="736">
        <v>418.17</v>
      </c>
    </row>
    <row r="29" spans="1:6" ht="14.45" customHeight="1" x14ac:dyDescent="0.2">
      <c r="A29" s="759" t="s">
        <v>1786</v>
      </c>
      <c r="B29" s="735"/>
      <c r="C29" s="749">
        <v>0</v>
      </c>
      <c r="D29" s="735">
        <v>200.95999999999998</v>
      </c>
      <c r="E29" s="749">
        <v>1</v>
      </c>
      <c r="F29" s="736">
        <v>200.95999999999998</v>
      </c>
    </row>
    <row r="30" spans="1:6" ht="14.45" customHeight="1" x14ac:dyDescent="0.2">
      <c r="A30" s="759" t="s">
        <v>1787</v>
      </c>
      <c r="B30" s="735"/>
      <c r="C30" s="749">
        <v>0</v>
      </c>
      <c r="D30" s="735">
        <v>890.17000000000007</v>
      </c>
      <c r="E30" s="749">
        <v>1</v>
      </c>
      <c r="F30" s="736">
        <v>890.17000000000007</v>
      </c>
    </row>
    <row r="31" spans="1:6" ht="14.45" customHeight="1" x14ac:dyDescent="0.2">
      <c r="A31" s="759" t="s">
        <v>1788</v>
      </c>
      <c r="B31" s="735"/>
      <c r="C31" s="749">
        <v>0</v>
      </c>
      <c r="D31" s="735">
        <v>52.590000000000018</v>
      </c>
      <c r="E31" s="749">
        <v>1</v>
      </c>
      <c r="F31" s="736">
        <v>52.590000000000018</v>
      </c>
    </row>
    <row r="32" spans="1:6" ht="14.45" customHeight="1" x14ac:dyDescent="0.2">
      <c r="A32" s="759" t="s">
        <v>1789</v>
      </c>
      <c r="B32" s="735"/>
      <c r="C32" s="749">
        <v>0</v>
      </c>
      <c r="D32" s="735">
        <v>176.91</v>
      </c>
      <c r="E32" s="749">
        <v>1</v>
      </c>
      <c r="F32" s="736">
        <v>176.91</v>
      </c>
    </row>
    <row r="33" spans="1:6" ht="14.45" customHeight="1" x14ac:dyDescent="0.2">
      <c r="A33" s="759" t="s">
        <v>1790</v>
      </c>
      <c r="B33" s="735"/>
      <c r="C33" s="749">
        <v>0</v>
      </c>
      <c r="D33" s="735">
        <v>6875</v>
      </c>
      <c r="E33" s="749">
        <v>1</v>
      </c>
      <c r="F33" s="736">
        <v>6875</v>
      </c>
    </row>
    <row r="34" spans="1:6" ht="14.45" customHeight="1" x14ac:dyDescent="0.2">
      <c r="A34" s="759" t="s">
        <v>1791</v>
      </c>
      <c r="B34" s="735"/>
      <c r="C34" s="749">
        <v>0</v>
      </c>
      <c r="D34" s="735">
        <v>6230.4</v>
      </c>
      <c r="E34" s="749">
        <v>1</v>
      </c>
      <c r="F34" s="736">
        <v>6230.4</v>
      </c>
    </row>
    <row r="35" spans="1:6" ht="14.45" customHeight="1" x14ac:dyDescent="0.2">
      <c r="A35" s="759" t="s">
        <v>1792</v>
      </c>
      <c r="B35" s="735"/>
      <c r="C35" s="749">
        <v>0</v>
      </c>
      <c r="D35" s="735">
        <v>89509.200000000012</v>
      </c>
      <c r="E35" s="749">
        <v>1</v>
      </c>
      <c r="F35" s="736">
        <v>89509.200000000012</v>
      </c>
    </row>
    <row r="36" spans="1:6" ht="14.45" customHeight="1" x14ac:dyDescent="0.2">
      <c r="A36" s="759" t="s">
        <v>1793</v>
      </c>
      <c r="B36" s="735"/>
      <c r="C36" s="749">
        <v>0</v>
      </c>
      <c r="D36" s="735">
        <v>784.08</v>
      </c>
      <c r="E36" s="749">
        <v>1</v>
      </c>
      <c r="F36" s="736">
        <v>784.08</v>
      </c>
    </row>
    <row r="37" spans="1:6" ht="14.45" customHeight="1" x14ac:dyDescent="0.2">
      <c r="A37" s="759" t="s">
        <v>1794</v>
      </c>
      <c r="B37" s="735">
        <v>10187</v>
      </c>
      <c r="C37" s="749">
        <v>1</v>
      </c>
      <c r="D37" s="735"/>
      <c r="E37" s="749">
        <v>0</v>
      </c>
      <c r="F37" s="736">
        <v>10187</v>
      </c>
    </row>
    <row r="38" spans="1:6" ht="14.45" customHeight="1" x14ac:dyDescent="0.2">
      <c r="A38" s="759" t="s">
        <v>1795</v>
      </c>
      <c r="B38" s="735"/>
      <c r="C38" s="749">
        <v>0</v>
      </c>
      <c r="D38" s="735">
        <v>4709.45</v>
      </c>
      <c r="E38" s="749">
        <v>1</v>
      </c>
      <c r="F38" s="736">
        <v>4709.45</v>
      </c>
    </row>
    <row r="39" spans="1:6" ht="14.45" customHeight="1" x14ac:dyDescent="0.2">
      <c r="A39" s="759" t="s">
        <v>1796</v>
      </c>
      <c r="B39" s="735"/>
      <c r="C39" s="749">
        <v>0</v>
      </c>
      <c r="D39" s="735">
        <v>147689.32</v>
      </c>
      <c r="E39" s="749">
        <v>1</v>
      </c>
      <c r="F39" s="736">
        <v>147689.32</v>
      </c>
    </row>
    <row r="40" spans="1:6" ht="14.45" customHeight="1" x14ac:dyDescent="0.2">
      <c r="A40" s="759" t="s">
        <v>1797</v>
      </c>
      <c r="B40" s="735">
        <v>619.48</v>
      </c>
      <c r="C40" s="749">
        <v>1</v>
      </c>
      <c r="D40" s="735"/>
      <c r="E40" s="749">
        <v>0</v>
      </c>
      <c r="F40" s="736">
        <v>619.48</v>
      </c>
    </row>
    <row r="41" spans="1:6" ht="14.45" customHeight="1" x14ac:dyDescent="0.2">
      <c r="A41" s="759" t="s">
        <v>1798</v>
      </c>
      <c r="B41" s="735"/>
      <c r="C41" s="749">
        <v>0</v>
      </c>
      <c r="D41" s="735">
        <v>125.06999999999996</v>
      </c>
      <c r="E41" s="749">
        <v>1</v>
      </c>
      <c r="F41" s="736">
        <v>125.06999999999996</v>
      </c>
    </row>
    <row r="42" spans="1:6" ht="14.45" customHeight="1" x14ac:dyDescent="0.2">
      <c r="A42" s="759" t="s">
        <v>1799</v>
      </c>
      <c r="B42" s="735"/>
      <c r="C42" s="749">
        <v>0</v>
      </c>
      <c r="D42" s="735">
        <v>1584</v>
      </c>
      <c r="E42" s="749">
        <v>1</v>
      </c>
      <c r="F42" s="736">
        <v>1584</v>
      </c>
    </row>
    <row r="43" spans="1:6" ht="14.45" customHeight="1" x14ac:dyDescent="0.2">
      <c r="A43" s="759" t="s">
        <v>1800</v>
      </c>
      <c r="B43" s="735">
        <v>762.14600000000007</v>
      </c>
      <c r="C43" s="749">
        <v>4.2311577172247192E-2</v>
      </c>
      <c r="D43" s="735">
        <v>17250.560000000001</v>
      </c>
      <c r="E43" s="749">
        <v>0.95768842282775279</v>
      </c>
      <c r="F43" s="736">
        <v>18012.706000000002</v>
      </c>
    </row>
    <row r="44" spans="1:6" ht="14.45" customHeight="1" x14ac:dyDescent="0.2">
      <c r="A44" s="759" t="s">
        <v>1801</v>
      </c>
      <c r="B44" s="735">
        <v>7581.09</v>
      </c>
      <c r="C44" s="749">
        <v>1</v>
      </c>
      <c r="D44" s="735"/>
      <c r="E44" s="749">
        <v>0</v>
      </c>
      <c r="F44" s="736">
        <v>7581.09</v>
      </c>
    </row>
    <row r="45" spans="1:6" ht="14.45" customHeight="1" x14ac:dyDescent="0.2">
      <c r="A45" s="759" t="s">
        <v>1802</v>
      </c>
      <c r="B45" s="735"/>
      <c r="C45" s="749">
        <v>0</v>
      </c>
      <c r="D45" s="735">
        <v>7013.4</v>
      </c>
      <c r="E45" s="749">
        <v>1</v>
      </c>
      <c r="F45" s="736">
        <v>7013.4</v>
      </c>
    </row>
    <row r="46" spans="1:6" ht="14.45" customHeight="1" x14ac:dyDescent="0.2">
      <c r="A46" s="759" t="s">
        <v>1803</v>
      </c>
      <c r="B46" s="735">
        <v>6407.6399999999994</v>
      </c>
      <c r="C46" s="749">
        <v>0.53968253968253965</v>
      </c>
      <c r="D46" s="735">
        <v>5465.34</v>
      </c>
      <c r="E46" s="749">
        <v>0.46031746031746035</v>
      </c>
      <c r="F46" s="736">
        <v>11872.98</v>
      </c>
    </row>
    <row r="47" spans="1:6" ht="14.45" customHeight="1" x14ac:dyDescent="0.2">
      <c r="A47" s="759" t="s">
        <v>1804</v>
      </c>
      <c r="B47" s="735"/>
      <c r="C47" s="749">
        <v>0</v>
      </c>
      <c r="D47" s="735">
        <v>10213.920000000002</v>
      </c>
      <c r="E47" s="749">
        <v>1</v>
      </c>
      <c r="F47" s="736">
        <v>10213.920000000002</v>
      </c>
    </row>
    <row r="48" spans="1:6" ht="14.45" customHeight="1" x14ac:dyDescent="0.2">
      <c r="A48" s="759" t="s">
        <v>1805</v>
      </c>
      <c r="B48" s="735"/>
      <c r="C48" s="749">
        <v>0</v>
      </c>
      <c r="D48" s="735">
        <v>25423.945225400494</v>
      </c>
      <c r="E48" s="749">
        <v>1</v>
      </c>
      <c r="F48" s="736">
        <v>25423.945225400494</v>
      </c>
    </row>
    <row r="49" spans="1:6" ht="14.45" customHeight="1" x14ac:dyDescent="0.2">
      <c r="A49" s="759" t="s">
        <v>1806</v>
      </c>
      <c r="B49" s="735">
        <v>5978.17</v>
      </c>
      <c r="C49" s="749">
        <v>1</v>
      </c>
      <c r="D49" s="735"/>
      <c r="E49" s="749">
        <v>0</v>
      </c>
      <c r="F49" s="736">
        <v>5978.17</v>
      </c>
    </row>
    <row r="50" spans="1:6" ht="14.45" customHeight="1" x14ac:dyDescent="0.2">
      <c r="A50" s="759" t="s">
        <v>1807</v>
      </c>
      <c r="B50" s="735"/>
      <c r="C50" s="749"/>
      <c r="D50" s="735">
        <v>0</v>
      </c>
      <c r="E50" s="749"/>
      <c r="F50" s="736">
        <v>0</v>
      </c>
    </row>
    <row r="51" spans="1:6" ht="14.45" customHeight="1" x14ac:dyDescent="0.2">
      <c r="A51" s="759" t="s">
        <v>1808</v>
      </c>
      <c r="B51" s="735"/>
      <c r="C51" s="749">
        <v>0</v>
      </c>
      <c r="D51" s="735">
        <v>261.12</v>
      </c>
      <c r="E51" s="749">
        <v>1</v>
      </c>
      <c r="F51" s="736">
        <v>261.12</v>
      </c>
    </row>
    <row r="52" spans="1:6" ht="14.45" customHeight="1" x14ac:dyDescent="0.2">
      <c r="A52" s="759" t="s">
        <v>1809</v>
      </c>
      <c r="B52" s="735">
        <v>15294.949999999999</v>
      </c>
      <c r="C52" s="749">
        <v>6.2378731699001135E-2</v>
      </c>
      <c r="D52" s="735">
        <v>229900</v>
      </c>
      <c r="E52" s="749">
        <v>0.93762126830099879</v>
      </c>
      <c r="F52" s="736">
        <v>245194.95</v>
      </c>
    </row>
    <row r="53" spans="1:6" ht="14.45" customHeight="1" x14ac:dyDescent="0.2">
      <c r="A53" s="759" t="s">
        <v>1810</v>
      </c>
      <c r="B53" s="735"/>
      <c r="C53" s="749">
        <v>0</v>
      </c>
      <c r="D53" s="735">
        <v>161.81999999999996</v>
      </c>
      <c r="E53" s="749">
        <v>1</v>
      </c>
      <c r="F53" s="736">
        <v>161.81999999999996</v>
      </c>
    </row>
    <row r="54" spans="1:6" ht="14.45" customHeight="1" x14ac:dyDescent="0.2">
      <c r="A54" s="759" t="s">
        <v>1811</v>
      </c>
      <c r="B54" s="735"/>
      <c r="C54" s="749">
        <v>0</v>
      </c>
      <c r="D54" s="735">
        <v>752346.48719999997</v>
      </c>
      <c r="E54" s="749">
        <v>1</v>
      </c>
      <c r="F54" s="736">
        <v>752346.48719999997</v>
      </c>
    </row>
    <row r="55" spans="1:6" ht="14.45" customHeight="1" x14ac:dyDescent="0.2">
      <c r="A55" s="759" t="s">
        <v>1812</v>
      </c>
      <c r="B55" s="735"/>
      <c r="C55" s="749">
        <v>0</v>
      </c>
      <c r="D55" s="735">
        <v>193479.48430292794</v>
      </c>
      <c r="E55" s="749">
        <v>1</v>
      </c>
      <c r="F55" s="736">
        <v>193479.48430292794</v>
      </c>
    </row>
    <row r="56" spans="1:6" ht="14.45" customHeight="1" x14ac:dyDescent="0.2">
      <c r="A56" s="759" t="s">
        <v>1813</v>
      </c>
      <c r="B56" s="735"/>
      <c r="C56" s="749">
        <v>0</v>
      </c>
      <c r="D56" s="735">
        <v>51721.16</v>
      </c>
      <c r="E56" s="749">
        <v>1</v>
      </c>
      <c r="F56" s="736">
        <v>51721.16</v>
      </c>
    </row>
    <row r="57" spans="1:6" ht="14.45" customHeight="1" x14ac:dyDescent="0.2">
      <c r="A57" s="759" t="s">
        <v>1814</v>
      </c>
      <c r="B57" s="735"/>
      <c r="C57" s="749">
        <v>0</v>
      </c>
      <c r="D57" s="735">
        <v>18292.759999999998</v>
      </c>
      <c r="E57" s="749">
        <v>1</v>
      </c>
      <c r="F57" s="736">
        <v>18292.759999999998</v>
      </c>
    </row>
    <row r="58" spans="1:6" ht="14.45" customHeight="1" x14ac:dyDescent="0.2">
      <c r="A58" s="759" t="s">
        <v>1815</v>
      </c>
      <c r="B58" s="735"/>
      <c r="C58" s="749">
        <v>0</v>
      </c>
      <c r="D58" s="735">
        <v>37893.470133601673</v>
      </c>
      <c r="E58" s="749">
        <v>1</v>
      </c>
      <c r="F58" s="736">
        <v>37893.470133601673</v>
      </c>
    </row>
    <row r="59" spans="1:6" ht="14.45" customHeight="1" x14ac:dyDescent="0.2">
      <c r="A59" s="759" t="s">
        <v>1816</v>
      </c>
      <c r="B59" s="735"/>
      <c r="C59" s="749">
        <v>0</v>
      </c>
      <c r="D59" s="735">
        <v>17429.93699419426</v>
      </c>
      <c r="E59" s="749">
        <v>1</v>
      </c>
      <c r="F59" s="736">
        <v>17429.93699419426</v>
      </c>
    </row>
    <row r="60" spans="1:6" ht="14.45" customHeight="1" x14ac:dyDescent="0.2">
      <c r="A60" s="759" t="s">
        <v>1817</v>
      </c>
      <c r="B60" s="735">
        <v>12938.13</v>
      </c>
      <c r="C60" s="749">
        <v>0.49217372526000375</v>
      </c>
      <c r="D60" s="735">
        <v>13349.599994454888</v>
      </c>
      <c r="E60" s="749">
        <v>0.50782627473999631</v>
      </c>
      <c r="F60" s="736">
        <v>26287.729994454887</v>
      </c>
    </row>
    <row r="61" spans="1:6" ht="14.45" customHeight="1" x14ac:dyDescent="0.2">
      <c r="A61" s="759" t="s">
        <v>1818</v>
      </c>
      <c r="B61" s="735"/>
      <c r="C61" s="749">
        <v>0</v>
      </c>
      <c r="D61" s="735">
        <v>82393.330000000016</v>
      </c>
      <c r="E61" s="749">
        <v>1</v>
      </c>
      <c r="F61" s="736">
        <v>82393.330000000016</v>
      </c>
    </row>
    <row r="62" spans="1:6" ht="14.45" customHeight="1" x14ac:dyDescent="0.2">
      <c r="A62" s="759" t="s">
        <v>1819</v>
      </c>
      <c r="B62" s="735"/>
      <c r="C62" s="749">
        <v>0</v>
      </c>
      <c r="D62" s="735">
        <v>3363.82</v>
      </c>
      <c r="E62" s="749">
        <v>1</v>
      </c>
      <c r="F62" s="736">
        <v>3363.82</v>
      </c>
    </row>
    <row r="63" spans="1:6" ht="14.45" customHeight="1" x14ac:dyDescent="0.2">
      <c r="A63" s="759" t="s">
        <v>1820</v>
      </c>
      <c r="B63" s="735"/>
      <c r="C63" s="749">
        <v>0</v>
      </c>
      <c r="D63" s="735">
        <v>1784.94</v>
      </c>
      <c r="E63" s="749">
        <v>1</v>
      </c>
      <c r="F63" s="736">
        <v>1784.94</v>
      </c>
    </row>
    <row r="64" spans="1:6" ht="14.45" customHeight="1" x14ac:dyDescent="0.2">
      <c r="A64" s="759" t="s">
        <v>1821</v>
      </c>
      <c r="B64" s="735">
        <v>1941.2000000000003</v>
      </c>
      <c r="C64" s="749">
        <v>0.30381189079549509</v>
      </c>
      <c r="D64" s="735">
        <v>4448.2800000000007</v>
      </c>
      <c r="E64" s="749">
        <v>0.6961881092045048</v>
      </c>
      <c r="F64" s="736">
        <v>6389.4800000000014</v>
      </c>
    </row>
    <row r="65" spans="1:6" ht="14.45" customHeight="1" x14ac:dyDescent="0.2">
      <c r="A65" s="759" t="s">
        <v>1822</v>
      </c>
      <c r="B65" s="735">
        <v>401.21</v>
      </c>
      <c r="C65" s="749">
        <v>1</v>
      </c>
      <c r="D65" s="735"/>
      <c r="E65" s="749">
        <v>0</v>
      </c>
      <c r="F65" s="736">
        <v>401.21</v>
      </c>
    </row>
    <row r="66" spans="1:6" ht="14.45" customHeight="1" x14ac:dyDescent="0.2">
      <c r="A66" s="759" t="s">
        <v>1823</v>
      </c>
      <c r="B66" s="735"/>
      <c r="C66" s="749">
        <v>0</v>
      </c>
      <c r="D66" s="735">
        <v>724.06</v>
      </c>
      <c r="E66" s="749">
        <v>1</v>
      </c>
      <c r="F66" s="736">
        <v>724.06</v>
      </c>
    </row>
    <row r="67" spans="1:6" ht="14.45" customHeight="1" x14ac:dyDescent="0.2">
      <c r="A67" s="759" t="s">
        <v>1824</v>
      </c>
      <c r="B67" s="735">
        <v>9731.4600000000009</v>
      </c>
      <c r="C67" s="749">
        <v>0.24748692229120295</v>
      </c>
      <c r="D67" s="735">
        <v>29589.648000000005</v>
      </c>
      <c r="E67" s="749">
        <v>0.75251307770879694</v>
      </c>
      <c r="F67" s="736">
        <v>39321.108000000007</v>
      </c>
    </row>
    <row r="68" spans="1:6" ht="14.45" customHeight="1" x14ac:dyDescent="0.2">
      <c r="A68" s="759" t="s">
        <v>1825</v>
      </c>
      <c r="B68" s="735"/>
      <c r="C68" s="749">
        <v>0</v>
      </c>
      <c r="D68" s="735">
        <v>181.95999999999998</v>
      </c>
      <c r="E68" s="749">
        <v>1</v>
      </c>
      <c r="F68" s="736">
        <v>181.95999999999998</v>
      </c>
    </row>
    <row r="69" spans="1:6" ht="14.45" customHeight="1" x14ac:dyDescent="0.2">
      <c r="A69" s="759" t="s">
        <v>1826</v>
      </c>
      <c r="B69" s="735"/>
      <c r="C69" s="749">
        <v>0</v>
      </c>
      <c r="D69" s="735">
        <v>133695.16</v>
      </c>
      <c r="E69" s="749">
        <v>1</v>
      </c>
      <c r="F69" s="736">
        <v>133695.16</v>
      </c>
    </row>
    <row r="70" spans="1:6" ht="14.45" customHeight="1" x14ac:dyDescent="0.2">
      <c r="A70" s="759" t="s">
        <v>1827</v>
      </c>
      <c r="B70" s="735"/>
      <c r="C70" s="749">
        <v>0</v>
      </c>
      <c r="D70" s="735">
        <v>2221.6659999999997</v>
      </c>
      <c r="E70" s="749">
        <v>1</v>
      </c>
      <c r="F70" s="736">
        <v>2221.6659999999997</v>
      </c>
    </row>
    <row r="71" spans="1:6" ht="14.45" customHeight="1" x14ac:dyDescent="0.2">
      <c r="A71" s="759" t="s">
        <v>1828</v>
      </c>
      <c r="B71" s="735"/>
      <c r="C71" s="749">
        <v>0</v>
      </c>
      <c r="D71" s="735">
        <v>802.11999999999989</v>
      </c>
      <c r="E71" s="749">
        <v>1</v>
      </c>
      <c r="F71" s="736">
        <v>802.11999999999989</v>
      </c>
    </row>
    <row r="72" spans="1:6" ht="14.45" customHeight="1" x14ac:dyDescent="0.2">
      <c r="A72" s="759" t="s">
        <v>1829</v>
      </c>
      <c r="B72" s="735"/>
      <c r="C72" s="749">
        <v>0</v>
      </c>
      <c r="D72" s="735">
        <v>1035.2200000000003</v>
      </c>
      <c r="E72" s="749">
        <v>1</v>
      </c>
      <c r="F72" s="736">
        <v>1035.2200000000003</v>
      </c>
    </row>
    <row r="73" spans="1:6" ht="14.45" customHeight="1" x14ac:dyDescent="0.2">
      <c r="A73" s="759" t="s">
        <v>1830</v>
      </c>
      <c r="B73" s="735">
        <v>239.33</v>
      </c>
      <c r="C73" s="749">
        <v>0.19538259329104521</v>
      </c>
      <c r="D73" s="735">
        <v>985.60000000000014</v>
      </c>
      <c r="E73" s="749">
        <v>0.80461740670895487</v>
      </c>
      <c r="F73" s="736">
        <v>1224.93</v>
      </c>
    </row>
    <row r="74" spans="1:6" ht="14.45" customHeight="1" x14ac:dyDescent="0.2">
      <c r="A74" s="759" t="s">
        <v>1831</v>
      </c>
      <c r="B74" s="735">
        <v>350.42</v>
      </c>
      <c r="C74" s="749">
        <v>0.11901559613085533</v>
      </c>
      <c r="D74" s="735">
        <v>2593.9000000000005</v>
      </c>
      <c r="E74" s="749">
        <v>0.88098440386914467</v>
      </c>
      <c r="F74" s="736">
        <v>2944.3200000000006</v>
      </c>
    </row>
    <row r="75" spans="1:6" ht="14.45" customHeight="1" x14ac:dyDescent="0.2">
      <c r="A75" s="759" t="s">
        <v>1832</v>
      </c>
      <c r="B75" s="735">
        <v>112.59000000000003</v>
      </c>
      <c r="C75" s="749">
        <v>1</v>
      </c>
      <c r="D75" s="735"/>
      <c r="E75" s="749">
        <v>0</v>
      </c>
      <c r="F75" s="736">
        <v>112.59000000000003</v>
      </c>
    </row>
    <row r="76" spans="1:6" ht="14.45" customHeight="1" x14ac:dyDescent="0.2">
      <c r="A76" s="759" t="s">
        <v>1833</v>
      </c>
      <c r="B76" s="735"/>
      <c r="C76" s="749">
        <v>0</v>
      </c>
      <c r="D76" s="735">
        <v>264.53000000000003</v>
      </c>
      <c r="E76" s="749">
        <v>1</v>
      </c>
      <c r="F76" s="736">
        <v>264.53000000000003</v>
      </c>
    </row>
    <row r="77" spans="1:6" ht="14.45" customHeight="1" x14ac:dyDescent="0.2">
      <c r="A77" s="759" t="s">
        <v>1834</v>
      </c>
      <c r="B77" s="735"/>
      <c r="C77" s="749">
        <v>0</v>
      </c>
      <c r="D77" s="735">
        <v>1719.0800000000002</v>
      </c>
      <c r="E77" s="749">
        <v>1</v>
      </c>
      <c r="F77" s="736">
        <v>1719.0800000000002</v>
      </c>
    </row>
    <row r="78" spans="1:6" ht="14.45" customHeight="1" x14ac:dyDescent="0.2">
      <c r="A78" s="759" t="s">
        <v>1835</v>
      </c>
      <c r="B78" s="735"/>
      <c r="C78" s="749">
        <v>0</v>
      </c>
      <c r="D78" s="735">
        <v>818.66</v>
      </c>
      <c r="E78" s="749">
        <v>1</v>
      </c>
      <c r="F78" s="736">
        <v>818.66</v>
      </c>
    </row>
    <row r="79" spans="1:6" ht="14.45" customHeight="1" x14ac:dyDescent="0.2">
      <c r="A79" s="759" t="s">
        <v>1836</v>
      </c>
      <c r="B79" s="735">
        <v>6251.6999999999989</v>
      </c>
      <c r="C79" s="749">
        <v>0.9648876404494382</v>
      </c>
      <c r="D79" s="735">
        <v>227.5</v>
      </c>
      <c r="E79" s="749">
        <v>3.51123595505618E-2</v>
      </c>
      <c r="F79" s="736">
        <v>6479.1999999999989</v>
      </c>
    </row>
    <row r="80" spans="1:6" ht="14.45" customHeight="1" x14ac:dyDescent="0.2">
      <c r="A80" s="759" t="s">
        <v>1837</v>
      </c>
      <c r="B80" s="735"/>
      <c r="C80" s="749">
        <v>0</v>
      </c>
      <c r="D80" s="735">
        <v>25269.900000000005</v>
      </c>
      <c r="E80" s="749">
        <v>1</v>
      </c>
      <c r="F80" s="736">
        <v>25269.900000000005</v>
      </c>
    </row>
    <row r="81" spans="1:6" ht="14.45" customHeight="1" x14ac:dyDescent="0.2">
      <c r="A81" s="759" t="s">
        <v>1838</v>
      </c>
      <c r="B81" s="735"/>
      <c r="C81" s="749">
        <v>0</v>
      </c>
      <c r="D81" s="735">
        <v>48868.959999999992</v>
      </c>
      <c r="E81" s="749">
        <v>1</v>
      </c>
      <c r="F81" s="736">
        <v>48868.959999999992</v>
      </c>
    </row>
    <row r="82" spans="1:6" ht="14.45" customHeight="1" x14ac:dyDescent="0.2">
      <c r="A82" s="759" t="s">
        <v>1839</v>
      </c>
      <c r="B82" s="735"/>
      <c r="C82" s="749">
        <v>0</v>
      </c>
      <c r="D82" s="735">
        <v>1132.92</v>
      </c>
      <c r="E82" s="749">
        <v>1</v>
      </c>
      <c r="F82" s="736">
        <v>1132.92</v>
      </c>
    </row>
    <row r="83" spans="1:6" ht="14.45" customHeight="1" x14ac:dyDescent="0.2">
      <c r="A83" s="759" t="s">
        <v>1840</v>
      </c>
      <c r="B83" s="735"/>
      <c r="C83" s="749">
        <v>0</v>
      </c>
      <c r="D83" s="735">
        <v>160635.24053470805</v>
      </c>
      <c r="E83" s="749">
        <v>1</v>
      </c>
      <c r="F83" s="736">
        <v>160635.24053470805</v>
      </c>
    </row>
    <row r="84" spans="1:6" ht="14.45" customHeight="1" thickBot="1" x14ac:dyDescent="0.25">
      <c r="A84" s="760" t="s">
        <v>1841</v>
      </c>
      <c r="B84" s="751"/>
      <c r="C84" s="752">
        <v>0</v>
      </c>
      <c r="D84" s="751">
        <v>104877.24998458823</v>
      </c>
      <c r="E84" s="752">
        <v>1</v>
      </c>
      <c r="F84" s="753">
        <v>104877.24998458823</v>
      </c>
    </row>
    <row r="85" spans="1:6" ht="14.45" customHeight="1" thickBot="1" x14ac:dyDescent="0.25">
      <c r="A85" s="754" t="s">
        <v>3</v>
      </c>
      <c r="B85" s="755">
        <v>79166.745999999985</v>
      </c>
      <c r="C85" s="756">
        <v>3.2132181317731441E-2</v>
      </c>
      <c r="D85" s="755">
        <v>2384616.9983147234</v>
      </c>
      <c r="E85" s="756">
        <v>0.96786781868226845</v>
      </c>
      <c r="F85" s="757">
        <v>2463783.7443147236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8BABB35E-5691-4E38-9BF1-36D80BD4821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2020-06-22T13:33:30Z</dcterms:modified>
</cp:coreProperties>
</file>